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75" windowWidth="18900" windowHeight="9450"/>
  </bookViews>
  <sheets>
    <sheet name="F5529 rev1.5 eagle to HWBOM" sheetId="11" r:id="rId1"/>
  </sheets>
  <definedNames>
    <definedName name="MSP_EXP430F5659.bom" localSheetId="0">'F5529 rev1.5 eagle to HWBOM'!#REF!</definedName>
  </definedNames>
  <calcPr calcId="145621"/>
</workbook>
</file>

<file path=xl/calcChain.xml><?xml version="1.0" encoding="utf-8"?>
<calcChain xmlns="http://schemas.openxmlformats.org/spreadsheetml/2006/main">
  <c r="J58" i="11" l="1"/>
  <c r="I58" i="11"/>
  <c r="J61" i="11" l="1"/>
  <c r="I61" i="11" s="1"/>
  <c r="J132" i="11"/>
  <c r="I132" i="11" s="1"/>
  <c r="J133" i="11"/>
  <c r="I133" i="11" s="1"/>
  <c r="J134" i="11"/>
  <c r="I134" i="11" s="1"/>
  <c r="J135" i="11"/>
  <c r="I135" i="11" s="1"/>
  <c r="J60" i="11"/>
  <c r="I60" i="11" s="1"/>
  <c r="J22" i="11"/>
  <c r="I22" i="11" s="1"/>
  <c r="J23" i="11"/>
  <c r="I23" i="11" s="1"/>
  <c r="J24" i="11"/>
  <c r="I24" i="11" s="1"/>
  <c r="J25" i="11"/>
  <c r="I25" i="11" s="1"/>
  <c r="J26" i="11"/>
  <c r="I26" i="11" s="1"/>
  <c r="J29" i="11"/>
  <c r="I29" i="11" s="1"/>
  <c r="J30" i="11"/>
  <c r="I30" i="11" s="1"/>
  <c r="J31" i="11"/>
  <c r="I31" i="11" s="1"/>
  <c r="J32" i="11"/>
  <c r="I32" i="11" s="1"/>
  <c r="J33" i="11"/>
  <c r="I33" i="11" s="1"/>
  <c r="J35" i="11"/>
  <c r="I35" i="11" s="1"/>
  <c r="J36" i="11"/>
  <c r="I36" i="11" s="1"/>
  <c r="J74" i="11"/>
  <c r="J75" i="11"/>
  <c r="J88" i="11"/>
  <c r="I88" i="11" s="1"/>
  <c r="J89" i="11"/>
  <c r="I89" i="11" s="1"/>
  <c r="J90" i="11"/>
  <c r="I90" i="11" s="1"/>
  <c r="J91" i="11"/>
  <c r="I91" i="11" s="1"/>
  <c r="J92" i="11"/>
  <c r="I92" i="11" s="1"/>
  <c r="J95" i="11"/>
  <c r="I95" i="11" s="1"/>
  <c r="J96" i="11"/>
  <c r="I96" i="11" s="1"/>
  <c r="J118" i="11"/>
  <c r="I118" i="11" s="1"/>
  <c r="J119" i="11"/>
  <c r="I119" i="11" s="1"/>
  <c r="J131" i="11"/>
  <c r="I131" i="11" s="1"/>
  <c r="J27" i="11"/>
  <c r="I27" i="11" s="1"/>
  <c r="J28" i="11"/>
  <c r="I28" i="11" s="1"/>
  <c r="J34" i="11"/>
  <c r="I34" i="11" s="1"/>
  <c r="J37" i="11"/>
  <c r="I37" i="11" s="1"/>
  <c r="J53" i="11"/>
  <c r="I53" i="11" s="1"/>
  <c r="J52" i="11"/>
  <c r="I52" i="11" s="1"/>
  <c r="J56" i="11"/>
  <c r="I56" i="11" s="1"/>
  <c r="J57" i="11"/>
  <c r="I57" i="11" s="1"/>
  <c r="J59" i="11"/>
  <c r="I59" i="11" s="1"/>
  <c r="J62" i="11"/>
  <c r="I62" i="11" s="1"/>
  <c r="J63" i="11"/>
  <c r="I63" i="11" s="1"/>
  <c r="J64" i="11"/>
  <c r="I64" i="11" s="1"/>
  <c r="J65" i="11"/>
  <c r="I65" i="11" s="1"/>
  <c r="J66" i="11"/>
  <c r="I66" i="11" s="1"/>
  <c r="J68" i="11"/>
  <c r="I68" i="11" s="1"/>
  <c r="J71" i="11"/>
  <c r="I71" i="11" s="1"/>
  <c r="J93" i="11"/>
  <c r="I93" i="11" s="1"/>
  <c r="J94" i="11"/>
  <c r="I94" i="11" s="1"/>
  <c r="J116" i="11"/>
  <c r="I116" i="11" s="1"/>
  <c r="J117" i="11"/>
  <c r="I117" i="11" s="1"/>
  <c r="J38" i="11"/>
  <c r="I38" i="11" s="1"/>
  <c r="J39" i="11"/>
  <c r="I39" i="11" s="1"/>
  <c r="J40" i="11"/>
  <c r="I40" i="11" s="1"/>
  <c r="J41" i="11"/>
  <c r="I41" i="11" s="1"/>
  <c r="J42" i="11"/>
  <c r="I42" i="11" s="1"/>
  <c r="J43" i="11"/>
  <c r="I43" i="11" s="1"/>
  <c r="J44" i="11"/>
  <c r="I44" i="11" s="1"/>
  <c r="J45" i="11"/>
  <c r="I45" i="11" s="1"/>
  <c r="J46" i="11"/>
  <c r="I46" i="11" s="1"/>
  <c r="J47" i="11"/>
  <c r="I47" i="11" s="1"/>
  <c r="J48" i="11"/>
  <c r="I48" i="11" s="1"/>
  <c r="J49" i="11"/>
  <c r="I49" i="11" s="1"/>
  <c r="J50" i="11"/>
  <c r="I50" i="11" s="1"/>
  <c r="J54" i="11"/>
  <c r="I54" i="11" s="1"/>
  <c r="J67" i="11"/>
  <c r="I67" i="11" s="1"/>
  <c r="J76" i="11"/>
  <c r="J97" i="11"/>
  <c r="I97" i="11" s="1"/>
  <c r="J98" i="11"/>
  <c r="I98" i="11" s="1"/>
  <c r="J99" i="11"/>
  <c r="I99" i="11" s="1"/>
  <c r="J100" i="11"/>
  <c r="I100" i="11" s="1"/>
  <c r="J101" i="11"/>
  <c r="I101" i="11" s="1"/>
  <c r="J102" i="11"/>
  <c r="I102" i="11" s="1"/>
  <c r="J103" i="11"/>
  <c r="I103" i="11" s="1"/>
  <c r="J104" i="11"/>
  <c r="I104" i="11" s="1"/>
  <c r="J105" i="11"/>
  <c r="I105" i="11" s="1"/>
  <c r="J106" i="11"/>
  <c r="I106" i="11" s="1"/>
  <c r="J107" i="11"/>
  <c r="I107" i="11" s="1"/>
  <c r="J108" i="11"/>
  <c r="I108" i="11" s="1"/>
  <c r="J109" i="11"/>
  <c r="I109" i="11" s="1"/>
  <c r="J110" i="11"/>
  <c r="I110" i="11" s="1"/>
  <c r="J111" i="11"/>
  <c r="I111" i="11" s="1"/>
  <c r="J112" i="11"/>
  <c r="I112" i="11" s="1"/>
  <c r="J113" i="11"/>
  <c r="I113" i="11" s="1"/>
  <c r="J114" i="11"/>
  <c r="I114" i="11" s="1"/>
  <c r="J115" i="11"/>
  <c r="I115" i="11" s="1"/>
  <c r="J127" i="11"/>
  <c r="I127" i="11" s="1"/>
  <c r="J128" i="11"/>
  <c r="I128" i="11" s="1"/>
  <c r="J129" i="11"/>
  <c r="I129" i="11" s="1"/>
  <c r="J130" i="11"/>
  <c r="I130" i="11" s="1"/>
  <c r="J21" i="11"/>
  <c r="I21" i="11" s="1"/>
  <c r="J126" i="11"/>
  <c r="I126" i="11" s="1"/>
  <c r="J125" i="11"/>
  <c r="I125" i="11" s="1"/>
  <c r="J124" i="11"/>
  <c r="I124" i="11" s="1"/>
  <c r="J123" i="11"/>
  <c r="I123" i="11" s="1"/>
  <c r="J122" i="11"/>
  <c r="I122" i="11" s="1"/>
  <c r="J121" i="11"/>
  <c r="I121" i="11" s="1"/>
  <c r="J120" i="11"/>
  <c r="I120" i="11" s="1"/>
  <c r="J87" i="11"/>
  <c r="I87" i="11" s="1"/>
  <c r="J86" i="11"/>
  <c r="I86" i="11" s="1"/>
  <c r="J85" i="11"/>
  <c r="I85" i="11" s="1"/>
  <c r="J84" i="11"/>
  <c r="I84" i="11" s="1"/>
  <c r="J83" i="11"/>
  <c r="I83" i="11" s="1"/>
  <c r="J82" i="11"/>
  <c r="I82" i="11" s="1"/>
  <c r="J81" i="11"/>
  <c r="I81" i="11" s="1"/>
  <c r="J80" i="11"/>
  <c r="I80" i="11" s="1"/>
  <c r="J79" i="11"/>
  <c r="I79" i="11" s="1"/>
  <c r="J78" i="11"/>
  <c r="I78" i="11" s="1"/>
  <c r="J77" i="11"/>
  <c r="I77" i="11" s="1"/>
  <c r="J73" i="11"/>
  <c r="J72" i="11"/>
  <c r="I72" i="11" s="1"/>
  <c r="J70" i="11"/>
  <c r="I70" i="11" s="1"/>
  <c r="J69" i="11"/>
  <c r="I69" i="11" s="1"/>
  <c r="J20" i="11"/>
  <c r="I20" i="11" s="1"/>
  <c r="J19" i="11"/>
  <c r="I19" i="11" s="1"/>
  <c r="J18" i="11"/>
  <c r="I18" i="11" s="1"/>
  <c r="J17" i="11"/>
  <c r="I17" i="11" s="1"/>
  <c r="J16" i="11"/>
  <c r="I16" i="11" s="1"/>
  <c r="J15" i="11"/>
  <c r="I15" i="11" s="1"/>
  <c r="J14" i="11"/>
  <c r="I14" i="11" s="1"/>
  <c r="J13" i="11"/>
  <c r="I13" i="11" s="1"/>
  <c r="J12" i="11"/>
  <c r="I12" i="11" s="1"/>
  <c r="J11" i="11"/>
  <c r="I11" i="11" s="1"/>
  <c r="J10" i="11"/>
  <c r="I10" i="11" s="1"/>
  <c r="J9" i="11"/>
  <c r="I9" i="11" s="1"/>
</calcChain>
</file>

<file path=xl/connections.xml><?xml version="1.0" encoding="utf-8"?>
<connections xmlns="http://schemas.openxmlformats.org/spreadsheetml/2006/main">
  <connection id="1" name="MSP-EXP430F5659.bom2" type="6" refreshedVersion="3" background="1" saveData="1">
    <textPr codePage="437" sourceFile="C:\Git_Snapshots\mspexp430f5659\pcb\MSP-EXP430F5659.bom.txt" delimited="0">
      <textFields count="5">
        <textField/>
        <textField position="14"/>
        <textField position="61"/>
        <textField position="90"/>
        <textField position="128"/>
      </textFields>
    </textPr>
  </connection>
</connections>
</file>

<file path=xl/sharedStrings.xml><?xml version="1.0" encoding="utf-8"?>
<sst xmlns="http://schemas.openxmlformats.org/spreadsheetml/2006/main" count="803" uniqueCount="289">
  <si>
    <t>Description</t>
  </si>
  <si>
    <t>MS3V-T1R</t>
  </si>
  <si>
    <t>Value</t>
  </si>
  <si>
    <t>220n</t>
  </si>
  <si>
    <t>CSMD0805</t>
  </si>
  <si>
    <t>100n</t>
  </si>
  <si>
    <t>10u</t>
  </si>
  <si>
    <t>C14</t>
  </si>
  <si>
    <t>C15</t>
  </si>
  <si>
    <t>C16</t>
  </si>
  <si>
    <t>C17</t>
  </si>
  <si>
    <t>C18</t>
  </si>
  <si>
    <t>470n</t>
  </si>
  <si>
    <t>C19</t>
  </si>
  <si>
    <t>1u</t>
  </si>
  <si>
    <t>C20</t>
  </si>
  <si>
    <t>C21</t>
  </si>
  <si>
    <t>C23</t>
  </si>
  <si>
    <t>C0402</t>
  </si>
  <si>
    <t>C24</t>
  </si>
  <si>
    <t>4u7</t>
  </si>
  <si>
    <t>C25</t>
  </si>
  <si>
    <t>C26</t>
  </si>
  <si>
    <t>C27</t>
  </si>
  <si>
    <t>C28</t>
  </si>
  <si>
    <t>C29</t>
  </si>
  <si>
    <t>C30</t>
  </si>
  <si>
    <t>C31</t>
  </si>
  <si>
    <t>10p</t>
  </si>
  <si>
    <t>C101</t>
  </si>
  <si>
    <t>C102</t>
  </si>
  <si>
    <t>C103</t>
  </si>
  <si>
    <t>C104</t>
  </si>
  <si>
    <t>C107</t>
  </si>
  <si>
    <t>C110</t>
  </si>
  <si>
    <t>C111</t>
  </si>
  <si>
    <t>C112</t>
  </si>
  <si>
    <t>1n</t>
  </si>
  <si>
    <t>C113</t>
  </si>
  <si>
    <t>C121</t>
  </si>
  <si>
    <t>C122</t>
  </si>
  <si>
    <t>C123</t>
  </si>
  <si>
    <t>J1</t>
  </si>
  <si>
    <t>PWR</t>
  </si>
  <si>
    <t>1X03</t>
  </si>
  <si>
    <t>J3</t>
  </si>
  <si>
    <t>J5</t>
  </si>
  <si>
    <t>JP1</t>
  </si>
  <si>
    <t>JP2</t>
  </si>
  <si>
    <t>2.2uH (NR3010T2R2M)</t>
  </si>
  <si>
    <t>L-NR3010</t>
  </si>
  <si>
    <t>LED1</t>
  </si>
  <si>
    <t>Red</t>
  </si>
  <si>
    <t>LED2</t>
  </si>
  <si>
    <t>Green</t>
  </si>
  <si>
    <t>LED101</t>
  </si>
  <si>
    <t>LED102</t>
  </si>
  <si>
    <t>MSP101</t>
  </si>
  <si>
    <t>MSP430F5528IRGC</t>
  </si>
  <si>
    <t>32.768kHz Microcrystal</t>
  </si>
  <si>
    <t>Q2</t>
  </si>
  <si>
    <t>Q101</t>
  </si>
  <si>
    <t>47k</t>
  </si>
  <si>
    <t>470R</t>
  </si>
  <si>
    <t>0R</t>
  </si>
  <si>
    <t>10k</t>
  </si>
  <si>
    <t>R14</t>
  </si>
  <si>
    <t>R15</t>
  </si>
  <si>
    <t>R16</t>
  </si>
  <si>
    <t>1k5</t>
  </si>
  <si>
    <t>R27</t>
  </si>
  <si>
    <t>R28</t>
  </si>
  <si>
    <t>R29</t>
  </si>
  <si>
    <t>27R</t>
  </si>
  <si>
    <t>R30</t>
  </si>
  <si>
    <t>R31</t>
  </si>
  <si>
    <t>1M</t>
  </si>
  <si>
    <t>R32</t>
  </si>
  <si>
    <t>1k4</t>
  </si>
  <si>
    <t>100R</t>
  </si>
  <si>
    <t>R101</t>
  </si>
  <si>
    <t>R0402</t>
  </si>
  <si>
    <t>R102</t>
  </si>
  <si>
    <t>R103</t>
  </si>
  <si>
    <t>R104</t>
  </si>
  <si>
    <t>R105</t>
  </si>
  <si>
    <t>R106</t>
  </si>
  <si>
    <t>R109</t>
  </si>
  <si>
    <t>220k</t>
  </si>
  <si>
    <t>R121</t>
  </si>
  <si>
    <t>R122</t>
  </si>
  <si>
    <t>R124</t>
  </si>
  <si>
    <t>240k</t>
  </si>
  <si>
    <t>R125</t>
  </si>
  <si>
    <t>150k</t>
  </si>
  <si>
    <t>S1</t>
  </si>
  <si>
    <t>PBTH</t>
  </si>
  <si>
    <t>S2</t>
  </si>
  <si>
    <t>S3</t>
  </si>
  <si>
    <t>S5</t>
  </si>
  <si>
    <t>TP</t>
  </si>
  <si>
    <t>TP104</t>
  </si>
  <si>
    <t>TP105</t>
  </si>
  <si>
    <t>TP106</t>
  </si>
  <si>
    <t>TP107</t>
  </si>
  <si>
    <t>TP108</t>
  </si>
  <si>
    <t>TP109</t>
  </si>
  <si>
    <t>TP110</t>
  </si>
  <si>
    <t>U6</t>
  </si>
  <si>
    <t>TPD2E001DRLR</t>
  </si>
  <si>
    <t>TPD2E001-DRL</t>
  </si>
  <si>
    <t>Qty</t>
  </si>
  <si>
    <t>Reference</t>
  </si>
  <si>
    <t>Manufacturer</t>
  </si>
  <si>
    <t>Part Number</t>
  </si>
  <si>
    <t>Digikey Number</t>
  </si>
  <si>
    <t>CAP CER 0.47UF 16V 10% X5R 0402,Digikey 445-4976-1-ND</t>
  </si>
  <si>
    <t>CAP CER 0.22UF 16V 10% X5R 0402,Digikey 445-4972-1-ND</t>
  </si>
  <si>
    <t>CAP CER 0.1UF 10V 20% X5R 0402,Digikey 445-4984-1-ND</t>
  </si>
  <si>
    <t>CAP TANT 10UF 10V 20% 1206,Digikey 493-2351-1-ND</t>
  </si>
  <si>
    <t>TANT_3216</t>
  </si>
  <si>
    <t>CAP TANT 4.7UF 10V 10% 1206,Digikey 493-4142-1-ND</t>
  </si>
  <si>
    <t>CAP CER 10PF 50V NP0 0402,Digikey 445-1235-1-ND</t>
  </si>
  <si>
    <t>CAP CER 1000PF 50V 10% X7R 0402,Digikey 445-1256-1-ND</t>
  </si>
  <si>
    <t>CAP CER 33PF 50V 5% NP0 0402,Digikey 445-1241-1-ND</t>
  </si>
  <si>
    <t>TI</t>
  </si>
  <si>
    <t>CONN RCPT MICRO USB B SMD R/A, Digikey H11574CT-ND</t>
  </si>
  <si>
    <t>ZX62R-B-5P</t>
  </si>
  <si>
    <t>CONN_USB-MICRO-B-SMT_R</t>
  </si>
  <si>
    <t>Taiyo Yuden</t>
  </si>
  <si>
    <t>LED RED CLEAR 0603 SMD,Digikey 160-1181-1-ND</t>
  </si>
  <si>
    <t>LED603</t>
  </si>
  <si>
    <t>LED GREEN CLEAR 0603 SMD,Digikey 160-1183-1-ND</t>
  </si>
  <si>
    <t>IC MCU 16BIT 128KB FLASH 64VQFN,Digikey 296-27400-1-ND</t>
  </si>
  <si>
    <t>RGC-64</t>
  </si>
  <si>
    <t>Murata</t>
  </si>
  <si>
    <t>CER RESONATOR 4.00MHZ SMD</t>
  </si>
  <si>
    <t>CSTCR4M00G15L99</t>
  </si>
  <si>
    <t>PIEZO-2X4.5MM</t>
  </si>
  <si>
    <t xml:space="preserve">PIEZO_CSTCR4M00G15L99 </t>
  </si>
  <si>
    <t>RES 470 OHM 1/16W 1% 0402 SMD,Digikey 311-470LRCT-ND</t>
  </si>
  <si>
    <t>RES 390 OHM 1/16W 1% 0402 SMD,Digikey 311-390LRCT-ND</t>
  </si>
  <si>
    <t>RES 27 OHM 1/16W 5% 0402 SMD,Digikey 311-27JRCT-ND</t>
  </si>
  <si>
    <t>RES 1.33K OHM 1/16W 1% 0402 SMD,Digikey 311-1.33KLRCT-ND</t>
  </si>
  <si>
    <t>RES 1.00M OHM 1/16W 1% 0402 SMD,Digikey 311-1.00MLRCT-ND</t>
  </si>
  <si>
    <t>RES 47.0K OHM 1/16W 1% 0402 SMD,Digikey 311-47.0KLRCT-ND</t>
  </si>
  <si>
    <t>RES 220K OHM 1/16W 1% 0402 SMD,Digikey 311-220KLRCT-ND</t>
  </si>
  <si>
    <t>RES 0.0 OHM 1/16W 0402 SMD,Digikey 311-0.0JRTR-ND</t>
  </si>
  <si>
    <t>RES 240K OHM 1/16W 1% 0402 SMD,Digikey 311-240KLRCT-ND</t>
  </si>
  <si>
    <t>RES 150K OHM 1/16W 1% 0402 SMD,Digikey 311-150KLRCT-ND</t>
  </si>
  <si>
    <t>ezFET or EXP?</t>
  </si>
  <si>
    <t>ezFET</t>
  </si>
  <si>
    <t>Test Point,O.038 Hole, Digikey nothing-to-purchase</t>
  </si>
  <si>
    <t>CONN HEADER 2POS .100" SNGL TIN,Digikey SAM1075-02-ND</t>
  </si>
  <si>
    <t>INDUCTOR 2.2UH 20% SMD,Digikey 587-1638-1-ND</t>
  </si>
  <si>
    <t>SWITCH TACTILE SPST-NO 0.02A 15V,Digikey P8079STB-ND</t>
  </si>
  <si>
    <t>IC ESD-PROT ARRAY 2CH SOT-5,Digikey 296-21883-1-ND</t>
  </si>
  <si>
    <t>Micro USB cable</t>
  </si>
  <si>
    <t>MicroUSB cable. Lierda to suggest part</t>
  </si>
  <si>
    <t>CONN HEADER 3POS .100" SNGL TIN,Digikey SAM1075-03-ND</t>
  </si>
  <si>
    <t>Supplier1</t>
  </si>
  <si>
    <t>Microcrystal</t>
  </si>
  <si>
    <t>PCB DECAL/Package</t>
  </si>
  <si>
    <t>Standard</t>
  </si>
  <si>
    <t>NR3010T2R2M</t>
  </si>
  <si>
    <t>PCB</t>
  </si>
  <si>
    <t>Box</t>
  </si>
  <si>
    <t>SPST</t>
  </si>
  <si>
    <t>tbd</t>
  </si>
  <si>
    <t>J10</t>
  </si>
  <si>
    <t>Do not populate (Dnp) part if Quantity equals zero</t>
  </si>
  <si>
    <t>Use exact PartNumber and Manufacturer if this data is provided</t>
  </si>
  <si>
    <t>12p</t>
  </si>
  <si>
    <t>A/3216-18R</t>
  </si>
  <si>
    <t>33p</t>
  </si>
  <si>
    <t>C401</t>
  </si>
  <si>
    <t>C402</t>
  </si>
  <si>
    <t>C403</t>
  </si>
  <si>
    <t>C404</t>
  </si>
  <si>
    <t>C405</t>
  </si>
  <si>
    <t>22p</t>
  </si>
  <si>
    <t>C406</t>
  </si>
  <si>
    <t>C407</t>
  </si>
  <si>
    <t>C408</t>
  </si>
  <si>
    <t>C409</t>
  </si>
  <si>
    <t>C410</t>
  </si>
  <si>
    <t>C411</t>
  </si>
  <si>
    <t>C412</t>
  </si>
  <si>
    <t>IC401</t>
  </si>
  <si>
    <t>TUSB2046BIRHBIRHB</t>
  </si>
  <si>
    <t>RHB_S-PQFP-N32</t>
  </si>
  <si>
    <t>2X10</t>
  </si>
  <si>
    <t>J401</t>
  </si>
  <si>
    <t>+5V</t>
  </si>
  <si>
    <t>JP1M</t>
  </si>
  <si>
    <t>+3V3</t>
  </si>
  <si>
    <t>JP4.1</t>
  </si>
  <si>
    <t>JP4.2</t>
  </si>
  <si>
    <t>JP6.1</t>
  </si>
  <si>
    <t>JP6.2</t>
  </si>
  <si>
    <t>JP6.3</t>
  </si>
  <si>
    <t>JP6.4</t>
  </si>
  <si>
    <t>JP8</t>
  </si>
  <si>
    <t>LED1_PWR</t>
  </si>
  <si>
    <t>L401</t>
  </si>
  <si>
    <t>CHIPLED_0603</t>
  </si>
  <si>
    <t>Q4</t>
  </si>
  <si>
    <t>Q401</t>
  </si>
  <si>
    <t>R401</t>
  </si>
  <si>
    <t>33R</t>
  </si>
  <si>
    <t>R402</t>
  </si>
  <si>
    <t>R403</t>
  </si>
  <si>
    <t>R404</t>
  </si>
  <si>
    <t>R405</t>
  </si>
  <si>
    <t>22R</t>
  </si>
  <si>
    <t>R406</t>
  </si>
  <si>
    <t>R407</t>
  </si>
  <si>
    <t>R408</t>
  </si>
  <si>
    <t>15k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</si>
  <si>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</si>
  <si>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</si>
  <si>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</si>
  <si>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</si>
  <si>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</si>
  <si>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</si>
  <si>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</si>
  <si>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</si>
  <si>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</si>
  <si>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</si>
  <si>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</si>
  <si>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MSP430F5529IPNR</t>
  </si>
  <si>
    <t>PN80</t>
  </si>
  <si>
    <t>U401</t>
  </si>
  <si>
    <t>TPS2041B_DBV_5</t>
  </si>
  <si>
    <t>DBV5</t>
  </si>
  <si>
    <t>U402</t>
  </si>
  <si>
    <t>TPS62237DRY</t>
  </si>
  <si>
    <t>DRY6</t>
  </si>
  <si>
    <t>U403</t>
  </si>
  <si>
    <t>U404</t>
  </si>
  <si>
    <t>LP</t>
  </si>
  <si>
    <t>Hub</t>
  </si>
  <si>
    <t>IC MCU 16BIT 128K FLASH 80LQFP,Digikey 296-27306-1-ND</t>
  </si>
  <si>
    <t>RES 22 OHM 1/16W 5% 0402 SMD,Digikey 311-22JRCT-ND</t>
  </si>
  <si>
    <t>RES 33 OHM 1/16W 5% 0402 SMD,Digikey 311-33JRCT-ND</t>
  </si>
  <si>
    <t>CAP CER 22PF 50V 5% NP0 0402,Digikey 445-1239-1-ND</t>
  </si>
  <si>
    <t>RES 1.50K OHM 1/16W 1% 0402 SMD,Digikey 311-1.50KLRCT-ND</t>
  </si>
  <si>
    <t>RES 100 OHM 1/16W 1% 0402 SMD,Digikey 311-100LRCT-ND</t>
  </si>
  <si>
    <t>CAP CER 1UF 10V 10% X7R 0805,Digikey 587-1284-2-ND</t>
  </si>
  <si>
    <t>CAP CER 12PF 50V 5% NP0 0402,Digikey 445-1236-1-ND</t>
  </si>
  <si>
    <t>CAP CER 10PF 50V 5% NP0 0402,Digikey 445-1235-1-ND</t>
  </si>
  <si>
    <t>CAP CER 10PF 50V 5%NP0 0402,Digikey 445-1235-1-ND</t>
  </si>
  <si>
    <t>IC 4-PORT HUB FOR USB 32-QFN,Digikey 296-21926-1-ND</t>
  </si>
  <si>
    <t>RES 10.0K OHM 1/16W 1% 0402 SMD,Digikey 311-10.0KLRCT-ND</t>
  </si>
  <si>
    <t>RES 15.0K OHM 1/16W 1% 0402 SMD,Digikey 311-15.0KLRCT-ND</t>
  </si>
  <si>
    <t>IC PWR DIST SWITCH SNGL SOT23-5,Digikey 296-21263-1-ND</t>
  </si>
  <si>
    <t>IC REG BUCK SYNC 3.3V 0.5A 6SON,Digikey 296-25630-1-ND</t>
  </si>
  <si>
    <t>TPS62237DRYT</t>
  </si>
  <si>
    <t>TPS2041BDBVR</t>
  </si>
  <si>
    <t>TUSB2046BIRHBR</t>
  </si>
  <si>
    <t>BOM for MSP-EXP430F5529LP</t>
  </si>
  <si>
    <t>CM</t>
  </si>
  <si>
    <t>to be provided by CM</t>
  </si>
  <si>
    <t>Feedback from ContractManufacturer (CM) needed where supplier equals CM</t>
  </si>
  <si>
    <t>JP4.3</t>
  </si>
  <si>
    <t>SBWDAT (dnp)</t>
  </si>
  <si>
    <t>MS3V-T1R 32.768kHz CL 12pF +-20ppm, Microcrystal</t>
  </si>
  <si>
    <t>CER RESONATOR 6.00MHZ SMD</t>
  </si>
  <si>
    <t>CSTCR6M00G15L99</t>
  </si>
  <si>
    <t xml:space="preserve">PIEZO_CSTCR6M00G15L99 </t>
  </si>
  <si>
    <t>STAND1</t>
  </si>
  <si>
    <t>STAND2</t>
  </si>
  <si>
    <t>STAND3</t>
  </si>
  <si>
    <t>STAND4</t>
  </si>
  <si>
    <t>Mounting Hole 110 mil, Digikey nothing-to-purchase</t>
  </si>
  <si>
    <t>110mil</t>
  </si>
  <si>
    <t>CONN HEADER 20POS .100" DUAL, FEMALE with long male leads</t>
  </si>
  <si>
    <t>SBWTCK</t>
  </si>
  <si>
    <t>SBWTDIO</t>
  </si>
  <si>
    <t>TXD</t>
  </si>
  <si>
    <t>RXD</t>
  </si>
  <si>
    <t>RTS</t>
  </si>
  <si>
    <t>CTS</t>
  </si>
  <si>
    <t>JP3</t>
  </si>
  <si>
    <t>GND</t>
  </si>
  <si>
    <t>CNT-F254-2*10-GS-850-9</t>
  </si>
  <si>
    <t>Rev1.4 to Rev 1.5 Change</t>
  </si>
  <si>
    <t>Updated part # for stronger male leads</t>
  </si>
  <si>
    <t>DNP- Parts Removed from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</si>
</sst>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2" borderId="1" applyNumberFormat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/>
    <xf numFmtId="14" fontId="2" fillId="0" borderId="0" xfId="0" applyNumberFormat="1" applyFont="1" applyFill="1" applyAlignment="1">
      <alignment horizontal="left"/>
    </xf>
    <xf numFmtId="21" fontId="2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0" fontId="5" fillId="2" borderId="1" xfId="1"/>
  </cellXfs>
  <cellStyles count="2">
    <cellStyle name="Input" xfId="1" builtinId="20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topLeftCell="A7" zoomScaleNormal="100" workbookViewId="0">
      <pane ySplit="600" topLeftCell="A109" activePane="bottomLeft"/>
      <selection activeCell="K7" sqref="K7"/>
      <selection pane="bottomLeft" activeCell="J55" sqref="J55"/>
    </sheetView>
  </sheetViews>
  <sheetFormatPr defaultRowHeight="15" x14ac:dyDescent="0.25"/>
  <cols>
    <col min="1" max="1" width="5.85546875" style="1" customWidth="1"/>
    <col min="2" max="2" width="4" style="4" bestFit="1" customWidth="1"/>
    <col min="3" max="4" width="14.140625" style="4" customWidth="1"/>
    <col min="5" max="5" width="60.85546875" style="4" customWidth="1"/>
    <col min="6" max="6" width="26" style="4" customWidth="1"/>
    <col min="7" max="7" width="22.140625" style="4" customWidth="1"/>
    <col min="8" max="8" width="26.7109375" style="10" customWidth="1"/>
    <col min="9" max="9" width="12.28515625" style="4" customWidth="1"/>
    <col min="10" max="10" width="24.5703125" style="4" customWidth="1"/>
    <col min="11" max="11" width="56.85546875" style="1" customWidth="1"/>
    <col min="12" max="13" width="9.140625" style="1"/>
    <col min="14" max="14" width="26.5703125" style="1" customWidth="1"/>
    <col min="15" max="16384" width="9.140625" style="1"/>
  </cols>
  <sheetData>
    <row r="1" spans="1:21" x14ac:dyDescent="0.25">
      <c r="A1" s="11" t="s">
        <v>260</v>
      </c>
    </row>
    <row r="2" spans="1:21" x14ac:dyDescent="0.25">
      <c r="A2"/>
    </row>
    <row r="3" spans="1:21" x14ac:dyDescent="0.25">
      <c r="A3" t="s">
        <v>170</v>
      </c>
    </row>
    <row r="4" spans="1:21" x14ac:dyDescent="0.25">
      <c r="A4" t="s">
        <v>171</v>
      </c>
    </row>
    <row r="5" spans="1:21" x14ac:dyDescent="0.25">
      <c r="A5" t="s">
        <v>263</v>
      </c>
    </row>
    <row r="7" spans="1:21" x14ac:dyDescent="0.25">
      <c r="A7" s="11" t="s">
        <v>150</v>
      </c>
      <c r="B7" s="3" t="s">
        <v>111</v>
      </c>
      <c r="C7" s="3" t="s">
        <v>112</v>
      </c>
      <c r="D7" s="3" t="s">
        <v>113</v>
      </c>
      <c r="E7" s="3" t="s">
        <v>0</v>
      </c>
      <c r="F7" s="3" t="s">
        <v>114</v>
      </c>
      <c r="G7" s="3" t="s">
        <v>162</v>
      </c>
      <c r="H7" s="8" t="s">
        <v>2</v>
      </c>
      <c r="I7" s="3" t="s">
        <v>160</v>
      </c>
      <c r="J7" s="3" t="s">
        <v>115</v>
      </c>
      <c r="K7" s="3" t="s">
        <v>286</v>
      </c>
    </row>
    <row r="8" spans="1:21" x14ac:dyDescent="0.25">
      <c r="A8" s="1" t="s">
        <v>166</v>
      </c>
      <c r="B8" s="4">
        <v>1</v>
      </c>
      <c r="C8" s="12"/>
      <c r="D8" s="4" t="s">
        <v>261</v>
      </c>
      <c r="E8" s="1" t="s">
        <v>158</v>
      </c>
      <c r="F8" s="1" t="s">
        <v>168</v>
      </c>
      <c r="G8" s="4" t="s">
        <v>166</v>
      </c>
      <c r="H8" s="9" t="s">
        <v>157</v>
      </c>
      <c r="I8" t="s">
        <v>261</v>
      </c>
      <c r="J8" t="s">
        <v>262</v>
      </c>
    </row>
    <row r="9" spans="1:21" s="4" customFormat="1" x14ac:dyDescent="0.25">
      <c r="A9" s="1" t="s">
        <v>151</v>
      </c>
      <c r="B9" s="4">
        <v>1</v>
      </c>
      <c r="C9" s="12" t="s">
        <v>29</v>
      </c>
      <c r="D9" s="4" t="s">
        <v>163</v>
      </c>
      <c r="E9" s="4" t="s">
        <v>116</v>
      </c>
      <c r="G9" s="4" t="s">
        <v>18</v>
      </c>
      <c r="H9" s="10" t="s">
        <v>12</v>
      </c>
      <c r="I9" s="4" t="str">
        <f t="shared" ref="I9:I40" si="0">IF(J9&lt;&gt;"Value!","Digikey","----")</f>
        <v>Digikey</v>
      </c>
      <c r="J9" s="4" t="str">
        <f t="shared" ref="J9:J40" si="1">RIGHT(E9,LEN(E9)-FIND("Digikey",E9)-7)</f>
        <v>445-4976-1-ND</v>
      </c>
      <c r="K9" s="1"/>
      <c r="L9"/>
      <c r="M9" s="12"/>
      <c r="N9" s="12"/>
      <c r="O9" s="1"/>
      <c r="P9" s="1"/>
      <c r="Q9" s="1"/>
      <c r="R9" s="1"/>
      <c r="S9" s="1"/>
      <c r="T9" s="1"/>
      <c r="U9" s="1"/>
    </row>
    <row r="10" spans="1:21" x14ac:dyDescent="0.25">
      <c r="A10" s="1" t="s">
        <v>151</v>
      </c>
      <c r="B10" s="4">
        <v>1</v>
      </c>
      <c r="C10" s="12" t="s">
        <v>30</v>
      </c>
      <c r="D10" s="4" t="s">
        <v>163</v>
      </c>
      <c r="E10" s="6" t="s">
        <v>117</v>
      </c>
      <c r="F10" s="6"/>
      <c r="G10" s="7" t="s">
        <v>18</v>
      </c>
      <c r="H10" s="10" t="s">
        <v>3</v>
      </c>
      <c r="I10" s="4" t="str">
        <f t="shared" si="0"/>
        <v>Digikey</v>
      </c>
      <c r="J10" s="4" t="str">
        <f t="shared" si="1"/>
        <v>445-4972-1-ND</v>
      </c>
      <c r="L10"/>
      <c r="M10" s="12"/>
      <c r="N10" s="12"/>
    </row>
    <row r="11" spans="1:21" x14ac:dyDescent="0.25">
      <c r="A11" s="1" t="s">
        <v>151</v>
      </c>
      <c r="B11" s="4">
        <v>1</v>
      </c>
      <c r="C11" s="12" t="s">
        <v>31</v>
      </c>
      <c r="D11" s="4" t="s">
        <v>163</v>
      </c>
      <c r="E11" s="4" t="s">
        <v>118</v>
      </c>
      <c r="G11" s="4" t="s">
        <v>18</v>
      </c>
      <c r="H11" s="10" t="s">
        <v>5</v>
      </c>
      <c r="I11" s="4" t="str">
        <f t="shared" si="0"/>
        <v>Digikey</v>
      </c>
      <c r="J11" s="4" t="str">
        <f t="shared" si="1"/>
        <v>445-4984-1-ND</v>
      </c>
      <c r="L11"/>
      <c r="M11" s="12"/>
      <c r="N11" s="12"/>
    </row>
    <row r="12" spans="1:21" x14ac:dyDescent="0.25">
      <c r="A12" s="1" t="s">
        <v>151</v>
      </c>
      <c r="B12" s="4">
        <v>1</v>
      </c>
      <c r="C12" s="12" t="s">
        <v>32</v>
      </c>
      <c r="D12" s="4" t="s">
        <v>163</v>
      </c>
      <c r="E12" s="4" t="s">
        <v>119</v>
      </c>
      <c r="G12" s="4" t="s">
        <v>120</v>
      </c>
      <c r="H12" s="10" t="s">
        <v>6</v>
      </c>
      <c r="I12" s="4" t="str">
        <f t="shared" si="0"/>
        <v>Digikey</v>
      </c>
      <c r="J12" s="4" t="str">
        <f t="shared" si="1"/>
        <v>493-2351-1-ND</v>
      </c>
      <c r="L12"/>
      <c r="M12" s="12"/>
      <c r="N12" s="12"/>
    </row>
    <row r="13" spans="1:21" x14ac:dyDescent="0.25">
      <c r="A13" s="1" t="s">
        <v>151</v>
      </c>
      <c r="B13" s="4">
        <v>1</v>
      </c>
      <c r="C13" s="12" t="s">
        <v>33</v>
      </c>
      <c r="D13" s="4" t="s">
        <v>163</v>
      </c>
      <c r="E13" s="4" t="s">
        <v>117</v>
      </c>
      <c r="G13" s="4" t="s">
        <v>18</v>
      </c>
      <c r="H13" s="10" t="s">
        <v>3</v>
      </c>
      <c r="I13" s="4" t="str">
        <f t="shared" si="0"/>
        <v>Digikey</v>
      </c>
      <c r="J13" s="4" t="str">
        <f t="shared" si="1"/>
        <v>445-4972-1-ND</v>
      </c>
      <c r="L13"/>
      <c r="M13" s="12"/>
      <c r="N13" s="12"/>
    </row>
    <row r="14" spans="1:21" x14ac:dyDescent="0.25">
      <c r="A14" s="1" t="s">
        <v>151</v>
      </c>
      <c r="B14" s="4">
        <v>1</v>
      </c>
      <c r="C14" s="12" t="s">
        <v>34</v>
      </c>
      <c r="D14" s="4" t="s">
        <v>163</v>
      </c>
      <c r="E14" s="4" t="s">
        <v>122</v>
      </c>
      <c r="G14" s="4" t="s">
        <v>18</v>
      </c>
      <c r="H14" s="10" t="s">
        <v>28</v>
      </c>
      <c r="I14" s="4" t="str">
        <f t="shared" si="0"/>
        <v>Digikey</v>
      </c>
      <c r="J14" s="4" t="str">
        <f t="shared" si="1"/>
        <v>445-1235-1-ND</v>
      </c>
      <c r="L14"/>
      <c r="M14" s="12"/>
      <c r="N14" s="12"/>
    </row>
    <row r="15" spans="1:21" x14ac:dyDescent="0.25">
      <c r="A15" s="1" t="s">
        <v>151</v>
      </c>
      <c r="B15" s="4">
        <v>1</v>
      </c>
      <c r="C15" s="12" t="s">
        <v>35</v>
      </c>
      <c r="D15" s="4" t="s">
        <v>163</v>
      </c>
      <c r="E15" s="4" t="s">
        <v>122</v>
      </c>
      <c r="G15" s="4" t="s">
        <v>18</v>
      </c>
      <c r="H15" s="10" t="s">
        <v>28</v>
      </c>
      <c r="I15" s="4" t="str">
        <f t="shared" si="0"/>
        <v>Digikey</v>
      </c>
      <c r="J15" s="4" t="str">
        <f t="shared" si="1"/>
        <v>445-1235-1-ND</v>
      </c>
      <c r="L15"/>
      <c r="M15" s="12"/>
      <c r="N15" s="12"/>
    </row>
    <row r="16" spans="1:21" x14ac:dyDescent="0.25">
      <c r="A16" s="1" t="s">
        <v>151</v>
      </c>
      <c r="B16" s="4">
        <v>1</v>
      </c>
      <c r="C16" s="12" t="s">
        <v>36</v>
      </c>
      <c r="D16" s="4" t="s">
        <v>163</v>
      </c>
      <c r="E16" s="4" t="s">
        <v>123</v>
      </c>
      <c r="G16" s="4" t="s">
        <v>18</v>
      </c>
      <c r="H16" s="10" t="s">
        <v>37</v>
      </c>
      <c r="I16" s="4" t="str">
        <f t="shared" si="0"/>
        <v>Digikey</v>
      </c>
      <c r="J16" s="4" t="str">
        <f t="shared" si="1"/>
        <v>445-1256-1-ND</v>
      </c>
      <c r="L16"/>
      <c r="M16" s="12"/>
      <c r="N16" s="12"/>
    </row>
    <row r="17" spans="1:14" x14ac:dyDescent="0.25">
      <c r="A17" s="1" t="s">
        <v>151</v>
      </c>
      <c r="B17" s="4">
        <v>1</v>
      </c>
      <c r="C17" s="12" t="s">
        <v>38</v>
      </c>
      <c r="D17" s="4" t="s">
        <v>163</v>
      </c>
      <c r="E17" s="4" t="s">
        <v>118</v>
      </c>
      <c r="G17" s="4" t="s">
        <v>18</v>
      </c>
      <c r="H17" s="10" t="s">
        <v>5</v>
      </c>
      <c r="I17" s="4" t="str">
        <f t="shared" si="0"/>
        <v>Digikey</v>
      </c>
      <c r="J17" s="4" t="str">
        <f t="shared" si="1"/>
        <v>445-4984-1-ND</v>
      </c>
      <c r="L17"/>
      <c r="M17" s="12"/>
      <c r="N17" s="12"/>
    </row>
    <row r="18" spans="1:14" x14ac:dyDescent="0.25">
      <c r="A18" s="1" t="s">
        <v>151</v>
      </c>
      <c r="B18" s="4">
        <v>1</v>
      </c>
      <c r="C18" s="12" t="s">
        <v>39</v>
      </c>
      <c r="D18" s="4" t="s">
        <v>163</v>
      </c>
      <c r="E18" s="4" t="s">
        <v>118</v>
      </c>
      <c r="G18" s="4" t="s">
        <v>18</v>
      </c>
      <c r="H18" s="10" t="s">
        <v>5</v>
      </c>
      <c r="I18" s="4" t="str">
        <f t="shared" si="0"/>
        <v>Digikey</v>
      </c>
      <c r="J18" s="4" t="str">
        <f t="shared" si="1"/>
        <v>445-4984-1-ND</v>
      </c>
      <c r="L18"/>
      <c r="M18" s="12"/>
      <c r="N18" s="12"/>
    </row>
    <row r="19" spans="1:14" x14ac:dyDescent="0.25">
      <c r="A19" s="1" t="s">
        <v>151</v>
      </c>
      <c r="B19" s="4">
        <v>1</v>
      </c>
      <c r="C19" s="12" t="s">
        <v>40</v>
      </c>
      <c r="D19" s="4" t="s">
        <v>163</v>
      </c>
      <c r="E19" s="4" t="s">
        <v>124</v>
      </c>
      <c r="G19" s="4" t="s">
        <v>18</v>
      </c>
      <c r="H19" s="10" t="s">
        <v>174</v>
      </c>
      <c r="I19" s="4" t="str">
        <f t="shared" si="0"/>
        <v>Digikey</v>
      </c>
      <c r="J19" s="4" t="str">
        <f t="shared" si="1"/>
        <v>445-1241-1-ND</v>
      </c>
      <c r="L19"/>
      <c r="M19" s="12"/>
      <c r="N19" s="12"/>
    </row>
    <row r="20" spans="1:14" x14ac:dyDescent="0.25">
      <c r="A20" s="1" t="s">
        <v>151</v>
      </c>
      <c r="B20" s="4">
        <v>1</v>
      </c>
      <c r="C20" s="12" t="s">
        <v>41</v>
      </c>
      <c r="D20" s="4" t="s">
        <v>163</v>
      </c>
      <c r="E20" s="4" t="s">
        <v>124</v>
      </c>
      <c r="G20" s="4" t="s">
        <v>18</v>
      </c>
      <c r="H20" s="10" t="s">
        <v>174</v>
      </c>
      <c r="I20" s="4" t="str">
        <f t="shared" si="0"/>
        <v>Digikey</v>
      </c>
      <c r="J20" s="4" t="str">
        <f t="shared" si="1"/>
        <v>445-1241-1-ND</v>
      </c>
      <c r="L20"/>
      <c r="M20" s="12"/>
      <c r="N20" s="12"/>
    </row>
    <row r="21" spans="1:14" x14ac:dyDescent="0.25">
      <c r="A21" s="1" t="s">
        <v>240</v>
      </c>
      <c r="B21" s="4">
        <v>1</v>
      </c>
      <c r="C21" s="12" t="s">
        <v>7</v>
      </c>
      <c r="D21" s="4" t="s">
        <v>163</v>
      </c>
      <c r="E21" s="4" t="s">
        <v>118</v>
      </c>
      <c r="F21" s="1"/>
      <c r="G21" s="12" t="s">
        <v>18</v>
      </c>
      <c r="H21" s="12" t="s">
        <v>5</v>
      </c>
      <c r="I21" s="1" t="str">
        <f t="shared" si="0"/>
        <v>Digikey</v>
      </c>
      <c r="J21" s="1" t="str">
        <f t="shared" si="1"/>
        <v>445-4984-1-ND</v>
      </c>
    </row>
    <row r="22" spans="1:14" x14ac:dyDescent="0.25">
      <c r="A22" s="1" t="s">
        <v>240</v>
      </c>
      <c r="B22" s="4">
        <v>1</v>
      </c>
      <c r="C22" s="12" t="s">
        <v>8</v>
      </c>
      <c r="D22" s="4" t="s">
        <v>163</v>
      </c>
      <c r="E22" s="6" t="s">
        <v>117</v>
      </c>
      <c r="F22" s="1"/>
      <c r="G22" s="12" t="s">
        <v>18</v>
      </c>
      <c r="H22" s="12" t="s">
        <v>3</v>
      </c>
      <c r="I22" s="1" t="str">
        <f t="shared" si="0"/>
        <v>Digikey</v>
      </c>
      <c r="J22" s="1" t="str">
        <f t="shared" si="1"/>
        <v>445-4972-1-ND</v>
      </c>
    </row>
    <row r="23" spans="1:14" x14ac:dyDescent="0.25">
      <c r="A23" s="1" t="s">
        <v>240</v>
      </c>
      <c r="B23" s="4">
        <v>1</v>
      </c>
      <c r="C23" s="12" t="s">
        <v>9</v>
      </c>
      <c r="D23" s="4" t="s">
        <v>163</v>
      </c>
      <c r="E23" s="6" t="s">
        <v>117</v>
      </c>
      <c r="F23" s="1"/>
      <c r="G23" s="12" t="s">
        <v>18</v>
      </c>
      <c r="H23" s="12" t="s">
        <v>3</v>
      </c>
      <c r="I23" s="1" t="str">
        <f t="shared" si="0"/>
        <v>Digikey</v>
      </c>
      <c r="J23" s="1" t="str">
        <f t="shared" si="1"/>
        <v>445-4972-1-ND</v>
      </c>
    </row>
    <row r="24" spans="1:14" x14ac:dyDescent="0.25">
      <c r="A24" s="1" t="s">
        <v>240</v>
      </c>
      <c r="B24" s="4">
        <v>1</v>
      </c>
      <c r="C24" s="12" t="s">
        <v>10</v>
      </c>
      <c r="D24" s="4" t="s">
        <v>163</v>
      </c>
      <c r="E24" s="4" t="s">
        <v>123</v>
      </c>
      <c r="F24" s="1"/>
      <c r="G24" s="12" t="s">
        <v>18</v>
      </c>
      <c r="H24" s="12" t="s">
        <v>37</v>
      </c>
      <c r="I24" s="1" t="str">
        <f t="shared" si="0"/>
        <v>Digikey</v>
      </c>
      <c r="J24" s="1" t="str">
        <f t="shared" si="1"/>
        <v>445-1256-1-ND</v>
      </c>
    </row>
    <row r="25" spans="1:14" x14ac:dyDescent="0.25">
      <c r="A25" s="1" t="s">
        <v>240</v>
      </c>
      <c r="B25" s="4">
        <v>1</v>
      </c>
      <c r="C25" s="12" t="s">
        <v>11</v>
      </c>
      <c r="D25" s="4" t="s">
        <v>163</v>
      </c>
      <c r="E25" s="4" t="s">
        <v>116</v>
      </c>
      <c r="F25" s="1"/>
      <c r="G25" s="12" t="s">
        <v>18</v>
      </c>
      <c r="H25" s="12" t="s">
        <v>12</v>
      </c>
      <c r="I25" s="1" t="str">
        <f t="shared" si="0"/>
        <v>Digikey</v>
      </c>
      <c r="J25" s="1" t="str">
        <f t="shared" si="1"/>
        <v>445-4976-1-ND</v>
      </c>
    </row>
    <row r="26" spans="1:14" x14ac:dyDescent="0.25">
      <c r="A26" s="1" t="s">
        <v>240</v>
      </c>
      <c r="B26" s="4">
        <v>1</v>
      </c>
      <c r="C26" s="12" t="s">
        <v>13</v>
      </c>
      <c r="D26" s="4" t="s">
        <v>163</v>
      </c>
      <c r="E26" s="4" t="s">
        <v>118</v>
      </c>
      <c r="F26" s="1"/>
      <c r="G26" s="12" t="s">
        <v>18</v>
      </c>
      <c r="H26" s="12" t="s">
        <v>5</v>
      </c>
      <c r="I26" s="1" t="str">
        <f t="shared" si="0"/>
        <v>Digikey</v>
      </c>
      <c r="J26" s="1" t="str">
        <f t="shared" si="1"/>
        <v>445-4984-1-ND</v>
      </c>
    </row>
    <row r="27" spans="1:14" x14ac:dyDescent="0.25">
      <c r="A27" s="1" t="s">
        <v>240</v>
      </c>
      <c r="B27" s="4">
        <v>1</v>
      </c>
      <c r="C27" s="12" t="s">
        <v>15</v>
      </c>
      <c r="D27" s="4" t="s">
        <v>163</v>
      </c>
      <c r="E27" s="4" t="s">
        <v>118</v>
      </c>
      <c r="F27" s="1"/>
      <c r="G27" s="12" t="s">
        <v>18</v>
      </c>
      <c r="H27" s="12" t="s">
        <v>5</v>
      </c>
      <c r="I27" s="1" t="str">
        <f t="shared" si="0"/>
        <v>Digikey</v>
      </c>
      <c r="J27" s="1" t="str">
        <f t="shared" si="1"/>
        <v>445-4984-1-ND</v>
      </c>
    </row>
    <row r="28" spans="1:14" x14ac:dyDescent="0.25">
      <c r="A28" s="1" t="s">
        <v>240</v>
      </c>
      <c r="B28" s="4">
        <v>1</v>
      </c>
      <c r="C28" s="12" t="s">
        <v>16</v>
      </c>
      <c r="D28" s="4" t="s">
        <v>163</v>
      </c>
      <c r="E28" s="4" t="s">
        <v>118</v>
      </c>
      <c r="F28" s="1"/>
      <c r="G28" s="12" t="s">
        <v>18</v>
      </c>
      <c r="H28" s="12" t="s">
        <v>5</v>
      </c>
      <c r="I28" s="1" t="str">
        <f t="shared" si="0"/>
        <v>Digikey</v>
      </c>
      <c r="J28" s="1" t="str">
        <f t="shared" si="1"/>
        <v>445-4984-1-ND</v>
      </c>
    </row>
    <row r="29" spans="1:14" x14ac:dyDescent="0.25">
      <c r="A29" s="1" t="s">
        <v>240</v>
      </c>
      <c r="B29" s="4">
        <v>1</v>
      </c>
      <c r="C29" s="12" t="s">
        <v>17</v>
      </c>
      <c r="D29" s="4" t="s">
        <v>163</v>
      </c>
      <c r="E29" s="4" t="s">
        <v>251</v>
      </c>
      <c r="F29" s="1"/>
      <c r="G29" s="12" t="s">
        <v>18</v>
      </c>
      <c r="H29" s="12" t="s">
        <v>28</v>
      </c>
      <c r="I29" s="1" t="str">
        <f t="shared" si="0"/>
        <v>Digikey</v>
      </c>
      <c r="J29" s="1" t="str">
        <f t="shared" si="1"/>
        <v>445-1235-1-ND</v>
      </c>
    </row>
    <row r="30" spans="1:14" x14ac:dyDescent="0.25">
      <c r="A30" s="1" t="s">
        <v>240</v>
      </c>
      <c r="B30" s="4">
        <v>1</v>
      </c>
      <c r="C30" s="12" t="s">
        <v>19</v>
      </c>
      <c r="D30" s="4" t="s">
        <v>163</v>
      </c>
      <c r="E30" s="4" t="s">
        <v>250</v>
      </c>
      <c r="F30" s="1"/>
      <c r="G30" s="12" t="s">
        <v>18</v>
      </c>
      <c r="H30" s="12" t="s">
        <v>28</v>
      </c>
      <c r="I30" s="1" t="str">
        <f t="shared" si="0"/>
        <v>Digikey</v>
      </c>
      <c r="J30" s="1" t="str">
        <f t="shared" si="1"/>
        <v>445-1235-1-ND</v>
      </c>
    </row>
    <row r="31" spans="1:14" x14ac:dyDescent="0.25">
      <c r="A31" s="1" t="s">
        <v>240</v>
      </c>
      <c r="B31" s="4">
        <v>1</v>
      </c>
      <c r="C31" s="12" t="s">
        <v>21</v>
      </c>
      <c r="D31" s="4" t="s">
        <v>163</v>
      </c>
      <c r="E31" s="1" t="s">
        <v>249</v>
      </c>
      <c r="F31" s="1"/>
      <c r="G31" s="12" t="s">
        <v>18</v>
      </c>
      <c r="H31" s="12" t="s">
        <v>172</v>
      </c>
      <c r="I31" s="1" t="str">
        <f t="shared" si="0"/>
        <v>Digikey</v>
      </c>
      <c r="J31" s="1" t="str">
        <f t="shared" si="1"/>
        <v>445-1236-1-ND</v>
      </c>
    </row>
    <row r="32" spans="1:14" x14ac:dyDescent="0.25">
      <c r="A32" s="1" t="s">
        <v>240</v>
      </c>
      <c r="B32" s="4">
        <v>1</v>
      </c>
      <c r="C32" s="12" t="s">
        <v>22</v>
      </c>
      <c r="D32" s="4" t="s">
        <v>163</v>
      </c>
      <c r="E32" s="1" t="s">
        <v>249</v>
      </c>
      <c r="F32" s="1"/>
      <c r="G32" s="12" t="s">
        <v>18</v>
      </c>
      <c r="H32" s="12" t="s">
        <v>172</v>
      </c>
      <c r="I32" s="1" t="str">
        <f t="shared" si="0"/>
        <v>Digikey</v>
      </c>
      <c r="J32" s="1" t="str">
        <f t="shared" si="1"/>
        <v>445-1236-1-ND</v>
      </c>
    </row>
    <row r="33" spans="1:21" x14ac:dyDescent="0.25">
      <c r="A33" s="1" t="s">
        <v>240</v>
      </c>
      <c r="B33" s="4">
        <v>1</v>
      </c>
      <c r="C33" s="12" t="s">
        <v>23</v>
      </c>
      <c r="D33" s="4" t="s">
        <v>163</v>
      </c>
      <c r="E33" s="4" t="s">
        <v>121</v>
      </c>
      <c r="F33" s="1"/>
      <c r="G33" s="12" t="s">
        <v>173</v>
      </c>
      <c r="H33" s="12" t="s">
        <v>20</v>
      </c>
      <c r="I33" s="1" t="str">
        <f t="shared" si="0"/>
        <v>Digikey</v>
      </c>
      <c r="J33" s="1" t="str">
        <f t="shared" si="1"/>
        <v>493-4142-1-ND</v>
      </c>
    </row>
    <row r="34" spans="1:21" x14ac:dyDescent="0.25">
      <c r="A34" s="1" t="s">
        <v>240</v>
      </c>
      <c r="B34" s="4">
        <v>1</v>
      </c>
      <c r="C34" s="12" t="s">
        <v>24</v>
      </c>
      <c r="D34" s="4" t="s">
        <v>163</v>
      </c>
      <c r="E34" s="4" t="s">
        <v>118</v>
      </c>
      <c r="F34" s="1"/>
      <c r="G34" s="12" t="s">
        <v>18</v>
      </c>
      <c r="H34" s="12" t="s">
        <v>5</v>
      </c>
      <c r="I34" s="1" t="str">
        <f t="shared" si="0"/>
        <v>Digikey</v>
      </c>
      <c r="J34" s="1" t="str">
        <f t="shared" si="1"/>
        <v>445-4984-1-ND</v>
      </c>
    </row>
    <row r="35" spans="1:21" x14ac:dyDescent="0.25">
      <c r="A35" s="1" t="s">
        <v>240</v>
      </c>
      <c r="B35" s="4">
        <v>1</v>
      </c>
      <c r="C35" s="12" t="s">
        <v>25</v>
      </c>
      <c r="D35" s="4" t="s">
        <v>163</v>
      </c>
      <c r="E35" s="4" t="s">
        <v>118</v>
      </c>
      <c r="F35" s="1"/>
      <c r="G35" s="12" t="s">
        <v>18</v>
      </c>
      <c r="H35" s="12" t="s">
        <v>5</v>
      </c>
      <c r="I35" s="1" t="str">
        <f t="shared" si="0"/>
        <v>Digikey</v>
      </c>
      <c r="J35" s="1" t="str">
        <f t="shared" si="1"/>
        <v>445-4984-1-ND</v>
      </c>
    </row>
    <row r="36" spans="1:21" x14ac:dyDescent="0.25">
      <c r="A36" s="1" t="s">
        <v>240</v>
      </c>
      <c r="B36" s="4">
        <v>1</v>
      </c>
      <c r="C36" s="12" t="s">
        <v>26</v>
      </c>
      <c r="D36" s="4" t="s">
        <v>163</v>
      </c>
      <c r="E36" s="4" t="s">
        <v>119</v>
      </c>
      <c r="G36" s="4" t="s">
        <v>120</v>
      </c>
      <c r="H36" s="12" t="s">
        <v>6</v>
      </c>
      <c r="I36" s="1" t="str">
        <f t="shared" si="0"/>
        <v>Digikey</v>
      </c>
      <c r="J36" s="1" t="str">
        <f t="shared" si="1"/>
        <v>493-2351-1-ND</v>
      </c>
    </row>
    <row r="37" spans="1:21" x14ac:dyDescent="0.25">
      <c r="A37" s="1" t="s">
        <v>240</v>
      </c>
      <c r="B37" s="4">
        <v>1</v>
      </c>
      <c r="C37" s="12" t="s">
        <v>27</v>
      </c>
      <c r="D37" s="4" t="s">
        <v>163</v>
      </c>
      <c r="E37" s="4" t="s">
        <v>118</v>
      </c>
      <c r="F37" s="1"/>
      <c r="G37" s="12" t="s">
        <v>18</v>
      </c>
      <c r="H37" s="12" t="s">
        <v>5</v>
      </c>
      <c r="I37" s="1" t="str">
        <f t="shared" si="0"/>
        <v>Digikey</v>
      </c>
      <c r="J37" s="1" t="str">
        <f t="shared" si="1"/>
        <v>445-4984-1-ND</v>
      </c>
    </row>
    <row r="38" spans="1:21" x14ac:dyDescent="0.25">
      <c r="A38" t="s">
        <v>241</v>
      </c>
      <c r="B38" s="4">
        <v>1</v>
      </c>
      <c r="C38" s="12" t="s">
        <v>175</v>
      </c>
      <c r="D38" s="4" t="s">
        <v>163</v>
      </c>
      <c r="E38" s="5" t="s">
        <v>248</v>
      </c>
      <c r="F38" s="1"/>
      <c r="G38" s="12" t="s">
        <v>4</v>
      </c>
      <c r="H38" s="12" t="s">
        <v>14</v>
      </c>
      <c r="I38" s="1" t="str">
        <f t="shared" si="0"/>
        <v>Digikey</v>
      </c>
      <c r="J38" s="1" t="str">
        <f t="shared" si="1"/>
        <v>587-1284-2-ND</v>
      </c>
    </row>
    <row r="39" spans="1:21" x14ac:dyDescent="0.25">
      <c r="A39" t="s">
        <v>241</v>
      </c>
      <c r="B39" s="4">
        <v>1</v>
      </c>
      <c r="C39" s="12" t="s">
        <v>176</v>
      </c>
      <c r="D39" s="4" t="s">
        <v>163</v>
      </c>
      <c r="E39" s="4" t="s">
        <v>118</v>
      </c>
      <c r="F39" s="1"/>
      <c r="G39" s="12" t="s">
        <v>18</v>
      </c>
      <c r="H39" s="12" t="s">
        <v>5</v>
      </c>
      <c r="I39" s="1" t="str">
        <f t="shared" si="0"/>
        <v>Digikey</v>
      </c>
      <c r="J39" s="1" t="str">
        <f t="shared" si="1"/>
        <v>445-4984-1-ND</v>
      </c>
    </row>
    <row r="40" spans="1:21" x14ac:dyDescent="0.25">
      <c r="A40" t="s">
        <v>241</v>
      </c>
      <c r="B40" s="4">
        <v>1</v>
      </c>
      <c r="C40" s="12" t="s">
        <v>177</v>
      </c>
      <c r="D40" s="4" t="s">
        <v>163</v>
      </c>
      <c r="E40" s="4" t="s">
        <v>121</v>
      </c>
      <c r="F40" s="1"/>
      <c r="G40" s="12" t="s">
        <v>173</v>
      </c>
      <c r="H40" s="12" t="s">
        <v>20</v>
      </c>
      <c r="I40" s="1" t="str">
        <f t="shared" si="0"/>
        <v>Digikey</v>
      </c>
      <c r="J40" s="1" t="str">
        <f t="shared" si="1"/>
        <v>493-4142-1-ND</v>
      </c>
    </row>
    <row r="41" spans="1:21" x14ac:dyDescent="0.25">
      <c r="A41" t="s">
        <v>241</v>
      </c>
      <c r="B41" s="4">
        <v>1</v>
      </c>
      <c r="C41" s="12" t="s">
        <v>178</v>
      </c>
      <c r="D41" s="4" t="s">
        <v>163</v>
      </c>
      <c r="E41" s="1" t="s">
        <v>248</v>
      </c>
      <c r="F41" s="1"/>
      <c r="G41" s="12" t="s">
        <v>4</v>
      </c>
      <c r="H41" s="12" t="s">
        <v>14</v>
      </c>
      <c r="I41" s="1" t="str">
        <f t="shared" ref="I41:I72" si="2">IF(J41&lt;&gt;"Value!","Digikey","----")</f>
        <v>Digikey</v>
      </c>
      <c r="J41" s="1" t="str">
        <f t="shared" ref="J41:J73" si="3">RIGHT(E41,LEN(E41)-FIND("Digikey",E41)-7)</f>
        <v>587-1284-2-ND</v>
      </c>
    </row>
    <row r="42" spans="1:21" x14ac:dyDescent="0.25">
      <c r="A42" t="s">
        <v>241</v>
      </c>
      <c r="B42" s="4">
        <v>1</v>
      </c>
      <c r="C42" s="12" t="s">
        <v>179</v>
      </c>
      <c r="D42" s="4" t="s">
        <v>163</v>
      </c>
      <c r="E42" s="4" t="s">
        <v>245</v>
      </c>
      <c r="F42" s="1"/>
      <c r="G42" s="12" t="s">
        <v>18</v>
      </c>
      <c r="H42" s="12" t="s">
        <v>180</v>
      </c>
      <c r="I42" s="1" t="str">
        <f t="shared" si="2"/>
        <v>Digikey</v>
      </c>
      <c r="J42" s="1" t="str">
        <f t="shared" si="3"/>
        <v>445-1239-1-ND</v>
      </c>
    </row>
    <row r="43" spans="1:21" x14ac:dyDescent="0.25">
      <c r="A43" t="s">
        <v>241</v>
      </c>
      <c r="B43" s="4">
        <v>1</v>
      </c>
      <c r="C43" s="12" t="s">
        <v>181</v>
      </c>
      <c r="D43" s="4" t="s">
        <v>163</v>
      </c>
      <c r="E43" s="4" t="s">
        <v>245</v>
      </c>
      <c r="F43" s="1"/>
      <c r="G43" s="12" t="s">
        <v>18</v>
      </c>
      <c r="H43" s="12" t="s">
        <v>180</v>
      </c>
      <c r="I43" s="1" t="str">
        <f t="shared" si="2"/>
        <v>Digikey</v>
      </c>
      <c r="J43" s="1" t="str">
        <f t="shared" si="3"/>
        <v>445-1239-1-ND</v>
      </c>
      <c r="K43"/>
    </row>
    <row r="44" spans="1:21" x14ac:dyDescent="0.25">
      <c r="A44" t="s">
        <v>241</v>
      </c>
      <c r="B44" s="4">
        <v>1</v>
      </c>
      <c r="C44" s="12" t="s">
        <v>182</v>
      </c>
      <c r="D44" s="4" t="s">
        <v>163</v>
      </c>
      <c r="E44" s="4" t="s">
        <v>118</v>
      </c>
      <c r="F44" s="1"/>
      <c r="G44" s="12" t="s">
        <v>18</v>
      </c>
      <c r="H44" s="12" t="s">
        <v>5</v>
      </c>
      <c r="I44" s="1" t="str">
        <f t="shared" si="2"/>
        <v>Digikey</v>
      </c>
      <c r="J44" s="1" t="str">
        <f t="shared" si="3"/>
        <v>445-4984-1-ND</v>
      </c>
      <c r="K44"/>
    </row>
    <row r="45" spans="1:21" x14ac:dyDescent="0.25">
      <c r="A45" t="s">
        <v>241</v>
      </c>
      <c r="B45" s="4">
        <v>1</v>
      </c>
      <c r="C45" s="12" t="s">
        <v>183</v>
      </c>
      <c r="D45" s="4" t="s">
        <v>163</v>
      </c>
      <c r="E45" s="4" t="s">
        <v>118</v>
      </c>
      <c r="F45" s="1"/>
      <c r="G45" s="12" t="s">
        <v>18</v>
      </c>
      <c r="H45" s="12" t="s">
        <v>5</v>
      </c>
      <c r="I45" s="1" t="str">
        <f t="shared" si="2"/>
        <v>Digikey</v>
      </c>
      <c r="J45" s="1" t="str">
        <f t="shared" si="3"/>
        <v>445-4984-1-ND</v>
      </c>
      <c r="K45"/>
    </row>
    <row r="46" spans="1:21" s="4" customFormat="1" x14ac:dyDescent="0.25">
      <c r="A46" t="s">
        <v>241</v>
      </c>
      <c r="B46" s="4">
        <v>1</v>
      </c>
      <c r="C46" s="12" t="s">
        <v>184</v>
      </c>
      <c r="D46" s="4" t="s">
        <v>163</v>
      </c>
      <c r="E46" s="4" t="s">
        <v>245</v>
      </c>
      <c r="F46" s="1"/>
      <c r="G46" s="12" t="s">
        <v>18</v>
      </c>
      <c r="H46" s="12" t="s">
        <v>180</v>
      </c>
      <c r="I46" s="1" t="str">
        <f t="shared" si="2"/>
        <v>Digikey</v>
      </c>
      <c r="J46" s="1" t="str">
        <f t="shared" si="3"/>
        <v>445-1239-1-ND</v>
      </c>
      <c r="K46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s="4" customFormat="1" x14ac:dyDescent="0.25">
      <c r="A47" t="s">
        <v>241</v>
      </c>
      <c r="B47" s="4">
        <v>1</v>
      </c>
      <c r="C47" s="12" t="s">
        <v>185</v>
      </c>
      <c r="D47" s="4" t="s">
        <v>163</v>
      </c>
      <c r="E47" s="4" t="s">
        <v>245</v>
      </c>
      <c r="F47" s="1"/>
      <c r="G47" s="12" t="s">
        <v>18</v>
      </c>
      <c r="H47" s="12" t="s">
        <v>180</v>
      </c>
      <c r="I47" s="1" t="str">
        <f t="shared" si="2"/>
        <v>Digikey</v>
      </c>
      <c r="J47" s="1" t="str">
        <f t="shared" si="3"/>
        <v>445-1239-1-ND</v>
      </c>
      <c r="K47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s="4" customFormat="1" x14ac:dyDescent="0.25">
      <c r="A48" t="s">
        <v>241</v>
      </c>
      <c r="B48" s="4">
        <v>1</v>
      </c>
      <c r="C48" s="12" t="s">
        <v>186</v>
      </c>
      <c r="D48" s="4" t="s">
        <v>163</v>
      </c>
      <c r="E48" s="4" t="s">
        <v>245</v>
      </c>
      <c r="F48" s="1"/>
      <c r="G48" s="12" t="s">
        <v>18</v>
      </c>
      <c r="H48" s="12" t="s">
        <v>180</v>
      </c>
      <c r="I48" s="1" t="str">
        <f t="shared" si="2"/>
        <v>Digikey</v>
      </c>
      <c r="J48" s="1" t="str">
        <f t="shared" si="3"/>
        <v>445-1239-1-ND</v>
      </c>
      <c r="K48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s="4" customFormat="1" x14ac:dyDescent="0.25">
      <c r="A49" t="s">
        <v>241</v>
      </c>
      <c r="B49" s="4">
        <v>1</v>
      </c>
      <c r="C49" s="12" t="s">
        <v>187</v>
      </c>
      <c r="D49" s="4" t="s">
        <v>163</v>
      </c>
      <c r="E49" s="4" t="s">
        <v>245</v>
      </c>
      <c r="F49" s="1"/>
      <c r="G49" s="12" t="s">
        <v>18</v>
      </c>
      <c r="H49" s="12" t="s">
        <v>180</v>
      </c>
      <c r="I49" s="1" t="str">
        <f t="shared" si="2"/>
        <v>Digikey</v>
      </c>
      <c r="J49" s="1" t="str">
        <f t="shared" si="3"/>
        <v>445-1239-1-ND</v>
      </c>
      <c r="K49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s="4" customFormat="1" x14ac:dyDescent="0.25">
      <c r="A50" t="s">
        <v>241</v>
      </c>
      <c r="B50" s="4">
        <v>1</v>
      </c>
      <c r="C50" s="12" t="s">
        <v>188</v>
      </c>
      <c r="D50" s="4" t="s">
        <v>125</v>
      </c>
      <c r="E50" s="1" t="s">
        <v>252</v>
      </c>
      <c r="F50" s="4" t="s">
        <v>259</v>
      </c>
      <c r="G50" s="12" t="s">
        <v>190</v>
      </c>
      <c r="H50" s="12" t="s">
        <v>189</v>
      </c>
      <c r="I50" s="1" t="str">
        <f t="shared" si="2"/>
        <v>Digikey</v>
      </c>
      <c r="J50" s="1" t="str">
        <f t="shared" si="3"/>
        <v>296-21926-1-ND</v>
      </c>
      <c r="K50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s="4" customFormat="1" x14ac:dyDescent="0.25">
      <c r="A51" s="1" t="s">
        <v>240</v>
      </c>
      <c r="B51" s="4">
        <v>1</v>
      </c>
      <c r="C51" s="12" t="s">
        <v>42</v>
      </c>
      <c r="D51" s="4" t="s">
        <v>261</v>
      </c>
      <c r="E51" s="5" t="s">
        <v>276</v>
      </c>
      <c r="F51" t="s">
        <v>285</v>
      </c>
      <c r="G51" s="12" t="s">
        <v>191</v>
      </c>
      <c r="H51" s="12"/>
      <c r="I51" t="s">
        <v>261</v>
      </c>
      <c r="J51" t="s">
        <v>262</v>
      </c>
      <c r="K51" s="13" t="s">
        <v>287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s="4" customFormat="1" x14ac:dyDescent="0.25">
      <c r="A52" s="1" t="s">
        <v>240</v>
      </c>
      <c r="B52" s="4">
        <v>1</v>
      </c>
      <c r="C52" s="12" t="s">
        <v>169</v>
      </c>
      <c r="D52" s="4" t="s">
        <v>163</v>
      </c>
      <c r="E52" s="5" t="s">
        <v>159</v>
      </c>
      <c r="F52" s="1"/>
      <c r="G52" s="12" t="s">
        <v>44</v>
      </c>
      <c r="H52" s="12" t="s">
        <v>43</v>
      </c>
      <c r="I52" s="1" t="str">
        <f t="shared" si="2"/>
        <v>Digikey</v>
      </c>
      <c r="J52" s="1" t="str">
        <f t="shared" si="3"/>
        <v>SAM1075-03-ND</v>
      </c>
      <c r="K52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s="4" customFormat="1" x14ac:dyDescent="0.25">
      <c r="A53" s="1" t="s">
        <v>240</v>
      </c>
      <c r="B53" s="4">
        <v>1</v>
      </c>
      <c r="C53" s="12" t="s">
        <v>45</v>
      </c>
      <c r="D53" s="4" t="s">
        <v>163</v>
      </c>
      <c r="E53" s="5" t="s">
        <v>159</v>
      </c>
      <c r="F53" s="1"/>
      <c r="G53" s="12" t="s">
        <v>44</v>
      </c>
      <c r="H53" s="12" t="s">
        <v>43</v>
      </c>
      <c r="I53" s="1" t="str">
        <f t="shared" si="2"/>
        <v>Digikey</v>
      </c>
      <c r="J53" s="1" t="str">
        <f t="shared" si="3"/>
        <v>SAM1075-03-ND</v>
      </c>
      <c r="K53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s="4" customFormat="1" x14ac:dyDescent="0.25">
      <c r="A54" t="s">
        <v>241</v>
      </c>
      <c r="B54" s="4">
        <v>1</v>
      </c>
      <c r="C54" s="12" t="s">
        <v>192</v>
      </c>
      <c r="D54" s="4" t="s">
        <v>163</v>
      </c>
      <c r="E54" s="1" t="s">
        <v>126</v>
      </c>
      <c r="F54" s="1"/>
      <c r="G54" s="1" t="s">
        <v>128</v>
      </c>
      <c r="H54" s="9" t="s">
        <v>127</v>
      </c>
      <c r="I54" s="1" t="str">
        <f t="shared" si="2"/>
        <v>Digikey</v>
      </c>
      <c r="J54" s="1" t="str">
        <f t="shared" si="3"/>
        <v>H11574CT-ND</v>
      </c>
      <c r="K54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s="4" customFormat="1" x14ac:dyDescent="0.25">
      <c r="A55" s="1" t="s">
        <v>240</v>
      </c>
      <c r="B55" s="4">
        <v>1</v>
      </c>
      <c r="C55" s="12" t="s">
        <v>46</v>
      </c>
      <c r="D55" s="4" t="s">
        <v>261</v>
      </c>
      <c r="E55" s="5" t="s">
        <v>276</v>
      </c>
      <c r="F55" t="s">
        <v>285</v>
      </c>
      <c r="G55" s="12" t="s">
        <v>191</v>
      </c>
      <c r="H55" s="12"/>
      <c r="I55" t="s">
        <v>261</v>
      </c>
      <c r="J55" t="s">
        <v>262</v>
      </c>
      <c r="K55" s="13" t="s">
        <v>287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s="4" customFormat="1" x14ac:dyDescent="0.25">
      <c r="A56" s="1" t="s">
        <v>240</v>
      </c>
      <c r="B56" s="4">
        <v>1</v>
      </c>
      <c r="C56" s="12" t="s">
        <v>47</v>
      </c>
      <c r="D56" s="4" t="s">
        <v>163</v>
      </c>
      <c r="E56" s="5" t="s">
        <v>153</v>
      </c>
      <c r="F56" s="1"/>
      <c r="G56" s="12" t="s">
        <v>194</v>
      </c>
      <c r="H56" s="12" t="s">
        <v>193</v>
      </c>
      <c r="I56" s="1" t="str">
        <f t="shared" si="2"/>
        <v>Digikey</v>
      </c>
      <c r="J56" s="1" t="str">
        <f t="shared" si="3"/>
        <v>SAM1075-02-ND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s="4" customFormat="1" x14ac:dyDescent="0.25">
      <c r="A57" s="1" t="s">
        <v>240</v>
      </c>
      <c r="B57" s="4">
        <v>1</v>
      </c>
      <c r="C57" s="12" t="s">
        <v>48</v>
      </c>
      <c r="D57" s="4" t="s">
        <v>163</v>
      </c>
      <c r="E57" s="5" t="s">
        <v>153</v>
      </c>
      <c r="F57" s="1"/>
      <c r="G57" s="12" t="s">
        <v>194</v>
      </c>
      <c r="H57" s="12" t="s">
        <v>195</v>
      </c>
      <c r="I57" s="1" t="str">
        <f t="shared" si="2"/>
        <v>Digikey</v>
      </c>
      <c r="J57" s="1" t="str">
        <f t="shared" si="3"/>
        <v>SAM1075-02-ND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s="4" customFormat="1" x14ac:dyDescent="0.25">
      <c r="A58" s="1" t="s">
        <v>240</v>
      </c>
      <c r="B58" s="4">
        <v>1</v>
      </c>
      <c r="C58" s="12" t="s">
        <v>283</v>
      </c>
      <c r="D58" s="4" t="s">
        <v>163</v>
      </c>
      <c r="E58" s="5" t="s">
        <v>153</v>
      </c>
      <c r="F58" s="1"/>
      <c r="G58" s="12" t="s">
        <v>194</v>
      </c>
      <c r="H58" s="12" t="s">
        <v>284</v>
      </c>
      <c r="I58" s="1" t="str">
        <f t="shared" ref="I58" si="4">IF(J58&lt;&gt;"Value!","Digikey","----")</f>
        <v>Digikey</v>
      </c>
      <c r="J58" s="1" t="str">
        <f t="shared" ref="J58" si="5">RIGHT(E58,LEN(E58)-FIND("Digikey",E58)-7)</f>
        <v>SAM1075-02-ND</v>
      </c>
      <c r="K58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s="4" customFormat="1" x14ac:dyDescent="0.25">
      <c r="A59" s="1" t="s">
        <v>240</v>
      </c>
      <c r="B59" s="4">
        <v>1</v>
      </c>
      <c r="C59" s="12" t="s">
        <v>196</v>
      </c>
      <c r="D59" s="4" t="s">
        <v>163</v>
      </c>
      <c r="E59" s="5" t="s">
        <v>153</v>
      </c>
      <c r="F59" s="1"/>
      <c r="G59" s="12" t="s">
        <v>194</v>
      </c>
      <c r="H59" s="12" t="s">
        <v>277</v>
      </c>
      <c r="I59" s="1" t="str">
        <f t="shared" si="2"/>
        <v>Digikey</v>
      </c>
      <c r="J59" s="1" t="str">
        <f t="shared" si="3"/>
        <v>SAM1075-02-ND</v>
      </c>
      <c r="K59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s="4" customFormat="1" x14ac:dyDescent="0.25">
      <c r="A60" s="1" t="s">
        <v>240</v>
      </c>
      <c r="B60" s="4">
        <v>1</v>
      </c>
      <c r="C60" s="12" t="s">
        <v>197</v>
      </c>
      <c r="D60" s="4" t="s">
        <v>163</v>
      </c>
      <c r="E60" s="5" t="s">
        <v>153</v>
      </c>
      <c r="F60" s="1"/>
      <c r="G60" s="12" t="s">
        <v>194</v>
      </c>
      <c r="H60" s="12" t="s">
        <v>278</v>
      </c>
      <c r="I60" s="1" t="str">
        <f t="shared" ref="I60" si="6">IF(J60&lt;&gt;"Value!","Digikey","----")</f>
        <v>Digikey</v>
      </c>
      <c r="J60" s="1" t="str">
        <f t="shared" ref="J60" si="7">RIGHT(E60,LEN(E60)-FIND("Digikey",E60)-7)</f>
        <v>SAM1075-02-ND</v>
      </c>
      <c r="K60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s="4" customFormat="1" x14ac:dyDescent="0.25">
      <c r="A61" s="1" t="s">
        <v>240</v>
      </c>
      <c r="B61" s="4">
        <v>0</v>
      </c>
      <c r="C61" s="12" t="s">
        <v>264</v>
      </c>
      <c r="D61" s="4" t="s">
        <v>163</v>
      </c>
      <c r="E61" s="5" t="s">
        <v>153</v>
      </c>
      <c r="F61" s="1"/>
      <c r="G61" s="12" t="s">
        <v>194</v>
      </c>
      <c r="H61" s="12" t="s">
        <v>265</v>
      </c>
      <c r="I61" s="1" t="str">
        <f t="shared" si="2"/>
        <v>Digikey</v>
      </c>
      <c r="J61" s="1" t="str">
        <f>RIGHT(E61,LEN(E61)-FIND("Digikey",E61)-7)</f>
        <v>SAM1075-02-ND</v>
      </c>
      <c r="K6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s="4" customFormat="1" x14ac:dyDescent="0.25">
      <c r="A62" s="1" t="s">
        <v>240</v>
      </c>
      <c r="B62" s="4">
        <v>1</v>
      </c>
      <c r="C62" s="12" t="s">
        <v>198</v>
      </c>
      <c r="D62" s="4" t="s">
        <v>163</v>
      </c>
      <c r="E62" s="5" t="s">
        <v>153</v>
      </c>
      <c r="F62" s="1"/>
      <c r="G62" s="12" t="s">
        <v>194</v>
      </c>
      <c r="H62" s="12" t="s">
        <v>279</v>
      </c>
      <c r="I62" s="1" t="str">
        <f t="shared" si="2"/>
        <v>Digikey</v>
      </c>
      <c r="J62" s="1" t="str">
        <f t="shared" si="3"/>
        <v>SAM1075-02-ND</v>
      </c>
      <c r="K62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s="4" customFormat="1" x14ac:dyDescent="0.25">
      <c r="A63" s="1" t="s">
        <v>240</v>
      </c>
      <c r="B63" s="4">
        <v>1</v>
      </c>
      <c r="C63" s="12" t="s">
        <v>199</v>
      </c>
      <c r="D63" s="4" t="s">
        <v>163</v>
      </c>
      <c r="E63" s="5" t="s">
        <v>153</v>
      </c>
      <c r="F63" s="1"/>
      <c r="G63" s="12" t="s">
        <v>194</v>
      </c>
      <c r="H63" s="12" t="s">
        <v>280</v>
      </c>
      <c r="I63" s="1" t="str">
        <f t="shared" si="2"/>
        <v>Digikey</v>
      </c>
      <c r="J63" s="1" t="str">
        <f t="shared" si="3"/>
        <v>SAM1075-02-ND</v>
      </c>
      <c r="K6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s="4" customFormat="1" x14ac:dyDescent="0.25">
      <c r="A64" s="1" t="s">
        <v>240</v>
      </c>
      <c r="B64" s="4">
        <v>1</v>
      </c>
      <c r="C64" s="12" t="s">
        <v>200</v>
      </c>
      <c r="D64" s="4" t="s">
        <v>163</v>
      </c>
      <c r="E64" s="5" t="s">
        <v>153</v>
      </c>
      <c r="F64" s="1"/>
      <c r="G64" s="12" t="s">
        <v>194</v>
      </c>
      <c r="H64" s="12" t="s">
        <v>282</v>
      </c>
      <c r="I64" s="1" t="str">
        <f t="shared" si="2"/>
        <v>Digikey</v>
      </c>
      <c r="J64" s="1" t="str">
        <f t="shared" si="3"/>
        <v>SAM1075-02-ND</v>
      </c>
      <c r="K64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s="4" customFormat="1" x14ac:dyDescent="0.25">
      <c r="A65" s="1" t="s">
        <v>240</v>
      </c>
      <c r="B65" s="4">
        <v>1</v>
      </c>
      <c r="C65" s="12" t="s">
        <v>201</v>
      </c>
      <c r="D65" s="4" t="s">
        <v>163</v>
      </c>
      <c r="E65" s="5" t="s">
        <v>153</v>
      </c>
      <c r="F65" s="1"/>
      <c r="G65" s="12" t="s">
        <v>194</v>
      </c>
      <c r="H65" s="12" t="s">
        <v>281</v>
      </c>
      <c r="I65" s="1" t="str">
        <f t="shared" si="2"/>
        <v>Digikey</v>
      </c>
      <c r="J65" s="1" t="str">
        <f t="shared" si="3"/>
        <v>SAM1075-02-ND</v>
      </c>
      <c r="K65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s="4" customFormat="1" x14ac:dyDescent="0.25">
      <c r="A66" s="1" t="s">
        <v>240</v>
      </c>
      <c r="B66" s="4">
        <v>1</v>
      </c>
      <c r="C66" s="12" t="s">
        <v>202</v>
      </c>
      <c r="D66" s="4" t="s">
        <v>163</v>
      </c>
      <c r="E66" s="5" t="s">
        <v>153</v>
      </c>
      <c r="F66" s="1"/>
      <c r="G66" s="12" t="s">
        <v>47</v>
      </c>
      <c r="H66" s="12" t="s">
        <v>203</v>
      </c>
      <c r="I66" s="1" t="str">
        <f t="shared" si="2"/>
        <v>Digikey</v>
      </c>
      <c r="J66" s="1" t="str">
        <f t="shared" si="3"/>
        <v>SAM1075-02-ND</v>
      </c>
      <c r="K66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t="s">
        <v>241</v>
      </c>
      <c r="B67" s="4">
        <v>1</v>
      </c>
      <c r="C67" s="12" t="s">
        <v>204</v>
      </c>
      <c r="D67" s="4" t="s">
        <v>129</v>
      </c>
      <c r="E67" s="1" t="s">
        <v>154</v>
      </c>
      <c r="F67" s="1" t="s">
        <v>164</v>
      </c>
      <c r="G67" s="12" t="s">
        <v>50</v>
      </c>
      <c r="H67" s="12" t="s">
        <v>49</v>
      </c>
      <c r="I67" s="1" t="str">
        <f t="shared" si="2"/>
        <v>Digikey</v>
      </c>
      <c r="J67" s="1" t="str">
        <f t="shared" si="3"/>
        <v>587-1638-1-ND</v>
      </c>
      <c r="K67"/>
    </row>
    <row r="68" spans="1:21" x14ac:dyDescent="0.25">
      <c r="A68" s="1" t="s">
        <v>240</v>
      </c>
      <c r="B68" s="4">
        <v>1</v>
      </c>
      <c r="C68" s="12" t="s">
        <v>51</v>
      </c>
      <c r="D68" s="4" t="s">
        <v>163</v>
      </c>
      <c r="E68" s="4" t="s">
        <v>130</v>
      </c>
      <c r="F68" s="1"/>
      <c r="G68" s="12" t="s">
        <v>205</v>
      </c>
      <c r="H68" s="12"/>
      <c r="I68" s="1" t="str">
        <f t="shared" si="2"/>
        <v>Digikey</v>
      </c>
      <c r="J68" s="1" t="str">
        <f t="shared" si="3"/>
        <v>160-1181-1-ND</v>
      </c>
      <c r="K68"/>
    </row>
    <row r="69" spans="1:21" x14ac:dyDescent="0.25">
      <c r="A69" s="1" t="s">
        <v>151</v>
      </c>
      <c r="B69" s="4">
        <v>1</v>
      </c>
      <c r="C69" s="12" t="s">
        <v>55</v>
      </c>
      <c r="D69" s="4" t="s">
        <v>163</v>
      </c>
      <c r="E69" s="4" t="s">
        <v>130</v>
      </c>
      <c r="G69" s="4" t="s">
        <v>131</v>
      </c>
      <c r="H69" s="10" t="s">
        <v>52</v>
      </c>
      <c r="I69" s="4" t="str">
        <f t="shared" si="2"/>
        <v>Digikey</v>
      </c>
      <c r="J69" s="4" t="str">
        <f t="shared" si="3"/>
        <v>160-1181-1-ND</v>
      </c>
      <c r="L69"/>
      <c r="M69" s="12"/>
      <c r="N69" s="12"/>
      <c r="O69" s="12"/>
      <c r="P69" s="12"/>
    </row>
    <row r="70" spans="1:21" x14ac:dyDescent="0.25">
      <c r="A70" s="1" t="s">
        <v>151</v>
      </c>
      <c r="B70" s="4">
        <v>1</v>
      </c>
      <c r="C70" s="12" t="s">
        <v>56</v>
      </c>
      <c r="D70" s="4" t="s">
        <v>163</v>
      </c>
      <c r="E70" s="4" t="s">
        <v>132</v>
      </c>
      <c r="G70" s="4" t="s">
        <v>131</v>
      </c>
      <c r="H70" s="10" t="s">
        <v>54</v>
      </c>
      <c r="I70" s="4" t="str">
        <f t="shared" si="2"/>
        <v>Digikey</v>
      </c>
      <c r="J70" s="4" t="str">
        <f t="shared" si="3"/>
        <v>160-1183-1-ND</v>
      </c>
      <c r="L70"/>
      <c r="M70" s="12"/>
      <c r="N70" s="12"/>
      <c r="O70" s="12"/>
      <c r="P70" s="12"/>
    </row>
    <row r="71" spans="1:21" x14ac:dyDescent="0.25">
      <c r="A71" s="1" t="s">
        <v>240</v>
      </c>
      <c r="B71" s="4">
        <v>1</v>
      </c>
      <c r="C71" s="12" t="s">
        <v>53</v>
      </c>
      <c r="D71" s="4" t="s">
        <v>163</v>
      </c>
      <c r="E71" s="4" t="s">
        <v>132</v>
      </c>
      <c r="F71" s="1"/>
      <c r="G71" s="12" t="s">
        <v>205</v>
      </c>
      <c r="H71" s="12"/>
      <c r="I71" s="1" t="str">
        <f t="shared" si="2"/>
        <v>Digikey</v>
      </c>
      <c r="J71" s="1" t="str">
        <f t="shared" si="3"/>
        <v>160-1183-1-ND</v>
      </c>
    </row>
    <row r="72" spans="1:21" x14ac:dyDescent="0.25">
      <c r="A72" s="1" t="s">
        <v>151</v>
      </c>
      <c r="B72" s="4">
        <v>1</v>
      </c>
      <c r="C72" s="12" t="s">
        <v>57</v>
      </c>
      <c r="D72" s="4" t="s">
        <v>125</v>
      </c>
      <c r="E72" s="1" t="s">
        <v>133</v>
      </c>
      <c r="F72" s="1" t="s">
        <v>58</v>
      </c>
      <c r="G72" s="1" t="s">
        <v>134</v>
      </c>
      <c r="H72" s="9" t="s">
        <v>58</v>
      </c>
      <c r="I72" s="1" t="str">
        <f t="shared" si="2"/>
        <v>Digikey</v>
      </c>
      <c r="J72" s="1" t="str">
        <f t="shared" si="3"/>
        <v>296-27400-1-ND</v>
      </c>
      <c r="L72"/>
      <c r="M72" s="12"/>
      <c r="N72" s="12"/>
      <c r="O72" s="12"/>
      <c r="P72" s="12"/>
    </row>
    <row r="73" spans="1:21" x14ac:dyDescent="0.25">
      <c r="A73" s="1" t="s">
        <v>151</v>
      </c>
      <c r="B73" s="4">
        <v>1</v>
      </c>
      <c r="C73" s="12" t="s">
        <v>61</v>
      </c>
      <c r="D73" s="4" t="s">
        <v>135</v>
      </c>
      <c r="E73" s="1" t="s">
        <v>136</v>
      </c>
      <c r="F73" s="1" t="s">
        <v>137</v>
      </c>
      <c r="G73" s="1" t="s">
        <v>138</v>
      </c>
      <c r="H73" s="9" t="s">
        <v>139</v>
      </c>
      <c r="I73" s="1" t="s">
        <v>135</v>
      </c>
      <c r="J73" s="1" t="e">
        <f t="shared" si="3"/>
        <v>#VALUE!</v>
      </c>
      <c r="L73"/>
      <c r="M73" s="12"/>
      <c r="N73" s="12"/>
      <c r="O73" s="12"/>
      <c r="P73" s="12"/>
    </row>
    <row r="74" spans="1:21" x14ac:dyDescent="0.25">
      <c r="A74" s="1" t="s">
        <v>240</v>
      </c>
      <c r="B74" s="4">
        <v>1</v>
      </c>
      <c r="C74" s="12" t="s">
        <v>60</v>
      </c>
      <c r="D74" s="4" t="s">
        <v>161</v>
      </c>
      <c r="E74" t="s">
        <v>266</v>
      </c>
      <c r="F74" s="1" t="s">
        <v>1</v>
      </c>
      <c r="G74" s="1" t="s">
        <v>1</v>
      </c>
      <c r="H74" s="9" t="s">
        <v>59</v>
      </c>
      <c r="I74" t="s">
        <v>161</v>
      </c>
      <c r="J74" s="1" t="e">
        <f t="shared" ref="J74:J105" si="8">RIGHT(E74,LEN(E74)-FIND("Digikey",E74)-7)</f>
        <v>#VALUE!</v>
      </c>
    </row>
    <row r="75" spans="1:21" x14ac:dyDescent="0.25">
      <c r="A75" s="1" t="s">
        <v>240</v>
      </c>
      <c r="B75" s="4">
        <v>1</v>
      </c>
      <c r="C75" s="12" t="s">
        <v>206</v>
      </c>
      <c r="D75" s="4" t="s">
        <v>135</v>
      </c>
      <c r="E75" s="1" t="s">
        <v>136</v>
      </c>
      <c r="F75" s="1" t="s">
        <v>137</v>
      </c>
      <c r="G75" s="1" t="s">
        <v>138</v>
      </c>
      <c r="H75" s="9" t="s">
        <v>139</v>
      </c>
      <c r="I75" s="1" t="s">
        <v>135</v>
      </c>
      <c r="J75" s="1" t="e">
        <f t="shared" si="8"/>
        <v>#VALUE!</v>
      </c>
      <c r="N75"/>
    </row>
    <row r="76" spans="1:21" x14ac:dyDescent="0.25">
      <c r="A76" t="s">
        <v>241</v>
      </c>
      <c r="B76" s="4">
        <v>1</v>
      </c>
      <c r="C76" s="12" t="s">
        <v>207</v>
      </c>
      <c r="D76" s="4" t="s">
        <v>135</v>
      </c>
      <c r="E76" t="s">
        <v>267</v>
      </c>
      <c r="F76" t="s">
        <v>268</v>
      </c>
      <c r="G76" s="1" t="s">
        <v>138</v>
      </c>
      <c r="H76" s="2" t="s">
        <v>269</v>
      </c>
      <c r="I76" s="1" t="s">
        <v>135</v>
      </c>
      <c r="J76" s="1" t="e">
        <f t="shared" si="8"/>
        <v>#VALUE!</v>
      </c>
      <c r="K76"/>
    </row>
    <row r="77" spans="1:21" x14ac:dyDescent="0.25">
      <c r="A77" s="1" t="s">
        <v>151</v>
      </c>
      <c r="B77" s="4">
        <v>1</v>
      </c>
      <c r="C77" s="12" t="s">
        <v>80</v>
      </c>
      <c r="D77" s="4" t="s">
        <v>163</v>
      </c>
      <c r="E77" s="4" t="s">
        <v>140</v>
      </c>
      <c r="G77" s="1" t="s">
        <v>81</v>
      </c>
      <c r="H77" s="10">
        <v>470</v>
      </c>
      <c r="I77" s="4" t="str">
        <f t="shared" ref="I77:I108" si="9">IF(J77&lt;&gt;"Value!","Digikey","----")</f>
        <v>Digikey</v>
      </c>
      <c r="J77" s="4" t="str">
        <f t="shared" si="8"/>
        <v>311-470LRCT-ND</v>
      </c>
      <c r="L77"/>
      <c r="M77" s="12"/>
      <c r="N77" s="12"/>
      <c r="O77" s="12"/>
      <c r="P77" s="12"/>
    </row>
    <row r="78" spans="1:21" x14ac:dyDescent="0.25">
      <c r="A78" s="1" t="s">
        <v>151</v>
      </c>
      <c r="B78" s="4">
        <v>1</v>
      </c>
      <c r="C78" s="12" t="s">
        <v>82</v>
      </c>
      <c r="D78" s="4" t="s">
        <v>163</v>
      </c>
      <c r="E78" s="4" t="s">
        <v>141</v>
      </c>
      <c r="G78" s="1" t="s">
        <v>81</v>
      </c>
      <c r="H78" s="10">
        <v>390</v>
      </c>
      <c r="I78" s="4" t="str">
        <f t="shared" si="9"/>
        <v>Digikey</v>
      </c>
      <c r="J78" s="4" t="str">
        <f t="shared" si="8"/>
        <v>311-390LRCT-ND</v>
      </c>
      <c r="L78"/>
      <c r="M78" s="12"/>
      <c r="N78" s="12"/>
      <c r="O78" s="12"/>
      <c r="P78" s="12"/>
    </row>
    <row r="79" spans="1:21" x14ac:dyDescent="0.25">
      <c r="A79" s="1" t="s">
        <v>151</v>
      </c>
      <c r="B79" s="4">
        <v>1</v>
      </c>
      <c r="C79" s="12" t="s">
        <v>83</v>
      </c>
      <c r="D79" s="4" t="s">
        <v>163</v>
      </c>
      <c r="E79" s="4" t="s">
        <v>142</v>
      </c>
      <c r="G79" s="1" t="s">
        <v>81</v>
      </c>
      <c r="H79" s="10">
        <v>27</v>
      </c>
      <c r="I79" s="4" t="str">
        <f t="shared" si="9"/>
        <v>Digikey</v>
      </c>
      <c r="J79" s="4" t="str">
        <f t="shared" si="8"/>
        <v>311-27JRCT-ND</v>
      </c>
      <c r="L79"/>
      <c r="M79" s="12"/>
      <c r="N79" s="12"/>
      <c r="O79" s="12"/>
      <c r="P79" s="12"/>
    </row>
    <row r="80" spans="1:21" x14ac:dyDescent="0.25">
      <c r="A80" s="1" t="s">
        <v>151</v>
      </c>
      <c r="B80" s="4">
        <v>1</v>
      </c>
      <c r="C80" s="12" t="s">
        <v>84</v>
      </c>
      <c r="D80" s="4" t="s">
        <v>163</v>
      </c>
      <c r="E80" s="4" t="s">
        <v>142</v>
      </c>
      <c r="G80" s="1" t="s">
        <v>81</v>
      </c>
      <c r="H80" s="10">
        <v>27</v>
      </c>
      <c r="I80" s="4" t="str">
        <f t="shared" si="9"/>
        <v>Digikey</v>
      </c>
      <c r="J80" s="4" t="str">
        <f t="shared" si="8"/>
        <v>311-27JRCT-ND</v>
      </c>
      <c r="L80"/>
      <c r="M80" s="12"/>
      <c r="N80" s="12"/>
      <c r="O80" s="12"/>
      <c r="P80" s="12"/>
    </row>
    <row r="81" spans="1:16" x14ac:dyDescent="0.25">
      <c r="A81" s="1" t="s">
        <v>151</v>
      </c>
      <c r="B81" s="4">
        <v>1</v>
      </c>
      <c r="C81" s="12" t="s">
        <v>85</v>
      </c>
      <c r="D81" s="4" t="s">
        <v>163</v>
      </c>
      <c r="E81" s="4" t="s">
        <v>143</v>
      </c>
      <c r="G81" s="1" t="s">
        <v>81</v>
      </c>
      <c r="H81" s="10" t="s">
        <v>78</v>
      </c>
      <c r="I81" s="4" t="str">
        <f t="shared" si="9"/>
        <v>Digikey</v>
      </c>
      <c r="J81" s="4" t="str">
        <f t="shared" si="8"/>
        <v>311-1.33KLRCT-ND</v>
      </c>
      <c r="L81"/>
      <c r="M81" s="12"/>
      <c r="N81" s="12"/>
      <c r="O81" s="12"/>
      <c r="P81" s="12"/>
    </row>
    <row r="82" spans="1:16" x14ac:dyDescent="0.25">
      <c r="A82" s="1" t="s">
        <v>151</v>
      </c>
      <c r="B82" s="4">
        <v>1</v>
      </c>
      <c r="C82" s="12" t="s">
        <v>86</v>
      </c>
      <c r="D82" s="4" t="s">
        <v>163</v>
      </c>
      <c r="E82" s="4" t="s">
        <v>144</v>
      </c>
      <c r="G82" s="1" t="s">
        <v>81</v>
      </c>
      <c r="H82" s="10" t="s">
        <v>76</v>
      </c>
      <c r="I82" s="4" t="str">
        <f t="shared" si="9"/>
        <v>Digikey</v>
      </c>
      <c r="J82" s="4" t="str">
        <f t="shared" si="8"/>
        <v>311-1.00MLRCT-ND</v>
      </c>
      <c r="L82"/>
      <c r="M82" s="12"/>
      <c r="N82" s="12"/>
      <c r="O82" s="12"/>
      <c r="P82" s="12"/>
    </row>
    <row r="83" spans="1:16" x14ac:dyDescent="0.25">
      <c r="A83" s="1" t="s">
        <v>151</v>
      </c>
      <c r="B83" s="4">
        <v>1</v>
      </c>
      <c r="C83" s="12" t="s">
        <v>87</v>
      </c>
      <c r="D83" s="4" t="s">
        <v>163</v>
      </c>
      <c r="E83" s="4" t="s">
        <v>145</v>
      </c>
      <c r="G83" s="1" t="s">
        <v>81</v>
      </c>
      <c r="H83" s="10" t="s">
        <v>62</v>
      </c>
      <c r="I83" s="4" t="str">
        <f t="shared" si="9"/>
        <v>Digikey</v>
      </c>
      <c r="J83" s="4" t="str">
        <f t="shared" si="8"/>
        <v>311-47.0KLRCT-ND</v>
      </c>
      <c r="L83"/>
      <c r="M83" s="12"/>
      <c r="N83" s="12"/>
      <c r="O83" s="12"/>
      <c r="P83" s="12"/>
    </row>
    <row r="84" spans="1:16" x14ac:dyDescent="0.25">
      <c r="A84" s="1" t="s">
        <v>151</v>
      </c>
      <c r="B84" s="4">
        <v>1</v>
      </c>
      <c r="C84" s="12" t="s">
        <v>89</v>
      </c>
      <c r="D84" s="4" t="s">
        <v>163</v>
      </c>
      <c r="E84" s="4" t="s">
        <v>146</v>
      </c>
      <c r="G84" s="1" t="s">
        <v>81</v>
      </c>
      <c r="H84" s="10" t="s">
        <v>88</v>
      </c>
      <c r="I84" s="4" t="str">
        <f t="shared" si="9"/>
        <v>Digikey</v>
      </c>
      <c r="J84" s="4" t="str">
        <f t="shared" si="8"/>
        <v>311-220KLRCT-ND</v>
      </c>
      <c r="L84"/>
      <c r="M84" s="12"/>
      <c r="N84" s="12"/>
      <c r="O84" s="12"/>
      <c r="P84" s="12"/>
    </row>
    <row r="85" spans="1:16" x14ac:dyDescent="0.25">
      <c r="A85" s="1" t="s">
        <v>151</v>
      </c>
      <c r="B85" s="4">
        <v>1</v>
      </c>
      <c r="C85" s="12" t="s">
        <v>90</v>
      </c>
      <c r="D85" s="4" t="s">
        <v>163</v>
      </c>
      <c r="E85" s="4" t="s">
        <v>146</v>
      </c>
      <c r="G85" s="1" t="s">
        <v>81</v>
      </c>
      <c r="H85" s="10" t="s">
        <v>88</v>
      </c>
      <c r="I85" s="4" t="str">
        <f t="shared" si="9"/>
        <v>Digikey</v>
      </c>
      <c r="J85" s="4" t="str">
        <f t="shared" si="8"/>
        <v>311-220KLRCT-ND</v>
      </c>
      <c r="L85"/>
      <c r="M85" s="12"/>
      <c r="N85" s="12"/>
      <c r="O85" s="12"/>
      <c r="P85" s="12"/>
    </row>
    <row r="86" spans="1:16" x14ac:dyDescent="0.25">
      <c r="A86" s="1" t="s">
        <v>151</v>
      </c>
      <c r="B86" s="4">
        <v>1</v>
      </c>
      <c r="C86" s="12" t="s">
        <v>91</v>
      </c>
      <c r="D86" s="4" t="s">
        <v>163</v>
      </c>
      <c r="E86" s="4" t="s">
        <v>148</v>
      </c>
      <c r="G86" s="1" t="s">
        <v>81</v>
      </c>
      <c r="H86" s="10" t="s">
        <v>92</v>
      </c>
      <c r="I86" s="4" t="str">
        <f t="shared" si="9"/>
        <v>Digikey</v>
      </c>
      <c r="J86" s="4" t="str">
        <f t="shared" si="8"/>
        <v>311-240KLRCT-ND</v>
      </c>
      <c r="L86"/>
      <c r="M86" s="12"/>
      <c r="N86" s="12"/>
      <c r="O86" s="12"/>
      <c r="P86" s="12"/>
    </row>
    <row r="87" spans="1:16" x14ac:dyDescent="0.25">
      <c r="A87" s="1" t="s">
        <v>151</v>
      </c>
      <c r="B87" s="4">
        <v>1</v>
      </c>
      <c r="C87" s="12" t="s">
        <v>93</v>
      </c>
      <c r="D87" s="4" t="s">
        <v>163</v>
      </c>
      <c r="E87" s="4" t="s">
        <v>149</v>
      </c>
      <c r="G87" s="1" t="s">
        <v>81</v>
      </c>
      <c r="H87" s="10" t="s">
        <v>94</v>
      </c>
      <c r="I87" s="4" t="str">
        <f t="shared" si="9"/>
        <v>Digikey</v>
      </c>
      <c r="J87" s="4" t="str">
        <f t="shared" si="8"/>
        <v>311-150KLRCT-ND</v>
      </c>
      <c r="L87"/>
      <c r="M87" s="12"/>
      <c r="N87" s="12"/>
      <c r="O87" s="12"/>
      <c r="P87" s="12"/>
    </row>
    <row r="88" spans="1:16" x14ac:dyDescent="0.25">
      <c r="A88" s="1" t="s">
        <v>240</v>
      </c>
      <c r="B88" s="4">
        <v>1</v>
      </c>
      <c r="C88" s="12" t="s">
        <v>66</v>
      </c>
      <c r="D88" s="4" t="s">
        <v>163</v>
      </c>
      <c r="E88" s="4" t="s">
        <v>247</v>
      </c>
      <c r="F88" s="1"/>
      <c r="G88" s="12" t="s">
        <v>81</v>
      </c>
      <c r="H88" s="12" t="s">
        <v>79</v>
      </c>
      <c r="I88" s="1" t="str">
        <f t="shared" si="9"/>
        <v>Digikey</v>
      </c>
      <c r="J88" s="1" t="str">
        <f t="shared" si="8"/>
        <v>311-100LRCT-ND</v>
      </c>
    </row>
    <row r="89" spans="1:16" x14ac:dyDescent="0.25">
      <c r="A89" s="1" t="s">
        <v>240</v>
      </c>
      <c r="B89" s="4">
        <v>1</v>
      </c>
      <c r="C89" s="12" t="s">
        <v>67</v>
      </c>
      <c r="D89" s="4" t="s">
        <v>163</v>
      </c>
      <c r="E89" s="4" t="s">
        <v>143</v>
      </c>
      <c r="F89" s="1"/>
      <c r="G89" s="12" t="s">
        <v>81</v>
      </c>
      <c r="H89" s="12" t="s">
        <v>78</v>
      </c>
      <c r="I89" s="1" t="str">
        <f t="shared" si="9"/>
        <v>Digikey</v>
      </c>
      <c r="J89" s="1" t="str">
        <f t="shared" si="8"/>
        <v>311-1.33KLRCT-ND</v>
      </c>
    </row>
    <row r="90" spans="1:16" x14ac:dyDescent="0.25">
      <c r="A90" s="1" t="s">
        <v>240</v>
      </c>
      <c r="B90" s="4">
        <v>1</v>
      </c>
      <c r="C90" s="12" t="s">
        <v>68</v>
      </c>
      <c r="D90" s="4" t="s">
        <v>163</v>
      </c>
      <c r="E90" s="4" t="s">
        <v>144</v>
      </c>
      <c r="F90" s="1"/>
      <c r="G90" s="12" t="s">
        <v>81</v>
      </c>
      <c r="H90" s="12" t="s">
        <v>76</v>
      </c>
      <c r="I90" s="1" t="str">
        <f t="shared" si="9"/>
        <v>Digikey</v>
      </c>
      <c r="J90" s="1" t="str">
        <f t="shared" si="8"/>
        <v>311-1.00MLRCT-ND</v>
      </c>
    </row>
    <row r="91" spans="1:16" x14ac:dyDescent="0.25">
      <c r="A91" s="1" t="s">
        <v>240</v>
      </c>
      <c r="B91" s="4">
        <v>1</v>
      </c>
      <c r="C91" s="12" t="s">
        <v>70</v>
      </c>
      <c r="D91" s="4" t="s">
        <v>163</v>
      </c>
      <c r="E91" s="4" t="s">
        <v>145</v>
      </c>
      <c r="F91" s="1"/>
      <c r="G91" s="12" t="s">
        <v>81</v>
      </c>
      <c r="H91" s="12" t="s">
        <v>62</v>
      </c>
      <c r="I91" s="1" t="str">
        <f t="shared" si="9"/>
        <v>Digikey</v>
      </c>
      <c r="J91" s="1" t="str">
        <f t="shared" si="8"/>
        <v>311-47.0KLRCT-ND</v>
      </c>
    </row>
    <row r="92" spans="1:16" x14ac:dyDescent="0.25">
      <c r="A92" s="1" t="s">
        <v>240</v>
      </c>
      <c r="B92" s="4">
        <v>1</v>
      </c>
      <c r="C92" s="12" t="s">
        <v>71</v>
      </c>
      <c r="D92" s="4" t="s">
        <v>163</v>
      </c>
      <c r="E92" s="4" t="s">
        <v>147</v>
      </c>
      <c r="F92" s="1"/>
      <c r="G92" s="12" t="s">
        <v>81</v>
      </c>
      <c r="H92" s="12" t="s">
        <v>64</v>
      </c>
      <c r="I92" s="1" t="str">
        <f t="shared" si="9"/>
        <v>Digikey</v>
      </c>
      <c r="J92" s="1" t="str">
        <f t="shared" si="8"/>
        <v>311-0.0JRTR-ND</v>
      </c>
    </row>
    <row r="93" spans="1:16" x14ac:dyDescent="0.25">
      <c r="A93" s="1" t="s">
        <v>240</v>
      </c>
      <c r="B93" s="4">
        <v>1</v>
      </c>
      <c r="C93" s="12" t="s">
        <v>72</v>
      </c>
      <c r="D93" s="4" t="s">
        <v>163</v>
      </c>
      <c r="E93" s="4" t="s">
        <v>140</v>
      </c>
      <c r="F93" s="1"/>
      <c r="G93" s="12" t="s">
        <v>81</v>
      </c>
      <c r="H93" s="12" t="s">
        <v>63</v>
      </c>
      <c r="I93" s="1" t="str">
        <f t="shared" si="9"/>
        <v>Digikey</v>
      </c>
      <c r="J93" s="1" t="str">
        <f t="shared" si="8"/>
        <v>311-470LRCT-ND</v>
      </c>
    </row>
    <row r="94" spans="1:16" x14ac:dyDescent="0.25">
      <c r="A94" s="1" t="s">
        <v>240</v>
      </c>
      <c r="B94" s="4">
        <v>1</v>
      </c>
      <c r="C94" s="12" t="s">
        <v>74</v>
      </c>
      <c r="D94" s="4" t="s">
        <v>163</v>
      </c>
      <c r="E94" s="4" t="s">
        <v>140</v>
      </c>
      <c r="F94" s="1"/>
      <c r="G94" s="12" t="s">
        <v>81</v>
      </c>
      <c r="H94" s="12" t="s">
        <v>63</v>
      </c>
      <c r="I94" s="1" t="str">
        <f t="shared" si="9"/>
        <v>Digikey</v>
      </c>
      <c r="J94" s="1" t="str">
        <f t="shared" si="8"/>
        <v>311-470LRCT-ND</v>
      </c>
    </row>
    <row r="95" spans="1:16" x14ac:dyDescent="0.25">
      <c r="A95" s="1" t="s">
        <v>240</v>
      </c>
      <c r="B95" s="4">
        <v>1</v>
      </c>
      <c r="C95" s="12" t="s">
        <v>75</v>
      </c>
      <c r="D95" s="4" t="s">
        <v>163</v>
      </c>
      <c r="E95" s="4" t="s">
        <v>142</v>
      </c>
      <c r="F95" s="1"/>
      <c r="G95" s="12" t="s">
        <v>81</v>
      </c>
      <c r="H95" s="12" t="s">
        <v>73</v>
      </c>
      <c r="I95" s="1" t="str">
        <f t="shared" si="9"/>
        <v>Digikey</v>
      </c>
      <c r="J95" s="1" t="str">
        <f t="shared" si="8"/>
        <v>311-27JRCT-ND</v>
      </c>
    </row>
    <row r="96" spans="1:16" x14ac:dyDescent="0.25">
      <c r="A96" s="1" t="s">
        <v>240</v>
      </c>
      <c r="B96" s="4">
        <v>1</v>
      </c>
      <c r="C96" s="12" t="s">
        <v>77</v>
      </c>
      <c r="D96" s="4" t="s">
        <v>163</v>
      </c>
      <c r="E96" s="4" t="s">
        <v>142</v>
      </c>
      <c r="F96" s="1"/>
      <c r="G96" s="12" t="s">
        <v>81</v>
      </c>
      <c r="H96" s="12" t="s">
        <v>73</v>
      </c>
      <c r="I96" s="1" t="str">
        <f t="shared" si="9"/>
        <v>Digikey</v>
      </c>
      <c r="J96" s="1" t="str">
        <f t="shared" si="8"/>
        <v>311-27JRCT-ND</v>
      </c>
    </row>
    <row r="97" spans="1:10" x14ac:dyDescent="0.25">
      <c r="A97" t="s">
        <v>241</v>
      </c>
      <c r="B97" s="4">
        <v>1</v>
      </c>
      <c r="C97" s="12" t="s">
        <v>208</v>
      </c>
      <c r="D97" s="4" t="s">
        <v>163</v>
      </c>
      <c r="E97" s="4" t="s">
        <v>244</v>
      </c>
      <c r="F97" s="1"/>
      <c r="G97" s="12" t="s">
        <v>81</v>
      </c>
      <c r="H97" s="12" t="s">
        <v>209</v>
      </c>
      <c r="I97" s="1" t="str">
        <f t="shared" si="9"/>
        <v>Digikey</v>
      </c>
      <c r="J97" s="1" t="str">
        <f t="shared" si="8"/>
        <v>311-33JRCT-ND</v>
      </c>
    </row>
    <row r="98" spans="1:10" x14ac:dyDescent="0.25">
      <c r="A98" t="s">
        <v>241</v>
      </c>
      <c r="B98" s="4">
        <v>1</v>
      </c>
      <c r="C98" s="12" t="s">
        <v>210</v>
      </c>
      <c r="D98" s="4" t="s">
        <v>163</v>
      </c>
      <c r="E98" s="4" t="s">
        <v>253</v>
      </c>
      <c r="F98" s="1"/>
      <c r="G98" s="12" t="s">
        <v>81</v>
      </c>
      <c r="H98" s="12" t="s">
        <v>65</v>
      </c>
      <c r="I98" s="1" t="str">
        <f t="shared" si="9"/>
        <v>Digikey</v>
      </c>
      <c r="J98" s="1" t="str">
        <f t="shared" si="8"/>
        <v>311-10.0KLRCT-ND</v>
      </c>
    </row>
    <row r="99" spans="1:10" x14ac:dyDescent="0.25">
      <c r="A99" t="s">
        <v>241</v>
      </c>
      <c r="B99" s="4">
        <v>1</v>
      </c>
      <c r="C99" s="12" t="s">
        <v>211</v>
      </c>
      <c r="D99" s="4" t="s">
        <v>163</v>
      </c>
      <c r="E99" s="4" t="s">
        <v>246</v>
      </c>
      <c r="F99" s="1"/>
      <c r="G99" s="12" t="s">
        <v>81</v>
      </c>
      <c r="H99" s="12" t="s">
        <v>69</v>
      </c>
      <c r="I99" s="1" t="str">
        <f t="shared" si="9"/>
        <v>Digikey</v>
      </c>
      <c r="J99" s="1" t="str">
        <f t="shared" si="8"/>
        <v>311-1.50KLRCT-ND</v>
      </c>
    </row>
    <row r="100" spans="1:10" x14ac:dyDescent="0.25">
      <c r="A100" t="s">
        <v>241</v>
      </c>
      <c r="B100" s="4">
        <v>1</v>
      </c>
      <c r="C100" s="12" t="s">
        <v>212</v>
      </c>
      <c r="D100" s="4" t="s">
        <v>163</v>
      </c>
      <c r="E100" s="4" t="s">
        <v>145</v>
      </c>
      <c r="F100" s="1"/>
      <c r="G100" s="12" t="s">
        <v>81</v>
      </c>
      <c r="H100" s="12" t="s">
        <v>62</v>
      </c>
      <c r="I100" s="1" t="str">
        <f t="shared" si="9"/>
        <v>Digikey</v>
      </c>
      <c r="J100" s="1" t="str">
        <f t="shared" si="8"/>
        <v>311-47.0KLRCT-ND</v>
      </c>
    </row>
    <row r="101" spans="1:10" x14ac:dyDescent="0.25">
      <c r="A101" t="s">
        <v>241</v>
      </c>
      <c r="B101" s="4">
        <v>1</v>
      </c>
      <c r="C101" s="12" t="s">
        <v>213</v>
      </c>
      <c r="D101" s="4" t="s">
        <v>163</v>
      </c>
      <c r="E101" s="4" t="s">
        <v>243</v>
      </c>
      <c r="F101" s="1"/>
      <c r="G101" s="12" t="s">
        <v>81</v>
      </c>
      <c r="H101" s="12" t="s">
        <v>214</v>
      </c>
      <c r="I101" s="1" t="str">
        <f t="shared" si="9"/>
        <v>Digikey</v>
      </c>
      <c r="J101" s="1" t="str">
        <f t="shared" si="8"/>
        <v>311-22JRCT-ND</v>
      </c>
    </row>
    <row r="102" spans="1:10" x14ac:dyDescent="0.25">
      <c r="A102" t="s">
        <v>241</v>
      </c>
      <c r="B102" s="4">
        <v>1</v>
      </c>
      <c r="C102" s="12" t="s">
        <v>215</v>
      </c>
      <c r="D102" s="4" t="s">
        <v>163</v>
      </c>
      <c r="E102" s="4" t="s">
        <v>243</v>
      </c>
      <c r="F102" s="1"/>
      <c r="G102" s="12" t="s">
        <v>81</v>
      </c>
      <c r="H102" s="12" t="s">
        <v>214</v>
      </c>
      <c r="I102" s="1" t="str">
        <f t="shared" si="9"/>
        <v>Digikey</v>
      </c>
      <c r="J102" s="1" t="str">
        <f t="shared" si="8"/>
        <v>311-22JRCT-ND</v>
      </c>
    </row>
    <row r="103" spans="1:10" x14ac:dyDescent="0.25">
      <c r="A103" t="s">
        <v>241</v>
      </c>
      <c r="B103" s="4">
        <v>1</v>
      </c>
      <c r="C103" s="12" t="s">
        <v>216</v>
      </c>
      <c r="D103" s="4" t="s">
        <v>163</v>
      </c>
      <c r="E103" s="4" t="s">
        <v>246</v>
      </c>
      <c r="F103" s="1"/>
      <c r="G103" s="12" t="s">
        <v>81</v>
      </c>
      <c r="H103" s="12" t="s">
        <v>69</v>
      </c>
      <c r="I103" s="1" t="str">
        <f t="shared" si="9"/>
        <v>Digikey</v>
      </c>
      <c r="J103" s="1" t="str">
        <f t="shared" si="8"/>
        <v>311-1.50KLRCT-ND</v>
      </c>
    </row>
    <row r="104" spans="1:10" x14ac:dyDescent="0.25">
      <c r="A104" t="s">
        <v>241</v>
      </c>
      <c r="B104" s="4">
        <v>1</v>
      </c>
      <c r="C104" s="12" t="s">
        <v>217</v>
      </c>
      <c r="D104" s="4" t="s">
        <v>163</v>
      </c>
      <c r="E104" s="4" t="s">
        <v>254</v>
      </c>
      <c r="F104" s="1"/>
      <c r="G104" s="12" t="s">
        <v>81</v>
      </c>
      <c r="H104" s="12" t="s">
        <v>218</v>
      </c>
      <c r="I104" s="1" t="str">
        <f t="shared" si="9"/>
        <v>Digikey</v>
      </c>
      <c r="J104" s="1" t="str">
        <f t="shared" si="8"/>
        <v>311-15.0KLRCT-ND</v>
      </c>
    </row>
    <row r="105" spans="1:10" x14ac:dyDescent="0.25">
      <c r="A105" t="s">
        <v>241</v>
      </c>
      <c r="B105" s="4">
        <v>1</v>
      </c>
      <c r="C105" s="12" t="s">
        <v>219</v>
      </c>
      <c r="D105" s="4" t="s">
        <v>163</v>
      </c>
      <c r="E105" s="4" t="s">
        <v>254</v>
      </c>
      <c r="F105" s="1"/>
      <c r="G105" s="12" t="s">
        <v>81</v>
      </c>
      <c r="H105" s="12" t="s">
        <v>218</v>
      </c>
      <c r="I105" s="1" t="str">
        <f t="shared" si="9"/>
        <v>Digikey</v>
      </c>
      <c r="J105" s="1" t="str">
        <f t="shared" si="8"/>
        <v>311-15.0KLRCT-ND</v>
      </c>
    </row>
    <row r="106" spans="1:10" x14ac:dyDescent="0.25">
      <c r="A106" t="s">
        <v>241</v>
      </c>
      <c r="B106" s="4">
        <v>1</v>
      </c>
      <c r="C106" s="12" t="s">
        <v>220</v>
      </c>
      <c r="D106" s="4" t="s">
        <v>163</v>
      </c>
      <c r="E106" s="4" t="s">
        <v>243</v>
      </c>
      <c r="F106" s="1"/>
      <c r="G106" s="12" t="s">
        <v>81</v>
      </c>
      <c r="H106" s="12" t="s">
        <v>214</v>
      </c>
      <c r="I106" s="1" t="str">
        <f t="shared" si="9"/>
        <v>Digikey</v>
      </c>
      <c r="J106" s="1" t="str">
        <f t="shared" ref="J106:J131" si="10">RIGHT(E106,LEN(E106)-FIND("Digikey",E106)-7)</f>
        <v>311-22JRCT-ND</v>
      </c>
    </row>
    <row r="107" spans="1:10" x14ac:dyDescent="0.25">
      <c r="A107" t="s">
        <v>241</v>
      </c>
      <c r="B107" s="4">
        <v>1</v>
      </c>
      <c r="C107" s="12" t="s">
        <v>221</v>
      </c>
      <c r="D107" s="4" t="s">
        <v>163</v>
      </c>
      <c r="E107" s="4" t="s">
        <v>243</v>
      </c>
      <c r="F107" s="1"/>
      <c r="G107" s="12" t="s">
        <v>81</v>
      </c>
      <c r="H107" s="12" t="s">
        <v>214</v>
      </c>
      <c r="I107" s="1" t="str">
        <f t="shared" si="9"/>
        <v>Digikey</v>
      </c>
      <c r="J107" s="1" t="str">
        <f t="shared" si="10"/>
        <v>311-22JRCT-ND</v>
      </c>
    </row>
    <row r="108" spans="1:10" x14ac:dyDescent="0.25">
      <c r="A108" t="s">
        <v>241</v>
      </c>
      <c r="B108" s="4">
        <v>1</v>
      </c>
      <c r="C108" s="12" t="s">
        <v>222</v>
      </c>
      <c r="D108" s="4" t="s">
        <v>163</v>
      </c>
      <c r="E108" s="4" t="s">
        <v>254</v>
      </c>
      <c r="F108" s="1"/>
      <c r="G108" s="12" t="s">
        <v>81</v>
      </c>
      <c r="H108" s="12" t="s">
        <v>218</v>
      </c>
      <c r="I108" s="1" t="str">
        <f t="shared" si="9"/>
        <v>Digikey</v>
      </c>
      <c r="J108" s="1" t="str">
        <f t="shared" si="10"/>
        <v>311-15.0KLRCT-ND</v>
      </c>
    </row>
    <row r="109" spans="1:10" x14ac:dyDescent="0.25">
      <c r="A109" t="s">
        <v>241</v>
      </c>
      <c r="B109" s="4">
        <v>1</v>
      </c>
      <c r="C109" s="12" t="s">
        <v>223</v>
      </c>
      <c r="D109" s="4" t="s">
        <v>163</v>
      </c>
      <c r="E109" s="4" t="s">
        <v>254</v>
      </c>
      <c r="F109" s="1"/>
      <c r="G109" s="12" t="s">
        <v>81</v>
      </c>
      <c r="H109" s="12" t="s">
        <v>218</v>
      </c>
      <c r="I109" s="1" t="str">
        <f t="shared" ref="I109:I131" si="11">IF(J109&lt;&gt;"Value!","Digikey","----")</f>
        <v>Digikey</v>
      </c>
      <c r="J109" s="1" t="str">
        <f t="shared" si="10"/>
        <v>311-15.0KLRCT-ND</v>
      </c>
    </row>
    <row r="110" spans="1:10" x14ac:dyDescent="0.25">
      <c r="A110" t="s">
        <v>241</v>
      </c>
      <c r="B110" s="4">
        <v>1</v>
      </c>
      <c r="C110" s="12" t="s">
        <v>224</v>
      </c>
      <c r="D110" s="4" t="s">
        <v>163</v>
      </c>
      <c r="E110" s="4" t="s">
        <v>254</v>
      </c>
      <c r="F110" s="1"/>
      <c r="G110" s="12" t="s">
        <v>81</v>
      </c>
      <c r="H110" s="12" t="s">
        <v>218</v>
      </c>
      <c r="I110" s="1" t="str">
        <f t="shared" si="11"/>
        <v>Digikey</v>
      </c>
      <c r="J110" s="1" t="str">
        <f t="shared" si="10"/>
        <v>311-15.0KLRCT-ND</v>
      </c>
    </row>
    <row r="111" spans="1:10" x14ac:dyDescent="0.25">
      <c r="A111" t="s">
        <v>241</v>
      </c>
      <c r="B111" s="4">
        <v>1</v>
      </c>
      <c r="C111" s="12" t="s">
        <v>225</v>
      </c>
      <c r="D111" s="4" t="s">
        <v>163</v>
      </c>
      <c r="E111" s="4" t="s">
        <v>254</v>
      </c>
      <c r="F111" s="1"/>
      <c r="G111" s="12" t="s">
        <v>81</v>
      </c>
      <c r="H111" s="12" t="s">
        <v>218</v>
      </c>
      <c r="I111" s="1" t="str">
        <f t="shared" si="11"/>
        <v>Digikey</v>
      </c>
      <c r="J111" s="1" t="str">
        <f t="shared" si="10"/>
        <v>311-15.0KLRCT-ND</v>
      </c>
    </row>
    <row r="112" spans="1:10" x14ac:dyDescent="0.25">
      <c r="A112" t="s">
        <v>241</v>
      </c>
      <c r="B112" s="4">
        <v>1</v>
      </c>
      <c r="C112" s="12" t="s">
        <v>226</v>
      </c>
      <c r="D112" s="4" t="s">
        <v>163</v>
      </c>
      <c r="E112" s="4" t="s">
        <v>243</v>
      </c>
      <c r="F112" s="1"/>
      <c r="G112" s="12" t="s">
        <v>81</v>
      </c>
      <c r="H112" s="12" t="s">
        <v>214</v>
      </c>
      <c r="I112" s="1" t="str">
        <f t="shared" si="11"/>
        <v>Digikey</v>
      </c>
      <c r="J112" s="1" t="str">
        <f t="shared" si="10"/>
        <v>311-22JRCT-ND</v>
      </c>
    </row>
    <row r="113" spans="1:16" x14ac:dyDescent="0.25">
      <c r="A113" t="s">
        <v>241</v>
      </c>
      <c r="B113" s="4">
        <v>1</v>
      </c>
      <c r="C113" s="12" t="s">
        <v>227</v>
      </c>
      <c r="D113" s="4" t="s">
        <v>163</v>
      </c>
      <c r="E113" s="4" t="s">
        <v>243</v>
      </c>
      <c r="F113" s="1"/>
      <c r="G113" s="12" t="s">
        <v>81</v>
      </c>
      <c r="H113" s="12" t="s">
        <v>214</v>
      </c>
      <c r="I113" s="1" t="str">
        <f t="shared" si="11"/>
        <v>Digikey</v>
      </c>
      <c r="J113" s="1" t="str">
        <f t="shared" si="10"/>
        <v>311-22JRCT-ND</v>
      </c>
    </row>
    <row r="114" spans="1:16" x14ac:dyDescent="0.25">
      <c r="A114" t="s">
        <v>241</v>
      </c>
      <c r="B114" s="4">
        <v>1</v>
      </c>
      <c r="C114" s="12" t="s">
        <v>228</v>
      </c>
      <c r="D114" s="4" t="s">
        <v>163</v>
      </c>
      <c r="E114" s="4" t="s">
        <v>254</v>
      </c>
      <c r="F114" s="1"/>
      <c r="G114" s="12" t="s">
        <v>81</v>
      </c>
      <c r="H114" s="12" t="s">
        <v>218</v>
      </c>
      <c r="I114" s="1" t="str">
        <f t="shared" si="11"/>
        <v>Digikey</v>
      </c>
      <c r="J114" s="1" t="str">
        <f t="shared" si="10"/>
        <v>311-15.0KLRCT-ND</v>
      </c>
    </row>
    <row r="115" spans="1:16" x14ac:dyDescent="0.25">
      <c r="A115" t="s">
        <v>241</v>
      </c>
      <c r="B115" s="4">
        <v>1</v>
      </c>
      <c r="C115" s="12" t="s">
        <v>229</v>
      </c>
      <c r="D115" s="4" t="s">
        <v>163</v>
      </c>
      <c r="E115" s="4" t="s">
        <v>254</v>
      </c>
      <c r="F115" s="1"/>
      <c r="G115" s="12" t="s">
        <v>81</v>
      </c>
      <c r="H115" s="12" t="s">
        <v>218</v>
      </c>
      <c r="I115" s="1" t="str">
        <f t="shared" si="11"/>
        <v>Digikey</v>
      </c>
      <c r="J115" s="1" t="str">
        <f t="shared" si="10"/>
        <v>311-15.0KLRCT-ND</v>
      </c>
    </row>
    <row r="116" spans="1:16" x14ac:dyDescent="0.25">
      <c r="A116" s="1" t="s">
        <v>240</v>
      </c>
      <c r="B116" s="4">
        <v>1</v>
      </c>
      <c r="C116" s="12" t="s">
        <v>95</v>
      </c>
      <c r="D116" s="4" t="s">
        <v>163</v>
      </c>
      <c r="E116" s="5" t="s">
        <v>155</v>
      </c>
      <c r="F116" s="1"/>
      <c r="G116" s="12" t="s">
        <v>96</v>
      </c>
      <c r="H116" s="2" t="s">
        <v>167</v>
      </c>
      <c r="I116" s="1" t="str">
        <f t="shared" si="11"/>
        <v>Digikey</v>
      </c>
      <c r="J116" s="1" t="str">
        <f t="shared" si="10"/>
        <v>P8079STB-ND</v>
      </c>
    </row>
    <row r="117" spans="1:16" x14ac:dyDescent="0.25">
      <c r="A117" s="1" t="s">
        <v>240</v>
      </c>
      <c r="B117" s="4">
        <v>1</v>
      </c>
      <c r="C117" s="12" t="s">
        <v>97</v>
      </c>
      <c r="D117" s="4" t="s">
        <v>163</v>
      </c>
      <c r="E117" s="5" t="s">
        <v>155</v>
      </c>
      <c r="F117" s="1"/>
      <c r="G117" s="12" t="s">
        <v>96</v>
      </c>
      <c r="H117" s="2" t="s">
        <v>167</v>
      </c>
      <c r="I117" s="1" t="str">
        <f t="shared" si="11"/>
        <v>Digikey</v>
      </c>
      <c r="J117" s="1" t="str">
        <f t="shared" si="10"/>
        <v>P8079STB-ND</v>
      </c>
    </row>
    <row r="118" spans="1:16" x14ac:dyDescent="0.25">
      <c r="A118" s="1" t="s">
        <v>240</v>
      </c>
      <c r="B118" s="4">
        <v>1</v>
      </c>
      <c r="C118" s="12" t="s">
        <v>98</v>
      </c>
      <c r="D118" s="4" t="s">
        <v>163</v>
      </c>
      <c r="E118" s="5" t="s">
        <v>155</v>
      </c>
      <c r="F118" s="1"/>
      <c r="G118" s="12" t="s">
        <v>96</v>
      </c>
      <c r="H118" s="2" t="s">
        <v>167</v>
      </c>
      <c r="I118" s="1" t="str">
        <f t="shared" si="11"/>
        <v>Digikey</v>
      </c>
      <c r="J118" s="1" t="str">
        <f t="shared" si="10"/>
        <v>P8079STB-ND</v>
      </c>
    </row>
    <row r="119" spans="1:16" x14ac:dyDescent="0.25">
      <c r="A119" s="1" t="s">
        <v>240</v>
      </c>
      <c r="B119" s="4">
        <v>1</v>
      </c>
      <c r="C119" s="12" t="s">
        <v>99</v>
      </c>
      <c r="D119" s="4" t="s">
        <v>163</v>
      </c>
      <c r="E119" s="5" t="s">
        <v>155</v>
      </c>
      <c r="F119" s="1"/>
      <c r="G119" s="12" t="s">
        <v>96</v>
      </c>
      <c r="H119" s="2" t="s">
        <v>167</v>
      </c>
      <c r="I119" s="1" t="str">
        <f t="shared" si="11"/>
        <v>Digikey</v>
      </c>
      <c r="J119" s="1" t="str">
        <f t="shared" si="10"/>
        <v>P8079STB-ND</v>
      </c>
    </row>
    <row r="120" spans="1:16" x14ac:dyDescent="0.25">
      <c r="A120" s="1" t="s">
        <v>151</v>
      </c>
      <c r="B120" s="4">
        <v>1</v>
      </c>
      <c r="C120" s="12" t="s">
        <v>101</v>
      </c>
      <c r="D120" s="4" t="s">
        <v>165</v>
      </c>
      <c r="E120" s="4" t="s">
        <v>152</v>
      </c>
      <c r="G120" s="1" t="s">
        <v>100</v>
      </c>
      <c r="H120" s="1" t="s">
        <v>100</v>
      </c>
      <c r="I120" s="4" t="str">
        <f t="shared" si="11"/>
        <v>Digikey</v>
      </c>
      <c r="J120" s="4" t="str">
        <f t="shared" si="10"/>
        <v>nothing-to-purchase</v>
      </c>
      <c r="L120"/>
      <c r="M120" s="12"/>
      <c r="N120" s="12"/>
      <c r="O120" s="12"/>
      <c r="P120" s="12"/>
    </row>
    <row r="121" spans="1:16" x14ac:dyDescent="0.25">
      <c r="A121" s="1" t="s">
        <v>151</v>
      </c>
      <c r="B121" s="4">
        <v>1</v>
      </c>
      <c r="C121" s="12" t="s">
        <v>102</v>
      </c>
      <c r="D121" s="4" t="s">
        <v>165</v>
      </c>
      <c r="E121" s="4" t="s">
        <v>152</v>
      </c>
      <c r="G121" s="1" t="s">
        <v>100</v>
      </c>
      <c r="H121" s="1" t="s">
        <v>100</v>
      </c>
      <c r="I121" s="4" t="str">
        <f t="shared" si="11"/>
        <v>Digikey</v>
      </c>
      <c r="J121" s="4" t="str">
        <f t="shared" si="10"/>
        <v>nothing-to-purchase</v>
      </c>
      <c r="L121"/>
      <c r="M121" s="12"/>
      <c r="N121" s="12"/>
      <c r="O121" s="12"/>
      <c r="P121" s="12"/>
    </row>
    <row r="122" spans="1:16" x14ac:dyDescent="0.25">
      <c r="A122" s="1" t="s">
        <v>151</v>
      </c>
      <c r="B122" s="4">
        <v>1</v>
      </c>
      <c r="C122" s="12" t="s">
        <v>103</v>
      </c>
      <c r="D122" s="4" t="s">
        <v>165</v>
      </c>
      <c r="E122" s="4" t="s">
        <v>152</v>
      </c>
      <c r="G122" s="1" t="s">
        <v>100</v>
      </c>
      <c r="H122" s="1" t="s">
        <v>100</v>
      </c>
      <c r="I122" s="4" t="str">
        <f t="shared" si="11"/>
        <v>Digikey</v>
      </c>
      <c r="J122" s="4" t="str">
        <f t="shared" si="10"/>
        <v>nothing-to-purchase</v>
      </c>
      <c r="L122"/>
      <c r="M122" s="12"/>
      <c r="N122" s="12"/>
      <c r="O122" s="12"/>
      <c r="P122" s="12"/>
    </row>
    <row r="123" spans="1:16" x14ac:dyDescent="0.25">
      <c r="A123" s="1" t="s">
        <v>151</v>
      </c>
      <c r="B123" s="4">
        <v>1</v>
      </c>
      <c r="C123" s="12" t="s">
        <v>104</v>
      </c>
      <c r="D123" s="4" t="s">
        <v>165</v>
      </c>
      <c r="E123" s="4" t="s">
        <v>152</v>
      </c>
      <c r="G123" s="1" t="s">
        <v>100</v>
      </c>
      <c r="H123" s="1" t="s">
        <v>100</v>
      </c>
      <c r="I123" s="4" t="str">
        <f t="shared" si="11"/>
        <v>Digikey</v>
      </c>
      <c r="J123" s="4" t="str">
        <f t="shared" si="10"/>
        <v>nothing-to-purchase</v>
      </c>
      <c r="L123"/>
      <c r="M123" s="12"/>
      <c r="N123" s="12"/>
      <c r="O123" s="12"/>
      <c r="P123" s="12"/>
    </row>
    <row r="124" spans="1:16" x14ac:dyDescent="0.25">
      <c r="A124" s="1" t="s">
        <v>151</v>
      </c>
      <c r="B124" s="4">
        <v>1</v>
      </c>
      <c r="C124" s="12" t="s">
        <v>105</v>
      </c>
      <c r="D124" s="4" t="s">
        <v>165</v>
      </c>
      <c r="E124" s="4" t="s">
        <v>152</v>
      </c>
      <c r="G124" s="1" t="s">
        <v>100</v>
      </c>
      <c r="H124" s="1" t="s">
        <v>100</v>
      </c>
      <c r="I124" s="4" t="str">
        <f t="shared" si="11"/>
        <v>Digikey</v>
      </c>
      <c r="J124" s="4" t="str">
        <f t="shared" si="10"/>
        <v>nothing-to-purchase</v>
      </c>
      <c r="L124"/>
      <c r="M124" s="12"/>
      <c r="N124" s="12"/>
      <c r="O124" s="12"/>
      <c r="P124" s="12"/>
    </row>
    <row r="125" spans="1:16" x14ac:dyDescent="0.25">
      <c r="A125" s="1" t="s">
        <v>151</v>
      </c>
      <c r="B125" s="4">
        <v>1</v>
      </c>
      <c r="C125" s="12" t="s">
        <v>106</v>
      </c>
      <c r="D125" s="4" t="s">
        <v>165</v>
      </c>
      <c r="E125" s="4" t="s">
        <v>152</v>
      </c>
      <c r="G125" s="1" t="s">
        <v>100</v>
      </c>
      <c r="H125" s="1" t="s">
        <v>100</v>
      </c>
      <c r="I125" s="4" t="str">
        <f t="shared" si="11"/>
        <v>Digikey</v>
      </c>
      <c r="J125" s="4" t="str">
        <f t="shared" si="10"/>
        <v>nothing-to-purchase</v>
      </c>
      <c r="L125"/>
      <c r="M125" s="12"/>
      <c r="N125" s="12"/>
      <c r="O125" s="12"/>
      <c r="P125" s="12"/>
    </row>
    <row r="126" spans="1:16" x14ac:dyDescent="0.25">
      <c r="A126" s="1" t="s">
        <v>151</v>
      </c>
      <c r="B126" s="4">
        <v>1</v>
      </c>
      <c r="C126" s="12" t="s">
        <v>107</v>
      </c>
      <c r="D126" s="4" t="s">
        <v>165</v>
      </c>
      <c r="E126" s="4" t="s">
        <v>152</v>
      </c>
      <c r="G126" s="1" t="s">
        <v>100</v>
      </c>
      <c r="H126" s="1" t="s">
        <v>100</v>
      </c>
      <c r="I126" s="4" t="str">
        <f t="shared" si="11"/>
        <v>Digikey</v>
      </c>
      <c r="J126" s="4" t="str">
        <f t="shared" si="10"/>
        <v>nothing-to-purchase</v>
      </c>
      <c r="L126"/>
      <c r="M126" s="12"/>
      <c r="N126" s="12"/>
      <c r="O126" s="12"/>
      <c r="P126" s="12"/>
    </row>
    <row r="127" spans="1:16" x14ac:dyDescent="0.25">
      <c r="A127" t="s">
        <v>241</v>
      </c>
      <c r="B127" s="4">
        <v>0</v>
      </c>
      <c r="C127" s="12" t="s">
        <v>232</v>
      </c>
      <c r="D127" s="4" t="s">
        <v>125</v>
      </c>
      <c r="E127" s="1" t="s">
        <v>255</v>
      </c>
      <c r="F127" s="1" t="s">
        <v>258</v>
      </c>
      <c r="G127" s="12" t="s">
        <v>234</v>
      </c>
      <c r="H127" s="12" t="s">
        <v>233</v>
      </c>
      <c r="I127" s="1" t="str">
        <f t="shared" si="11"/>
        <v>Digikey</v>
      </c>
      <c r="J127" s="1" t="str">
        <f t="shared" si="10"/>
        <v>296-21263-1-ND</v>
      </c>
      <c r="K127" s="13" t="s">
        <v>288</v>
      </c>
    </row>
    <row r="128" spans="1:16" x14ac:dyDescent="0.25">
      <c r="A128" t="s">
        <v>241</v>
      </c>
      <c r="B128" s="4">
        <v>1</v>
      </c>
      <c r="C128" s="12" t="s">
        <v>235</v>
      </c>
      <c r="D128" s="4" t="s">
        <v>125</v>
      </c>
      <c r="E128" s="1" t="s">
        <v>256</v>
      </c>
      <c r="F128" s="1" t="s">
        <v>257</v>
      </c>
      <c r="G128" s="12" t="s">
        <v>237</v>
      </c>
      <c r="H128" s="12" t="s">
        <v>236</v>
      </c>
      <c r="I128" s="1" t="str">
        <f t="shared" si="11"/>
        <v>Digikey</v>
      </c>
      <c r="J128" s="1" t="str">
        <f t="shared" si="10"/>
        <v>296-25630-1-ND</v>
      </c>
    </row>
    <row r="129" spans="1:11" x14ac:dyDescent="0.25">
      <c r="A129" t="s">
        <v>241</v>
      </c>
      <c r="B129" s="4">
        <v>0</v>
      </c>
      <c r="C129" s="12" t="s">
        <v>238</v>
      </c>
      <c r="D129" s="4" t="s">
        <v>125</v>
      </c>
      <c r="E129" s="1" t="s">
        <v>255</v>
      </c>
      <c r="F129" s="1" t="s">
        <v>258</v>
      </c>
      <c r="G129" s="12" t="s">
        <v>234</v>
      </c>
      <c r="H129" s="12" t="s">
        <v>233</v>
      </c>
      <c r="I129" s="1" t="str">
        <f t="shared" si="11"/>
        <v>Digikey</v>
      </c>
      <c r="J129" s="1" t="str">
        <f t="shared" si="10"/>
        <v>296-21263-1-ND</v>
      </c>
      <c r="K129" s="13" t="s">
        <v>288</v>
      </c>
    </row>
    <row r="130" spans="1:11" x14ac:dyDescent="0.25">
      <c r="A130" t="s">
        <v>241</v>
      </c>
      <c r="B130" s="4">
        <v>1</v>
      </c>
      <c r="C130" s="12" t="s">
        <v>239</v>
      </c>
      <c r="D130" s="4" t="s">
        <v>125</v>
      </c>
      <c r="E130" s="1" t="s">
        <v>156</v>
      </c>
      <c r="F130" s="1" t="s">
        <v>109</v>
      </c>
      <c r="G130" s="12" t="s">
        <v>110</v>
      </c>
      <c r="H130" s="12" t="s">
        <v>109</v>
      </c>
      <c r="I130" s="1" t="str">
        <f t="shared" si="11"/>
        <v>Digikey</v>
      </c>
      <c r="J130" s="1" t="str">
        <f t="shared" si="10"/>
        <v>296-21883-1-ND</v>
      </c>
    </row>
    <row r="131" spans="1:11" x14ac:dyDescent="0.25">
      <c r="A131" s="1" t="s">
        <v>240</v>
      </c>
      <c r="B131" s="4">
        <v>1</v>
      </c>
      <c r="C131" s="12" t="s">
        <v>108</v>
      </c>
      <c r="D131" s="4" t="s">
        <v>125</v>
      </c>
      <c r="E131" s="1" t="s">
        <v>242</v>
      </c>
      <c r="F131" s="12" t="s">
        <v>230</v>
      </c>
      <c r="G131" s="12" t="s">
        <v>231</v>
      </c>
      <c r="H131" s="12" t="s">
        <v>230</v>
      </c>
      <c r="I131" s="1" t="str">
        <f t="shared" si="11"/>
        <v>Digikey</v>
      </c>
      <c r="J131" s="1" t="str">
        <f t="shared" si="10"/>
        <v>296-27306-1-ND</v>
      </c>
      <c r="K131"/>
    </row>
    <row r="132" spans="1:11" customFormat="1" x14ac:dyDescent="0.25">
      <c r="A132" s="1" t="s">
        <v>165</v>
      </c>
      <c r="B132" s="4">
        <v>1</v>
      </c>
      <c r="C132" s="12" t="s">
        <v>270</v>
      </c>
      <c r="D132" s="4" t="s">
        <v>165</v>
      </c>
      <c r="E132" t="s">
        <v>274</v>
      </c>
      <c r="F132" s="12"/>
      <c r="G132" s="12" t="s">
        <v>275</v>
      </c>
      <c r="H132" s="12" t="s">
        <v>275</v>
      </c>
      <c r="I132" s="1" t="str">
        <f t="shared" ref="I132:I135" si="12">IF(J132&lt;&gt;"Value!","Digikey","----")</f>
        <v>Digikey</v>
      </c>
      <c r="J132" s="1" t="str">
        <f t="shared" ref="J132:J135" si="13">RIGHT(E132,LEN(E132)-FIND("Digikey",E132)-7)</f>
        <v>nothing-to-purchase</v>
      </c>
    </row>
    <row r="133" spans="1:11" customFormat="1" x14ac:dyDescent="0.25">
      <c r="A133" s="1" t="s">
        <v>165</v>
      </c>
      <c r="B133" s="4">
        <v>1</v>
      </c>
      <c r="C133" s="12" t="s">
        <v>271</v>
      </c>
      <c r="D133" s="4" t="s">
        <v>165</v>
      </c>
      <c r="E133" t="s">
        <v>274</v>
      </c>
      <c r="F133" s="12"/>
      <c r="G133" s="12" t="s">
        <v>275</v>
      </c>
      <c r="H133" s="12" t="s">
        <v>275</v>
      </c>
      <c r="I133" s="1" t="str">
        <f t="shared" si="12"/>
        <v>Digikey</v>
      </c>
      <c r="J133" s="1" t="str">
        <f t="shared" si="13"/>
        <v>nothing-to-purchase</v>
      </c>
    </row>
    <row r="134" spans="1:11" customFormat="1" x14ac:dyDescent="0.25">
      <c r="A134" s="1" t="s">
        <v>165</v>
      </c>
      <c r="B134" s="4">
        <v>1</v>
      </c>
      <c r="C134" s="12" t="s">
        <v>272</v>
      </c>
      <c r="D134" s="4" t="s">
        <v>165</v>
      </c>
      <c r="E134" t="s">
        <v>274</v>
      </c>
      <c r="F134" s="12"/>
      <c r="G134" s="12" t="s">
        <v>275</v>
      </c>
      <c r="H134" s="12" t="s">
        <v>275</v>
      </c>
      <c r="I134" s="1" t="str">
        <f t="shared" si="12"/>
        <v>Digikey</v>
      </c>
      <c r="J134" s="1" t="str">
        <f t="shared" si="13"/>
        <v>nothing-to-purchase</v>
      </c>
    </row>
    <row r="135" spans="1:11" customFormat="1" x14ac:dyDescent="0.25">
      <c r="A135" s="1" t="s">
        <v>165</v>
      </c>
      <c r="B135" s="4">
        <v>1</v>
      </c>
      <c r="C135" s="12" t="s">
        <v>273</v>
      </c>
      <c r="D135" s="4" t="s">
        <v>165</v>
      </c>
      <c r="E135" t="s">
        <v>274</v>
      </c>
      <c r="F135" s="12"/>
      <c r="G135" s="12" t="s">
        <v>275</v>
      </c>
      <c r="H135" s="12" t="s">
        <v>275</v>
      </c>
      <c r="I135" s="1" t="str">
        <f t="shared" si="12"/>
        <v>Digikey</v>
      </c>
      <c r="J135" s="1" t="str">
        <f t="shared" si="13"/>
        <v>nothing-to-purchase</v>
      </c>
    </row>
    <row r="136" spans="1:11" x14ac:dyDescent="0.25">
      <c r="K136"/>
    </row>
    <row r="137" spans="1:11" x14ac:dyDescent="0.25">
      <c r="K137"/>
    </row>
  </sheetData>
  <sortState ref="A9:U175">
    <sortCondition ref="C9:C175"/>
  </sortState>
  <conditionalFormatting sqref="A8:A57 A59:A135">
    <cfRule type="cellIs" dxfId="13" priority="9" operator="equal">
      <formula>"Hub"</formula>
    </cfRule>
    <cfRule type="cellIs" dxfId="12" priority="24" operator="equal">
      <formula>"ezFET"</formula>
    </cfRule>
  </conditionalFormatting>
  <conditionalFormatting sqref="B8:B57 B59:B131">
    <cfRule type="cellIs" dxfId="11" priority="23" operator="equal">
      <formula>0</formula>
    </cfRule>
  </conditionalFormatting>
  <conditionalFormatting sqref="D8:D57 D59:D131">
    <cfRule type="cellIs" dxfId="10" priority="22" operator="notEqual">
      <formula>"Standard"</formula>
    </cfRule>
  </conditionalFormatting>
  <conditionalFormatting sqref="M94:M131">
    <cfRule type="cellIs" dxfId="9" priority="21" operator="equal">
      <formula>$C94</formula>
    </cfRule>
  </conditionalFormatting>
  <conditionalFormatting sqref="N94:N131">
    <cfRule type="cellIs" dxfId="8" priority="20" operator="equal">
      <formula>$H94</formula>
    </cfRule>
  </conditionalFormatting>
  <conditionalFormatting sqref="B132:B135">
    <cfRule type="cellIs" dxfId="7" priority="8" stopIfTrue="1" operator="equal">
      <formula>0</formula>
    </cfRule>
  </conditionalFormatting>
  <conditionalFormatting sqref="D132:D135">
    <cfRule type="cellIs" dxfId="6" priority="7" operator="notEqual">
      <formula>"Standard"</formula>
    </cfRule>
  </conditionalFormatting>
  <conditionalFormatting sqref="B132:B135">
    <cfRule type="cellIs" dxfId="5" priority="6" operator="equal">
      <formula>0</formula>
    </cfRule>
  </conditionalFormatting>
  <conditionalFormatting sqref="D132:D135">
    <cfRule type="cellIs" dxfId="4" priority="5" operator="notEqual">
      <formula>"Standard"</formula>
    </cfRule>
  </conditionalFormatting>
  <conditionalFormatting sqref="A58">
    <cfRule type="cellIs" dxfId="3" priority="1" operator="equal">
      <formula>"Hub"</formula>
    </cfRule>
    <cfRule type="cellIs" dxfId="2" priority="4" operator="equal">
      <formula>"ezFET"</formula>
    </cfRule>
  </conditionalFormatting>
  <conditionalFormatting sqref="B58">
    <cfRule type="cellIs" dxfId="1" priority="3" operator="equal">
      <formula>0</formula>
    </cfRule>
  </conditionalFormatting>
  <conditionalFormatting sqref="D58">
    <cfRule type="cellIs" dxfId="0" priority="2" operator="notEqual">
      <formula>"Standard"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F5529 rev1.5 eagle to HWBOM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2013-11-11T16:58:20Z</dcterms:modified>
</cp:coreProperties>
</file>