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05" windowWidth="19215" windowHeight="6540"/>
  </bookViews>
  <sheets>
    <sheet name="Rev1.0 hwBOM" sheetId="7" r:id="rId1"/>
  </sheets>
  <definedNames>
    <definedName name="BillOfMaterials" localSheetId="0">'Rev1.0 hwBOM'!$B$10:$I$113</definedName>
  </definedNames>
  <calcPr calcId="145621"/>
</workbook>
</file>

<file path=xl/calcChain.xml><?xml version="1.0" encoding="utf-8"?>
<calcChain xmlns="http://schemas.openxmlformats.org/spreadsheetml/2006/main">
  <c r="J72" i="7" l="1"/>
  <c r="I72" i="7" s="1"/>
  <c r="J54" i="7"/>
  <c r="I54" i="7" s="1"/>
  <c r="J53" i="7"/>
  <c r="I53" i="7" s="1"/>
  <c r="J55" i="7"/>
  <c r="I55" i="7" s="1"/>
  <c r="J39" i="7"/>
  <c r="I39" i="7" s="1"/>
  <c r="J74" i="7" l="1"/>
  <c r="I74" i="7" s="1"/>
  <c r="J73" i="7"/>
  <c r="I73" i="7" s="1"/>
  <c r="J13" i="7"/>
  <c r="I13" i="7" s="1"/>
  <c r="J12" i="7"/>
  <c r="I12" i="7" s="1"/>
  <c r="J11" i="7"/>
  <c r="I11" i="7" s="1"/>
  <c r="I10" i="7"/>
  <c r="I9" i="7"/>
  <c r="J8" i="7"/>
  <c r="I8" i="7" s="1"/>
  <c r="J65" i="7"/>
  <c r="I65" i="7" s="1"/>
  <c r="J56" i="7"/>
  <c r="I56" i="7" s="1"/>
  <c r="J38" i="7"/>
  <c r="I38" i="7" s="1"/>
  <c r="J27" i="7"/>
  <c r="I27" i="7" s="1"/>
  <c r="J105" i="7"/>
  <c r="I105" i="7" s="1"/>
  <c r="J106" i="7"/>
  <c r="I106" i="7" s="1"/>
  <c r="J107" i="7"/>
  <c r="I107" i="7" s="1"/>
  <c r="J108" i="7"/>
  <c r="I108" i="7" s="1"/>
  <c r="J109" i="7"/>
  <c r="I109" i="7" s="1"/>
  <c r="J110" i="7"/>
  <c r="I110" i="7" s="1"/>
  <c r="J111" i="7"/>
  <c r="I111" i="7" s="1"/>
  <c r="J112" i="7"/>
  <c r="I112" i="7" s="1"/>
  <c r="J113" i="7"/>
  <c r="I113" i="7" s="1"/>
  <c r="J104" i="7"/>
  <c r="I104" i="7" s="1"/>
  <c r="J103" i="7"/>
  <c r="I103" i="7" s="1"/>
  <c r="J102" i="7"/>
  <c r="I102" i="7" s="1"/>
  <c r="J101" i="7"/>
  <c r="I101" i="7" s="1"/>
  <c r="J100" i="7"/>
  <c r="I100" i="7" s="1"/>
  <c r="J99" i="7"/>
  <c r="I99" i="7" s="1"/>
  <c r="J98" i="7"/>
  <c r="I98" i="7" s="1"/>
  <c r="J97" i="7"/>
  <c r="I97" i="7" s="1"/>
  <c r="J96" i="7"/>
  <c r="I96" i="7" s="1"/>
  <c r="J95" i="7"/>
  <c r="I95" i="7" s="1"/>
  <c r="J94" i="7"/>
  <c r="I94" i="7" s="1"/>
  <c r="J93" i="7"/>
  <c r="I93" i="7" s="1"/>
  <c r="J92" i="7"/>
  <c r="I92" i="7" s="1"/>
  <c r="J91" i="7"/>
  <c r="I91" i="7" s="1"/>
  <c r="J90" i="7"/>
  <c r="I90" i="7" s="1"/>
  <c r="J89" i="7"/>
  <c r="I89" i="7" s="1"/>
  <c r="J88" i="7"/>
  <c r="I88" i="7" s="1"/>
  <c r="J87" i="7"/>
  <c r="I87" i="7" s="1"/>
  <c r="J86" i="7"/>
  <c r="I86" i="7" s="1"/>
  <c r="J85" i="7"/>
  <c r="I85" i="7" s="1"/>
  <c r="J84" i="7"/>
  <c r="I84" i="7" s="1"/>
  <c r="J83" i="7"/>
  <c r="I83" i="7" s="1"/>
  <c r="J82" i="7"/>
  <c r="I82" i="7" s="1"/>
  <c r="J81" i="7"/>
  <c r="I81" i="7" s="1"/>
  <c r="J80" i="7"/>
  <c r="I80" i="7" s="1"/>
  <c r="J79" i="7"/>
  <c r="I79" i="7" s="1"/>
  <c r="J78" i="7"/>
  <c r="I78" i="7" s="1"/>
  <c r="J77" i="7"/>
  <c r="I77" i="7" s="1"/>
  <c r="J76" i="7"/>
  <c r="I76" i="7" s="1"/>
  <c r="J75" i="7"/>
  <c r="I75" i="7" s="1"/>
  <c r="J71" i="7"/>
  <c r="I71" i="7" s="1"/>
  <c r="J70" i="7"/>
  <c r="I70" i="7" s="1"/>
  <c r="J69" i="7"/>
  <c r="I69" i="7" s="1"/>
  <c r="J67" i="7"/>
  <c r="I67" i="7" s="1"/>
  <c r="J66" i="7"/>
  <c r="I66" i="7" s="1"/>
  <c r="J64" i="7"/>
  <c r="I64" i="7" s="1"/>
  <c r="J63" i="7"/>
  <c r="I63" i="7" s="1"/>
  <c r="J62" i="7"/>
  <c r="I62" i="7" s="1"/>
  <c r="J61" i="7"/>
  <c r="I61" i="7" s="1"/>
  <c r="J60" i="7"/>
  <c r="I60" i="7" s="1"/>
  <c r="J59" i="7"/>
  <c r="I59" i="7" s="1"/>
  <c r="J57" i="7"/>
  <c r="I57" i="7" s="1"/>
  <c r="J52" i="7"/>
  <c r="I52" i="7" s="1"/>
  <c r="J48" i="7"/>
  <c r="I48" i="7" s="1"/>
  <c r="J47" i="7"/>
  <c r="I47" i="7" s="1"/>
  <c r="J46" i="7"/>
  <c r="I46" i="7" s="1"/>
  <c r="J41" i="7"/>
  <c r="I41" i="7" s="1"/>
  <c r="J40" i="7"/>
  <c r="I40" i="7" s="1"/>
  <c r="J37" i="7"/>
  <c r="I37" i="7" s="1"/>
  <c r="J36" i="7"/>
  <c r="I36" i="7" s="1"/>
  <c r="J35" i="7"/>
  <c r="I35" i="7" s="1"/>
  <c r="J34" i="7"/>
  <c r="I34" i="7" s="1"/>
  <c r="J33" i="7"/>
  <c r="I33" i="7" s="1"/>
  <c r="J32" i="7"/>
  <c r="I32" i="7" s="1"/>
  <c r="J31" i="7"/>
  <c r="I31" i="7" s="1"/>
  <c r="J30" i="7"/>
  <c r="I30" i="7" s="1"/>
  <c r="J29" i="7"/>
  <c r="I29" i="7" s="1"/>
  <c r="J28" i="7"/>
  <c r="I28" i="7" s="1"/>
  <c r="J26" i="7"/>
  <c r="I26" i="7" s="1"/>
  <c r="J25" i="7"/>
  <c r="I25" i="7" s="1"/>
  <c r="J24" i="7"/>
  <c r="I24" i="7" s="1"/>
  <c r="J23" i="7"/>
  <c r="I23" i="7" s="1"/>
  <c r="J22" i="7"/>
  <c r="I22" i="7" s="1"/>
  <c r="J21" i="7"/>
  <c r="I21" i="7" s="1"/>
  <c r="J20" i="7"/>
  <c r="I20" i="7" s="1"/>
  <c r="J19" i="7"/>
  <c r="I19" i="7" s="1"/>
  <c r="J18" i="7"/>
  <c r="I18" i="7" s="1"/>
  <c r="J17" i="7"/>
  <c r="I17" i="7" s="1"/>
  <c r="J16" i="7"/>
  <c r="I16" i="7" s="1"/>
  <c r="J15" i="7"/>
  <c r="I15" i="7" s="1"/>
  <c r="J14" i="7"/>
  <c r="I14" i="7" s="1"/>
</calcChain>
</file>

<file path=xl/connections.xml><?xml version="1.0" encoding="utf-8"?>
<connections xmlns="http://schemas.openxmlformats.org/spreadsheetml/2006/main">
  <connection id="1" name="BillOfMaterials2" type="6" refreshedVersion="3" background="1" saveData="1">
    <textPr codePage="10006" sourceFile="C:\Git_Snapshots\mspexp430fr5869\pcb\gerbers\BillOfMaterials.txt" delimited="0">
      <textFields count="9">
        <textField/>
        <textField position="5"/>
        <textField position="15"/>
        <textField position="27"/>
        <textField position="47"/>
        <textField position="107"/>
        <textField position="127"/>
        <textField position="148"/>
        <textField position="217"/>
      </textFields>
    </textPr>
  </connection>
</connections>
</file>

<file path=xl/sharedStrings.xml><?xml version="1.0" encoding="utf-8"?>
<sst xmlns="http://schemas.openxmlformats.org/spreadsheetml/2006/main" count="483" uniqueCount="255">
  <si>
    <t>Qty</t>
  </si>
  <si>
    <t>Reference</t>
  </si>
  <si>
    <t>Value</t>
  </si>
  <si>
    <t>Description</t>
  </si>
  <si>
    <t>Part Number</t>
  </si>
  <si>
    <t>Manufacturer</t>
  </si>
  <si>
    <t>C1</t>
  </si>
  <si>
    <t>1n</t>
  </si>
  <si>
    <t>CAP CER 1000PF 50V 10% X7R 0402,Digikey 445-1256-1-ND</t>
  </si>
  <si>
    <t>C2</t>
  </si>
  <si>
    <t>C3</t>
  </si>
  <si>
    <t>C4</t>
  </si>
  <si>
    <t>C5</t>
  </si>
  <si>
    <t>C6</t>
  </si>
  <si>
    <t>100n</t>
  </si>
  <si>
    <t>C101</t>
  </si>
  <si>
    <t>470n</t>
  </si>
  <si>
    <t>CAP CER 0.47UF 16V 10% X5R 0402,Digikey 445-4976-1-ND</t>
  </si>
  <si>
    <t>C102</t>
  </si>
  <si>
    <t>220n</t>
  </si>
  <si>
    <t>CAP CER 0.22UF 16V 10% X5R 0402,Digikey 445-4972-1-ND</t>
  </si>
  <si>
    <t>C103</t>
  </si>
  <si>
    <t>CAP CER 0.1UF 10V 20% X5R 0402,Digikey 445-4984-1-ND</t>
  </si>
  <si>
    <t>C104</t>
  </si>
  <si>
    <t>10u</t>
  </si>
  <si>
    <t>CAP TANT 10UF 10V 20% 1206,Digikey 493-2351-1-ND</t>
  </si>
  <si>
    <t>C105</t>
  </si>
  <si>
    <t>C106</t>
  </si>
  <si>
    <t>4.7u</t>
  </si>
  <si>
    <t>CAP TANT 4.7UF 10V 10% 1206,Digikey 493-4142-1-ND</t>
  </si>
  <si>
    <t>C107</t>
  </si>
  <si>
    <t>C108</t>
  </si>
  <si>
    <t>C109</t>
  </si>
  <si>
    <t>C110</t>
  </si>
  <si>
    <t>10p</t>
  </si>
  <si>
    <t>CAP CER 10PF 50V NP0 0402,Digikey 445-1235-1-ND</t>
  </si>
  <si>
    <t>C111</t>
  </si>
  <si>
    <t>C112</t>
  </si>
  <si>
    <t>C113</t>
  </si>
  <si>
    <t>C115</t>
  </si>
  <si>
    <t>CAP CER 33PF 50V 5% NP0 0402,Digikey 445-1241-1-ND</t>
  </si>
  <si>
    <t>C116</t>
  </si>
  <si>
    <t>C117</t>
  </si>
  <si>
    <t>CAP CER 4.7UF 10V 10% X5R 0603,Digikey 445-5170-1-ND</t>
  </si>
  <si>
    <t>C118</t>
  </si>
  <si>
    <t>C119</t>
  </si>
  <si>
    <t>C120</t>
  </si>
  <si>
    <t>C121</t>
  </si>
  <si>
    <t>C122</t>
  </si>
  <si>
    <t>C123</t>
  </si>
  <si>
    <t>C124</t>
  </si>
  <si>
    <t>D101</t>
  </si>
  <si>
    <t>BAS40-05W</t>
  </si>
  <si>
    <t>DIODE SCHOTTKY 40V 120MA SOT-323,Digikey 568-7982-1-ND</t>
  </si>
  <si>
    <t>SOT-323</t>
  </si>
  <si>
    <t>BAS40-05W 115</t>
  </si>
  <si>
    <t>NXP</t>
  </si>
  <si>
    <t>D102</t>
  </si>
  <si>
    <t>FOOT1</t>
  </si>
  <si>
    <t>FOOT2</t>
  </si>
  <si>
    <t>FOOT3</t>
  </si>
  <si>
    <t>FOOT4</t>
  </si>
  <si>
    <t>IC101</t>
  </si>
  <si>
    <t>TLV70036DSE</t>
  </si>
  <si>
    <t>TI</t>
  </si>
  <si>
    <t>IC102</t>
  </si>
  <si>
    <t>TPD4E004DRY</t>
  </si>
  <si>
    <t>IC 4CH ESD-PROT ARRAY 6-SON,Digikey 296-23618-1-ND</t>
  </si>
  <si>
    <t>USON</t>
  </si>
  <si>
    <t>IC103</t>
  </si>
  <si>
    <t>TS5A21366RSER</t>
  </si>
  <si>
    <t>IC SWITCH DUAL SPST 8QFN,Digikey 296-25285-1-ND</t>
  </si>
  <si>
    <t>uQFN</t>
  </si>
  <si>
    <t>CONN HEADER .100 SINGL STR 3POS,Digikey S1012E-03-ND</t>
  </si>
  <si>
    <t>0.100 inch  x 3</t>
  </si>
  <si>
    <t>Place Jumper</t>
  </si>
  <si>
    <t>J5</t>
  </si>
  <si>
    <t>J6</t>
  </si>
  <si>
    <t>CONN HEADER .100 SINGL STR 2POS,Digikey S1012E-02-ND</t>
  </si>
  <si>
    <t>0.100 inch x 2</t>
  </si>
  <si>
    <t>J8</t>
  </si>
  <si>
    <t>J101</t>
  </si>
  <si>
    <t>L101</t>
  </si>
  <si>
    <t>2.2uH</t>
  </si>
  <si>
    <t>2.2uH, Tayo Yuden CBC2518T2R2M, Digikey 587-1618-1-ND</t>
  </si>
  <si>
    <t>CBC2518T2R2M</t>
  </si>
  <si>
    <t>Taiyo Yuden</t>
  </si>
  <si>
    <t>LED1</t>
  </si>
  <si>
    <t>Low Current Red</t>
  </si>
  <si>
    <t>LED GREEN CLEAR 0603 SMD,Digikey 160-1183-1-ND</t>
  </si>
  <si>
    <t>LED2</t>
  </si>
  <si>
    <t>Low Current Green</t>
  </si>
  <si>
    <t>LED101</t>
  </si>
  <si>
    <t>LED RED CLEAR 0603 SMD,Digikey 160-1181-1-ND</t>
  </si>
  <si>
    <t>LED102</t>
  </si>
  <si>
    <t>MSP101</t>
  </si>
  <si>
    <t>MSP430F5528IRGC</t>
  </si>
  <si>
    <t>IC MCU 16BIT 128KB FLASH 64VQFN,Digikey 296-27400-1-ND</t>
  </si>
  <si>
    <t>QFP-64</t>
  </si>
  <si>
    <t>MSP102</t>
  </si>
  <si>
    <t>MSP430G2452RSA</t>
  </si>
  <si>
    <t>IC MCU 16BIT 8KB FLASH 16QFN,Digikey 296-28129-1-ND</t>
  </si>
  <si>
    <t>QFN</t>
  </si>
  <si>
    <t>Q101</t>
  </si>
  <si>
    <t xml:space="preserve">PIEZO_CSTCR4M00G15L99 </t>
  </si>
  <si>
    <t>CER RESONATOR 4.00MHZ SMD</t>
  </si>
  <si>
    <t>2X4.5 mm</t>
  </si>
  <si>
    <t>CSTCR4M00G15L99</t>
  </si>
  <si>
    <t>Murata</t>
  </si>
  <si>
    <t>R1</t>
  </si>
  <si>
    <t>47k</t>
  </si>
  <si>
    <t>RES 47.0K OHM 1/16W 1% 0402 SMD,Digikey 311-47.0KLRCT-ND</t>
  </si>
  <si>
    <t>R2</t>
  </si>
  <si>
    <t>R4</t>
  </si>
  <si>
    <t>RES 0.0 OHM 1/16W 0402 SMD,Digikey 311-0.0JRTR-ND</t>
  </si>
  <si>
    <t>R5</t>
  </si>
  <si>
    <t>R6</t>
  </si>
  <si>
    <t>R101</t>
  </si>
  <si>
    <t>RES 470 OHM 1/16W 1% 0402 SMD,Digikey 311-470LRCT-ND</t>
  </si>
  <si>
    <t>R102</t>
  </si>
  <si>
    <t>RES 390 OHM 1/16W 1% 0402 SMD,Digikey 311-390LRCT-ND</t>
  </si>
  <si>
    <t>R103</t>
  </si>
  <si>
    <t>RES 27 OHM 1/16W 5% 0402 SMD,Digikey 311-27JRCT-ND</t>
  </si>
  <si>
    <t>R104</t>
  </si>
  <si>
    <t>R105</t>
  </si>
  <si>
    <t>1k4</t>
  </si>
  <si>
    <t>R106</t>
  </si>
  <si>
    <t>1M</t>
  </si>
  <si>
    <t>RES 1.00M OHM 1/16W 1% 0402 SMD,Digikey 311-1.00MLRCT-ND</t>
  </si>
  <si>
    <t>R107</t>
  </si>
  <si>
    <t>R108</t>
  </si>
  <si>
    <t>R109</t>
  </si>
  <si>
    <t>R112</t>
  </si>
  <si>
    <t>R113</t>
  </si>
  <si>
    <t>R114</t>
  </si>
  <si>
    <t>240k</t>
  </si>
  <si>
    <t>RES 240K OHM 1/16W 1% 0402 SMD,Digikey 311-240KLRCT-ND</t>
  </si>
  <si>
    <t>R115</t>
  </si>
  <si>
    <t>R116</t>
  </si>
  <si>
    <t>4k7</t>
  </si>
  <si>
    <t>RES 4.7K OHM 1/16W 5% 0402 SMD,Digikey 311-4.7KJRCT-ND</t>
  </si>
  <si>
    <t>R117</t>
  </si>
  <si>
    <t>R118</t>
  </si>
  <si>
    <t>RES 820 OHM 1/16W 1% 0402 SMD,Digikey 311-820LRCT-ND</t>
  </si>
  <si>
    <t>R119</t>
  </si>
  <si>
    <t>R120</t>
  </si>
  <si>
    <t>R121</t>
  </si>
  <si>
    <t>R122</t>
  </si>
  <si>
    <t>R123</t>
  </si>
  <si>
    <t>33k</t>
  </si>
  <si>
    <t>RES 33.0K OHM 1/16W 1% 0402 SMD,Digikey 311-33.0KLRCT-ND</t>
  </si>
  <si>
    <t>R124</t>
  </si>
  <si>
    <t>R125</t>
  </si>
  <si>
    <t>150k</t>
  </si>
  <si>
    <t>RES 150K OHM 1/16W 1% 0402 SMD,Digikey 311-150KLRCT-ND</t>
  </si>
  <si>
    <t>R126</t>
  </si>
  <si>
    <t>2k2</t>
  </si>
  <si>
    <t>R127</t>
  </si>
  <si>
    <t>3k3</t>
  </si>
  <si>
    <t>R128</t>
  </si>
  <si>
    <t>6k8</t>
  </si>
  <si>
    <t>S1</t>
  </si>
  <si>
    <t>EVQ221304M</t>
  </si>
  <si>
    <t>SWITCH TACTILE SPST-NO 0.02A 15V,Digikey P12216SCT-ND</t>
  </si>
  <si>
    <t>0.236 x 0.236 inch</t>
  </si>
  <si>
    <t>S2</t>
  </si>
  <si>
    <t>T101</t>
  </si>
  <si>
    <t>DMG1013UW-7</t>
  </si>
  <si>
    <t>MOSFET P-CH 20V 820MA SOT323,Digikey DMG1013UW-7DICT-ND</t>
  </si>
  <si>
    <t>Diodes</t>
  </si>
  <si>
    <t>T102</t>
  </si>
  <si>
    <t>BC850CW-115</t>
  </si>
  <si>
    <t>TRANSISTOR NPN 45V 100MA SOT323,Digikey 568-6076-1-ND</t>
  </si>
  <si>
    <t>TP101</t>
  </si>
  <si>
    <t>STD</t>
  </si>
  <si>
    <t>TP102</t>
  </si>
  <si>
    <t>TP103</t>
  </si>
  <si>
    <t>TP104</t>
  </si>
  <si>
    <t>TP105</t>
  </si>
  <si>
    <t>TP106</t>
  </si>
  <si>
    <t>TP107</t>
  </si>
  <si>
    <t>TP108</t>
  </si>
  <si>
    <t>TP109</t>
  </si>
  <si>
    <t>220k</t>
  </si>
  <si>
    <t>6x8 mm</t>
  </si>
  <si>
    <t>ZX62R-B-5P</t>
  </si>
  <si>
    <t>Hirose Electrical Co</t>
  </si>
  <si>
    <t>33p</t>
  </si>
  <si>
    <t>CONN RCPT MICRO USB B SMD R/A, Digikey H11574CT-ND</t>
  </si>
  <si>
    <t>RES 220K OHM 1/16W 1% 0402 SMD,Digikey 311-220KLRCT-ND</t>
  </si>
  <si>
    <t>RES 2.20K OHM 1/16W 1% 0402 SMD,Digikey 311-2.20KLRCT-ND</t>
  </si>
  <si>
    <t>RES 3.30K OHM 1/16W 1% 0402 SMD,Digikey 311-3.30KLRCT-ND</t>
  </si>
  <si>
    <t>RES 6.80K OHM 1/16W 1% 0402 SMD,Digikey 311-6.80KLRCT-ND</t>
  </si>
  <si>
    <t>Do not populate (Dnp) part if Quantity equals zero</t>
  </si>
  <si>
    <t>Use exact PartNumber and Manufacturer if this data is provided</t>
  </si>
  <si>
    <t>PCB Decal/Package</t>
  </si>
  <si>
    <t>Supplier1</t>
  </si>
  <si>
    <t>Digikey Number</t>
  </si>
  <si>
    <t>Standard</t>
  </si>
  <si>
    <t>TP</t>
  </si>
  <si>
    <t>Test Point,Hole, Digikey nothing-to-purchase</t>
  </si>
  <si>
    <t>Feedback from CM needed where supplier equals CM</t>
  </si>
  <si>
    <t>CM</t>
  </si>
  <si>
    <t>CAP CER 4.7UF 10V 10% X5R 0603, Digikey 445-5170-1-ND</t>
  </si>
  <si>
    <t>TDK</t>
  </si>
  <si>
    <t>J7</t>
  </si>
  <si>
    <t>C114</t>
  </si>
  <si>
    <t>C125</t>
  </si>
  <si>
    <t>RES 1.4K OHM 1/10W 1% 0402 SMD, Digikey P1.40KLCT-ND</t>
  </si>
  <si>
    <t>Nylon Standoff, 4-40, H = 8mm (3/8 inch)</t>
  </si>
  <si>
    <t>J102</t>
  </si>
  <si>
    <t>MSP1</t>
  </si>
  <si>
    <t>TLV70033DSE</t>
  </si>
  <si>
    <t>IC REG LDO 3.3V 200MA 6WSON,Digikey 296-25215-1-ND</t>
  </si>
  <si>
    <t>USB</t>
  </si>
  <si>
    <t>USB A to Micro B Cable, ~6 inches</t>
  </si>
  <si>
    <t>DNP</t>
  </si>
  <si>
    <t xml:space="preserve">CAP CER 12PF 50V NP0 0402,Digikey </t>
  </si>
  <si>
    <t>1p</t>
  </si>
  <si>
    <t>D1</t>
  </si>
  <si>
    <t>OSRAM</t>
  </si>
  <si>
    <t>CAP CER 1PF 50V 10% NPO 0402,Digikey 311-2076-2-ND</t>
  </si>
  <si>
    <t>CAP CER 10UF 16V 20% X5R 0603,Digikey 311-1822-2-ND</t>
  </si>
  <si>
    <t>PHOTODIODE PIN 820NM SMD OSRAM SFH2701 , Digikey 475-2967-2-ND</t>
  </si>
  <si>
    <t>SFH2701</t>
  </si>
  <si>
    <t>J1</t>
  </si>
  <si>
    <t>J2</t>
  </si>
  <si>
    <t>J3</t>
  </si>
  <si>
    <t>J9</t>
  </si>
  <si>
    <t>MSP430FR2311</t>
  </si>
  <si>
    <t>TSSOP-20</t>
  </si>
  <si>
    <t>R3</t>
  </si>
  <si>
    <t>RES SMD 2.37M OHM 1% 1/10W 0603,Digikey 1276-4951-2-ND</t>
  </si>
  <si>
    <t>2.37M</t>
  </si>
  <si>
    <t>Y1</t>
  </si>
  <si>
    <t>BOM for MSP-EXP430FR2311</t>
  </si>
  <si>
    <t>M/F CONN HEADER .100 DOUBLE STR 10POS</t>
  </si>
  <si>
    <t>0.100 inch x 1 x 10</t>
  </si>
  <si>
    <t>CAP CER 1UF 10V 20% X5R 0402,Digikey 311-1731-2-ND</t>
  </si>
  <si>
    <t>1u</t>
  </si>
  <si>
    <t>IC MCU 16BIT 4KB FRAM 20TSSOP,Digikey MSP430FR2311</t>
  </si>
  <si>
    <t>J10</t>
  </si>
  <si>
    <t>0.100 inch x 2 x 7</t>
  </si>
  <si>
    <t>CONN HEADER .100 DUAL STR 14POS,Digikey S2012E-10-ND</t>
  </si>
  <si>
    <t>M/F CONN HEADER .100 SINGL STR 2POS</t>
  </si>
  <si>
    <t>0.100 inch  x 2</t>
  </si>
  <si>
    <t xml:space="preserve">CNT-F254-1*2-GS-850  </t>
  </si>
  <si>
    <t>Place Jumpers</t>
  </si>
  <si>
    <t>MSP430FR2311IPW20</t>
  </si>
  <si>
    <t>Epson</t>
  </si>
  <si>
    <t>Epson FC-135R Crystals 32.768KHz 20ppm 12.5pF -40C -85C</t>
  </si>
  <si>
    <t>FC-135R</t>
  </si>
  <si>
    <t>3.5 x 1.80 mm</t>
  </si>
  <si>
    <t>FC-135R 12.5pF</t>
  </si>
  <si>
    <t>CNT-M254-2*7-GS-A/B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</si>
</sst>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rgb="FF00008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0" fillId="0" borderId="0" xfId="0" applyFont="1"/>
    <xf numFmtId="0" fontId="3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Fill="1"/>
    <xf numFmtId="0" fontId="0" fillId="2" borderId="0" xfId="0" applyFont="1" applyFill="1"/>
    <xf numFmtId="0" fontId="4" fillId="0" borderId="0" xfId="0" applyFont="1"/>
    <xf numFmtId="0" fontId="4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illOfMateria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48"/>
  <sheetViews>
    <sheetView tabSelected="1" zoomScaleNormal="100" workbookViewId="0">
      <pane ySplit="7" topLeftCell="A44" activePane="bottomLeft" state="frozen"/>
      <selection pane="bottomLeft" activeCell="I59" sqref="I59"/>
    </sheetView>
  </sheetViews>
  <sheetFormatPr defaultRowHeight="15" x14ac:dyDescent="0.25"/>
  <cols>
    <col min="1" max="1" width="7.5703125" customWidth="1"/>
    <col min="2" max="2" width="3.7109375" customWidth="1"/>
    <col min="3" max="3" width="15.5703125" style="4" customWidth="1"/>
    <col min="4" max="4" width="16.28515625" style="4" customWidth="1"/>
    <col min="5" max="5" width="78.140625" style="4" customWidth="1"/>
    <col min="6" max="6" width="28" style="4" customWidth="1"/>
    <col min="7" max="7" width="33.5703125" style="4" customWidth="1"/>
    <col min="8" max="8" width="25.7109375" style="4" customWidth="1"/>
    <col min="9" max="9" width="12.28515625" style="5" customWidth="1"/>
    <col min="10" max="10" width="23.140625" style="5" customWidth="1"/>
    <col min="11" max="11" width="28.140625" customWidth="1"/>
    <col min="12" max="12" width="60" customWidth="1"/>
  </cols>
  <sheetData>
    <row r="1" spans="1:60" s="7" customFormat="1" x14ac:dyDescent="0.25">
      <c r="A1" s="1" t="s">
        <v>235</v>
      </c>
      <c r="C1" s="5"/>
      <c r="D1" s="6"/>
      <c r="E1" s="5"/>
      <c r="F1" s="5"/>
      <c r="G1" s="5"/>
      <c r="H1" s="5"/>
      <c r="I1" s="5"/>
      <c r="J1" s="5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</row>
    <row r="2" spans="1:60" s="7" customFormat="1" x14ac:dyDescent="0.25">
      <c r="A2"/>
      <c r="C2" s="5"/>
      <c r="D2" s="6"/>
      <c r="E2" s="5"/>
      <c r="F2" s="5"/>
      <c r="G2" s="5"/>
      <c r="H2" s="5"/>
      <c r="I2" s="5"/>
      <c r="J2" s="5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</row>
    <row r="3" spans="1:60" s="7" customFormat="1" x14ac:dyDescent="0.25">
      <c r="A3" t="s">
        <v>193</v>
      </c>
      <c r="C3" s="5"/>
      <c r="D3" s="6"/>
      <c r="E3" s="5"/>
      <c r="F3" s="5"/>
      <c r="G3" s="5"/>
      <c r="H3" s="5"/>
      <c r="I3" s="5"/>
      <c r="J3" s="5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</row>
    <row r="4" spans="1:60" s="7" customFormat="1" x14ac:dyDescent="0.25">
      <c r="A4" t="s">
        <v>194</v>
      </c>
      <c r="C4" s="5"/>
      <c r="D4" s="6"/>
      <c r="E4" s="5"/>
      <c r="F4" s="5"/>
      <c r="G4" s="5"/>
      <c r="H4" s="5"/>
      <c r="I4" s="5"/>
      <c r="J4" s="5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1:60" s="7" customFormat="1" x14ac:dyDescent="0.25">
      <c r="A5" t="s">
        <v>201</v>
      </c>
      <c r="C5" s="5"/>
      <c r="D5" s="6"/>
      <c r="E5" s="5"/>
      <c r="F5" s="5"/>
      <c r="G5" s="5"/>
      <c r="H5" s="5"/>
      <c r="I5" s="5"/>
      <c r="J5" s="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60" s="7" customFormat="1" x14ac:dyDescent="0.25">
      <c r="C6" s="5"/>
      <c r="D6" s="6"/>
      <c r="E6" s="5"/>
      <c r="F6" s="5"/>
      <c r="G6" s="5"/>
      <c r="H6" s="5"/>
      <c r="I6" s="5"/>
      <c r="J6" s="5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60" s="1" customFormat="1" ht="14.25" customHeight="1" x14ac:dyDescent="0.25">
      <c r="B7" s="1" t="s">
        <v>0</v>
      </c>
      <c r="C7" s="1" t="s">
        <v>1</v>
      </c>
      <c r="D7" s="1" t="s">
        <v>5</v>
      </c>
      <c r="E7" s="1" t="s">
        <v>3</v>
      </c>
      <c r="F7" s="1" t="s">
        <v>4</v>
      </c>
      <c r="G7" s="1" t="s">
        <v>195</v>
      </c>
      <c r="H7" s="3" t="s">
        <v>2</v>
      </c>
      <c r="I7" s="8" t="s">
        <v>196</v>
      </c>
      <c r="J7" s="8" t="s">
        <v>197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60" x14ac:dyDescent="0.25">
      <c r="B8">
        <v>1</v>
      </c>
      <c r="C8" t="s">
        <v>6</v>
      </c>
      <c r="D8" s="5" t="s">
        <v>198</v>
      </c>
      <c r="E8" t="s">
        <v>8</v>
      </c>
      <c r="F8"/>
      <c r="G8">
        <v>402</v>
      </c>
      <c r="H8" t="s">
        <v>7</v>
      </c>
      <c r="I8" s="5" t="str">
        <f t="shared" ref="I8:I13" si="0">IF(J8&lt;&gt;"Value!","Digikey","----")</f>
        <v>Digikey</v>
      </c>
      <c r="J8" s="5" t="str">
        <f t="shared" ref="J8:J13" si="1">RIGHT(E8,LEN(E8)-FIND("Digikey",E8)-7)</f>
        <v>445-1256-1-ND</v>
      </c>
    </row>
    <row r="9" spans="1:60" x14ac:dyDescent="0.25">
      <c r="B9">
        <v>0</v>
      </c>
      <c r="C9" t="s">
        <v>9</v>
      </c>
      <c r="D9" s="5" t="s">
        <v>198</v>
      </c>
      <c r="E9" t="s">
        <v>217</v>
      </c>
      <c r="F9"/>
      <c r="G9">
        <v>402</v>
      </c>
      <c r="H9" t="s">
        <v>216</v>
      </c>
      <c r="I9" s="5" t="str">
        <f t="shared" si="0"/>
        <v>Digikey</v>
      </c>
    </row>
    <row r="10" spans="1:60" x14ac:dyDescent="0.25">
      <c r="B10">
        <v>0</v>
      </c>
      <c r="C10" t="s">
        <v>10</v>
      </c>
      <c r="D10" s="5" t="s">
        <v>198</v>
      </c>
      <c r="E10" t="s">
        <v>217</v>
      </c>
      <c r="F10"/>
      <c r="G10">
        <v>402</v>
      </c>
      <c r="H10" t="s">
        <v>216</v>
      </c>
      <c r="I10" s="5" t="str">
        <f t="shared" si="0"/>
        <v>Digikey</v>
      </c>
    </row>
    <row r="11" spans="1:60" x14ac:dyDescent="0.25">
      <c r="B11">
        <v>1</v>
      </c>
      <c r="C11" t="s">
        <v>11</v>
      </c>
      <c r="D11" s="5" t="s">
        <v>198</v>
      </c>
      <c r="E11" t="s">
        <v>22</v>
      </c>
      <c r="F11"/>
      <c r="G11">
        <v>402</v>
      </c>
      <c r="H11" t="s">
        <v>14</v>
      </c>
      <c r="I11" s="5" t="str">
        <f t="shared" si="0"/>
        <v>Digikey</v>
      </c>
      <c r="J11" s="5" t="str">
        <f t="shared" si="1"/>
        <v>445-4984-1-ND</v>
      </c>
    </row>
    <row r="12" spans="1:60" x14ac:dyDescent="0.25">
      <c r="B12">
        <v>1</v>
      </c>
      <c r="C12" t="s">
        <v>12</v>
      </c>
      <c r="D12" s="5" t="s">
        <v>198</v>
      </c>
      <c r="E12" t="s">
        <v>222</v>
      </c>
      <c r="F12"/>
      <c r="G12">
        <v>603</v>
      </c>
      <c r="H12" t="s">
        <v>24</v>
      </c>
      <c r="I12" s="5" t="str">
        <f t="shared" si="0"/>
        <v>Digikey</v>
      </c>
      <c r="J12" s="5" t="str">
        <f t="shared" si="1"/>
        <v>311-1822-2-ND</v>
      </c>
    </row>
    <row r="13" spans="1:60" x14ac:dyDescent="0.25">
      <c r="B13">
        <v>1</v>
      </c>
      <c r="C13" t="s">
        <v>13</v>
      </c>
      <c r="D13" s="5" t="s">
        <v>198</v>
      </c>
      <c r="E13" t="s">
        <v>221</v>
      </c>
      <c r="F13"/>
      <c r="G13">
        <v>402</v>
      </c>
      <c r="H13" t="s">
        <v>218</v>
      </c>
      <c r="I13" s="5" t="str">
        <f t="shared" si="0"/>
        <v>Digikey</v>
      </c>
      <c r="J13" s="5" t="str">
        <f t="shared" si="1"/>
        <v>311-2076-2-ND</v>
      </c>
    </row>
    <row r="14" spans="1:60" x14ac:dyDescent="0.25">
      <c r="B14">
        <v>1</v>
      </c>
      <c r="C14" t="s">
        <v>15</v>
      </c>
      <c r="D14" s="5" t="s">
        <v>198</v>
      </c>
      <c r="E14" t="s">
        <v>17</v>
      </c>
      <c r="F14"/>
      <c r="G14">
        <v>402</v>
      </c>
      <c r="H14" t="s">
        <v>16</v>
      </c>
      <c r="I14" s="5" t="str">
        <f t="shared" ref="I14:I67" si="2">IF(J14&lt;&gt;"Value!","Digikey","----")</f>
        <v>Digikey</v>
      </c>
      <c r="J14" s="5" t="str">
        <f t="shared" ref="J14:J69" si="3">RIGHT(E14,LEN(E14)-FIND("Digikey",E14)-7)</f>
        <v>445-4976-1-ND</v>
      </c>
    </row>
    <row r="15" spans="1:60" x14ac:dyDescent="0.25">
      <c r="B15">
        <v>1</v>
      </c>
      <c r="C15" t="s">
        <v>18</v>
      </c>
      <c r="D15" s="5" t="s">
        <v>198</v>
      </c>
      <c r="E15" t="s">
        <v>20</v>
      </c>
      <c r="F15"/>
      <c r="G15">
        <v>402</v>
      </c>
      <c r="H15" t="s">
        <v>19</v>
      </c>
      <c r="I15" s="5" t="str">
        <f t="shared" si="2"/>
        <v>Digikey</v>
      </c>
      <c r="J15" s="5" t="str">
        <f t="shared" si="3"/>
        <v>445-4972-1-ND</v>
      </c>
    </row>
    <row r="16" spans="1:60" x14ac:dyDescent="0.25">
      <c r="B16">
        <v>1</v>
      </c>
      <c r="C16" t="s">
        <v>21</v>
      </c>
      <c r="D16" s="5" t="s">
        <v>198</v>
      </c>
      <c r="E16" t="s">
        <v>22</v>
      </c>
      <c r="F16"/>
      <c r="G16">
        <v>402</v>
      </c>
      <c r="H16" t="s">
        <v>14</v>
      </c>
      <c r="I16" s="5" t="str">
        <f t="shared" si="2"/>
        <v>Digikey</v>
      </c>
      <c r="J16" s="5" t="str">
        <f t="shared" si="3"/>
        <v>445-4984-1-ND</v>
      </c>
    </row>
    <row r="17" spans="2:10" x14ac:dyDescent="0.25">
      <c r="B17">
        <v>1</v>
      </c>
      <c r="C17" t="s">
        <v>23</v>
      </c>
      <c r="D17" s="5" t="s">
        <v>198</v>
      </c>
      <c r="E17" t="s">
        <v>25</v>
      </c>
      <c r="F17"/>
      <c r="G17">
        <v>1206</v>
      </c>
      <c r="H17" t="s">
        <v>24</v>
      </c>
      <c r="I17" s="5" t="str">
        <f t="shared" si="2"/>
        <v>Digikey</v>
      </c>
      <c r="J17" s="5" t="str">
        <f t="shared" si="3"/>
        <v>493-2351-1-ND</v>
      </c>
    </row>
    <row r="18" spans="2:10" x14ac:dyDescent="0.25">
      <c r="B18">
        <v>1</v>
      </c>
      <c r="C18" t="s">
        <v>26</v>
      </c>
      <c r="D18" s="5" t="s">
        <v>198</v>
      </c>
      <c r="E18" t="s">
        <v>22</v>
      </c>
      <c r="F18"/>
      <c r="G18">
        <v>402</v>
      </c>
      <c r="H18" t="s">
        <v>14</v>
      </c>
      <c r="I18" s="5" t="str">
        <f t="shared" si="2"/>
        <v>Digikey</v>
      </c>
      <c r="J18" s="5" t="str">
        <f t="shared" si="3"/>
        <v>445-4984-1-ND</v>
      </c>
    </row>
    <row r="19" spans="2:10" x14ac:dyDescent="0.25">
      <c r="B19">
        <v>1</v>
      </c>
      <c r="C19" t="s">
        <v>27</v>
      </c>
      <c r="D19" s="5" t="s">
        <v>198</v>
      </c>
      <c r="E19" t="s">
        <v>29</v>
      </c>
      <c r="F19"/>
      <c r="G19">
        <v>1206</v>
      </c>
      <c r="H19" t="s">
        <v>28</v>
      </c>
      <c r="I19" s="5" t="str">
        <f t="shared" si="2"/>
        <v>Digikey</v>
      </c>
      <c r="J19" s="5" t="str">
        <f t="shared" si="3"/>
        <v>493-4142-1-ND</v>
      </c>
    </row>
    <row r="20" spans="2:10" x14ac:dyDescent="0.25">
      <c r="B20">
        <v>1</v>
      </c>
      <c r="C20" t="s">
        <v>30</v>
      </c>
      <c r="D20" s="5" t="s">
        <v>198</v>
      </c>
      <c r="E20" t="s">
        <v>20</v>
      </c>
      <c r="F20"/>
      <c r="G20">
        <v>402</v>
      </c>
      <c r="H20" t="s">
        <v>19</v>
      </c>
      <c r="I20" s="5" t="str">
        <f t="shared" si="2"/>
        <v>Digikey</v>
      </c>
      <c r="J20" s="5" t="str">
        <f t="shared" si="3"/>
        <v>445-4972-1-ND</v>
      </c>
    </row>
    <row r="21" spans="2:10" x14ac:dyDescent="0.25">
      <c r="B21" s="10">
        <v>1</v>
      </c>
      <c r="C21" s="10" t="s">
        <v>31</v>
      </c>
      <c r="D21" s="5" t="s">
        <v>198</v>
      </c>
      <c r="E21" s="10" t="s">
        <v>238</v>
      </c>
      <c r="F21" s="10"/>
      <c r="G21" s="10">
        <v>402</v>
      </c>
      <c r="H21" s="10" t="s">
        <v>239</v>
      </c>
      <c r="I21" s="5" t="str">
        <f t="shared" si="2"/>
        <v>Digikey</v>
      </c>
      <c r="J21" s="5" t="str">
        <f t="shared" si="3"/>
        <v>311-1731-2-ND</v>
      </c>
    </row>
    <row r="22" spans="2:10" x14ac:dyDescent="0.25">
      <c r="B22">
        <v>1</v>
      </c>
      <c r="C22" t="s">
        <v>32</v>
      </c>
      <c r="D22" s="5" t="s">
        <v>198</v>
      </c>
      <c r="E22" t="s">
        <v>29</v>
      </c>
      <c r="F22"/>
      <c r="G22">
        <v>1206</v>
      </c>
      <c r="H22" t="s">
        <v>28</v>
      </c>
      <c r="I22" s="5" t="str">
        <f t="shared" si="2"/>
        <v>Digikey</v>
      </c>
      <c r="J22" s="5" t="str">
        <f t="shared" si="3"/>
        <v>493-4142-1-ND</v>
      </c>
    </row>
    <row r="23" spans="2:10" x14ac:dyDescent="0.25">
      <c r="B23">
        <v>1</v>
      </c>
      <c r="C23" t="s">
        <v>33</v>
      </c>
      <c r="D23" s="5" t="s">
        <v>198</v>
      </c>
      <c r="E23" t="s">
        <v>35</v>
      </c>
      <c r="F23"/>
      <c r="G23">
        <v>402</v>
      </c>
      <c r="H23" t="s">
        <v>34</v>
      </c>
      <c r="I23" s="5" t="str">
        <f t="shared" si="2"/>
        <v>Digikey</v>
      </c>
      <c r="J23" s="5" t="str">
        <f t="shared" si="3"/>
        <v>445-1235-1-ND</v>
      </c>
    </row>
    <row r="24" spans="2:10" x14ac:dyDescent="0.25">
      <c r="B24">
        <v>1</v>
      </c>
      <c r="C24" t="s">
        <v>36</v>
      </c>
      <c r="D24" s="5" t="s">
        <v>198</v>
      </c>
      <c r="E24" t="s">
        <v>35</v>
      </c>
      <c r="F24"/>
      <c r="G24">
        <v>402</v>
      </c>
      <c r="H24" t="s">
        <v>34</v>
      </c>
      <c r="I24" s="5" t="str">
        <f t="shared" si="2"/>
        <v>Digikey</v>
      </c>
      <c r="J24" s="5" t="str">
        <f t="shared" si="3"/>
        <v>445-1235-1-ND</v>
      </c>
    </row>
    <row r="25" spans="2:10" x14ac:dyDescent="0.25">
      <c r="B25">
        <v>1</v>
      </c>
      <c r="C25" t="s">
        <v>37</v>
      </c>
      <c r="D25" s="5" t="s">
        <v>198</v>
      </c>
      <c r="E25" t="s">
        <v>8</v>
      </c>
      <c r="F25"/>
      <c r="G25">
        <v>402</v>
      </c>
      <c r="H25" t="s">
        <v>7</v>
      </c>
      <c r="I25" s="5" t="str">
        <f t="shared" si="2"/>
        <v>Digikey</v>
      </c>
      <c r="J25" s="5" t="str">
        <f t="shared" si="3"/>
        <v>445-1256-1-ND</v>
      </c>
    </row>
    <row r="26" spans="2:10" x14ac:dyDescent="0.25">
      <c r="B26">
        <v>1</v>
      </c>
      <c r="C26" t="s">
        <v>38</v>
      </c>
      <c r="D26" s="5" t="s">
        <v>198</v>
      </c>
      <c r="E26" t="s">
        <v>22</v>
      </c>
      <c r="F26"/>
      <c r="G26">
        <v>402</v>
      </c>
      <c r="H26" t="s">
        <v>14</v>
      </c>
      <c r="I26" s="5" t="str">
        <f t="shared" si="2"/>
        <v>Digikey</v>
      </c>
      <c r="J26" s="5" t="str">
        <f t="shared" si="3"/>
        <v>445-4984-1-ND</v>
      </c>
    </row>
    <row r="27" spans="2:10" x14ac:dyDescent="0.25">
      <c r="B27">
        <v>1</v>
      </c>
      <c r="C27" t="s">
        <v>206</v>
      </c>
      <c r="D27" s="5" t="s">
        <v>198</v>
      </c>
      <c r="E27" t="s">
        <v>22</v>
      </c>
      <c r="F27"/>
      <c r="G27">
        <v>402</v>
      </c>
      <c r="H27" t="s">
        <v>14</v>
      </c>
      <c r="I27" s="5" t="str">
        <f>IF(J27&lt;&gt;"Value!","Digikey","----")</f>
        <v>Digikey</v>
      </c>
      <c r="J27" s="5" t="str">
        <f>RIGHT(E27,LEN(E27)-FIND("Digikey",E27)-7)</f>
        <v>445-4984-1-ND</v>
      </c>
    </row>
    <row r="28" spans="2:10" x14ac:dyDescent="0.25">
      <c r="B28">
        <v>1</v>
      </c>
      <c r="C28" t="s">
        <v>39</v>
      </c>
      <c r="D28" s="5" t="s">
        <v>198</v>
      </c>
      <c r="E28" t="s">
        <v>40</v>
      </c>
      <c r="F28"/>
      <c r="G28">
        <v>402</v>
      </c>
      <c r="H28" t="s">
        <v>187</v>
      </c>
      <c r="I28" s="5" t="str">
        <f t="shared" si="2"/>
        <v>Digikey</v>
      </c>
      <c r="J28" s="5" t="str">
        <f t="shared" si="3"/>
        <v>445-1241-1-ND</v>
      </c>
    </row>
    <row r="29" spans="2:10" x14ac:dyDescent="0.25">
      <c r="B29">
        <v>1</v>
      </c>
      <c r="C29" t="s">
        <v>41</v>
      </c>
      <c r="D29" s="5" t="s">
        <v>198</v>
      </c>
      <c r="E29" t="s">
        <v>40</v>
      </c>
      <c r="F29"/>
      <c r="G29">
        <v>402</v>
      </c>
      <c r="H29" t="s">
        <v>187</v>
      </c>
      <c r="I29" s="5" t="str">
        <f t="shared" si="2"/>
        <v>Digikey</v>
      </c>
      <c r="J29" s="5" t="str">
        <f t="shared" si="3"/>
        <v>445-1241-1-ND</v>
      </c>
    </row>
    <row r="30" spans="2:10" x14ac:dyDescent="0.25">
      <c r="B30">
        <v>1</v>
      </c>
      <c r="C30" t="s">
        <v>42</v>
      </c>
      <c r="D30" s="5" t="s">
        <v>198</v>
      </c>
      <c r="E30" t="s">
        <v>43</v>
      </c>
      <c r="F30"/>
      <c r="G30">
        <v>603</v>
      </c>
      <c r="H30" t="s">
        <v>28</v>
      </c>
      <c r="I30" s="5" t="str">
        <f t="shared" si="2"/>
        <v>Digikey</v>
      </c>
      <c r="J30" s="5" t="str">
        <f t="shared" si="3"/>
        <v>445-5170-1-ND</v>
      </c>
    </row>
    <row r="31" spans="2:10" x14ac:dyDescent="0.25">
      <c r="B31">
        <v>1</v>
      </c>
      <c r="C31" t="s">
        <v>44</v>
      </c>
      <c r="D31" s="5" t="s">
        <v>198</v>
      </c>
      <c r="E31" t="s">
        <v>22</v>
      </c>
      <c r="F31"/>
      <c r="G31">
        <v>402</v>
      </c>
      <c r="H31" t="s">
        <v>14</v>
      </c>
      <c r="I31" s="5" t="str">
        <f t="shared" si="2"/>
        <v>Digikey</v>
      </c>
      <c r="J31" s="5" t="str">
        <f t="shared" si="3"/>
        <v>445-4984-1-ND</v>
      </c>
    </row>
    <row r="32" spans="2:10" x14ac:dyDescent="0.25">
      <c r="B32">
        <v>1</v>
      </c>
      <c r="C32" t="s">
        <v>45</v>
      </c>
      <c r="D32" t="s">
        <v>204</v>
      </c>
      <c r="E32" t="s">
        <v>203</v>
      </c>
      <c r="F32"/>
      <c r="G32">
        <v>603</v>
      </c>
      <c r="H32" t="s">
        <v>28</v>
      </c>
      <c r="I32" t="str">
        <f t="shared" si="2"/>
        <v>Digikey</v>
      </c>
      <c r="J32" t="str">
        <f t="shared" si="3"/>
        <v>445-5170-1-ND</v>
      </c>
    </row>
    <row r="33" spans="2:10" x14ac:dyDescent="0.25">
      <c r="B33">
        <v>1</v>
      </c>
      <c r="C33" t="s">
        <v>46</v>
      </c>
      <c r="D33" s="5" t="s">
        <v>198</v>
      </c>
      <c r="E33" t="s">
        <v>22</v>
      </c>
      <c r="F33"/>
      <c r="G33">
        <v>402</v>
      </c>
      <c r="H33" t="s">
        <v>14</v>
      </c>
      <c r="I33" s="5" t="str">
        <f t="shared" si="2"/>
        <v>Digikey</v>
      </c>
      <c r="J33" s="5" t="str">
        <f t="shared" si="3"/>
        <v>445-4984-1-ND</v>
      </c>
    </row>
    <row r="34" spans="2:10" x14ac:dyDescent="0.25">
      <c r="B34">
        <v>1</v>
      </c>
      <c r="C34" t="s">
        <v>47</v>
      </c>
      <c r="D34" s="5" t="s">
        <v>198</v>
      </c>
      <c r="E34" t="s">
        <v>22</v>
      </c>
      <c r="F34"/>
      <c r="G34">
        <v>402</v>
      </c>
      <c r="H34" t="s">
        <v>14</v>
      </c>
      <c r="I34" s="5" t="str">
        <f t="shared" si="2"/>
        <v>Digikey</v>
      </c>
      <c r="J34" s="5" t="str">
        <f t="shared" si="3"/>
        <v>445-4984-1-ND</v>
      </c>
    </row>
    <row r="35" spans="2:10" x14ac:dyDescent="0.25">
      <c r="B35">
        <v>1</v>
      </c>
      <c r="C35" t="s">
        <v>48</v>
      </c>
      <c r="D35" s="5" t="s">
        <v>198</v>
      </c>
      <c r="E35" t="s">
        <v>40</v>
      </c>
      <c r="F35"/>
      <c r="G35">
        <v>402</v>
      </c>
      <c r="H35" t="s">
        <v>187</v>
      </c>
      <c r="I35" s="5" t="str">
        <f t="shared" si="2"/>
        <v>Digikey</v>
      </c>
      <c r="J35" s="5" t="str">
        <f t="shared" si="3"/>
        <v>445-1241-1-ND</v>
      </c>
    </row>
    <row r="36" spans="2:10" x14ac:dyDescent="0.25">
      <c r="B36">
        <v>1</v>
      </c>
      <c r="C36" t="s">
        <v>49</v>
      </c>
      <c r="D36" s="5" t="s">
        <v>198</v>
      </c>
      <c r="E36" t="s">
        <v>40</v>
      </c>
      <c r="F36"/>
      <c r="G36">
        <v>402</v>
      </c>
      <c r="H36" t="s">
        <v>187</v>
      </c>
      <c r="I36" s="5" t="str">
        <f t="shared" si="2"/>
        <v>Digikey</v>
      </c>
      <c r="J36" s="5" t="str">
        <f t="shared" si="3"/>
        <v>445-1241-1-ND</v>
      </c>
    </row>
    <row r="37" spans="2:10" x14ac:dyDescent="0.25">
      <c r="B37">
        <v>1</v>
      </c>
      <c r="C37" t="s">
        <v>50</v>
      </c>
      <c r="D37" s="5" t="s">
        <v>198</v>
      </c>
      <c r="E37" t="s">
        <v>22</v>
      </c>
      <c r="F37"/>
      <c r="G37">
        <v>402</v>
      </c>
      <c r="H37" t="s">
        <v>14</v>
      </c>
      <c r="I37" s="5" t="str">
        <f t="shared" si="2"/>
        <v>Digikey</v>
      </c>
      <c r="J37" s="5" t="str">
        <f t="shared" si="3"/>
        <v>445-4984-1-ND</v>
      </c>
    </row>
    <row r="38" spans="2:10" x14ac:dyDescent="0.25">
      <c r="B38">
        <v>1</v>
      </c>
      <c r="C38" t="s">
        <v>207</v>
      </c>
      <c r="D38" s="5" t="s">
        <v>198</v>
      </c>
      <c r="E38" t="s">
        <v>22</v>
      </c>
      <c r="F38"/>
      <c r="G38">
        <v>402</v>
      </c>
      <c r="H38" t="s">
        <v>14</v>
      </c>
      <c r="I38" s="5" t="str">
        <f>IF(J38&lt;&gt;"Value!","Digikey","----")</f>
        <v>Digikey</v>
      </c>
      <c r="J38" s="5" t="str">
        <f>RIGHT(E38,LEN(E38)-FIND("Digikey",E38)-7)</f>
        <v>445-4984-1-ND</v>
      </c>
    </row>
    <row r="39" spans="2:10" x14ac:dyDescent="0.25">
      <c r="B39">
        <v>1</v>
      </c>
      <c r="C39" t="s">
        <v>219</v>
      </c>
      <c r="D39" s="5" t="s">
        <v>220</v>
      </c>
      <c r="E39" t="s">
        <v>223</v>
      </c>
      <c r="F39" t="s">
        <v>224</v>
      </c>
      <c r="G39">
        <v>1206</v>
      </c>
      <c r="H39"/>
      <c r="I39" s="5" t="str">
        <f>IF(J39&lt;&gt;"Value!","Digikey","----")</f>
        <v>Digikey</v>
      </c>
      <c r="J39" s="5" t="str">
        <f>RIGHT(E39,LEN(E39)-FIND("Digikey",E39)-7)</f>
        <v>475-2967-2-ND</v>
      </c>
    </row>
    <row r="40" spans="2:10" x14ac:dyDescent="0.25">
      <c r="B40">
        <v>1</v>
      </c>
      <c r="C40" t="s">
        <v>51</v>
      </c>
      <c r="D40" s="5" t="s">
        <v>56</v>
      </c>
      <c r="E40" t="s">
        <v>53</v>
      </c>
      <c r="F40" t="s">
        <v>55</v>
      </c>
      <c r="G40" t="s">
        <v>54</v>
      </c>
      <c r="H40" t="s">
        <v>52</v>
      </c>
      <c r="I40" s="5" t="str">
        <f t="shared" si="2"/>
        <v>Digikey</v>
      </c>
      <c r="J40" s="5" t="str">
        <f t="shared" si="3"/>
        <v>568-7982-1-ND</v>
      </c>
    </row>
    <row r="41" spans="2:10" x14ac:dyDescent="0.25">
      <c r="B41">
        <v>1</v>
      </c>
      <c r="C41" t="s">
        <v>57</v>
      </c>
      <c r="D41" s="5" t="s">
        <v>56</v>
      </c>
      <c r="E41" t="s">
        <v>53</v>
      </c>
      <c r="F41" t="s">
        <v>55</v>
      </c>
      <c r="G41" t="s">
        <v>54</v>
      </c>
      <c r="H41" t="s">
        <v>52</v>
      </c>
      <c r="I41" s="5" t="str">
        <f t="shared" si="2"/>
        <v>Digikey</v>
      </c>
      <c r="J41" s="5" t="str">
        <f t="shared" si="3"/>
        <v>568-7982-1-ND</v>
      </c>
    </row>
    <row r="42" spans="2:10" s="10" customFormat="1" x14ac:dyDescent="0.25">
      <c r="B42" s="10">
        <v>0</v>
      </c>
      <c r="C42" s="10" t="s">
        <v>58</v>
      </c>
      <c r="D42" s="5" t="s">
        <v>202</v>
      </c>
      <c r="E42" s="10" t="s">
        <v>209</v>
      </c>
      <c r="H42" s="10" t="s">
        <v>216</v>
      </c>
      <c r="I42" s="5" t="s">
        <v>202</v>
      </c>
      <c r="J42" s="5"/>
    </row>
    <row r="43" spans="2:10" s="10" customFormat="1" x14ac:dyDescent="0.25">
      <c r="B43" s="10">
        <v>0</v>
      </c>
      <c r="C43" s="10" t="s">
        <v>59</v>
      </c>
      <c r="D43" s="5" t="s">
        <v>202</v>
      </c>
      <c r="E43" s="10" t="s">
        <v>209</v>
      </c>
      <c r="H43" s="10" t="s">
        <v>216</v>
      </c>
      <c r="I43" s="5" t="s">
        <v>202</v>
      </c>
      <c r="J43" s="5"/>
    </row>
    <row r="44" spans="2:10" s="10" customFormat="1" x14ac:dyDescent="0.25">
      <c r="B44" s="10">
        <v>0</v>
      </c>
      <c r="C44" s="10" t="s">
        <v>60</v>
      </c>
      <c r="D44" s="5" t="s">
        <v>202</v>
      </c>
      <c r="E44" s="10" t="s">
        <v>209</v>
      </c>
      <c r="H44" s="10" t="s">
        <v>216</v>
      </c>
      <c r="I44" s="5" t="s">
        <v>202</v>
      </c>
      <c r="J44" s="5"/>
    </row>
    <row r="45" spans="2:10" s="10" customFormat="1" x14ac:dyDescent="0.25">
      <c r="B45" s="10">
        <v>0</v>
      </c>
      <c r="C45" s="10" t="s">
        <v>61</v>
      </c>
      <c r="D45" s="5" t="s">
        <v>202</v>
      </c>
      <c r="E45" s="10" t="s">
        <v>209</v>
      </c>
      <c r="H45" s="10" t="s">
        <v>216</v>
      </c>
      <c r="I45" s="5" t="s">
        <v>202</v>
      </c>
      <c r="J45" s="5"/>
    </row>
    <row r="46" spans="2:10" x14ac:dyDescent="0.25">
      <c r="B46">
        <v>1</v>
      </c>
      <c r="C46" t="s">
        <v>62</v>
      </c>
      <c r="D46" s="5" t="s">
        <v>64</v>
      </c>
      <c r="E46" t="s">
        <v>213</v>
      </c>
      <c r="F46" t="s">
        <v>212</v>
      </c>
      <c r="G46"/>
      <c r="H46" t="s">
        <v>63</v>
      </c>
      <c r="I46" s="5" t="str">
        <f t="shared" si="2"/>
        <v>Digikey</v>
      </c>
      <c r="J46" s="5" t="str">
        <f t="shared" si="3"/>
        <v>296-25215-1-ND</v>
      </c>
    </row>
    <row r="47" spans="2:10" x14ac:dyDescent="0.25">
      <c r="B47">
        <v>1</v>
      </c>
      <c r="C47" t="s">
        <v>65</v>
      </c>
      <c r="D47" s="5" t="s">
        <v>64</v>
      </c>
      <c r="E47" t="s">
        <v>67</v>
      </c>
      <c r="F47" t="s">
        <v>66</v>
      </c>
      <c r="G47" t="s">
        <v>68</v>
      </c>
      <c r="H47" t="s">
        <v>66</v>
      </c>
      <c r="I47" s="5" t="str">
        <f t="shared" si="2"/>
        <v>Digikey</v>
      </c>
      <c r="J47" s="5" t="str">
        <f t="shared" si="3"/>
        <v>296-23618-1-ND</v>
      </c>
    </row>
    <row r="48" spans="2:10" x14ac:dyDescent="0.25">
      <c r="B48">
        <v>1</v>
      </c>
      <c r="C48" t="s">
        <v>69</v>
      </c>
      <c r="D48" s="5" t="s">
        <v>64</v>
      </c>
      <c r="E48" t="s">
        <v>71</v>
      </c>
      <c r="F48" t="s">
        <v>70</v>
      </c>
      <c r="G48" t="s">
        <v>72</v>
      </c>
      <c r="H48" t="s">
        <v>70</v>
      </c>
      <c r="I48" s="5" t="str">
        <f t="shared" si="2"/>
        <v>Digikey</v>
      </c>
      <c r="J48" s="5" t="str">
        <f t="shared" si="3"/>
        <v>296-25285-1-ND</v>
      </c>
    </row>
    <row r="49" spans="1:10" x14ac:dyDescent="0.25">
      <c r="B49">
        <v>1</v>
      </c>
      <c r="C49" t="s">
        <v>225</v>
      </c>
      <c r="D49" s="5" t="s">
        <v>198</v>
      </c>
      <c r="E49" t="s">
        <v>236</v>
      </c>
      <c r="F49"/>
      <c r="G49" t="s">
        <v>237</v>
      </c>
      <c r="H49"/>
      <c r="I49" s="5" t="s">
        <v>202</v>
      </c>
    </row>
    <row r="50" spans="1:10" x14ac:dyDescent="0.25">
      <c r="B50">
        <v>1</v>
      </c>
      <c r="C50" t="s">
        <v>226</v>
      </c>
      <c r="D50" s="5" t="s">
        <v>198</v>
      </c>
      <c r="E50" t="s">
        <v>236</v>
      </c>
      <c r="F50"/>
      <c r="G50" t="s">
        <v>237</v>
      </c>
      <c r="H50"/>
      <c r="I50" s="5" t="s">
        <v>202</v>
      </c>
      <c r="J50" s="12"/>
    </row>
    <row r="51" spans="1:10" x14ac:dyDescent="0.25">
      <c r="B51">
        <v>1</v>
      </c>
      <c r="C51" t="s">
        <v>227</v>
      </c>
      <c r="D51" s="5" t="s">
        <v>198</v>
      </c>
      <c r="E51" t="s">
        <v>244</v>
      </c>
      <c r="F51"/>
      <c r="G51" t="s">
        <v>245</v>
      </c>
      <c r="H51"/>
      <c r="I51" s="9" t="s">
        <v>202</v>
      </c>
      <c r="J51" s="13" t="s">
        <v>246</v>
      </c>
    </row>
    <row r="52" spans="1:10" x14ac:dyDescent="0.25">
      <c r="B52">
        <v>1</v>
      </c>
      <c r="C52" t="s">
        <v>76</v>
      </c>
      <c r="D52" s="5" t="s">
        <v>198</v>
      </c>
      <c r="E52" t="s">
        <v>73</v>
      </c>
      <c r="F52"/>
      <c r="G52" t="s">
        <v>74</v>
      </c>
      <c r="H52"/>
      <c r="I52" s="5" t="str">
        <f t="shared" si="2"/>
        <v>Digikey</v>
      </c>
      <c r="J52" s="5" t="str">
        <f t="shared" si="3"/>
        <v>S1012E-03-ND</v>
      </c>
    </row>
    <row r="53" spans="1:10" x14ac:dyDescent="0.25">
      <c r="B53">
        <v>1</v>
      </c>
      <c r="C53" t="s">
        <v>77</v>
      </c>
      <c r="D53" s="5" t="s">
        <v>198</v>
      </c>
      <c r="E53" t="s">
        <v>78</v>
      </c>
      <c r="F53"/>
      <c r="G53" t="s">
        <v>79</v>
      </c>
      <c r="H53" t="s">
        <v>75</v>
      </c>
      <c r="I53" s="5" t="str">
        <f>IF(J53&lt;&gt;"Value!","Digikey","----")</f>
        <v>Digikey</v>
      </c>
      <c r="J53" s="5" t="str">
        <f>RIGHT(E53,LEN(E53)-FIND("Digikey",E53)-7)</f>
        <v>S1012E-02-ND</v>
      </c>
    </row>
    <row r="54" spans="1:10" x14ac:dyDescent="0.25">
      <c r="B54">
        <v>1</v>
      </c>
      <c r="C54" t="s">
        <v>205</v>
      </c>
      <c r="D54" s="5" t="s">
        <v>198</v>
      </c>
      <c r="E54" t="s">
        <v>78</v>
      </c>
      <c r="F54"/>
      <c r="G54" t="s">
        <v>79</v>
      </c>
      <c r="H54" t="s">
        <v>75</v>
      </c>
      <c r="I54" s="5" t="str">
        <f t="shared" ref="I54" si="4">IF(J54&lt;&gt;"Value!","Digikey","----")</f>
        <v>Digikey</v>
      </c>
      <c r="J54" s="5" t="str">
        <f t="shared" ref="J54" si="5">RIGHT(E54,LEN(E54)-FIND("Digikey",E54)-7)</f>
        <v>S1012E-02-ND</v>
      </c>
    </row>
    <row r="55" spans="1:10" x14ac:dyDescent="0.25">
      <c r="B55">
        <v>1</v>
      </c>
      <c r="C55" t="s">
        <v>80</v>
      </c>
      <c r="D55" s="5" t="s">
        <v>198</v>
      </c>
      <c r="E55" t="s">
        <v>78</v>
      </c>
      <c r="F55"/>
      <c r="G55" t="s">
        <v>79</v>
      </c>
      <c r="H55" t="s">
        <v>75</v>
      </c>
      <c r="I55" s="5" t="str">
        <f t="shared" ref="I55" si="6">IF(J55&lt;&gt;"Value!","Digikey","----")</f>
        <v>Digikey</v>
      </c>
      <c r="J55" s="5" t="str">
        <f t="shared" ref="J55" si="7">RIGHT(E55,LEN(E55)-FIND("Digikey",E55)-7)</f>
        <v>S1012E-02-ND</v>
      </c>
    </row>
    <row r="56" spans="1:10" x14ac:dyDescent="0.25">
      <c r="B56">
        <v>1</v>
      </c>
      <c r="C56" t="s">
        <v>228</v>
      </c>
      <c r="D56" s="5" t="s">
        <v>198</v>
      </c>
      <c r="E56" t="s">
        <v>78</v>
      </c>
      <c r="F56"/>
      <c r="G56" t="s">
        <v>79</v>
      </c>
      <c r="H56" t="s">
        <v>75</v>
      </c>
      <c r="I56" s="5" t="str">
        <f>IF(J56&lt;&gt;"Value!","Digikey","----")</f>
        <v>Digikey</v>
      </c>
      <c r="J56" s="5" t="str">
        <f>RIGHT(E56,LEN(E56)-FIND("Digikey",E56)-7)</f>
        <v>S1012E-02-ND</v>
      </c>
    </row>
    <row r="57" spans="1:10" x14ac:dyDescent="0.25">
      <c r="B57">
        <v>1</v>
      </c>
      <c r="C57" t="s">
        <v>241</v>
      </c>
      <c r="D57" s="5" t="s">
        <v>198</v>
      </c>
      <c r="E57" t="s">
        <v>78</v>
      </c>
      <c r="F57"/>
      <c r="G57" t="s">
        <v>79</v>
      </c>
      <c r="H57" t="s">
        <v>75</v>
      </c>
      <c r="I57" s="5" t="str">
        <f t="shared" si="2"/>
        <v>Digikey</v>
      </c>
      <c r="J57" s="5" t="str">
        <f t="shared" si="3"/>
        <v>S1012E-02-ND</v>
      </c>
    </row>
    <row r="58" spans="1:10" s="10" customFormat="1" x14ac:dyDescent="0.25">
      <c r="B58" s="10">
        <v>1</v>
      </c>
      <c r="C58" s="10" t="s">
        <v>81</v>
      </c>
      <c r="D58" s="5" t="s">
        <v>198</v>
      </c>
      <c r="E58" s="10" t="s">
        <v>243</v>
      </c>
      <c r="G58" s="10" t="s">
        <v>242</v>
      </c>
      <c r="H58" s="10" t="s">
        <v>247</v>
      </c>
      <c r="I58" s="9" t="s">
        <v>202</v>
      </c>
      <c r="J58" s="9" t="s">
        <v>254</v>
      </c>
    </row>
    <row r="59" spans="1:10" x14ac:dyDescent="0.25">
      <c r="B59">
        <v>1</v>
      </c>
      <c r="C59" t="s">
        <v>210</v>
      </c>
      <c r="D59" s="5" t="s">
        <v>186</v>
      </c>
      <c r="E59" t="s">
        <v>188</v>
      </c>
      <c r="F59" t="s">
        <v>185</v>
      </c>
      <c r="G59" t="s">
        <v>184</v>
      </c>
      <c r="H59" t="s">
        <v>185</v>
      </c>
      <c r="I59" s="5" t="str">
        <f t="shared" si="2"/>
        <v>Digikey</v>
      </c>
      <c r="J59" s="5" t="str">
        <f t="shared" si="3"/>
        <v>H11574CT-ND</v>
      </c>
    </row>
    <row r="60" spans="1:10" s="10" customFormat="1" x14ac:dyDescent="0.25">
      <c r="A60" s="2"/>
      <c r="B60" s="2">
        <v>1</v>
      </c>
      <c r="C60" s="2" t="s">
        <v>82</v>
      </c>
      <c r="D60" s="9" t="s">
        <v>86</v>
      </c>
      <c r="E60" s="2" t="s">
        <v>84</v>
      </c>
      <c r="F60" s="2" t="s">
        <v>85</v>
      </c>
      <c r="G60" s="2">
        <v>1206</v>
      </c>
      <c r="H60" s="2" t="s">
        <v>83</v>
      </c>
      <c r="I60" s="9" t="str">
        <f t="shared" si="2"/>
        <v>Digikey</v>
      </c>
      <c r="J60" s="9" t="str">
        <f t="shared" si="3"/>
        <v>587-1618-1-ND</v>
      </c>
    </row>
    <row r="61" spans="1:10" x14ac:dyDescent="0.25">
      <c r="B61">
        <v>1</v>
      </c>
      <c r="C61" t="s">
        <v>87</v>
      </c>
      <c r="D61" s="5" t="s">
        <v>198</v>
      </c>
      <c r="E61" t="s">
        <v>93</v>
      </c>
      <c r="F61"/>
      <c r="G61">
        <v>603</v>
      </c>
      <c r="H61" t="s">
        <v>88</v>
      </c>
      <c r="I61" s="5" t="str">
        <f t="shared" si="2"/>
        <v>Digikey</v>
      </c>
      <c r="J61" s="5" t="str">
        <f t="shared" si="3"/>
        <v>160-1181-1-ND</v>
      </c>
    </row>
    <row r="62" spans="1:10" x14ac:dyDescent="0.25">
      <c r="B62">
        <v>1</v>
      </c>
      <c r="C62" t="s">
        <v>90</v>
      </c>
      <c r="D62" s="5" t="s">
        <v>198</v>
      </c>
      <c r="E62" t="s">
        <v>89</v>
      </c>
      <c r="F62"/>
      <c r="G62">
        <v>603</v>
      </c>
      <c r="H62" t="s">
        <v>91</v>
      </c>
      <c r="I62" s="5" t="str">
        <f t="shared" si="2"/>
        <v>Digikey</v>
      </c>
      <c r="J62" s="5" t="str">
        <f t="shared" si="3"/>
        <v>160-1183-1-ND</v>
      </c>
    </row>
    <row r="63" spans="1:10" x14ac:dyDescent="0.25">
      <c r="B63">
        <v>1</v>
      </c>
      <c r="C63" t="s">
        <v>92</v>
      </c>
      <c r="D63" s="5" t="s">
        <v>198</v>
      </c>
      <c r="E63" t="s">
        <v>93</v>
      </c>
      <c r="F63"/>
      <c r="G63">
        <v>603</v>
      </c>
      <c r="H63" t="s">
        <v>88</v>
      </c>
      <c r="I63" s="5" t="str">
        <f t="shared" si="2"/>
        <v>Digikey</v>
      </c>
      <c r="J63" s="5" t="str">
        <f t="shared" si="3"/>
        <v>160-1181-1-ND</v>
      </c>
    </row>
    <row r="64" spans="1:10" x14ac:dyDescent="0.25">
      <c r="B64">
        <v>1</v>
      </c>
      <c r="C64" t="s">
        <v>94</v>
      </c>
      <c r="D64" s="5" t="s">
        <v>198</v>
      </c>
      <c r="E64" t="s">
        <v>89</v>
      </c>
      <c r="F64"/>
      <c r="G64">
        <v>603</v>
      </c>
      <c r="H64" t="s">
        <v>91</v>
      </c>
      <c r="I64" s="5" t="str">
        <f t="shared" si="2"/>
        <v>Digikey</v>
      </c>
      <c r="J64" s="5" t="str">
        <f t="shared" si="3"/>
        <v>160-1183-1-ND</v>
      </c>
    </row>
    <row r="65" spans="1:60" x14ac:dyDescent="0.25">
      <c r="B65">
        <v>1</v>
      </c>
      <c r="C65" t="s">
        <v>211</v>
      </c>
      <c r="D65" s="5" t="s">
        <v>64</v>
      </c>
      <c r="E65" t="s">
        <v>240</v>
      </c>
      <c r="F65" t="s">
        <v>229</v>
      </c>
      <c r="G65" t="s">
        <v>230</v>
      </c>
      <c r="H65" t="s">
        <v>248</v>
      </c>
      <c r="I65" s="5" t="str">
        <f>IF(J65&lt;&gt;"Value!","Digikey","----")</f>
        <v>Digikey</v>
      </c>
      <c r="J65" s="5" t="str">
        <f>RIGHT(E65,LEN(E65)-FIND("Digikey",E65)-7)</f>
        <v>MSP430FR2311</v>
      </c>
    </row>
    <row r="66" spans="1:60" x14ac:dyDescent="0.25">
      <c r="B66">
        <v>1</v>
      </c>
      <c r="C66" t="s">
        <v>95</v>
      </c>
      <c r="D66" s="5" t="s">
        <v>64</v>
      </c>
      <c r="E66" t="s">
        <v>97</v>
      </c>
      <c r="F66" t="s">
        <v>96</v>
      </c>
      <c r="G66" t="s">
        <v>98</v>
      </c>
      <c r="H66" t="s">
        <v>96</v>
      </c>
      <c r="I66" s="5" t="str">
        <f t="shared" si="2"/>
        <v>Digikey</v>
      </c>
      <c r="J66" s="5" t="str">
        <f t="shared" si="3"/>
        <v>296-27400-1-ND</v>
      </c>
    </row>
    <row r="67" spans="1:60" x14ac:dyDescent="0.25">
      <c r="B67">
        <v>1</v>
      </c>
      <c r="C67" t="s">
        <v>99</v>
      </c>
      <c r="D67" s="5" t="s">
        <v>64</v>
      </c>
      <c r="E67" t="s">
        <v>101</v>
      </c>
      <c r="F67" t="s">
        <v>100</v>
      </c>
      <c r="G67" t="s">
        <v>102</v>
      </c>
      <c r="H67" t="s">
        <v>100</v>
      </c>
      <c r="I67" s="5" t="str">
        <f t="shared" si="2"/>
        <v>Digikey</v>
      </c>
      <c r="J67" s="5" t="str">
        <f t="shared" si="3"/>
        <v>296-28129-1-ND</v>
      </c>
    </row>
    <row r="68" spans="1:60" s="2" customFormat="1" x14ac:dyDescent="0.25">
      <c r="B68" s="2">
        <v>1</v>
      </c>
      <c r="C68" s="2" t="s">
        <v>103</v>
      </c>
      <c r="D68" s="9" t="s">
        <v>108</v>
      </c>
      <c r="E68" s="2" t="s">
        <v>105</v>
      </c>
      <c r="F68" s="2" t="s">
        <v>107</v>
      </c>
      <c r="G68" s="2" t="s">
        <v>106</v>
      </c>
      <c r="H68" s="2" t="s">
        <v>104</v>
      </c>
      <c r="I68" s="9" t="s">
        <v>108</v>
      </c>
      <c r="J68" s="2" t="s">
        <v>107</v>
      </c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r="69" spans="1:60" x14ac:dyDescent="0.25">
      <c r="B69">
        <v>1</v>
      </c>
      <c r="C69" t="s">
        <v>109</v>
      </c>
      <c r="D69" s="5" t="s">
        <v>198</v>
      </c>
      <c r="E69" t="s">
        <v>111</v>
      </c>
      <c r="F69"/>
      <c r="G69">
        <v>402</v>
      </c>
      <c r="H69" t="s">
        <v>110</v>
      </c>
      <c r="I69" s="5" t="str">
        <f>IF(J69&lt;&gt;"Value!","Digikey","----")</f>
        <v>Digikey</v>
      </c>
      <c r="J69" s="5" t="str">
        <f t="shared" si="3"/>
        <v>311-47.0KLRCT-ND</v>
      </c>
    </row>
    <row r="70" spans="1:60" x14ac:dyDescent="0.25">
      <c r="B70">
        <v>1</v>
      </c>
      <c r="C70" t="s">
        <v>112</v>
      </c>
      <c r="D70" s="5" t="s">
        <v>198</v>
      </c>
      <c r="E70" t="s">
        <v>118</v>
      </c>
      <c r="F70"/>
      <c r="G70">
        <v>402</v>
      </c>
      <c r="H70">
        <v>470</v>
      </c>
      <c r="I70" s="5" t="str">
        <f>IF(J70&lt;&gt;"Value!","Digikey","----")</f>
        <v>Digikey</v>
      </c>
      <c r="J70" s="5" t="str">
        <f t="shared" ref="J70:J113" si="8">RIGHT(E70,LEN(E70)-FIND("Digikey",E70)-7)</f>
        <v>311-470LRCT-ND</v>
      </c>
    </row>
    <row r="71" spans="1:60" x14ac:dyDescent="0.25">
      <c r="B71">
        <v>1</v>
      </c>
      <c r="C71" t="s">
        <v>231</v>
      </c>
      <c r="D71" s="5" t="s">
        <v>198</v>
      </c>
      <c r="E71" t="s">
        <v>232</v>
      </c>
      <c r="F71"/>
      <c r="G71">
        <v>603</v>
      </c>
      <c r="H71" t="s">
        <v>233</v>
      </c>
      <c r="I71" s="5" t="str">
        <f t="shared" ref="I71:I113" si="9">IF(J71&lt;&gt;"Value!","Digikey","----")</f>
        <v>Digikey</v>
      </c>
      <c r="J71" s="5" t="str">
        <f t="shared" si="8"/>
        <v>1276-4951-2-ND</v>
      </c>
    </row>
    <row r="72" spans="1:60" x14ac:dyDescent="0.25">
      <c r="B72">
        <v>1</v>
      </c>
      <c r="C72" t="s">
        <v>113</v>
      </c>
      <c r="D72" s="5" t="s">
        <v>198</v>
      </c>
      <c r="E72" t="s">
        <v>114</v>
      </c>
      <c r="F72"/>
      <c r="G72">
        <v>402</v>
      </c>
      <c r="H72">
        <v>0</v>
      </c>
      <c r="I72" s="5" t="str">
        <f t="shared" ref="I72:I74" si="10">IF(J72&lt;&gt;"Value!","Digikey","----")</f>
        <v>Digikey</v>
      </c>
      <c r="J72" s="5" t="str">
        <f t="shared" si="8"/>
        <v>311-0.0JRTR-ND</v>
      </c>
    </row>
    <row r="73" spans="1:60" x14ac:dyDescent="0.25">
      <c r="B73">
        <v>1</v>
      </c>
      <c r="C73" t="s">
        <v>115</v>
      </c>
      <c r="D73" s="5" t="s">
        <v>198</v>
      </c>
      <c r="E73" t="s">
        <v>114</v>
      </c>
      <c r="F73"/>
      <c r="G73">
        <v>402</v>
      </c>
      <c r="H73">
        <v>0</v>
      </c>
      <c r="I73" s="5" t="str">
        <f t="shared" si="10"/>
        <v>Digikey</v>
      </c>
      <c r="J73" s="5" t="str">
        <f t="shared" si="8"/>
        <v>311-0.0JRTR-ND</v>
      </c>
    </row>
    <row r="74" spans="1:60" x14ac:dyDescent="0.25">
      <c r="B74">
        <v>1</v>
      </c>
      <c r="C74" t="s">
        <v>116</v>
      </c>
      <c r="D74" s="5" t="s">
        <v>198</v>
      </c>
      <c r="E74" t="s">
        <v>120</v>
      </c>
      <c r="F74"/>
      <c r="G74">
        <v>402</v>
      </c>
      <c r="H74">
        <v>390</v>
      </c>
      <c r="I74" s="5" t="str">
        <f t="shared" si="10"/>
        <v>Digikey</v>
      </c>
      <c r="J74" s="5" t="str">
        <f t="shared" si="8"/>
        <v>311-390LRCT-ND</v>
      </c>
    </row>
    <row r="75" spans="1:60" x14ac:dyDescent="0.25">
      <c r="B75">
        <v>1</v>
      </c>
      <c r="C75" t="s">
        <v>117</v>
      </c>
      <c r="D75" s="5" t="s">
        <v>198</v>
      </c>
      <c r="E75" t="s">
        <v>118</v>
      </c>
      <c r="F75"/>
      <c r="G75">
        <v>402</v>
      </c>
      <c r="H75">
        <v>470</v>
      </c>
      <c r="I75" s="5" t="str">
        <f t="shared" si="9"/>
        <v>Digikey</v>
      </c>
      <c r="J75" s="5" t="str">
        <f t="shared" si="8"/>
        <v>311-470LRCT-ND</v>
      </c>
    </row>
    <row r="76" spans="1:60" x14ac:dyDescent="0.25">
      <c r="A76" s="10"/>
      <c r="B76" s="10">
        <v>1</v>
      </c>
      <c r="C76" s="10" t="s">
        <v>119</v>
      </c>
      <c r="D76" s="5" t="s">
        <v>198</v>
      </c>
      <c r="E76" s="10" t="s">
        <v>120</v>
      </c>
      <c r="F76" s="10"/>
      <c r="G76" s="10">
        <v>402</v>
      </c>
      <c r="H76" s="10">
        <v>390</v>
      </c>
      <c r="I76" s="5" t="str">
        <f t="shared" si="9"/>
        <v>Digikey</v>
      </c>
      <c r="J76" s="5" t="str">
        <f t="shared" si="8"/>
        <v>311-390LRCT-ND</v>
      </c>
    </row>
    <row r="77" spans="1:60" x14ac:dyDescent="0.25">
      <c r="B77">
        <v>1</v>
      </c>
      <c r="C77" t="s">
        <v>121</v>
      </c>
      <c r="D77" s="5" t="s">
        <v>198</v>
      </c>
      <c r="E77" t="s">
        <v>122</v>
      </c>
      <c r="F77"/>
      <c r="G77">
        <v>402</v>
      </c>
      <c r="H77">
        <v>27</v>
      </c>
      <c r="I77" s="5" t="str">
        <f t="shared" si="9"/>
        <v>Digikey</v>
      </c>
      <c r="J77" s="5" t="str">
        <f t="shared" si="8"/>
        <v>311-27JRCT-ND</v>
      </c>
    </row>
    <row r="78" spans="1:60" x14ac:dyDescent="0.25">
      <c r="B78">
        <v>1</v>
      </c>
      <c r="C78" t="s">
        <v>123</v>
      </c>
      <c r="D78" s="5" t="s">
        <v>198</v>
      </c>
      <c r="E78" t="s">
        <v>122</v>
      </c>
      <c r="F78"/>
      <c r="G78">
        <v>402</v>
      </c>
      <c r="H78">
        <v>27</v>
      </c>
      <c r="I78" s="5" t="str">
        <f t="shared" si="9"/>
        <v>Digikey</v>
      </c>
      <c r="J78" s="5" t="str">
        <f t="shared" si="8"/>
        <v>311-27JRCT-ND</v>
      </c>
    </row>
    <row r="79" spans="1:60" x14ac:dyDescent="0.25">
      <c r="B79">
        <v>1</v>
      </c>
      <c r="C79" t="s">
        <v>124</v>
      </c>
      <c r="D79" s="5" t="s">
        <v>198</v>
      </c>
      <c r="E79" t="s">
        <v>208</v>
      </c>
      <c r="F79"/>
      <c r="G79">
        <v>402</v>
      </c>
      <c r="H79" t="s">
        <v>125</v>
      </c>
      <c r="I79" s="5" t="str">
        <f t="shared" si="9"/>
        <v>Digikey</v>
      </c>
      <c r="J79" s="5" t="str">
        <f t="shared" si="8"/>
        <v>P1.40KLCT-ND</v>
      </c>
    </row>
    <row r="80" spans="1:60" x14ac:dyDescent="0.25">
      <c r="B80">
        <v>1</v>
      </c>
      <c r="C80" t="s">
        <v>126</v>
      </c>
      <c r="D80" s="5" t="s">
        <v>198</v>
      </c>
      <c r="E80" t="s">
        <v>128</v>
      </c>
      <c r="F80"/>
      <c r="G80">
        <v>402</v>
      </c>
      <c r="H80" t="s">
        <v>127</v>
      </c>
      <c r="I80" s="5" t="str">
        <f t="shared" si="9"/>
        <v>Digikey</v>
      </c>
      <c r="J80" s="5" t="str">
        <f t="shared" si="8"/>
        <v>311-1.00MLRCT-ND</v>
      </c>
    </row>
    <row r="81" spans="2:10" x14ac:dyDescent="0.25">
      <c r="B81">
        <v>1</v>
      </c>
      <c r="C81" t="s">
        <v>129</v>
      </c>
      <c r="D81" s="5" t="s">
        <v>198</v>
      </c>
      <c r="E81" t="s">
        <v>111</v>
      </c>
      <c r="F81"/>
      <c r="G81">
        <v>402</v>
      </c>
      <c r="H81" t="s">
        <v>110</v>
      </c>
      <c r="I81" s="5" t="str">
        <f t="shared" si="9"/>
        <v>Digikey</v>
      </c>
      <c r="J81" s="5" t="str">
        <f t="shared" si="8"/>
        <v>311-47.0KLRCT-ND</v>
      </c>
    </row>
    <row r="82" spans="2:10" x14ac:dyDescent="0.25">
      <c r="B82">
        <v>1</v>
      </c>
      <c r="C82" t="s">
        <v>130</v>
      </c>
      <c r="D82" s="5" t="s">
        <v>198</v>
      </c>
      <c r="E82" t="s">
        <v>111</v>
      </c>
      <c r="F82"/>
      <c r="G82">
        <v>402</v>
      </c>
      <c r="H82" t="s">
        <v>110</v>
      </c>
      <c r="I82" s="5" t="str">
        <f t="shared" si="9"/>
        <v>Digikey</v>
      </c>
      <c r="J82" s="5" t="str">
        <f t="shared" si="8"/>
        <v>311-47.0KLRCT-ND</v>
      </c>
    </row>
    <row r="83" spans="2:10" x14ac:dyDescent="0.25">
      <c r="B83">
        <v>1</v>
      </c>
      <c r="C83" t="s">
        <v>131</v>
      </c>
      <c r="D83" s="5" t="s">
        <v>198</v>
      </c>
      <c r="E83" t="s">
        <v>111</v>
      </c>
      <c r="F83"/>
      <c r="G83">
        <v>402</v>
      </c>
      <c r="H83" t="s">
        <v>110</v>
      </c>
      <c r="I83" s="5" t="str">
        <f t="shared" si="9"/>
        <v>Digikey</v>
      </c>
      <c r="J83" s="5" t="str">
        <f t="shared" si="8"/>
        <v>311-47.0KLRCT-ND</v>
      </c>
    </row>
    <row r="84" spans="2:10" x14ac:dyDescent="0.25">
      <c r="B84">
        <v>1</v>
      </c>
      <c r="C84" t="s">
        <v>132</v>
      </c>
      <c r="D84" s="5" t="s">
        <v>198</v>
      </c>
      <c r="E84" t="s">
        <v>189</v>
      </c>
      <c r="F84"/>
      <c r="G84">
        <v>402</v>
      </c>
      <c r="H84" t="s">
        <v>183</v>
      </c>
      <c r="I84" s="5" t="str">
        <f t="shared" si="9"/>
        <v>Digikey</v>
      </c>
      <c r="J84" s="5" t="str">
        <f t="shared" si="8"/>
        <v>311-220KLRCT-ND</v>
      </c>
    </row>
    <row r="85" spans="2:10" x14ac:dyDescent="0.25">
      <c r="B85">
        <v>1</v>
      </c>
      <c r="C85" t="s">
        <v>133</v>
      </c>
      <c r="D85" s="5" t="s">
        <v>198</v>
      </c>
      <c r="E85" t="s">
        <v>189</v>
      </c>
      <c r="F85"/>
      <c r="G85">
        <v>402</v>
      </c>
      <c r="H85" t="s">
        <v>183</v>
      </c>
      <c r="I85" s="5" t="str">
        <f t="shared" si="9"/>
        <v>Digikey</v>
      </c>
      <c r="J85" s="5" t="str">
        <f t="shared" si="8"/>
        <v>311-220KLRCT-ND</v>
      </c>
    </row>
    <row r="86" spans="2:10" x14ac:dyDescent="0.25">
      <c r="B86">
        <v>1</v>
      </c>
      <c r="C86" t="s">
        <v>134</v>
      </c>
      <c r="D86" s="5" t="s">
        <v>198</v>
      </c>
      <c r="E86" t="s">
        <v>189</v>
      </c>
      <c r="F86"/>
      <c r="G86">
        <v>402</v>
      </c>
      <c r="H86" t="s">
        <v>183</v>
      </c>
      <c r="I86" s="5" t="str">
        <f t="shared" si="9"/>
        <v>Digikey</v>
      </c>
      <c r="J86" s="5" t="str">
        <f t="shared" si="8"/>
        <v>311-220KLRCT-ND</v>
      </c>
    </row>
    <row r="87" spans="2:10" x14ac:dyDescent="0.25">
      <c r="B87">
        <v>1</v>
      </c>
      <c r="C87" t="s">
        <v>137</v>
      </c>
      <c r="D87" s="5" t="s">
        <v>198</v>
      </c>
      <c r="E87" t="s">
        <v>189</v>
      </c>
      <c r="F87"/>
      <c r="G87">
        <v>402</v>
      </c>
      <c r="H87" t="s">
        <v>183</v>
      </c>
      <c r="I87" s="5" t="str">
        <f t="shared" si="9"/>
        <v>Digikey</v>
      </c>
      <c r="J87" s="5" t="str">
        <f t="shared" si="8"/>
        <v>311-220KLRCT-ND</v>
      </c>
    </row>
    <row r="88" spans="2:10" x14ac:dyDescent="0.25">
      <c r="B88">
        <v>1</v>
      </c>
      <c r="C88" t="s">
        <v>138</v>
      </c>
      <c r="D88" s="5" t="s">
        <v>198</v>
      </c>
      <c r="E88" t="s">
        <v>140</v>
      </c>
      <c r="F88"/>
      <c r="G88">
        <v>402</v>
      </c>
      <c r="H88" t="s">
        <v>139</v>
      </c>
      <c r="I88" s="5" t="str">
        <f t="shared" si="9"/>
        <v>Digikey</v>
      </c>
      <c r="J88" s="5" t="str">
        <f t="shared" si="8"/>
        <v>311-4.7KJRCT-ND</v>
      </c>
    </row>
    <row r="89" spans="2:10" x14ac:dyDescent="0.25">
      <c r="B89">
        <v>1</v>
      </c>
      <c r="C89" t="s">
        <v>141</v>
      </c>
      <c r="D89" s="5" t="s">
        <v>198</v>
      </c>
      <c r="E89" t="s">
        <v>140</v>
      </c>
      <c r="F89"/>
      <c r="G89">
        <v>402</v>
      </c>
      <c r="H89" t="s">
        <v>139</v>
      </c>
      <c r="I89" s="5" t="str">
        <f t="shared" si="9"/>
        <v>Digikey</v>
      </c>
      <c r="J89" s="5" t="str">
        <f t="shared" si="8"/>
        <v>311-4.7KJRCT-ND</v>
      </c>
    </row>
    <row r="90" spans="2:10" x14ac:dyDescent="0.25">
      <c r="B90">
        <v>1</v>
      </c>
      <c r="C90" t="s">
        <v>142</v>
      </c>
      <c r="D90" s="5" t="s">
        <v>198</v>
      </c>
      <c r="E90" t="s">
        <v>143</v>
      </c>
      <c r="F90"/>
      <c r="G90">
        <v>402</v>
      </c>
      <c r="H90">
        <v>820</v>
      </c>
      <c r="I90" s="5" t="str">
        <f t="shared" si="9"/>
        <v>Digikey</v>
      </c>
      <c r="J90" s="5" t="str">
        <f t="shared" si="8"/>
        <v>311-820LRCT-ND</v>
      </c>
    </row>
    <row r="91" spans="2:10" x14ac:dyDescent="0.25">
      <c r="B91">
        <v>1</v>
      </c>
      <c r="C91" t="s">
        <v>144</v>
      </c>
      <c r="D91" s="5" t="s">
        <v>198</v>
      </c>
      <c r="E91" t="s">
        <v>114</v>
      </c>
      <c r="F91"/>
      <c r="G91">
        <v>402</v>
      </c>
      <c r="H91">
        <v>0</v>
      </c>
      <c r="I91" s="5" t="str">
        <f t="shared" si="9"/>
        <v>Digikey</v>
      </c>
      <c r="J91" s="5" t="str">
        <f t="shared" si="8"/>
        <v>311-0.0JRTR-ND</v>
      </c>
    </row>
    <row r="92" spans="2:10" x14ac:dyDescent="0.25">
      <c r="B92">
        <v>1</v>
      </c>
      <c r="C92" t="s">
        <v>145</v>
      </c>
      <c r="D92" s="5" t="s">
        <v>198</v>
      </c>
      <c r="E92" t="s">
        <v>118</v>
      </c>
      <c r="F92"/>
      <c r="G92">
        <v>402</v>
      </c>
      <c r="H92">
        <v>470</v>
      </c>
      <c r="I92" s="5" t="str">
        <f t="shared" si="9"/>
        <v>Digikey</v>
      </c>
      <c r="J92" s="5" t="str">
        <f t="shared" si="8"/>
        <v>311-470LRCT-ND</v>
      </c>
    </row>
    <row r="93" spans="2:10" x14ac:dyDescent="0.25">
      <c r="B93">
        <v>1</v>
      </c>
      <c r="C93" t="s">
        <v>146</v>
      </c>
      <c r="D93" s="5" t="s">
        <v>198</v>
      </c>
      <c r="E93" t="s">
        <v>189</v>
      </c>
      <c r="F93"/>
      <c r="G93">
        <v>402</v>
      </c>
      <c r="H93" t="s">
        <v>183</v>
      </c>
      <c r="I93" s="5" t="str">
        <f t="shared" si="9"/>
        <v>Digikey</v>
      </c>
      <c r="J93" s="5" t="str">
        <f t="shared" si="8"/>
        <v>311-220KLRCT-ND</v>
      </c>
    </row>
    <row r="94" spans="2:10" x14ac:dyDescent="0.25">
      <c r="B94">
        <v>1</v>
      </c>
      <c r="C94" t="s">
        <v>147</v>
      </c>
      <c r="D94" s="5" t="s">
        <v>198</v>
      </c>
      <c r="E94" t="s">
        <v>189</v>
      </c>
      <c r="F94"/>
      <c r="G94">
        <v>402</v>
      </c>
      <c r="H94" t="s">
        <v>183</v>
      </c>
      <c r="I94" s="5" t="str">
        <f t="shared" si="9"/>
        <v>Digikey</v>
      </c>
      <c r="J94" s="5" t="str">
        <f t="shared" si="8"/>
        <v>311-220KLRCT-ND</v>
      </c>
    </row>
    <row r="95" spans="2:10" x14ac:dyDescent="0.25">
      <c r="B95">
        <v>1</v>
      </c>
      <c r="C95" t="s">
        <v>148</v>
      </c>
      <c r="D95" s="5" t="s">
        <v>198</v>
      </c>
      <c r="E95" t="s">
        <v>150</v>
      </c>
      <c r="F95"/>
      <c r="G95">
        <v>402</v>
      </c>
      <c r="H95" t="s">
        <v>149</v>
      </c>
      <c r="I95" s="5" t="str">
        <f t="shared" si="9"/>
        <v>Digikey</v>
      </c>
      <c r="J95" s="5" t="str">
        <f t="shared" si="8"/>
        <v>311-33.0KLRCT-ND</v>
      </c>
    </row>
    <row r="96" spans="2:10" x14ac:dyDescent="0.25">
      <c r="B96">
        <v>1</v>
      </c>
      <c r="C96" t="s">
        <v>151</v>
      </c>
      <c r="D96" s="5" t="s">
        <v>198</v>
      </c>
      <c r="E96" t="s">
        <v>136</v>
      </c>
      <c r="F96"/>
      <c r="G96">
        <v>402</v>
      </c>
      <c r="H96" t="s">
        <v>135</v>
      </c>
      <c r="I96" s="5" t="str">
        <f t="shared" si="9"/>
        <v>Digikey</v>
      </c>
      <c r="J96" s="5" t="str">
        <f t="shared" si="8"/>
        <v>311-240KLRCT-ND</v>
      </c>
    </row>
    <row r="97" spans="1:10" x14ac:dyDescent="0.25">
      <c r="B97">
        <v>1</v>
      </c>
      <c r="C97" t="s">
        <v>152</v>
      </c>
      <c r="D97" s="5" t="s">
        <v>198</v>
      </c>
      <c r="E97" t="s">
        <v>154</v>
      </c>
      <c r="F97"/>
      <c r="G97">
        <v>402</v>
      </c>
      <c r="H97" t="s">
        <v>153</v>
      </c>
      <c r="I97" s="5" t="str">
        <f t="shared" si="9"/>
        <v>Digikey</v>
      </c>
      <c r="J97" s="5" t="str">
        <f t="shared" si="8"/>
        <v>311-150KLRCT-ND</v>
      </c>
    </row>
    <row r="98" spans="1:10" x14ac:dyDescent="0.25">
      <c r="B98">
        <v>1</v>
      </c>
      <c r="C98" t="s">
        <v>155</v>
      </c>
      <c r="D98" s="5" t="s">
        <v>198</v>
      </c>
      <c r="E98" t="s">
        <v>190</v>
      </c>
      <c r="F98"/>
      <c r="G98">
        <v>402</v>
      </c>
      <c r="H98" t="s">
        <v>156</v>
      </c>
      <c r="I98" s="5" t="str">
        <f t="shared" si="9"/>
        <v>Digikey</v>
      </c>
      <c r="J98" s="5" t="str">
        <f t="shared" si="8"/>
        <v>311-2.20KLRCT-ND</v>
      </c>
    </row>
    <row r="99" spans="1:10" x14ac:dyDescent="0.25">
      <c r="B99">
        <v>1</v>
      </c>
      <c r="C99" t="s">
        <v>157</v>
      </c>
      <c r="D99" s="5" t="s">
        <v>198</v>
      </c>
      <c r="E99" t="s">
        <v>191</v>
      </c>
      <c r="F99"/>
      <c r="G99">
        <v>402</v>
      </c>
      <c r="H99" t="s">
        <v>158</v>
      </c>
      <c r="I99" s="5" t="str">
        <f t="shared" si="9"/>
        <v>Digikey</v>
      </c>
      <c r="J99" s="5" t="str">
        <f t="shared" si="8"/>
        <v>311-3.30KLRCT-ND</v>
      </c>
    </row>
    <row r="100" spans="1:10" x14ac:dyDescent="0.25">
      <c r="B100">
        <v>1</v>
      </c>
      <c r="C100" t="s">
        <v>159</v>
      </c>
      <c r="D100" s="5" t="s">
        <v>198</v>
      </c>
      <c r="E100" t="s">
        <v>192</v>
      </c>
      <c r="F100"/>
      <c r="G100">
        <v>402</v>
      </c>
      <c r="H100" t="s">
        <v>160</v>
      </c>
      <c r="I100" s="5" t="str">
        <f t="shared" si="9"/>
        <v>Digikey</v>
      </c>
      <c r="J100" s="5" t="str">
        <f t="shared" si="8"/>
        <v>311-6.80KLRCT-ND</v>
      </c>
    </row>
    <row r="101" spans="1:10" x14ac:dyDescent="0.25">
      <c r="B101">
        <v>1</v>
      </c>
      <c r="C101" t="s">
        <v>161</v>
      </c>
      <c r="D101" s="5" t="s">
        <v>198</v>
      </c>
      <c r="E101" t="s">
        <v>163</v>
      </c>
      <c r="F101"/>
      <c r="G101" t="s">
        <v>164</v>
      </c>
      <c r="H101" t="s">
        <v>162</v>
      </c>
      <c r="I101" s="5" t="str">
        <f t="shared" si="9"/>
        <v>Digikey</v>
      </c>
      <c r="J101" s="5" t="str">
        <f t="shared" si="8"/>
        <v>P12216SCT-ND</v>
      </c>
    </row>
    <row r="102" spans="1:10" x14ac:dyDescent="0.25">
      <c r="B102">
        <v>1</v>
      </c>
      <c r="C102" t="s">
        <v>165</v>
      </c>
      <c r="D102" s="5" t="s">
        <v>198</v>
      </c>
      <c r="E102" t="s">
        <v>163</v>
      </c>
      <c r="F102"/>
      <c r="G102" t="s">
        <v>164</v>
      </c>
      <c r="H102" t="s">
        <v>162</v>
      </c>
      <c r="I102" s="5" t="str">
        <f t="shared" si="9"/>
        <v>Digikey</v>
      </c>
      <c r="J102" s="5" t="str">
        <f t="shared" si="8"/>
        <v>P12216SCT-ND</v>
      </c>
    </row>
    <row r="103" spans="1:10" s="10" customFormat="1" x14ac:dyDescent="0.25">
      <c r="A103" s="2"/>
      <c r="B103" s="2">
        <v>1</v>
      </c>
      <c r="C103" s="2" t="s">
        <v>166</v>
      </c>
      <c r="D103" s="9" t="s">
        <v>169</v>
      </c>
      <c r="E103" s="2" t="s">
        <v>168</v>
      </c>
      <c r="F103" s="2" t="s">
        <v>167</v>
      </c>
      <c r="G103" s="2" t="s">
        <v>54</v>
      </c>
      <c r="H103" s="2" t="s">
        <v>167</v>
      </c>
      <c r="I103" s="9" t="str">
        <f t="shared" si="9"/>
        <v>Digikey</v>
      </c>
      <c r="J103" s="9" t="str">
        <f t="shared" si="8"/>
        <v>DMG1013UW-7DICT-ND</v>
      </c>
    </row>
    <row r="104" spans="1:10" s="10" customFormat="1" x14ac:dyDescent="0.25">
      <c r="A104" s="2"/>
      <c r="B104" s="2">
        <v>1</v>
      </c>
      <c r="C104" s="2" t="s">
        <v>170</v>
      </c>
      <c r="D104" s="9" t="s">
        <v>56</v>
      </c>
      <c r="E104" s="2" t="s">
        <v>172</v>
      </c>
      <c r="F104" s="2" t="s">
        <v>171</v>
      </c>
      <c r="G104" s="2" t="s">
        <v>54</v>
      </c>
      <c r="H104" s="2" t="s">
        <v>171</v>
      </c>
      <c r="I104" s="11" t="str">
        <f t="shared" si="9"/>
        <v>Digikey</v>
      </c>
      <c r="J104" s="11" t="str">
        <f t="shared" si="8"/>
        <v>568-6076-1-ND</v>
      </c>
    </row>
    <row r="105" spans="1:10" x14ac:dyDescent="0.25">
      <c r="B105">
        <v>1</v>
      </c>
      <c r="C105" t="s">
        <v>173</v>
      </c>
      <c r="D105" s="5" t="s">
        <v>198</v>
      </c>
      <c r="E105" s="5" t="s">
        <v>200</v>
      </c>
      <c r="F105"/>
      <c r="G105" t="s">
        <v>199</v>
      </c>
      <c r="H105" t="s">
        <v>66</v>
      </c>
      <c r="I105" s="5" t="str">
        <f t="shared" ref="I105:I112" si="11">IF(J105&lt;&gt;"Value!","Digikey","----")</f>
        <v>Digikey</v>
      </c>
      <c r="J105" s="5" t="str">
        <f t="shared" ref="J105:J112" si="12">RIGHT(E105,LEN(E105)-FIND("Digikey",E105)-7)</f>
        <v>nothing-to-purchase</v>
      </c>
    </row>
    <row r="106" spans="1:10" x14ac:dyDescent="0.25">
      <c r="B106">
        <v>1</v>
      </c>
      <c r="C106" t="s">
        <v>175</v>
      </c>
      <c r="D106" s="5" t="s">
        <v>198</v>
      </c>
      <c r="E106" s="5" t="s">
        <v>200</v>
      </c>
      <c r="F106"/>
      <c r="G106"/>
      <c r="H106" t="s">
        <v>174</v>
      </c>
      <c r="I106" s="5" t="str">
        <f t="shared" si="11"/>
        <v>Digikey</v>
      </c>
      <c r="J106" s="5" t="str">
        <f t="shared" si="12"/>
        <v>nothing-to-purchase</v>
      </c>
    </row>
    <row r="107" spans="1:10" x14ac:dyDescent="0.25">
      <c r="B107">
        <v>1</v>
      </c>
      <c r="C107" t="s">
        <v>176</v>
      </c>
      <c r="D107" s="5" t="s">
        <v>198</v>
      </c>
      <c r="E107" s="5" t="s">
        <v>200</v>
      </c>
      <c r="F107"/>
      <c r="G107"/>
      <c r="H107" t="s">
        <v>174</v>
      </c>
      <c r="I107" s="5" t="str">
        <f t="shared" si="11"/>
        <v>Digikey</v>
      </c>
      <c r="J107" s="5" t="str">
        <f t="shared" si="12"/>
        <v>nothing-to-purchase</v>
      </c>
    </row>
    <row r="108" spans="1:10" x14ac:dyDescent="0.25">
      <c r="B108">
        <v>1</v>
      </c>
      <c r="C108" t="s">
        <v>177</v>
      </c>
      <c r="D108" s="5" t="s">
        <v>198</v>
      </c>
      <c r="E108" s="5" t="s">
        <v>200</v>
      </c>
      <c r="F108"/>
      <c r="G108"/>
      <c r="H108" t="s">
        <v>174</v>
      </c>
      <c r="I108" s="5" t="str">
        <f t="shared" si="11"/>
        <v>Digikey</v>
      </c>
      <c r="J108" s="5" t="str">
        <f t="shared" si="12"/>
        <v>nothing-to-purchase</v>
      </c>
    </row>
    <row r="109" spans="1:10" x14ac:dyDescent="0.25">
      <c r="B109">
        <v>1</v>
      </c>
      <c r="C109" t="s">
        <v>178</v>
      </c>
      <c r="D109" s="5" t="s">
        <v>198</v>
      </c>
      <c r="E109" s="5" t="s">
        <v>200</v>
      </c>
      <c r="F109"/>
      <c r="G109"/>
      <c r="H109" t="s">
        <v>174</v>
      </c>
      <c r="I109" s="5" t="str">
        <f t="shared" si="11"/>
        <v>Digikey</v>
      </c>
      <c r="J109" s="5" t="str">
        <f t="shared" si="12"/>
        <v>nothing-to-purchase</v>
      </c>
    </row>
    <row r="110" spans="1:10" x14ac:dyDescent="0.25">
      <c r="B110">
        <v>1</v>
      </c>
      <c r="C110" t="s">
        <v>179</v>
      </c>
      <c r="D110" s="5" t="s">
        <v>198</v>
      </c>
      <c r="E110" s="5" t="s">
        <v>200</v>
      </c>
      <c r="F110"/>
      <c r="G110"/>
      <c r="H110" t="s">
        <v>174</v>
      </c>
      <c r="I110" s="5" t="str">
        <f t="shared" si="11"/>
        <v>Digikey</v>
      </c>
      <c r="J110" s="5" t="str">
        <f t="shared" si="12"/>
        <v>nothing-to-purchase</v>
      </c>
    </row>
    <row r="111" spans="1:10" x14ac:dyDescent="0.25">
      <c r="B111">
        <v>1</v>
      </c>
      <c r="C111" t="s">
        <v>180</v>
      </c>
      <c r="D111" s="5" t="s">
        <v>198</v>
      </c>
      <c r="E111" s="5" t="s">
        <v>200</v>
      </c>
      <c r="F111"/>
      <c r="G111"/>
      <c r="H111" t="s">
        <v>174</v>
      </c>
      <c r="I111" s="5" t="str">
        <f t="shared" si="11"/>
        <v>Digikey</v>
      </c>
      <c r="J111" s="5" t="str">
        <f t="shared" si="12"/>
        <v>nothing-to-purchase</v>
      </c>
    </row>
    <row r="112" spans="1:10" x14ac:dyDescent="0.25">
      <c r="B112">
        <v>1</v>
      </c>
      <c r="C112" t="s">
        <v>181</v>
      </c>
      <c r="D112" s="5" t="s">
        <v>198</v>
      </c>
      <c r="E112" s="5" t="s">
        <v>200</v>
      </c>
      <c r="F112"/>
      <c r="G112"/>
      <c r="H112" t="s">
        <v>174</v>
      </c>
      <c r="I112" s="5" t="str">
        <f t="shared" si="11"/>
        <v>Digikey</v>
      </c>
      <c r="J112" s="5" t="str">
        <f t="shared" si="12"/>
        <v>nothing-to-purchase</v>
      </c>
    </row>
    <row r="113" spans="2:60" x14ac:dyDescent="0.25">
      <c r="B113">
        <v>1</v>
      </c>
      <c r="C113" t="s">
        <v>182</v>
      </c>
      <c r="D113" s="5" t="s">
        <v>198</v>
      </c>
      <c r="E113" s="5" t="s">
        <v>200</v>
      </c>
      <c r="F113"/>
      <c r="G113"/>
      <c r="H113" t="s">
        <v>174</v>
      </c>
      <c r="I113" s="5" t="str">
        <f t="shared" si="9"/>
        <v>Digikey</v>
      </c>
      <c r="J113" s="5" t="str">
        <f t="shared" si="8"/>
        <v>nothing-to-purchase</v>
      </c>
    </row>
    <row r="114" spans="2:60" x14ac:dyDescent="0.25">
      <c r="B114">
        <v>1</v>
      </c>
      <c r="C114" s="4" t="s">
        <v>214</v>
      </c>
      <c r="D114" s="4" t="s">
        <v>202</v>
      </c>
      <c r="E114" s="4" t="s">
        <v>215</v>
      </c>
      <c r="I114" s="5" t="s">
        <v>202</v>
      </c>
    </row>
    <row r="115" spans="2:60" s="2" customFormat="1" x14ac:dyDescent="0.25">
      <c r="B115" s="2">
        <v>0</v>
      </c>
      <c r="C115" s="2" t="s">
        <v>234</v>
      </c>
      <c r="D115" s="9" t="s">
        <v>249</v>
      </c>
      <c r="E115" s="2" t="s">
        <v>250</v>
      </c>
      <c r="F115" s="2" t="s">
        <v>251</v>
      </c>
      <c r="G115" s="2" t="s">
        <v>252</v>
      </c>
      <c r="H115" s="2" t="s">
        <v>216</v>
      </c>
      <c r="I115" s="2" t="s">
        <v>249</v>
      </c>
      <c r="J115" s="2" t="s">
        <v>253</v>
      </c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</row>
    <row r="116" spans="2:60" x14ac:dyDescent="0.25">
      <c r="I116" s="7"/>
      <c r="J116" s="7"/>
    </row>
    <row r="117" spans="2:60" x14ac:dyDescent="0.25">
      <c r="I117" s="7"/>
      <c r="J117" s="7"/>
    </row>
    <row r="165" spans="9:10" x14ac:dyDescent="0.25">
      <c r="I165" s="7"/>
      <c r="J165" s="7"/>
    </row>
    <row r="206" spans="9:10" x14ac:dyDescent="0.25">
      <c r="I206" s="7"/>
      <c r="J206" s="7"/>
    </row>
    <row r="207" spans="9:10" x14ac:dyDescent="0.25">
      <c r="I207" s="7"/>
      <c r="J207" s="7"/>
    </row>
    <row r="232" spans="9:10" x14ac:dyDescent="0.25">
      <c r="I232" s="7"/>
      <c r="J232" s="7"/>
    </row>
    <row r="233" spans="9:10" x14ac:dyDescent="0.25">
      <c r="I233" s="7"/>
      <c r="J233" s="7"/>
    </row>
    <row r="234" spans="9:10" x14ac:dyDescent="0.25">
      <c r="I234" s="7"/>
      <c r="J234" s="7"/>
    </row>
    <row r="235" spans="9:10" x14ac:dyDescent="0.25">
      <c r="I235" s="7"/>
      <c r="J235" s="7"/>
    </row>
    <row r="236" spans="9:10" x14ac:dyDescent="0.25">
      <c r="I236" s="7"/>
      <c r="J236" s="7"/>
    </row>
    <row r="237" spans="9:10" x14ac:dyDescent="0.25">
      <c r="I237" s="7"/>
      <c r="J237" s="7"/>
    </row>
    <row r="238" spans="9:10" x14ac:dyDescent="0.25">
      <c r="I238" s="7"/>
      <c r="J238" s="7"/>
    </row>
    <row r="239" spans="9:10" x14ac:dyDescent="0.25">
      <c r="I239" s="7"/>
      <c r="J239" s="7"/>
    </row>
    <row r="240" spans="9:10" x14ac:dyDescent="0.25">
      <c r="I240" s="7"/>
      <c r="J240" s="7"/>
    </row>
    <row r="241" spans="9:10" x14ac:dyDescent="0.25">
      <c r="I241" s="7"/>
      <c r="J241" s="7"/>
    </row>
    <row r="242" spans="9:10" x14ac:dyDescent="0.25">
      <c r="I242" s="7"/>
      <c r="J242" s="7"/>
    </row>
    <row r="243" spans="9:10" x14ac:dyDescent="0.25">
      <c r="I243" s="7"/>
      <c r="J243" s="7"/>
    </row>
    <row r="244" spans="9:10" x14ac:dyDescent="0.25">
      <c r="I244" s="7"/>
      <c r="J244" s="7"/>
    </row>
    <row r="245" spans="9:10" x14ac:dyDescent="0.25">
      <c r="I245" s="7"/>
      <c r="J245" s="7"/>
    </row>
    <row r="246" spans="9:10" x14ac:dyDescent="0.25">
      <c r="I246" s="7"/>
      <c r="J246" s="7"/>
    </row>
    <row r="247" spans="9:10" x14ac:dyDescent="0.25">
      <c r="I247" s="7"/>
      <c r="J247" s="7"/>
    </row>
    <row r="248" spans="9:10" x14ac:dyDescent="0.25">
      <c r="I248" s="7"/>
      <c r="J248" s="7"/>
    </row>
  </sheetData>
  <conditionalFormatting sqref="B8:B115">
    <cfRule type="cellIs" dxfId="2" priority="3" operator="equal">
      <formula>0</formula>
    </cfRule>
  </conditionalFormatting>
  <conditionalFormatting sqref="D8:D115">
    <cfRule type="cellIs" dxfId="1" priority="2" operator="notEqual">
      <formula>"Standard"</formula>
    </cfRule>
  </conditionalFormatting>
  <conditionalFormatting sqref="H8:H115">
    <cfRule type="cellIs" dxfId="0" priority="1" operator="equal">
      <formula>"DNP"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Rev1.0 hwBOM</vt:lpstr>
      <vt:lpstr>'Rev1.0 hwBOM'!BillOfMaterials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Dietmar Schneider</dc:creator>
  <cp:lastModifiedBy>a0273900</cp:lastModifiedBy>
  <dcterms:created xsi:type="dcterms:W3CDTF">2012-08-09T02:31:33Z</dcterms:created>
  <dcterms:modified xsi:type="dcterms:W3CDTF">2015-09-10T18:06:45Z</dcterms:modified>
</cp:coreProperties>
</file>