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105" windowWidth="19215" windowHeight="6540"/>
  </bookViews>
  <sheets>
    <sheet name="Rev 1.1 hwBOM" sheetId="7" r:id="rId1"/>
  </sheets>
  <definedNames>
    <definedName name="BillOfMaterials" localSheetId="0">'Rev 1.1 hwBOM'!$B$10:$I$122</definedName>
  </definedNames>
  <calcPr calcId="145621"/>
</workbook>
</file>

<file path=xl/calcChain.xml><?xml version="1.0" encoding="utf-8"?>
<calcChain xmlns="http://schemas.openxmlformats.org/spreadsheetml/2006/main">
  <c r="J80" i="7" l="1"/>
  <c r="J79" i="7" l="1"/>
  <c r="I79" i="7" s="1"/>
  <c r="J78" i="7"/>
  <c r="I78" i="7" s="1"/>
  <c r="J77" i="7"/>
  <c r="I77" i="7" s="1"/>
  <c r="J76" i="7"/>
  <c r="I76" i="7" s="1"/>
  <c r="J74" i="7"/>
  <c r="I74" i="7" s="1"/>
  <c r="J75" i="7"/>
  <c r="I75" i="7" s="1"/>
  <c r="J60" i="7"/>
  <c r="I60" i="7" s="1"/>
  <c r="J18" i="7"/>
  <c r="I18" i="7" s="1"/>
  <c r="J17" i="7"/>
  <c r="I17" i="7" s="1"/>
  <c r="J20" i="7" l="1"/>
  <c r="I20" i="7" s="1"/>
  <c r="J19" i="7"/>
  <c r="I19" i="7" s="1"/>
  <c r="J14" i="7"/>
  <c r="I14" i="7" s="1"/>
  <c r="J13" i="7"/>
  <c r="I13" i="7" s="1"/>
  <c r="J12" i="7" l="1"/>
  <c r="I12" i="7" s="1"/>
  <c r="J11" i="7"/>
  <c r="I11" i="7" s="1"/>
  <c r="J10" i="7"/>
  <c r="I10" i="7" s="1"/>
  <c r="J9" i="7"/>
  <c r="I9" i="7" s="1"/>
  <c r="J110" i="7"/>
  <c r="I110" i="7" s="1"/>
  <c r="J109" i="7" l="1"/>
  <c r="I109" i="7" s="1"/>
  <c r="J59" i="7" l="1"/>
  <c r="I59" i="7" s="1"/>
  <c r="J58" i="7"/>
  <c r="I58" i="7" s="1"/>
  <c r="J68" i="7" l="1"/>
  <c r="I68" i="7" s="1"/>
  <c r="J45" i="7"/>
  <c r="I45" i="7" s="1"/>
  <c r="J34" i="7"/>
  <c r="I34" i="7" s="1"/>
  <c r="J114" i="7"/>
  <c r="I114" i="7" s="1"/>
  <c r="J115" i="7"/>
  <c r="I115" i="7" s="1"/>
  <c r="J116" i="7"/>
  <c r="I116" i="7" s="1"/>
  <c r="J117" i="7"/>
  <c r="I117" i="7" s="1"/>
  <c r="J118" i="7"/>
  <c r="I118" i="7" s="1"/>
  <c r="J119" i="7"/>
  <c r="I119" i="7" s="1"/>
  <c r="J120" i="7"/>
  <c r="I120" i="7" s="1"/>
  <c r="J121" i="7"/>
  <c r="I121" i="7" s="1"/>
  <c r="J122" i="7"/>
  <c r="I122" i="7" s="1"/>
  <c r="J113" i="7"/>
  <c r="I113" i="7" s="1"/>
  <c r="J112" i="7"/>
  <c r="I112" i="7" s="1"/>
  <c r="J108" i="7"/>
  <c r="I108" i="7" s="1"/>
  <c r="J107" i="7"/>
  <c r="I107" i="7" s="1"/>
  <c r="J106" i="7"/>
  <c r="I106" i="7" s="1"/>
  <c r="J105" i="7"/>
  <c r="I105" i="7" s="1"/>
  <c r="J104" i="7"/>
  <c r="I104" i="7" s="1"/>
  <c r="J103" i="7"/>
  <c r="I103" i="7" s="1"/>
  <c r="J102" i="7"/>
  <c r="I102" i="7" s="1"/>
  <c r="J101" i="7"/>
  <c r="I101" i="7" s="1"/>
  <c r="J100" i="7"/>
  <c r="I100" i="7" s="1"/>
  <c r="J99" i="7"/>
  <c r="I99" i="7" s="1"/>
  <c r="J98" i="7"/>
  <c r="I98" i="7" s="1"/>
  <c r="J97" i="7"/>
  <c r="I97" i="7" s="1"/>
  <c r="J96" i="7"/>
  <c r="I96" i="7" s="1"/>
  <c r="J95" i="7"/>
  <c r="I95" i="7" s="1"/>
  <c r="J94" i="7"/>
  <c r="I94" i="7" s="1"/>
  <c r="J93" i="7"/>
  <c r="I93" i="7" s="1"/>
  <c r="J92" i="7"/>
  <c r="I92" i="7" s="1"/>
  <c r="J91" i="7"/>
  <c r="I91" i="7" s="1"/>
  <c r="J90" i="7"/>
  <c r="I90" i="7" s="1"/>
  <c r="J89" i="7"/>
  <c r="I89" i="7" s="1"/>
  <c r="J88" i="7"/>
  <c r="I88" i="7" s="1"/>
  <c r="J87" i="7"/>
  <c r="I87" i="7" s="1"/>
  <c r="J86" i="7"/>
  <c r="I86" i="7" s="1"/>
  <c r="J85" i="7"/>
  <c r="I85" i="7" s="1"/>
  <c r="J84" i="7"/>
  <c r="I84" i="7" s="1"/>
  <c r="J83" i="7"/>
  <c r="I83" i="7" s="1"/>
  <c r="J82" i="7"/>
  <c r="I82" i="7" s="1"/>
  <c r="J81" i="7"/>
  <c r="I81" i="7" s="1"/>
  <c r="J70" i="7"/>
  <c r="I70" i="7" s="1"/>
  <c r="J69" i="7"/>
  <c r="I69" i="7" s="1"/>
  <c r="J67" i="7"/>
  <c r="I67" i="7" s="1"/>
  <c r="J66" i="7"/>
  <c r="I66" i="7" s="1"/>
  <c r="J65" i="7"/>
  <c r="I65" i="7" s="1"/>
  <c r="J64" i="7"/>
  <c r="I64" i="7" s="1"/>
  <c r="J63" i="7"/>
  <c r="I63" i="7" s="1"/>
  <c r="J62" i="7"/>
  <c r="I62" i="7" s="1"/>
  <c r="J54" i="7"/>
  <c r="I54" i="7" s="1"/>
  <c r="J53" i="7"/>
  <c r="I53" i="7" s="1"/>
  <c r="J52" i="7"/>
  <c r="I52" i="7" s="1"/>
  <c r="J47" i="7"/>
  <c r="I47" i="7" s="1"/>
  <c r="J46" i="7"/>
  <c r="I46" i="7" s="1"/>
  <c r="J44" i="7"/>
  <c r="I44" i="7" s="1"/>
  <c r="J43" i="7"/>
  <c r="I43" i="7" s="1"/>
  <c r="J42" i="7"/>
  <c r="I42" i="7" s="1"/>
  <c r="J41" i="7"/>
  <c r="I41" i="7" s="1"/>
  <c r="J40" i="7"/>
  <c r="I40" i="7" s="1"/>
  <c r="J39" i="7"/>
  <c r="I39" i="7" s="1"/>
  <c r="J38" i="7"/>
  <c r="I38" i="7" s="1"/>
  <c r="J37" i="7"/>
  <c r="I37" i="7" s="1"/>
  <c r="J36" i="7"/>
  <c r="I36" i="7" s="1"/>
  <c r="J35" i="7"/>
  <c r="I35" i="7" s="1"/>
  <c r="J33" i="7"/>
  <c r="I33" i="7" s="1"/>
  <c r="J32" i="7"/>
  <c r="I32" i="7" s="1"/>
  <c r="J31" i="7"/>
  <c r="I31" i="7" s="1"/>
  <c r="J30" i="7"/>
  <c r="I30" i="7" s="1"/>
  <c r="J29" i="7"/>
  <c r="I29" i="7" s="1"/>
  <c r="J28" i="7"/>
  <c r="I28" i="7" s="1"/>
  <c r="J27" i="7"/>
  <c r="I27" i="7" s="1"/>
  <c r="J26" i="7"/>
  <c r="I26" i="7" s="1"/>
  <c r="J25" i="7"/>
  <c r="I25" i="7" s="1"/>
  <c r="J24" i="7"/>
  <c r="I24" i="7" s="1"/>
  <c r="J23" i="7"/>
  <c r="I23" i="7" s="1"/>
  <c r="J22" i="7"/>
  <c r="I22" i="7" s="1"/>
  <c r="J21" i="7"/>
  <c r="I21" i="7" s="1"/>
</calcChain>
</file>

<file path=xl/connections.xml><?xml version="1.0" encoding="utf-8"?>
<connections xmlns="http://schemas.openxmlformats.org/spreadsheetml/2006/main">
  <connection id="1" name="BillOfMaterials2" type="6" refreshedVersion="3" background="1" saveData="1">
    <textPr codePage="10006" sourceFile="C:\Git_Snapshots\mspexp430fr5869\pcb\gerbers\BillOfMaterials.txt" delimited="0">
      <textFields count="9">
        <textField/>
        <textField position="5"/>
        <textField position="15"/>
        <textField position="27"/>
        <textField position="47"/>
        <textField position="107"/>
        <textField position="127"/>
        <textField position="148"/>
        <textField position="217"/>
      </textFields>
    </textPr>
  </connection>
</connections>
</file>

<file path=xl/sharedStrings.xml><?xml version="1.0" encoding="utf-8"?>
<sst xmlns="http://schemas.openxmlformats.org/spreadsheetml/2006/main" count="529" uniqueCount="275">
  <si>
    <t>Qty</t>
  </si>
  <si>
    <t>Reference</t>
  </si>
  <si>
    <t>Value</t>
  </si>
  <si>
    <t>Description</t>
  </si>
  <si>
    <t>Part Number</t>
  </si>
  <si>
    <t>Manufacturer</t>
  </si>
  <si>
    <t>C1</t>
  </si>
  <si>
    <t>1n</t>
  </si>
  <si>
    <t>CAP CER 1000PF 50V 10% X7R 0402,Digikey 445-1256-1-ND</t>
  </si>
  <si>
    <t>C2</t>
  </si>
  <si>
    <t>C3</t>
  </si>
  <si>
    <t>C4</t>
  </si>
  <si>
    <t>C5</t>
  </si>
  <si>
    <t>C6</t>
  </si>
  <si>
    <t>100n</t>
  </si>
  <si>
    <t>C101</t>
  </si>
  <si>
    <t>470n</t>
  </si>
  <si>
    <t>CAP CER 0.47UF 16V 10% X5R 0402,Digikey 445-4976-1-ND</t>
  </si>
  <si>
    <t>C102</t>
  </si>
  <si>
    <t>220n</t>
  </si>
  <si>
    <t>CAP CER 0.22UF 16V 10% X5R 0402,Digikey 445-4972-1-ND</t>
  </si>
  <si>
    <t>C103</t>
  </si>
  <si>
    <t>CAP CER 0.1UF 10V 20% X5R 0402,Digikey 445-4984-1-ND</t>
  </si>
  <si>
    <t>C104</t>
  </si>
  <si>
    <t>10u</t>
  </si>
  <si>
    <t>CAP TANT 10UF 10V 20% 1206,Digikey 493-2351-1-ND</t>
  </si>
  <si>
    <t>C105</t>
  </si>
  <si>
    <t>C106</t>
  </si>
  <si>
    <t>4.7u</t>
  </si>
  <si>
    <t>CAP TANT 4.7UF 10V 10% 1206,Digikey 493-4142-1-ND</t>
  </si>
  <si>
    <t>C107</t>
  </si>
  <si>
    <t>C108</t>
  </si>
  <si>
    <t>C109</t>
  </si>
  <si>
    <t>C110</t>
  </si>
  <si>
    <t>10p</t>
  </si>
  <si>
    <t>CAP CER 10PF 50V NP0 0402,Digikey 445-1235-1-ND</t>
  </si>
  <si>
    <t>C111</t>
  </si>
  <si>
    <t>C112</t>
  </si>
  <si>
    <t>C113</t>
  </si>
  <si>
    <t>C115</t>
  </si>
  <si>
    <t>CAP CER 33PF 50V 5% NP0 0402,Digikey 445-1241-1-ND</t>
  </si>
  <si>
    <t>C116</t>
  </si>
  <si>
    <t>C117</t>
  </si>
  <si>
    <t>CAP CER 4.7UF 10V 10% X5R 0603,Digikey 445-5170-1-ND</t>
  </si>
  <si>
    <t>C118</t>
  </si>
  <si>
    <t>C119</t>
  </si>
  <si>
    <t>C120</t>
  </si>
  <si>
    <t>C121</t>
  </si>
  <si>
    <t>C122</t>
  </si>
  <si>
    <t>C123</t>
  </si>
  <si>
    <t>C124</t>
  </si>
  <si>
    <t>D101</t>
  </si>
  <si>
    <t>BAS40-05W</t>
  </si>
  <si>
    <t>DIODE SCHOTTKY 40V 120MA SOT-323,Digikey 568-7982-1-ND</t>
  </si>
  <si>
    <t>SOT-323</t>
  </si>
  <si>
    <t>BAS40-05W 115</t>
  </si>
  <si>
    <t>NXP</t>
  </si>
  <si>
    <t>D102</t>
  </si>
  <si>
    <t>FOOT1</t>
  </si>
  <si>
    <t>FOOT2</t>
  </si>
  <si>
    <t>FOOT3</t>
  </si>
  <si>
    <t>FOOT4</t>
  </si>
  <si>
    <t>IC101</t>
  </si>
  <si>
    <t>TLV70036DSE</t>
  </si>
  <si>
    <t>TI</t>
  </si>
  <si>
    <t>IC102</t>
  </si>
  <si>
    <t>TPD4E004DRY</t>
  </si>
  <si>
    <t>IC 4CH ESD-PROT ARRAY 6-SON,Digikey 296-23618-1-ND</t>
  </si>
  <si>
    <t>USON</t>
  </si>
  <si>
    <t>IC103</t>
  </si>
  <si>
    <t>TS5A21366RSER</t>
  </si>
  <si>
    <t>IC SWITCH DUAL SPST 8QFN,Digikey 296-25285-1-ND</t>
  </si>
  <si>
    <t>uQFN</t>
  </si>
  <si>
    <t>CONN HEADER .100 SINGL STR 3POS,Digikey S1012E-03-ND</t>
  </si>
  <si>
    <t>0.100 inch  x 3</t>
  </si>
  <si>
    <t>Place Jumper</t>
  </si>
  <si>
    <t>J5</t>
  </si>
  <si>
    <t>J6</t>
  </si>
  <si>
    <t>CONN HEADER .100 SINGL STR 2POS,Digikey S1012E-02-ND</t>
  </si>
  <si>
    <t>0.100 inch x 2</t>
  </si>
  <si>
    <t>J8</t>
  </si>
  <si>
    <t>J101</t>
  </si>
  <si>
    <t>L101</t>
  </si>
  <si>
    <t>2.2uH</t>
  </si>
  <si>
    <t>2.2uH, Tayo Yuden CBC2518T2R2M, Digikey 587-1618-1-ND</t>
  </si>
  <si>
    <t>CBC2518T2R2M</t>
  </si>
  <si>
    <t>Taiyo Yuden</t>
  </si>
  <si>
    <t>LED1</t>
  </si>
  <si>
    <t>Low Current Red</t>
  </si>
  <si>
    <t>LED GREEN CLEAR 0603 SMD,Digikey 160-1183-1-ND</t>
  </si>
  <si>
    <t>LED2</t>
  </si>
  <si>
    <t>Low Current Green</t>
  </si>
  <si>
    <t>LED101</t>
  </si>
  <si>
    <t>LED RED CLEAR 0603 SMD,Digikey 160-1181-1-ND</t>
  </si>
  <si>
    <t>LED102</t>
  </si>
  <si>
    <t>MSP101</t>
  </si>
  <si>
    <t>MSP430F5528IRGC</t>
  </si>
  <si>
    <t>IC MCU 16BIT 128KB FLASH 64VQFN,Digikey 296-27400-1-ND</t>
  </si>
  <si>
    <t>QFP-64</t>
  </si>
  <si>
    <t>MSP102</t>
  </si>
  <si>
    <t>MSP430G2452RSA</t>
  </si>
  <si>
    <t>IC MCU 16BIT 8KB FLASH 16QFN,Digikey 296-28129-1-ND</t>
  </si>
  <si>
    <t>QFN</t>
  </si>
  <si>
    <t>Q101</t>
  </si>
  <si>
    <t xml:space="preserve">PIEZO_CSTCR4M00G15L99 </t>
  </si>
  <si>
    <t>CER RESONATOR 4.00MHZ SMD</t>
  </si>
  <si>
    <t>2X4.5 mm</t>
  </si>
  <si>
    <t>CSTCR4M00G15L99</t>
  </si>
  <si>
    <t>Murata</t>
  </si>
  <si>
    <t>R1</t>
  </si>
  <si>
    <t>47k</t>
  </si>
  <si>
    <t>RES 47.0K OHM 1/16W 1% 0402 SMD,Digikey 311-47.0KLRCT-ND</t>
  </si>
  <si>
    <t>R2</t>
  </si>
  <si>
    <t>R4</t>
  </si>
  <si>
    <t>RES 0.0 OHM 1/16W 0402 SMD,Digikey 311-0.0JRTR-ND</t>
  </si>
  <si>
    <t>R5</t>
  </si>
  <si>
    <t>R6</t>
  </si>
  <si>
    <t>R101</t>
  </si>
  <si>
    <t>RES 470 OHM 1/16W 1% 0402 SMD,Digikey 311-470LRCT-ND</t>
  </si>
  <si>
    <t>R102</t>
  </si>
  <si>
    <t>RES 390 OHM 1/16W 1% 0402 SMD,Digikey 311-390LRCT-ND</t>
  </si>
  <si>
    <t>R103</t>
  </si>
  <si>
    <t>RES 27 OHM 1/16W 5% 0402 SMD,Digikey 311-27JRCT-ND</t>
  </si>
  <si>
    <t>R104</t>
  </si>
  <si>
    <t>R105</t>
  </si>
  <si>
    <t>1k4</t>
  </si>
  <si>
    <t>R106</t>
  </si>
  <si>
    <t>1M</t>
  </si>
  <si>
    <t>RES 1.00M OHM 1/16W 1% 0402 SMD,Digikey 311-1.00MLRCT-ND</t>
  </si>
  <si>
    <t>R107</t>
  </si>
  <si>
    <t>R108</t>
  </si>
  <si>
    <t>R109</t>
  </si>
  <si>
    <t>R112</t>
  </si>
  <si>
    <t>R113</t>
  </si>
  <si>
    <t>R114</t>
  </si>
  <si>
    <t>240k</t>
  </si>
  <si>
    <t>RES 240K OHM 1/16W 1% 0402 SMD,Digikey 311-240KLRCT-ND</t>
  </si>
  <si>
    <t>R115</t>
  </si>
  <si>
    <t>R116</t>
  </si>
  <si>
    <t>4k7</t>
  </si>
  <si>
    <t>RES 4.7K OHM 1/16W 5% 0402 SMD,Digikey 311-4.7KJRCT-ND</t>
  </si>
  <si>
    <t>R117</t>
  </si>
  <si>
    <t>R118</t>
  </si>
  <si>
    <t>RES 820 OHM 1/16W 1% 0402 SMD,Digikey 311-820LRCT-ND</t>
  </si>
  <si>
    <t>R119</t>
  </si>
  <si>
    <t>R120</t>
  </si>
  <si>
    <t>R121</t>
  </si>
  <si>
    <t>R122</t>
  </si>
  <si>
    <t>R123</t>
  </si>
  <si>
    <t>33k</t>
  </si>
  <si>
    <t>RES 33.0K OHM 1/16W 1% 0402 SMD,Digikey 311-33.0KLRCT-ND</t>
  </si>
  <si>
    <t>R124</t>
  </si>
  <si>
    <t>R125</t>
  </si>
  <si>
    <t>150k</t>
  </si>
  <si>
    <t>RES 150K OHM 1/16W 1% 0402 SMD,Digikey 311-150KLRCT-ND</t>
  </si>
  <si>
    <t>R126</t>
  </si>
  <si>
    <t>2k2</t>
  </si>
  <si>
    <t>R127</t>
  </si>
  <si>
    <t>3k3</t>
  </si>
  <si>
    <t>R128</t>
  </si>
  <si>
    <t>6k8</t>
  </si>
  <si>
    <t>S1</t>
  </si>
  <si>
    <t>EVQ221304M</t>
  </si>
  <si>
    <t>SWITCH TACTILE SPST-NO 0.02A 15V,Digikey P12216SCT-ND</t>
  </si>
  <si>
    <t>0.236 x 0.236 inch</t>
  </si>
  <si>
    <t>S2</t>
  </si>
  <si>
    <t>T101</t>
  </si>
  <si>
    <t>DMG1013UW-7</t>
  </si>
  <si>
    <t>MOSFET P-CH 20V 820MA SOT323,Digikey DMG1013UW-7DICT-ND</t>
  </si>
  <si>
    <t>Diodes</t>
  </si>
  <si>
    <t>T102</t>
  </si>
  <si>
    <t>BC850CW-115</t>
  </si>
  <si>
    <t>TRANSISTOR NPN 45V 100MA SOT323,Digikey 568-6076-1-ND</t>
  </si>
  <si>
    <t>TP101</t>
  </si>
  <si>
    <t>STD</t>
  </si>
  <si>
    <t>TP102</t>
  </si>
  <si>
    <t>TP103</t>
  </si>
  <si>
    <t>TP104</t>
  </si>
  <si>
    <t>TP105</t>
  </si>
  <si>
    <t>TP106</t>
  </si>
  <si>
    <t>TP107</t>
  </si>
  <si>
    <t>TP108</t>
  </si>
  <si>
    <t>TP109</t>
  </si>
  <si>
    <t>220k</t>
  </si>
  <si>
    <t>6x8 mm</t>
  </si>
  <si>
    <t>ZX62R-B-5P</t>
  </si>
  <si>
    <t>Hirose Electrical Co</t>
  </si>
  <si>
    <t>33p</t>
  </si>
  <si>
    <t>CONN RCPT MICRO USB B SMD R/A, Digikey H11574CT-ND</t>
  </si>
  <si>
    <t>RES 220K OHM 1/16W 1% 0402 SMD,Digikey 311-220KLRCT-ND</t>
  </si>
  <si>
    <t>RES 2.20K OHM 1/16W 1% 0402 SMD,Digikey 311-2.20KLRCT-ND</t>
  </si>
  <si>
    <t>RES 3.30K OHM 1/16W 1% 0402 SMD,Digikey 311-3.30KLRCT-ND</t>
  </si>
  <si>
    <t>RES 6.80K OHM 1/16W 1% 0402 SMD,Digikey 311-6.80KLRCT-ND</t>
  </si>
  <si>
    <t>Do not populate (Dnp) part if Quantity equals zero</t>
  </si>
  <si>
    <t>Use exact PartNumber and Manufacturer if this data is provided</t>
  </si>
  <si>
    <t>PCB Decal/Package</t>
  </si>
  <si>
    <t>Supplier1</t>
  </si>
  <si>
    <t>Digikey Number</t>
  </si>
  <si>
    <t>Standard</t>
  </si>
  <si>
    <t>TP</t>
  </si>
  <si>
    <t>Test Point,Hole, Digikey nothing-to-purchase</t>
  </si>
  <si>
    <t>Feedback from CM needed where supplier equals CM</t>
  </si>
  <si>
    <t>CM</t>
  </si>
  <si>
    <t>CAP CER 4.7UF 10V 10% X5R 0603, Digikey 445-5170-1-ND</t>
  </si>
  <si>
    <t>TDK</t>
  </si>
  <si>
    <t>J7</t>
  </si>
  <si>
    <t>C114</t>
  </si>
  <si>
    <t>C125</t>
  </si>
  <si>
    <t>RES 1.4K OHM 1/10W 1% 0402 SMD, Digikey P1.40KLCT-ND</t>
  </si>
  <si>
    <t>Nylon Standoff, 4-40, H = 8mm (3/8 inch)</t>
  </si>
  <si>
    <t>J102</t>
  </si>
  <si>
    <t>MSP1</t>
  </si>
  <si>
    <t>TLV70033DSE</t>
  </si>
  <si>
    <t>IC REG LDO 3.3V 200MA 6WSON,Digikey 296-25215-1-ND</t>
  </si>
  <si>
    <t>USB</t>
  </si>
  <si>
    <t>DNP</t>
  </si>
  <si>
    <t>R3</t>
  </si>
  <si>
    <t>CAP CER 1UF 10V 20% X5R 0402,Digikey 311-1731-2-ND</t>
  </si>
  <si>
    <t>1u</t>
  </si>
  <si>
    <t>0.100 inch x 2 x 7</t>
  </si>
  <si>
    <t>Place Jumpers</t>
  </si>
  <si>
    <t>Epson</t>
  </si>
  <si>
    <t>Epson FC-135R Crystals 32.768KHz 20ppm 12.5pF -40C -85C</t>
  </si>
  <si>
    <t>FC-135R</t>
  </si>
  <si>
    <t>3.5 x 1.80 mm</t>
  </si>
  <si>
    <t>FC-135R 12.5pF</t>
  </si>
  <si>
    <t>CONN HEADER .100 DUAL STR 14POS,Digikey S2012E-07-ND</t>
  </si>
  <si>
    <t>SD1</t>
  </si>
  <si>
    <t>BOM for MSP-EXP430FR5994</t>
  </si>
  <si>
    <t>IC MCU 16BIT 256KB FRAM 80QFP</t>
  </si>
  <si>
    <t>QFP-80</t>
  </si>
  <si>
    <t>C7</t>
  </si>
  <si>
    <t>Panasonic-ECG</t>
  </si>
  <si>
    <t>10.5 mm Coil</t>
  </si>
  <si>
    <t>Digikey</t>
  </si>
  <si>
    <t>Micro SD SDHC Card (FAT32) 1-8 GB</t>
  </si>
  <si>
    <t>S3</t>
  </si>
  <si>
    <t>CONN MICRO SD R/A PUSH-PUSH SMD, Digikey WM19092CT-ND</t>
  </si>
  <si>
    <t>SD Card</t>
  </si>
  <si>
    <t>C8</t>
  </si>
  <si>
    <t>C9</t>
  </si>
  <si>
    <t>CAP CER 22PF 50V 5% NP0 0402,Digikey 445-1239-1-ND</t>
  </si>
  <si>
    <t>C0402</t>
  </si>
  <si>
    <t>22p</t>
  </si>
  <si>
    <t>C10</t>
  </si>
  <si>
    <t>C12</t>
  </si>
  <si>
    <t>C13</t>
  </si>
  <si>
    <t>C11</t>
  </si>
  <si>
    <t>CAP CER 1UF 10V 10% X7R 0805,Digikey 587-1284-2-ND</t>
  </si>
  <si>
    <t>CSMD0805</t>
  </si>
  <si>
    <t>J1/J3</t>
  </si>
  <si>
    <t>CONN HEADER 20POS .100" DUAL, FEMALE with long male leads</t>
  </si>
  <si>
    <t>2X10</t>
  </si>
  <si>
    <t>to be provided by CM</t>
  </si>
  <si>
    <t>J2/J4</t>
  </si>
  <si>
    <t>Comment</t>
  </si>
  <si>
    <t>Alt: Samtec SSQ-110-03-G-D , MLE: CRD-081413-G-A</t>
  </si>
  <si>
    <t>MSP430FR5994IPN</t>
  </si>
  <si>
    <t>Q1</t>
  </si>
  <si>
    <t>Q2</t>
  </si>
  <si>
    <t>High Frequency Crystal- footprint designed to accommodate different crystal types</t>
  </si>
  <si>
    <t>HF crystal Caps, value depends on user populated HF Crystal Q2 (also DNP)</t>
  </si>
  <si>
    <t>PCB</t>
  </si>
  <si>
    <t>MSP-EXP430FR5994 PCB</t>
  </si>
  <si>
    <t>RES 22 OHM 1/4W 5% 1206 SMD,Digikey 311-22ERCT-ND</t>
  </si>
  <si>
    <t>Place into SD1 micro SD card holder</t>
  </si>
  <si>
    <t>Place through corner drill holes</t>
  </si>
  <si>
    <t>R7</t>
  </si>
  <si>
    <t>RES SMD 100K OHM 5% 1/16W 0402, Digikey 311-100KJRCT-ND</t>
  </si>
  <si>
    <t>100k</t>
  </si>
  <si>
    <t>Added to Rev 1.1</t>
  </si>
  <si>
    <t>EEC-S0HD224H</t>
  </si>
  <si>
    <t>0.22F</t>
  </si>
  <si>
    <t>CAP SUPER 220MF 5.5V RADIAL</t>
  </si>
  <si>
    <t>USB A to Micro B Cable, ~12 inches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</si>
</sst>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0"/>
      <color rgb="FF000080"/>
      <name val="Verdana"/>
      <family val="2"/>
    </font>
    <font>
      <sz val="10"/>
      <name val="Arial"/>
    </font>
    <font>
      <sz val="11"/>
      <color rgb="FF000000"/>
      <name val="Calibri"/>
      <family val="2"/>
      <scheme val="minor"/>
    </font>
    <font>
      <sz val="11"/>
      <color rgb="FF9C000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5" fillId="0" borderId="0"/>
    <xf numFmtId="0" fontId="7" fillId="4" borderId="0" applyNumberFormat="0" applyBorder="0" applyAlignment="0" applyProtection="0"/>
  </cellStyleXfs>
  <cellXfs count="23">
    <xf numFmtId="0" fontId="0" fillId="0" borderId="0" xfId="0"/>
    <xf numFmtId="0" fontId="1" fillId="0" borderId="0" xfId="0" applyFont="1"/>
    <xf numFmtId="0" fontId="0" fillId="2" borderId="0" xfId="0" applyFill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left" vertical="center"/>
    </xf>
    <xf numFmtId="0" fontId="0" fillId="0" borderId="0" xfId="0" applyFont="1"/>
    <xf numFmtId="0" fontId="3" fillId="0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0" fillId="0" borderId="0" xfId="0" applyFill="1"/>
    <xf numFmtId="0" fontId="0" fillId="2" borderId="0" xfId="0" applyFont="1" applyFill="1"/>
    <xf numFmtId="0" fontId="4" fillId="2" borderId="0" xfId="0" applyFont="1" applyFill="1"/>
    <xf numFmtId="0" fontId="5" fillId="0" borderId="0" xfId="1"/>
    <xf numFmtId="0" fontId="0" fillId="3" borderId="0" xfId="0" applyFill="1"/>
    <xf numFmtId="0" fontId="0" fillId="0" borderId="0" xfId="0"/>
    <xf numFmtId="0" fontId="0" fillId="2" borderId="0" xfId="0" applyFill="1"/>
    <xf numFmtId="0" fontId="0" fillId="0" borderId="0" xfId="0" applyAlignment="1">
      <alignment horizontal="left"/>
    </xf>
    <xf numFmtId="0" fontId="2" fillId="0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6" fillId="0" borderId="0" xfId="0" applyFont="1"/>
    <xf numFmtId="0" fontId="2" fillId="0" borderId="0" xfId="0" applyFont="1" applyFill="1" applyAlignment="1">
      <alignment horizontal="right"/>
    </xf>
    <xf numFmtId="0" fontId="7" fillId="4" borderId="0" xfId="2"/>
  </cellXfs>
  <cellStyles count="3">
    <cellStyle name="Bad" xfId="2" builtinId="27"/>
    <cellStyle name="Normal" xfId="0" builtinId="0"/>
    <cellStyle name="Normal 2" xfId="1"/>
  </cellStyles>
  <dxfs count="60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3" tint="0.79998168889431442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3" tint="0.7999816888943144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BillOfMaterials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H255"/>
  <sheetViews>
    <sheetView tabSelected="1" zoomScaleNormal="100" workbookViewId="0">
      <pane ySplit="7" topLeftCell="A53" activePane="bottomLeft" state="frozen"/>
      <selection pane="bottomLeft" activeCell="E61" sqref="E61"/>
    </sheetView>
  </sheetViews>
  <sheetFormatPr defaultRowHeight="15" x14ac:dyDescent="0.25"/>
  <cols>
    <col min="1" max="1" width="7.5703125" customWidth="1"/>
    <col min="2" max="2" width="3.7109375" customWidth="1"/>
    <col min="3" max="3" width="15.5703125" style="4" customWidth="1"/>
    <col min="4" max="4" width="16.28515625" style="4" customWidth="1"/>
    <col min="5" max="5" width="78.140625" style="4" customWidth="1"/>
    <col min="6" max="6" width="28" style="4" customWidth="1"/>
    <col min="7" max="7" width="33.5703125" style="4" customWidth="1"/>
    <col min="8" max="8" width="25.7109375" style="4" customWidth="1"/>
    <col min="9" max="9" width="12.28515625" style="5" customWidth="1"/>
    <col min="10" max="10" width="25.5703125" style="5" bestFit="1" customWidth="1"/>
    <col min="11" max="11" width="47" customWidth="1"/>
    <col min="12" max="12" width="60" customWidth="1"/>
  </cols>
  <sheetData>
    <row r="1" spans="1:190" s="7" customFormat="1" x14ac:dyDescent="0.25">
      <c r="A1" s="1" t="s">
        <v>228</v>
      </c>
      <c r="C1" s="5"/>
      <c r="D1" s="6"/>
      <c r="E1" s="5"/>
      <c r="F1" s="5"/>
      <c r="G1" s="5"/>
      <c r="H1" s="5"/>
      <c r="I1" s="5"/>
      <c r="J1" s="5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</row>
    <row r="2" spans="1:190" s="7" customFormat="1" x14ac:dyDescent="0.25">
      <c r="A2"/>
      <c r="C2" s="5"/>
      <c r="D2" s="6"/>
      <c r="E2" s="5"/>
      <c r="F2" s="5"/>
      <c r="G2" s="5"/>
      <c r="H2" s="5"/>
      <c r="I2" s="5"/>
      <c r="J2" s="5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</row>
    <row r="3" spans="1:190" s="7" customFormat="1" x14ac:dyDescent="0.25">
      <c r="A3" t="s">
        <v>193</v>
      </c>
      <c r="C3" s="5"/>
      <c r="D3" s="6"/>
      <c r="E3" s="5"/>
      <c r="F3" s="5"/>
      <c r="G3" s="5"/>
      <c r="H3" s="5"/>
      <c r="I3" s="5"/>
      <c r="J3" s="5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</row>
    <row r="4" spans="1:190" s="7" customFormat="1" x14ac:dyDescent="0.25">
      <c r="A4" t="s">
        <v>194</v>
      </c>
      <c r="C4" s="5"/>
      <c r="D4" s="6"/>
      <c r="E4" s="5"/>
      <c r="F4" s="5"/>
      <c r="G4" s="5"/>
      <c r="H4" s="5"/>
      <c r="I4" s="5"/>
      <c r="J4" s="5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</row>
    <row r="5" spans="1:190" s="7" customFormat="1" x14ac:dyDescent="0.25">
      <c r="A5" t="s">
        <v>201</v>
      </c>
      <c r="C5" s="5"/>
      <c r="D5" s="6"/>
      <c r="E5" s="5"/>
      <c r="F5" s="5"/>
      <c r="G5" s="5"/>
      <c r="H5" s="5"/>
      <c r="I5" s="5"/>
      <c r="J5" s="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</row>
    <row r="6" spans="1:190" s="7" customFormat="1" x14ac:dyDescent="0.25">
      <c r="C6" s="5"/>
      <c r="D6" s="6"/>
      <c r="E6" s="5"/>
      <c r="F6" s="5"/>
      <c r="G6" s="5"/>
      <c r="H6" s="5"/>
      <c r="I6" s="5"/>
      <c r="J6" s="5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</row>
    <row r="7" spans="1:190" s="1" customFormat="1" ht="14.25" customHeight="1" x14ac:dyDescent="0.25">
      <c r="B7" s="1" t="s">
        <v>0</v>
      </c>
      <c r="C7" s="1" t="s">
        <v>1</v>
      </c>
      <c r="D7" s="1" t="s">
        <v>5</v>
      </c>
      <c r="E7" s="1" t="s">
        <v>3</v>
      </c>
      <c r="F7" s="1" t="s">
        <v>4</v>
      </c>
      <c r="G7" s="1" t="s">
        <v>195</v>
      </c>
      <c r="H7" s="3" t="s">
        <v>2</v>
      </c>
      <c r="I7" s="8" t="s">
        <v>196</v>
      </c>
      <c r="J7" s="8" t="s">
        <v>197</v>
      </c>
      <c r="K7" s="1" t="s">
        <v>255</v>
      </c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</row>
    <row r="8" spans="1:190" s="14" customFormat="1" x14ac:dyDescent="0.25">
      <c r="A8" s="16"/>
      <c r="B8" s="16">
        <v>1</v>
      </c>
      <c r="C8" s="16" t="s">
        <v>6</v>
      </c>
      <c r="D8" s="18" t="s">
        <v>232</v>
      </c>
      <c r="E8" s="16" t="s">
        <v>273</v>
      </c>
      <c r="F8" s="16" t="s">
        <v>271</v>
      </c>
      <c r="G8" s="16" t="s">
        <v>233</v>
      </c>
      <c r="H8" s="16" t="s">
        <v>272</v>
      </c>
      <c r="I8" s="19" t="s">
        <v>234</v>
      </c>
      <c r="J8" s="19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  <c r="BK8" s="10"/>
      <c r="BL8" s="10"/>
      <c r="BM8" s="10"/>
      <c r="BN8" s="10"/>
      <c r="BO8" s="10"/>
      <c r="BP8" s="10"/>
      <c r="BQ8" s="10"/>
      <c r="BR8" s="10"/>
      <c r="BS8" s="10"/>
      <c r="BT8" s="10"/>
      <c r="BU8" s="10"/>
      <c r="BV8" s="10"/>
      <c r="BW8" s="10"/>
      <c r="BX8" s="10"/>
      <c r="BY8" s="10"/>
      <c r="BZ8" s="10"/>
      <c r="CA8" s="10"/>
      <c r="CB8" s="10"/>
      <c r="CC8" s="10"/>
      <c r="CD8" s="10"/>
      <c r="CE8" s="10"/>
      <c r="CF8" s="10"/>
      <c r="CG8" s="10"/>
      <c r="CH8" s="10"/>
      <c r="CI8" s="10"/>
      <c r="CJ8" s="10"/>
      <c r="CK8" s="10"/>
      <c r="CL8" s="10"/>
      <c r="CM8" s="10"/>
      <c r="CN8" s="10"/>
      <c r="CO8" s="10"/>
      <c r="CP8" s="10"/>
      <c r="CQ8" s="10"/>
      <c r="CR8" s="10"/>
      <c r="CS8" s="10"/>
      <c r="CT8" s="10"/>
      <c r="CU8" s="10"/>
      <c r="CV8" s="10"/>
      <c r="CW8" s="10"/>
      <c r="CX8" s="10"/>
      <c r="CY8" s="10"/>
      <c r="CZ8" s="10"/>
      <c r="DA8" s="10"/>
      <c r="DB8" s="10"/>
      <c r="DC8" s="10"/>
      <c r="DD8" s="10"/>
      <c r="DE8" s="10"/>
      <c r="DF8" s="10"/>
      <c r="DG8" s="10"/>
      <c r="DH8" s="10"/>
      <c r="DI8" s="10"/>
      <c r="DJ8" s="10"/>
      <c r="DK8" s="10"/>
      <c r="DL8" s="10"/>
      <c r="DM8" s="10"/>
      <c r="DN8" s="10"/>
      <c r="DO8" s="10"/>
      <c r="DP8" s="10"/>
      <c r="DQ8" s="10"/>
      <c r="DR8" s="10"/>
      <c r="DS8" s="10"/>
      <c r="DT8" s="10"/>
      <c r="DU8" s="10"/>
      <c r="DV8" s="10"/>
      <c r="DW8" s="10"/>
      <c r="DX8" s="10"/>
      <c r="DY8" s="10"/>
      <c r="DZ8" s="10"/>
      <c r="EA8" s="10"/>
      <c r="EB8" s="10"/>
      <c r="EC8" s="10"/>
      <c r="ED8" s="10"/>
      <c r="EE8" s="10"/>
      <c r="EF8" s="10"/>
      <c r="EG8" s="10"/>
      <c r="EH8" s="10"/>
      <c r="EI8" s="10"/>
      <c r="EJ8" s="10"/>
      <c r="EK8" s="10"/>
      <c r="EL8" s="10"/>
      <c r="EM8" s="10"/>
      <c r="EN8" s="10"/>
      <c r="EO8" s="10"/>
      <c r="EP8" s="10"/>
      <c r="EQ8" s="10"/>
      <c r="ER8" s="10"/>
      <c r="ES8" s="10"/>
      <c r="ET8" s="10"/>
      <c r="EU8" s="10"/>
      <c r="EV8" s="10"/>
      <c r="EW8" s="10"/>
      <c r="EX8" s="10"/>
      <c r="EY8" s="10"/>
      <c r="EZ8" s="10"/>
      <c r="FA8" s="10"/>
      <c r="FB8" s="10"/>
      <c r="FC8" s="10"/>
      <c r="FD8" s="10"/>
      <c r="FE8" s="10"/>
      <c r="FF8" s="10"/>
      <c r="FG8" s="10"/>
      <c r="FH8" s="10"/>
      <c r="FI8" s="10"/>
      <c r="FJ8" s="10"/>
      <c r="FK8" s="10"/>
      <c r="FL8" s="10"/>
      <c r="FM8" s="10"/>
      <c r="FN8" s="10"/>
      <c r="FO8" s="10"/>
      <c r="FP8" s="10"/>
      <c r="FQ8" s="10"/>
      <c r="FR8" s="10"/>
      <c r="FS8" s="10"/>
      <c r="FT8" s="10"/>
      <c r="FU8" s="10"/>
      <c r="FV8" s="10"/>
      <c r="FW8" s="10"/>
      <c r="FX8" s="10"/>
      <c r="FY8" s="10"/>
      <c r="FZ8" s="10"/>
      <c r="GA8" s="10"/>
      <c r="GB8" s="10"/>
      <c r="GC8" s="10"/>
      <c r="GD8" s="10"/>
      <c r="GE8" s="10"/>
      <c r="GF8" s="10"/>
      <c r="GG8" s="10"/>
      <c r="GH8" s="10"/>
    </row>
    <row r="9" spans="1:190" s="15" customFormat="1" x14ac:dyDescent="0.25">
      <c r="B9" s="15">
        <v>1</v>
      </c>
      <c r="C9" s="15" t="s">
        <v>9</v>
      </c>
      <c r="D9" s="18" t="s">
        <v>198</v>
      </c>
      <c r="E9" s="15" t="s">
        <v>8</v>
      </c>
      <c r="G9" s="15">
        <v>402</v>
      </c>
      <c r="H9" s="15" t="s">
        <v>7</v>
      </c>
      <c r="I9" s="18" t="str">
        <f t="shared" ref="I9:I14" si="0">IF(J9&lt;&gt;"Value!","Digikey","----")</f>
        <v>Digikey</v>
      </c>
      <c r="J9" s="18" t="str">
        <f t="shared" ref="J9:J14" si="1">RIGHT(E9,LEN(E9)-FIND("Digikey",E9)-7)</f>
        <v>445-1256-1-ND</v>
      </c>
    </row>
    <row r="10" spans="1:190" s="15" customFormat="1" x14ac:dyDescent="0.25">
      <c r="B10" s="15">
        <v>1</v>
      </c>
      <c r="C10" s="15" t="s">
        <v>10</v>
      </c>
      <c r="D10" s="18" t="s">
        <v>198</v>
      </c>
      <c r="E10" s="15" t="s">
        <v>22</v>
      </c>
      <c r="G10" s="15">
        <v>402</v>
      </c>
      <c r="H10" s="15" t="s">
        <v>14</v>
      </c>
      <c r="I10" s="18" t="str">
        <f t="shared" si="0"/>
        <v>Digikey</v>
      </c>
      <c r="J10" s="18" t="str">
        <f t="shared" si="1"/>
        <v>445-4984-1-ND</v>
      </c>
    </row>
    <row r="11" spans="1:190" s="15" customFormat="1" x14ac:dyDescent="0.25">
      <c r="B11" s="15">
        <v>1</v>
      </c>
      <c r="C11" s="15" t="s">
        <v>11</v>
      </c>
      <c r="D11" s="18" t="s">
        <v>198</v>
      </c>
      <c r="E11" s="15" t="s">
        <v>22</v>
      </c>
      <c r="G11" s="15">
        <v>402</v>
      </c>
      <c r="H11" s="15" t="s">
        <v>14</v>
      </c>
      <c r="I11" s="18" t="str">
        <f t="shared" si="0"/>
        <v>Digikey</v>
      </c>
      <c r="J11" s="18" t="str">
        <f t="shared" si="1"/>
        <v>445-4984-1-ND</v>
      </c>
    </row>
    <row r="12" spans="1:190" s="15" customFormat="1" x14ac:dyDescent="0.25">
      <c r="B12" s="15">
        <v>1</v>
      </c>
      <c r="C12" s="15" t="s">
        <v>12</v>
      </c>
      <c r="D12" s="18" t="s">
        <v>198</v>
      </c>
      <c r="E12" s="15" t="s">
        <v>22</v>
      </c>
      <c r="G12" s="15">
        <v>402</v>
      </c>
      <c r="H12" s="15" t="s">
        <v>14</v>
      </c>
      <c r="I12" s="18" t="str">
        <f t="shared" si="0"/>
        <v>Digikey</v>
      </c>
      <c r="J12" s="18" t="str">
        <f t="shared" si="1"/>
        <v>445-4984-1-ND</v>
      </c>
    </row>
    <row r="13" spans="1:190" s="15" customFormat="1" x14ac:dyDescent="0.25">
      <c r="B13" s="15">
        <v>1</v>
      </c>
      <c r="C13" s="15" t="s">
        <v>13</v>
      </c>
      <c r="D13" s="18" t="s">
        <v>198</v>
      </c>
      <c r="E13" s="18" t="s">
        <v>241</v>
      </c>
      <c r="F13" s="7"/>
      <c r="G13" s="17" t="s">
        <v>242</v>
      </c>
      <c r="H13" s="17" t="s">
        <v>243</v>
      </c>
      <c r="I13" s="7" t="str">
        <f t="shared" si="0"/>
        <v>Digikey</v>
      </c>
      <c r="J13" s="7" t="str">
        <f t="shared" si="1"/>
        <v>445-1239-1-ND</v>
      </c>
    </row>
    <row r="14" spans="1:190" s="15" customFormat="1" x14ac:dyDescent="0.25">
      <c r="B14" s="15">
        <v>1</v>
      </c>
      <c r="C14" s="15" t="s">
        <v>231</v>
      </c>
      <c r="D14" s="18" t="s">
        <v>198</v>
      </c>
      <c r="E14" s="18" t="s">
        <v>241</v>
      </c>
      <c r="F14" s="7"/>
      <c r="G14" s="17" t="s">
        <v>242</v>
      </c>
      <c r="H14" s="17" t="s">
        <v>243</v>
      </c>
      <c r="I14" s="7" t="str">
        <f t="shared" si="0"/>
        <v>Digikey</v>
      </c>
      <c r="J14" s="7" t="str">
        <f t="shared" si="1"/>
        <v>445-1239-1-ND</v>
      </c>
    </row>
    <row r="15" spans="1:190" s="15" customFormat="1" x14ac:dyDescent="0.25">
      <c r="B15" s="15">
        <v>0</v>
      </c>
      <c r="C15" s="15" t="s">
        <v>239</v>
      </c>
      <c r="D15" s="18" t="s">
        <v>198</v>
      </c>
      <c r="E15" s="15" t="s">
        <v>261</v>
      </c>
      <c r="I15" s="18"/>
      <c r="J15" s="18"/>
    </row>
    <row r="16" spans="1:190" s="15" customFormat="1" x14ac:dyDescent="0.25">
      <c r="B16" s="15">
        <v>0</v>
      </c>
      <c r="C16" s="15" t="s">
        <v>240</v>
      </c>
      <c r="D16" s="18" t="s">
        <v>198</v>
      </c>
      <c r="E16" s="15" t="s">
        <v>261</v>
      </c>
      <c r="I16" s="18"/>
      <c r="J16" s="18"/>
    </row>
    <row r="17" spans="2:10" s="15" customFormat="1" x14ac:dyDescent="0.25">
      <c r="B17" s="15">
        <v>1</v>
      </c>
      <c r="C17" s="15" t="s">
        <v>244</v>
      </c>
      <c r="D17" s="18" t="s">
        <v>198</v>
      </c>
      <c r="E17" s="15" t="s">
        <v>25</v>
      </c>
      <c r="G17" s="15">
        <v>1206</v>
      </c>
      <c r="H17" s="15" t="s">
        <v>24</v>
      </c>
      <c r="I17" s="18" t="str">
        <f t="shared" ref="I17:I18" si="2">IF(J17&lt;&gt;"Value!","Digikey","----")</f>
        <v>Digikey</v>
      </c>
      <c r="J17" s="18" t="str">
        <f t="shared" ref="J17:J18" si="3">RIGHT(E17,LEN(E17)-FIND("Digikey",E17)-7)</f>
        <v>493-2351-1-ND</v>
      </c>
    </row>
    <row r="18" spans="2:10" s="15" customFormat="1" x14ac:dyDescent="0.25">
      <c r="B18" s="15">
        <v>1</v>
      </c>
      <c r="C18" s="15" t="s">
        <v>247</v>
      </c>
      <c r="D18" s="18" t="s">
        <v>198</v>
      </c>
      <c r="E18" s="20" t="s">
        <v>248</v>
      </c>
      <c r="F18" s="7"/>
      <c r="G18" s="17" t="s">
        <v>249</v>
      </c>
      <c r="H18" s="17" t="s">
        <v>218</v>
      </c>
      <c r="I18" s="7" t="str">
        <f t="shared" si="2"/>
        <v>Digikey</v>
      </c>
      <c r="J18" s="7" t="str">
        <f t="shared" si="3"/>
        <v>587-1284-2-ND</v>
      </c>
    </row>
    <row r="19" spans="2:10" s="15" customFormat="1" x14ac:dyDescent="0.25">
      <c r="B19" s="15">
        <v>1</v>
      </c>
      <c r="C19" s="15" t="s">
        <v>245</v>
      </c>
      <c r="D19" s="18" t="s">
        <v>198</v>
      </c>
      <c r="E19" s="15" t="s">
        <v>22</v>
      </c>
      <c r="G19" s="15">
        <v>402</v>
      </c>
      <c r="H19" s="15" t="s">
        <v>14</v>
      </c>
      <c r="I19" s="18" t="str">
        <f t="shared" ref="I19:I20" si="4">IF(J19&lt;&gt;"Value!","Digikey","----")</f>
        <v>Digikey</v>
      </c>
      <c r="J19" s="18" t="str">
        <f t="shared" ref="J19:J20" si="5">RIGHT(E19,LEN(E19)-FIND("Digikey",E19)-7)</f>
        <v>445-4984-1-ND</v>
      </c>
    </row>
    <row r="20" spans="2:10" s="15" customFormat="1" x14ac:dyDescent="0.25">
      <c r="B20" s="15">
        <v>1</v>
      </c>
      <c r="C20" s="15" t="s">
        <v>246</v>
      </c>
      <c r="D20" s="18" t="s">
        <v>198</v>
      </c>
      <c r="E20" s="15" t="s">
        <v>22</v>
      </c>
      <c r="G20" s="15">
        <v>402</v>
      </c>
      <c r="H20" s="15" t="s">
        <v>14</v>
      </c>
      <c r="I20" s="18" t="str">
        <f t="shared" si="4"/>
        <v>Digikey</v>
      </c>
      <c r="J20" s="18" t="str">
        <f t="shared" si="5"/>
        <v>445-4984-1-ND</v>
      </c>
    </row>
    <row r="21" spans="2:10" x14ac:dyDescent="0.25">
      <c r="B21">
        <v>1</v>
      </c>
      <c r="C21" t="s">
        <v>15</v>
      </c>
      <c r="D21" s="5" t="s">
        <v>198</v>
      </c>
      <c r="E21" t="s">
        <v>17</v>
      </c>
      <c r="F21"/>
      <c r="G21">
        <v>402</v>
      </c>
      <c r="H21" t="s">
        <v>16</v>
      </c>
      <c r="I21" s="5" t="str">
        <f t="shared" ref="I21:I70" si="6">IF(J21&lt;&gt;"Value!","Digikey","----")</f>
        <v>Digikey</v>
      </c>
      <c r="J21" s="5" t="str">
        <f t="shared" ref="J21:J70" si="7">RIGHT(E21,LEN(E21)-FIND("Digikey",E21)-7)</f>
        <v>445-4976-1-ND</v>
      </c>
    </row>
    <row r="22" spans="2:10" x14ac:dyDescent="0.25">
      <c r="B22">
        <v>1</v>
      </c>
      <c r="C22" t="s">
        <v>18</v>
      </c>
      <c r="D22" s="5" t="s">
        <v>198</v>
      </c>
      <c r="E22" t="s">
        <v>20</v>
      </c>
      <c r="F22"/>
      <c r="G22">
        <v>402</v>
      </c>
      <c r="H22" t="s">
        <v>19</v>
      </c>
      <c r="I22" s="5" t="str">
        <f t="shared" si="6"/>
        <v>Digikey</v>
      </c>
      <c r="J22" s="5" t="str">
        <f t="shared" si="7"/>
        <v>445-4972-1-ND</v>
      </c>
    </row>
    <row r="23" spans="2:10" x14ac:dyDescent="0.25">
      <c r="B23">
        <v>1</v>
      </c>
      <c r="C23" t="s">
        <v>21</v>
      </c>
      <c r="D23" s="5" t="s">
        <v>198</v>
      </c>
      <c r="E23" t="s">
        <v>22</v>
      </c>
      <c r="F23"/>
      <c r="G23">
        <v>402</v>
      </c>
      <c r="H23" t="s">
        <v>14</v>
      </c>
      <c r="I23" s="5" t="str">
        <f t="shared" si="6"/>
        <v>Digikey</v>
      </c>
      <c r="J23" s="5" t="str">
        <f t="shared" si="7"/>
        <v>445-4984-1-ND</v>
      </c>
    </row>
    <row r="24" spans="2:10" x14ac:dyDescent="0.25">
      <c r="B24">
        <v>1</v>
      </c>
      <c r="C24" t="s">
        <v>23</v>
      </c>
      <c r="D24" s="5" t="s">
        <v>198</v>
      </c>
      <c r="E24" t="s">
        <v>25</v>
      </c>
      <c r="F24"/>
      <c r="G24">
        <v>1206</v>
      </c>
      <c r="H24" t="s">
        <v>24</v>
      </c>
      <c r="I24" s="5" t="str">
        <f t="shared" si="6"/>
        <v>Digikey</v>
      </c>
      <c r="J24" s="5" t="str">
        <f t="shared" si="7"/>
        <v>493-2351-1-ND</v>
      </c>
    </row>
    <row r="25" spans="2:10" x14ac:dyDescent="0.25">
      <c r="B25">
        <v>1</v>
      </c>
      <c r="C25" t="s">
        <v>26</v>
      </c>
      <c r="D25" s="5" t="s">
        <v>198</v>
      </c>
      <c r="E25" t="s">
        <v>22</v>
      </c>
      <c r="F25"/>
      <c r="G25">
        <v>402</v>
      </c>
      <c r="H25" t="s">
        <v>14</v>
      </c>
      <c r="I25" s="5" t="str">
        <f t="shared" si="6"/>
        <v>Digikey</v>
      </c>
      <c r="J25" s="5" t="str">
        <f t="shared" si="7"/>
        <v>445-4984-1-ND</v>
      </c>
    </row>
    <row r="26" spans="2:10" x14ac:dyDescent="0.25">
      <c r="B26">
        <v>1</v>
      </c>
      <c r="C26" t="s">
        <v>27</v>
      </c>
      <c r="D26" s="5" t="s">
        <v>198</v>
      </c>
      <c r="E26" t="s">
        <v>29</v>
      </c>
      <c r="F26"/>
      <c r="G26">
        <v>1206</v>
      </c>
      <c r="H26" t="s">
        <v>28</v>
      </c>
      <c r="I26" s="5" t="str">
        <f t="shared" si="6"/>
        <v>Digikey</v>
      </c>
      <c r="J26" s="5" t="str">
        <f t="shared" si="7"/>
        <v>493-4142-1-ND</v>
      </c>
    </row>
    <row r="27" spans="2:10" x14ac:dyDescent="0.25">
      <c r="B27">
        <v>1</v>
      </c>
      <c r="C27" t="s">
        <v>30</v>
      </c>
      <c r="D27" s="5" t="s">
        <v>198</v>
      </c>
      <c r="E27" t="s">
        <v>20</v>
      </c>
      <c r="F27"/>
      <c r="G27">
        <v>402</v>
      </c>
      <c r="H27" t="s">
        <v>19</v>
      </c>
      <c r="I27" s="5" t="str">
        <f t="shared" si="6"/>
        <v>Digikey</v>
      </c>
      <c r="J27" s="5" t="str">
        <f t="shared" si="7"/>
        <v>445-4972-1-ND</v>
      </c>
    </row>
    <row r="28" spans="2:10" x14ac:dyDescent="0.25">
      <c r="B28" s="10">
        <v>1</v>
      </c>
      <c r="C28" s="10" t="s">
        <v>31</v>
      </c>
      <c r="D28" s="5" t="s">
        <v>198</v>
      </c>
      <c r="E28" s="10" t="s">
        <v>217</v>
      </c>
      <c r="F28" s="10"/>
      <c r="G28" s="10">
        <v>402</v>
      </c>
      <c r="H28" s="10" t="s">
        <v>218</v>
      </c>
      <c r="I28" s="5" t="str">
        <f t="shared" si="6"/>
        <v>Digikey</v>
      </c>
      <c r="J28" s="5" t="str">
        <f t="shared" si="7"/>
        <v>311-1731-2-ND</v>
      </c>
    </row>
    <row r="29" spans="2:10" x14ac:dyDescent="0.25">
      <c r="B29">
        <v>1</v>
      </c>
      <c r="C29" t="s">
        <v>32</v>
      </c>
      <c r="D29" s="5" t="s">
        <v>198</v>
      </c>
      <c r="E29" t="s">
        <v>29</v>
      </c>
      <c r="F29"/>
      <c r="G29">
        <v>1206</v>
      </c>
      <c r="H29" t="s">
        <v>28</v>
      </c>
      <c r="I29" s="5" t="str">
        <f t="shared" si="6"/>
        <v>Digikey</v>
      </c>
      <c r="J29" s="5" t="str">
        <f t="shared" si="7"/>
        <v>493-4142-1-ND</v>
      </c>
    </row>
    <row r="30" spans="2:10" x14ac:dyDescent="0.25">
      <c r="B30">
        <v>1</v>
      </c>
      <c r="C30" t="s">
        <v>33</v>
      </c>
      <c r="D30" s="5" t="s">
        <v>198</v>
      </c>
      <c r="E30" t="s">
        <v>35</v>
      </c>
      <c r="F30"/>
      <c r="G30">
        <v>402</v>
      </c>
      <c r="H30" t="s">
        <v>34</v>
      </c>
      <c r="I30" s="5" t="str">
        <f t="shared" si="6"/>
        <v>Digikey</v>
      </c>
      <c r="J30" s="5" t="str">
        <f t="shared" si="7"/>
        <v>445-1235-1-ND</v>
      </c>
    </row>
    <row r="31" spans="2:10" x14ac:dyDescent="0.25">
      <c r="B31">
        <v>1</v>
      </c>
      <c r="C31" t="s">
        <v>36</v>
      </c>
      <c r="D31" s="5" t="s">
        <v>198</v>
      </c>
      <c r="E31" t="s">
        <v>35</v>
      </c>
      <c r="F31"/>
      <c r="G31">
        <v>402</v>
      </c>
      <c r="H31" t="s">
        <v>34</v>
      </c>
      <c r="I31" s="5" t="str">
        <f t="shared" si="6"/>
        <v>Digikey</v>
      </c>
      <c r="J31" s="5" t="str">
        <f t="shared" si="7"/>
        <v>445-1235-1-ND</v>
      </c>
    </row>
    <row r="32" spans="2:10" x14ac:dyDescent="0.25">
      <c r="B32">
        <v>1</v>
      </c>
      <c r="C32" t="s">
        <v>37</v>
      </c>
      <c r="D32" s="5" t="s">
        <v>198</v>
      </c>
      <c r="E32" t="s">
        <v>8</v>
      </c>
      <c r="F32"/>
      <c r="G32">
        <v>402</v>
      </c>
      <c r="H32" t="s">
        <v>7</v>
      </c>
      <c r="I32" s="5" t="str">
        <f t="shared" si="6"/>
        <v>Digikey</v>
      </c>
      <c r="J32" s="5" t="str">
        <f t="shared" si="7"/>
        <v>445-1256-1-ND</v>
      </c>
    </row>
    <row r="33" spans="2:11" x14ac:dyDescent="0.25">
      <c r="B33">
        <v>1</v>
      </c>
      <c r="C33" t="s">
        <v>38</v>
      </c>
      <c r="D33" s="5" t="s">
        <v>198</v>
      </c>
      <c r="E33" t="s">
        <v>22</v>
      </c>
      <c r="F33"/>
      <c r="G33">
        <v>402</v>
      </c>
      <c r="H33" t="s">
        <v>14</v>
      </c>
      <c r="I33" s="5" t="str">
        <f t="shared" si="6"/>
        <v>Digikey</v>
      </c>
      <c r="J33" s="5" t="str">
        <f t="shared" si="7"/>
        <v>445-4984-1-ND</v>
      </c>
    </row>
    <row r="34" spans="2:11" x14ac:dyDescent="0.25">
      <c r="B34">
        <v>1</v>
      </c>
      <c r="C34" t="s">
        <v>206</v>
      </c>
      <c r="D34" s="5" t="s">
        <v>198</v>
      </c>
      <c r="E34" t="s">
        <v>22</v>
      </c>
      <c r="F34"/>
      <c r="G34">
        <v>402</v>
      </c>
      <c r="H34" t="s">
        <v>14</v>
      </c>
      <c r="I34" s="5" t="str">
        <f>IF(J34&lt;&gt;"Value!","Digikey","----")</f>
        <v>Digikey</v>
      </c>
      <c r="J34" s="5" t="str">
        <f>RIGHT(E34,LEN(E34)-FIND("Digikey",E34)-7)</f>
        <v>445-4984-1-ND</v>
      </c>
    </row>
    <row r="35" spans="2:11" x14ac:dyDescent="0.25">
      <c r="B35">
        <v>1</v>
      </c>
      <c r="C35" t="s">
        <v>39</v>
      </c>
      <c r="D35" s="5" t="s">
        <v>198</v>
      </c>
      <c r="E35" t="s">
        <v>40</v>
      </c>
      <c r="F35"/>
      <c r="G35">
        <v>402</v>
      </c>
      <c r="H35" t="s">
        <v>187</v>
      </c>
      <c r="I35" s="5" t="str">
        <f t="shared" si="6"/>
        <v>Digikey</v>
      </c>
      <c r="J35" s="5" t="str">
        <f t="shared" si="7"/>
        <v>445-1241-1-ND</v>
      </c>
    </row>
    <row r="36" spans="2:11" x14ac:dyDescent="0.25">
      <c r="B36">
        <v>1</v>
      </c>
      <c r="C36" t="s">
        <v>41</v>
      </c>
      <c r="D36" s="5" t="s">
        <v>198</v>
      </c>
      <c r="E36" t="s">
        <v>40</v>
      </c>
      <c r="F36"/>
      <c r="G36">
        <v>402</v>
      </c>
      <c r="H36" t="s">
        <v>187</v>
      </c>
      <c r="I36" s="5" t="str">
        <f t="shared" si="6"/>
        <v>Digikey</v>
      </c>
      <c r="J36" s="5" t="str">
        <f t="shared" si="7"/>
        <v>445-1241-1-ND</v>
      </c>
    </row>
    <row r="37" spans="2:11" x14ac:dyDescent="0.25">
      <c r="B37">
        <v>1</v>
      </c>
      <c r="C37" t="s">
        <v>42</v>
      </c>
      <c r="D37" s="5" t="s">
        <v>198</v>
      </c>
      <c r="E37" t="s">
        <v>43</v>
      </c>
      <c r="F37"/>
      <c r="G37">
        <v>603</v>
      </c>
      <c r="H37" t="s">
        <v>28</v>
      </c>
      <c r="I37" s="5" t="str">
        <f t="shared" si="6"/>
        <v>Digikey</v>
      </c>
      <c r="J37" s="5" t="str">
        <f t="shared" si="7"/>
        <v>445-5170-1-ND</v>
      </c>
    </row>
    <row r="38" spans="2:11" x14ac:dyDescent="0.25">
      <c r="B38">
        <v>1</v>
      </c>
      <c r="C38" t="s">
        <v>44</v>
      </c>
      <c r="D38" s="5" t="s">
        <v>198</v>
      </c>
      <c r="E38" t="s">
        <v>22</v>
      </c>
      <c r="F38"/>
      <c r="G38">
        <v>402</v>
      </c>
      <c r="H38" t="s">
        <v>14</v>
      </c>
      <c r="I38" s="5" t="str">
        <f t="shared" si="6"/>
        <v>Digikey</v>
      </c>
      <c r="J38" s="5" t="str">
        <f t="shared" si="7"/>
        <v>445-4984-1-ND</v>
      </c>
    </row>
    <row r="39" spans="2:11" x14ac:dyDescent="0.25">
      <c r="B39">
        <v>1</v>
      </c>
      <c r="C39" t="s">
        <v>45</v>
      </c>
      <c r="D39" t="s">
        <v>204</v>
      </c>
      <c r="E39" t="s">
        <v>203</v>
      </c>
      <c r="F39"/>
      <c r="G39">
        <v>603</v>
      </c>
      <c r="H39" t="s">
        <v>28</v>
      </c>
      <c r="I39" t="str">
        <f t="shared" si="6"/>
        <v>Digikey</v>
      </c>
      <c r="J39" t="str">
        <f t="shared" si="7"/>
        <v>445-5170-1-ND</v>
      </c>
    </row>
    <row r="40" spans="2:11" x14ac:dyDescent="0.25">
      <c r="B40">
        <v>1</v>
      </c>
      <c r="C40" t="s">
        <v>46</v>
      </c>
      <c r="D40" s="5" t="s">
        <v>198</v>
      </c>
      <c r="E40" t="s">
        <v>22</v>
      </c>
      <c r="F40"/>
      <c r="G40">
        <v>402</v>
      </c>
      <c r="H40" t="s">
        <v>14</v>
      </c>
      <c r="I40" s="5" t="str">
        <f t="shared" si="6"/>
        <v>Digikey</v>
      </c>
      <c r="J40" s="5" t="str">
        <f t="shared" si="7"/>
        <v>445-4984-1-ND</v>
      </c>
    </row>
    <row r="41" spans="2:11" x14ac:dyDescent="0.25">
      <c r="B41">
        <v>1</v>
      </c>
      <c r="C41" t="s">
        <v>47</v>
      </c>
      <c r="D41" s="5" t="s">
        <v>198</v>
      </c>
      <c r="E41" t="s">
        <v>22</v>
      </c>
      <c r="F41"/>
      <c r="G41">
        <v>402</v>
      </c>
      <c r="H41" t="s">
        <v>14</v>
      </c>
      <c r="I41" s="5" t="str">
        <f t="shared" si="6"/>
        <v>Digikey</v>
      </c>
      <c r="J41" s="5" t="str">
        <f t="shared" si="7"/>
        <v>445-4984-1-ND</v>
      </c>
    </row>
    <row r="42" spans="2:11" x14ac:dyDescent="0.25">
      <c r="B42">
        <v>1</v>
      </c>
      <c r="C42" t="s">
        <v>48</v>
      </c>
      <c r="D42" s="5" t="s">
        <v>198</v>
      </c>
      <c r="E42" t="s">
        <v>40</v>
      </c>
      <c r="F42"/>
      <c r="G42">
        <v>402</v>
      </c>
      <c r="H42" t="s">
        <v>187</v>
      </c>
      <c r="I42" s="5" t="str">
        <f t="shared" si="6"/>
        <v>Digikey</v>
      </c>
      <c r="J42" s="5" t="str">
        <f t="shared" si="7"/>
        <v>445-1241-1-ND</v>
      </c>
    </row>
    <row r="43" spans="2:11" x14ac:dyDescent="0.25">
      <c r="B43">
        <v>1</v>
      </c>
      <c r="C43" t="s">
        <v>49</v>
      </c>
      <c r="D43" s="5" t="s">
        <v>198</v>
      </c>
      <c r="E43" t="s">
        <v>40</v>
      </c>
      <c r="F43"/>
      <c r="G43">
        <v>402</v>
      </c>
      <c r="H43" t="s">
        <v>187</v>
      </c>
      <c r="I43" s="5" t="str">
        <f t="shared" si="6"/>
        <v>Digikey</v>
      </c>
      <c r="J43" s="5" t="str">
        <f t="shared" si="7"/>
        <v>445-1241-1-ND</v>
      </c>
    </row>
    <row r="44" spans="2:11" x14ac:dyDescent="0.25">
      <c r="B44">
        <v>1</v>
      </c>
      <c r="C44" t="s">
        <v>50</v>
      </c>
      <c r="D44" s="5" t="s">
        <v>198</v>
      </c>
      <c r="E44" t="s">
        <v>22</v>
      </c>
      <c r="F44"/>
      <c r="G44">
        <v>402</v>
      </c>
      <c r="H44" t="s">
        <v>14</v>
      </c>
      <c r="I44" s="5" t="str">
        <f t="shared" si="6"/>
        <v>Digikey</v>
      </c>
      <c r="J44" s="5" t="str">
        <f t="shared" si="7"/>
        <v>445-4984-1-ND</v>
      </c>
    </row>
    <row r="45" spans="2:11" x14ac:dyDescent="0.25">
      <c r="B45">
        <v>1</v>
      </c>
      <c r="C45" t="s">
        <v>207</v>
      </c>
      <c r="D45" s="5" t="s">
        <v>198</v>
      </c>
      <c r="E45" t="s">
        <v>22</v>
      </c>
      <c r="F45"/>
      <c r="G45">
        <v>402</v>
      </c>
      <c r="H45" t="s">
        <v>14</v>
      </c>
      <c r="I45" s="5" t="str">
        <f>IF(J45&lt;&gt;"Value!","Digikey","----")</f>
        <v>Digikey</v>
      </c>
      <c r="J45" s="5" t="str">
        <f>RIGHT(E45,LEN(E45)-FIND("Digikey",E45)-7)</f>
        <v>445-4984-1-ND</v>
      </c>
    </row>
    <row r="46" spans="2:11" x14ac:dyDescent="0.25">
      <c r="B46">
        <v>1</v>
      </c>
      <c r="C46" t="s">
        <v>51</v>
      </c>
      <c r="D46" s="5" t="s">
        <v>56</v>
      </c>
      <c r="E46" t="s">
        <v>53</v>
      </c>
      <c r="F46" t="s">
        <v>55</v>
      </c>
      <c r="G46" t="s">
        <v>54</v>
      </c>
      <c r="H46" t="s">
        <v>52</v>
      </c>
      <c r="I46" s="5" t="str">
        <f t="shared" si="6"/>
        <v>Digikey</v>
      </c>
      <c r="J46" s="5" t="str">
        <f t="shared" si="7"/>
        <v>568-7982-1-ND</v>
      </c>
    </row>
    <row r="47" spans="2:11" x14ac:dyDescent="0.25">
      <c r="B47">
        <v>1</v>
      </c>
      <c r="C47" t="s">
        <v>57</v>
      </c>
      <c r="D47" s="5" t="s">
        <v>56</v>
      </c>
      <c r="E47" t="s">
        <v>53</v>
      </c>
      <c r="F47" t="s">
        <v>55</v>
      </c>
      <c r="G47" t="s">
        <v>54</v>
      </c>
      <c r="H47" t="s">
        <v>52</v>
      </c>
      <c r="I47" s="5" t="str">
        <f t="shared" si="6"/>
        <v>Digikey</v>
      </c>
      <c r="J47" s="5" t="str">
        <f t="shared" si="7"/>
        <v>568-7982-1-ND</v>
      </c>
    </row>
    <row r="48" spans="2:11" s="10" customFormat="1" x14ac:dyDescent="0.25">
      <c r="B48" s="10">
        <v>1</v>
      </c>
      <c r="C48" s="10" t="s">
        <v>58</v>
      </c>
      <c r="D48" s="5" t="s">
        <v>202</v>
      </c>
      <c r="E48" s="10" t="s">
        <v>209</v>
      </c>
      <c r="H48" s="10" t="s">
        <v>215</v>
      </c>
      <c r="I48" s="5" t="s">
        <v>202</v>
      </c>
      <c r="J48" s="5"/>
      <c r="K48" s="10" t="s">
        <v>266</v>
      </c>
    </row>
    <row r="49" spans="1:11" s="10" customFormat="1" x14ac:dyDescent="0.25">
      <c r="B49" s="10">
        <v>1</v>
      </c>
      <c r="C49" s="10" t="s">
        <v>59</v>
      </c>
      <c r="D49" s="5" t="s">
        <v>202</v>
      </c>
      <c r="E49" s="10" t="s">
        <v>209</v>
      </c>
      <c r="H49" s="10" t="s">
        <v>215</v>
      </c>
      <c r="I49" s="5" t="s">
        <v>202</v>
      </c>
      <c r="J49" s="5"/>
      <c r="K49" s="10" t="s">
        <v>266</v>
      </c>
    </row>
    <row r="50" spans="1:11" s="10" customFormat="1" x14ac:dyDescent="0.25">
      <c r="B50" s="10">
        <v>1</v>
      </c>
      <c r="C50" s="10" t="s">
        <v>60</v>
      </c>
      <c r="D50" s="5" t="s">
        <v>202</v>
      </c>
      <c r="E50" s="10" t="s">
        <v>209</v>
      </c>
      <c r="H50" s="10" t="s">
        <v>215</v>
      </c>
      <c r="I50" s="5" t="s">
        <v>202</v>
      </c>
      <c r="J50" s="5"/>
      <c r="K50" s="10" t="s">
        <v>266</v>
      </c>
    </row>
    <row r="51" spans="1:11" s="10" customFormat="1" x14ac:dyDescent="0.25">
      <c r="B51" s="10">
        <v>1</v>
      </c>
      <c r="C51" s="10" t="s">
        <v>61</v>
      </c>
      <c r="D51" s="5" t="s">
        <v>202</v>
      </c>
      <c r="E51" s="10" t="s">
        <v>209</v>
      </c>
      <c r="H51" s="10" t="s">
        <v>215</v>
      </c>
      <c r="I51" s="5" t="s">
        <v>202</v>
      </c>
      <c r="J51" s="5"/>
      <c r="K51" s="10" t="s">
        <v>266</v>
      </c>
    </row>
    <row r="52" spans="1:11" x14ac:dyDescent="0.25">
      <c r="B52">
        <v>1</v>
      </c>
      <c r="C52" t="s">
        <v>62</v>
      </c>
      <c r="D52" s="5" t="s">
        <v>64</v>
      </c>
      <c r="E52" t="s">
        <v>213</v>
      </c>
      <c r="F52" t="s">
        <v>212</v>
      </c>
      <c r="G52"/>
      <c r="H52" t="s">
        <v>63</v>
      </c>
      <c r="I52" s="5" t="str">
        <f t="shared" si="6"/>
        <v>Digikey</v>
      </c>
      <c r="J52" s="5" t="str">
        <f t="shared" si="7"/>
        <v>296-25215-1-ND</v>
      </c>
    </row>
    <row r="53" spans="1:11" x14ac:dyDescent="0.25">
      <c r="B53">
        <v>1</v>
      </c>
      <c r="C53" t="s">
        <v>65</v>
      </c>
      <c r="D53" s="5" t="s">
        <v>64</v>
      </c>
      <c r="E53" t="s">
        <v>67</v>
      </c>
      <c r="F53" t="s">
        <v>66</v>
      </c>
      <c r="G53" t="s">
        <v>68</v>
      </c>
      <c r="H53" t="s">
        <v>66</v>
      </c>
      <c r="I53" s="5" t="str">
        <f t="shared" si="6"/>
        <v>Digikey</v>
      </c>
      <c r="J53" s="5" t="str">
        <f t="shared" si="7"/>
        <v>296-23618-1-ND</v>
      </c>
    </row>
    <row r="54" spans="1:11" x14ac:dyDescent="0.25">
      <c r="B54">
        <v>1</v>
      </c>
      <c r="C54" t="s">
        <v>69</v>
      </c>
      <c r="D54" s="5" t="s">
        <v>64</v>
      </c>
      <c r="E54" t="s">
        <v>71</v>
      </c>
      <c r="F54" t="s">
        <v>70</v>
      </c>
      <c r="G54" t="s">
        <v>72</v>
      </c>
      <c r="H54" t="s">
        <v>70</v>
      </c>
      <c r="I54" s="5" t="str">
        <f t="shared" si="6"/>
        <v>Digikey</v>
      </c>
      <c r="J54" s="5" t="str">
        <f t="shared" si="7"/>
        <v>296-25285-1-ND</v>
      </c>
    </row>
    <row r="55" spans="1:11" s="15" customFormat="1" x14ac:dyDescent="0.25">
      <c r="A55" s="7"/>
      <c r="B55" s="21">
        <v>1</v>
      </c>
      <c r="C55" s="17" t="s">
        <v>250</v>
      </c>
      <c r="D55" s="18" t="s">
        <v>202</v>
      </c>
      <c r="E55" s="20" t="s">
        <v>251</v>
      </c>
      <c r="G55" s="17" t="s">
        <v>252</v>
      </c>
      <c r="H55" s="17"/>
      <c r="I55" s="15" t="s">
        <v>202</v>
      </c>
      <c r="J55" s="15" t="s">
        <v>253</v>
      </c>
      <c r="K55" s="15" t="s">
        <v>256</v>
      </c>
    </row>
    <row r="56" spans="1:11" s="15" customFormat="1" x14ac:dyDescent="0.25">
      <c r="A56" s="7"/>
      <c r="B56" s="21">
        <v>1</v>
      </c>
      <c r="C56" s="17" t="s">
        <v>254</v>
      </c>
      <c r="D56" s="18" t="s">
        <v>202</v>
      </c>
      <c r="E56" s="20" t="s">
        <v>251</v>
      </c>
      <c r="G56" s="17" t="s">
        <v>252</v>
      </c>
      <c r="H56" s="17"/>
      <c r="I56" s="15" t="s">
        <v>202</v>
      </c>
      <c r="J56" s="15" t="s">
        <v>253</v>
      </c>
      <c r="K56" s="15" t="s">
        <v>256</v>
      </c>
    </row>
    <row r="57" spans="1:11" x14ac:dyDescent="0.25">
      <c r="B57">
        <v>1</v>
      </c>
      <c r="C57" t="s">
        <v>76</v>
      </c>
      <c r="D57" s="5" t="s">
        <v>198</v>
      </c>
      <c r="E57" t="s">
        <v>73</v>
      </c>
      <c r="F57"/>
      <c r="G57" t="s">
        <v>74</v>
      </c>
      <c r="H57"/>
      <c r="I57" s="9" t="s">
        <v>202</v>
      </c>
      <c r="J57" s="12"/>
    </row>
    <row r="58" spans="1:11" x14ac:dyDescent="0.25">
      <c r="B58">
        <v>1</v>
      </c>
      <c r="C58" t="s">
        <v>77</v>
      </c>
      <c r="D58" s="5" t="s">
        <v>198</v>
      </c>
      <c r="E58" t="s">
        <v>73</v>
      </c>
      <c r="F58"/>
      <c r="G58" t="s">
        <v>74</v>
      </c>
      <c r="H58" t="s">
        <v>75</v>
      </c>
      <c r="I58" s="5" t="str">
        <f>IF(J58&lt;&gt;"Value!","Digikey","----")</f>
        <v>Digikey</v>
      </c>
      <c r="J58" s="5" t="str">
        <f>RIGHT(E58,LEN(E58)-FIND("Digikey",E58)-7)</f>
        <v>S1012E-03-ND</v>
      </c>
    </row>
    <row r="59" spans="1:11" s="15" customFormat="1" x14ac:dyDescent="0.25">
      <c r="B59" s="15">
        <v>1</v>
      </c>
      <c r="C59" s="15" t="s">
        <v>205</v>
      </c>
      <c r="D59" s="15" t="s">
        <v>198</v>
      </c>
      <c r="E59" s="15" t="s">
        <v>78</v>
      </c>
      <c r="G59" s="15" t="s">
        <v>79</v>
      </c>
      <c r="H59" s="15" t="s">
        <v>75</v>
      </c>
      <c r="I59" s="15" t="str">
        <f t="shared" ref="I59" si="8">IF(J59&lt;&gt;"Value!","Digikey","----")</f>
        <v>Digikey</v>
      </c>
      <c r="J59" s="15" t="str">
        <f t="shared" ref="J59" si="9">RIGHT(E59,LEN(E59)-FIND("Digikey",E59)-7)</f>
        <v>S1012E-02-ND</v>
      </c>
    </row>
    <row r="60" spans="1:11" s="15" customFormat="1" x14ac:dyDescent="0.25">
      <c r="B60" s="15">
        <v>1</v>
      </c>
      <c r="C60" s="15" t="s">
        <v>80</v>
      </c>
      <c r="D60" s="18" t="s">
        <v>198</v>
      </c>
      <c r="E60" s="15" t="s">
        <v>73</v>
      </c>
      <c r="G60" s="15" t="s">
        <v>74</v>
      </c>
      <c r="H60" s="15" t="s">
        <v>75</v>
      </c>
      <c r="I60" s="18" t="str">
        <f>IF(J60&lt;&gt;"Value!","Digikey","----")</f>
        <v>Digikey</v>
      </c>
      <c r="J60" s="18" t="str">
        <f>RIGHT(E60,LEN(E60)-FIND("Digikey",E60)-7)</f>
        <v>S1012E-03-ND</v>
      </c>
    </row>
    <row r="61" spans="1:11" s="10" customFormat="1" x14ac:dyDescent="0.25">
      <c r="B61" s="10">
        <v>1</v>
      </c>
      <c r="C61" s="10" t="s">
        <v>81</v>
      </c>
      <c r="D61" s="5" t="s">
        <v>198</v>
      </c>
      <c r="E61" s="10" t="s">
        <v>226</v>
      </c>
      <c r="G61" s="10" t="s">
        <v>219</v>
      </c>
      <c r="H61" s="10" t="s">
        <v>220</v>
      </c>
      <c r="I61" s="9" t="s">
        <v>202</v>
      </c>
      <c r="J61" s="9"/>
    </row>
    <row r="62" spans="1:11" x14ac:dyDescent="0.25">
      <c r="B62">
        <v>1</v>
      </c>
      <c r="C62" t="s">
        <v>210</v>
      </c>
      <c r="D62" s="5" t="s">
        <v>186</v>
      </c>
      <c r="E62" t="s">
        <v>188</v>
      </c>
      <c r="F62" t="s">
        <v>185</v>
      </c>
      <c r="G62" t="s">
        <v>184</v>
      </c>
      <c r="H62" t="s">
        <v>185</v>
      </c>
      <c r="I62" s="5" t="str">
        <f t="shared" si="6"/>
        <v>Digikey</v>
      </c>
      <c r="J62" s="5" t="str">
        <f t="shared" si="7"/>
        <v>H11574CT-ND</v>
      </c>
    </row>
    <row r="63" spans="1:11" s="10" customFormat="1" x14ac:dyDescent="0.25">
      <c r="A63" s="2"/>
      <c r="B63" s="2">
        <v>1</v>
      </c>
      <c r="C63" s="2" t="s">
        <v>82</v>
      </c>
      <c r="D63" s="9" t="s">
        <v>86</v>
      </c>
      <c r="E63" s="2" t="s">
        <v>84</v>
      </c>
      <c r="F63" s="2" t="s">
        <v>85</v>
      </c>
      <c r="G63" s="2">
        <v>1206</v>
      </c>
      <c r="H63" s="2" t="s">
        <v>83</v>
      </c>
      <c r="I63" s="9" t="str">
        <f t="shared" si="6"/>
        <v>Digikey</v>
      </c>
      <c r="J63" s="9" t="str">
        <f t="shared" si="7"/>
        <v>587-1618-1-ND</v>
      </c>
    </row>
    <row r="64" spans="1:11" x14ac:dyDescent="0.25">
      <c r="B64">
        <v>1</v>
      </c>
      <c r="C64" t="s">
        <v>87</v>
      </c>
      <c r="D64" s="5" t="s">
        <v>198</v>
      </c>
      <c r="E64" t="s">
        <v>93</v>
      </c>
      <c r="F64"/>
      <c r="G64">
        <v>603</v>
      </c>
      <c r="H64" t="s">
        <v>88</v>
      </c>
      <c r="I64" s="5" t="str">
        <f t="shared" si="6"/>
        <v>Digikey</v>
      </c>
      <c r="J64" s="5" t="str">
        <f t="shared" si="7"/>
        <v>160-1181-1-ND</v>
      </c>
    </row>
    <row r="65" spans="1:60" x14ac:dyDescent="0.25">
      <c r="B65">
        <v>1</v>
      </c>
      <c r="C65" t="s">
        <v>90</v>
      </c>
      <c r="D65" s="5" t="s">
        <v>198</v>
      </c>
      <c r="E65" t="s">
        <v>89</v>
      </c>
      <c r="F65"/>
      <c r="G65">
        <v>603</v>
      </c>
      <c r="H65" t="s">
        <v>91</v>
      </c>
      <c r="I65" s="5" t="str">
        <f t="shared" si="6"/>
        <v>Digikey</v>
      </c>
      <c r="J65" s="5" t="str">
        <f t="shared" si="7"/>
        <v>160-1183-1-ND</v>
      </c>
    </row>
    <row r="66" spans="1:60" x14ac:dyDescent="0.25">
      <c r="B66">
        <v>1</v>
      </c>
      <c r="C66" t="s">
        <v>92</v>
      </c>
      <c r="D66" s="5" t="s">
        <v>198</v>
      </c>
      <c r="E66" t="s">
        <v>93</v>
      </c>
      <c r="F66"/>
      <c r="G66">
        <v>603</v>
      </c>
      <c r="H66" t="s">
        <v>88</v>
      </c>
      <c r="I66" s="5" t="str">
        <f t="shared" si="6"/>
        <v>Digikey</v>
      </c>
      <c r="J66" s="5" t="str">
        <f t="shared" si="7"/>
        <v>160-1181-1-ND</v>
      </c>
    </row>
    <row r="67" spans="1:60" x14ac:dyDescent="0.25">
      <c r="B67">
        <v>1</v>
      </c>
      <c r="C67" t="s">
        <v>94</v>
      </c>
      <c r="D67" s="5" t="s">
        <v>198</v>
      </c>
      <c r="E67" t="s">
        <v>89</v>
      </c>
      <c r="F67"/>
      <c r="G67">
        <v>603</v>
      </c>
      <c r="H67" t="s">
        <v>91</v>
      </c>
      <c r="I67" s="5" t="str">
        <f t="shared" si="6"/>
        <v>Digikey</v>
      </c>
      <c r="J67" s="5" t="str">
        <f t="shared" si="7"/>
        <v>160-1183-1-ND</v>
      </c>
    </row>
    <row r="68" spans="1:60" x14ac:dyDescent="0.25">
      <c r="B68">
        <v>1</v>
      </c>
      <c r="C68" t="s">
        <v>211</v>
      </c>
      <c r="D68" s="5" t="s">
        <v>64</v>
      </c>
      <c r="E68" t="s">
        <v>229</v>
      </c>
      <c r="F68" t="s">
        <v>257</v>
      </c>
      <c r="G68" t="s">
        <v>230</v>
      </c>
      <c r="H68" s="15" t="s">
        <v>257</v>
      </c>
      <c r="I68" s="5" t="e">
        <f>IF(J68&lt;&gt;"Value!","Digikey","----")</f>
        <v>#VALUE!</v>
      </c>
      <c r="J68" s="5" t="e">
        <f>RIGHT(E68,LEN(E68)-FIND("Digikey",E68)-7)</f>
        <v>#VALUE!</v>
      </c>
    </row>
    <row r="69" spans="1:60" x14ac:dyDescent="0.25">
      <c r="B69">
        <v>1</v>
      </c>
      <c r="C69" t="s">
        <v>95</v>
      </c>
      <c r="D69" s="5" t="s">
        <v>64</v>
      </c>
      <c r="E69" t="s">
        <v>97</v>
      </c>
      <c r="F69" t="s">
        <v>96</v>
      </c>
      <c r="G69" t="s">
        <v>98</v>
      </c>
      <c r="H69" t="s">
        <v>96</v>
      </c>
      <c r="I69" s="5" t="str">
        <f t="shared" si="6"/>
        <v>Digikey</v>
      </c>
      <c r="J69" s="5" t="str">
        <f t="shared" si="7"/>
        <v>296-27400-1-ND</v>
      </c>
    </row>
    <row r="70" spans="1:60" x14ac:dyDescent="0.25">
      <c r="B70">
        <v>1</v>
      </c>
      <c r="C70" t="s">
        <v>99</v>
      </c>
      <c r="D70" s="5" t="s">
        <v>64</v>
      </c>
      <c r="E70" t="s">
        <v>101</v>
      </c>
      <c r="F70" t="s">
        <v>100</v>
      </c>
      <c r="G70" t="s">
        <v>102</v>
      </c>
      <c r="H70" t="s">
        <v>100</v>
      </c>
      <c r="I70" s="5" t="str">
        <f t="shared" si="6"/>
        <v>Digikey</v>
      </c>
      <c r="J70" s="5" t="str">
        <f t="shared" si="7"/>
        <v>296-28129-1-ND</v>
      </c>
    </row>
    <row r="71" spans="1:60" s="2" customFormat="1" x14ac:dyDescent="0.25">
      <c r="B71" s="2">
        <v>1</v>
      </c>
      <c r="C71" s="2" t="s">
        <v>103</v>
      </c>
      <c r="D71" s="9" t="s">
        <v>108</v>
      </c>
      <c r="E71" s="2" t="s">
        <v>105</v>
      </c>
      <c r="F71" s="2" t="s">
        <v>107</v>
      </c>
      <c r="G71" s="2" t="s">
        <v>106</v>
      </c>
      <c r="H71" s="2" t="s">
        <v>104</v>
      </c>
      <c r="I71" s="9" t="s">
        <v>108</v>
      </c>
      <c r="J71" s="2" t="s">
        <v>107</v>
      </c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</row>
    <row r="72" spans="1:60" s="2" customFormat="1" x14ac:dyDescent="0.25">
      <c r="B72" s="2">
        <v>1</v>
      </c>
      <c r="C72" s="2" t="s">
        <v>258</v>
      </c>
      <c r="D72" s="9" t="s">
        <v>221</v>
      </c>
      <c r="E72" s="2" t="s">
        <v>222</v>
      </c>
      <c r="F72" s="2" t="s">
        <v>223</v>
      </c>
      <c r="G72" s="2" t="s">
        <v>224</v>
      </c>
      <c r="H72" s="2" t="s">
        <v>174</v>
      </c>
      <c r="I72" s="2" t="s">
        <v>221</v>
      </c>
      <c r="J72" s="2" t="s">
        <v>225</v>
      </c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</row>
    <row r="73" spans="1:60" s="15" customFormat="1" x14ac:dyDescent="0.25">
      <c r="B73" s="15">
        <v>0</v>
      </c>
      <c r="C73" s="15" t="s">
        <v>259</v>
      </c>
      <c r="D73" s="18" t="s">
        <v>198</v>
      </c>
      <c r="E73" s="15" t="s">
        <v>260</v>
      </c>
    </row>
    <row r="74" spans="1:60" s="15" customFormat="1" x14ac:dyDescent="0.25">
      <c r="B74" s="15">
        <v>1</v>
      </c>
      <c r="C74" s="15" t="s">
        <v>109</v>
      </c>
      <c r="D74" s="18" t="s">
        <v>198</v>
      </c>
      <c r="E74" s="15" t="s">
        <v>114</v>
      </c>
      <c r="G74" s="15">
        <v>402</v>
      </c>
      <c r="H74" s="15">
        <v>0</v>
      </c>
      <c r="I74" s="18" t="str">
        <f t="shared" ref="I74" si="10">IF(J74&lt;&gt;"Value!","Digikey","----")</f>
        <v>Digikey</v>
      </c>
      <c r="J74" s="18" t="str">
        <f t="shared" ref="J74" si="11">RIGHT(E74,LEN(E74)-FIND("Digikey",E74)-7)</f>
        <v>311-0.0JRTR-ND</v>
      </c>
    </row>
    <row r="75" spans="1:60" s="10" customFormat="1" x14ac:dyDescent="0.25">
      <c r="B75" s="10">
        <v>1</v>
      </c>
      <c r="C75" s="10" t="s">
        <v>112</v>
      </c>
      <c r="D75" s="18" t="s">
        <v>198</v>
      </c>
      <c r="E75" s="10" t="s">
        <v>111</v>
      </c>
      <c r="G75" s="10">
        <v>402</v>
      </c>
      <c r="H75" s="10" t="s">
        <v>110</v>
      </c>
      <c r="I75" s="18" t="str">
        <f>IF(J75&lt;&gt;"Value!","Digikey","----")</f>
        <v>Digikey</v>
      </c>
      <c r="J75" s="18" t="str">
        <f t="shared" ref="J75:J77" si="12">RIGHT(E75,LEN(E75)-FIND("Digikey",E75)-7)</f>
        <v>311-47.0KLRCT-ND</v>
      </c>
    </row>
    <row r="76" spans="1:60" s="15" customFormat="1" x14ac:dyDescent="0.25">
      <c r="B76" s="15">
        <v>1</v>
      </c>
      <c r="C76" s="15" t="s">
        <v>216</v>
      </c>
      <c r="D76" s="18" t="s">
        <v>198</v>
      </c>
      <c r="E76" s="15" t="s">
        <v>118</v>
      </c>
      <c r="G76" s="15">
        <v>402</v>
      </c>
      <c r="H76" s="15">
        <v>470</v>
      </c>
      <c r="I76" s="18" t="str">
        <f t="shared" ref="I76:I77" si="13">IF(J76&lt;&gt;"Value!","Digikey","----")</f>
        <v>Digikey</v>
      </c>
      <c r="J76" s="18" t="str">
        <f t="shared" si="12"/>
        <v>311-470LRCT-ND</v>
      </c>
    </row>
    <row r="77" spans="1:60" s="15" customFormat="1" x14ac:dyDescent="0.25">
      <c r="A77" s="10"/>
      <c r="B77" s="10">
        <v>1</v>
      </c>
      <c r="C77" s="10" t="s">
        <v>113</v>
      </c>
      <c r="D77" s="18" t="s">
        <v>198</v>
      </c>
      <c r="E77" s="10" t="s">
        <v>120</v>
      </c>
      <c r="F77" s="10"/>
      <c r="G77" s="10">
        <v>402</v>
      </c>
      <c r="H77" s="10">
        <v>390</v>
      </c>
      <c r="I77" s="18" t="str">
        <f t="shared" si="13"/>
        <v>Digikey</v>
      </c>
      <c r="J77" s="18" t="str">
        <f t="shared" si="12"/>
        <v>311-390LRCT-ND</v>
      </c>
    </row>
    <row r="78" spans="1:60" s="10" customFormat="1" x14ac:dyDescent="0.25">
      <c r="B78" s="10">
        <v>0</v>
      </c>
      <c r="C78" s="10" t="s">
        <v>115</v>
      </c>
      <c r="D78" s="18" t="s">
        <v>198</v>
      </c>
      <c r="E78" s="10" t="s">
        <v>111</v>
      </c>
      <c r="G78" s="10">
        <v>402</v>
      </c>
      <c r="H78" s="10" t="s">
        <v>110</v>
      </c>
      <c r="I78" s="18" t="str">
        <f>IF(J78&lt;&gt;"Value!","Digikey","----")</f>
        <v>Digikey</v>
      </c>
      <c r="J78" s="18" t="str">
        <f t="shared" ref="J78:J80" si="14">RIGHT(E78,LEN(E78)-FIND("Digikey",E78)-7)</f>
        <v>311-47.0KLRCT-ND</v>
      </c>
    </row>
    <row r="79" spans="1:60" s="15" customFormat="1" x14ac:dyDescent="0.25">
      <c r="B79" s="15">
        <v>1</v>
      </c>
      <c r="C79" s="15" t="s">
        <v>116</v>
      </c>
      <c r="D79" s="18" t="s">
        <v>198</v>
      </c>
      <c r="E79" s="15" t="s">
        <v>264</v>
      </c>
      <c r="G79" s="15">
        <v>1206</v>
      </c>
      <c r="H79" s="15">
        <v>22</v>
      </c>
      <c r="I79" s="18" t="str">
        <f t="shared" ref="I79" si="15">IF(J79&lt;&gt;"Value!","Digikey","----")</f>
        <v>Digikey</v>
      </c>
      <c r="J79" s="18" t="str">
        <f t="shared" si="14"/>
        <v>311-22ERCT-ND</v>
      </c>
    </row>
    <row r="80" spans="1:60" s="15" customFormat="1" x14ac:dyDescent="0.25">
      <c r="B80" s="15">
        <v>0</v>
      </c>
      <c r="C80" s="15" t="s">
        <v>267</v>
      </c>
      <c r="D80" s="18" t="s">
        <v>198</v>
      </c>
      <c r="E80" s="15" t="s">
        <v>268</v>
      </c>
      <c r="G80" s="15">
        <v>402</v>
      </c>
      <c r="H80" s="15" t="s">
        <v>269</v>
      </c>
      <c r="I80" s="18" t="s">
        <v>234</v>
      </c>
      <c r="J80" s="18" t="str">
        <f t="shared" si="14"/>
        <v>311-100KJRCT-ND</v>
      </c>
    </row>
    <row r="81" spans="1:11" x14ac:dyDescent="0.25">
      <c r="B81">
        <v>1</v>
      </c>
      <c r="C81" t="s">
        <v>117</v>
      </c>
      <c r="D81" s="5" t="s">
        <v>198</v>
      </c>
      <c r="E81" t="s">
        <v>118</v>
      </c>
      <c r="F81"/>
      <c r="G81">
        <v>402</v>
      </c>
      <c r="H81">
        <v>470</v>
      </c>
      <c r="I81" s="5" t="str">
        <f t="shared" ref="I81:I122" si="16">IF(J81&lt;&gt;"Value!","Digikey","----")</f>
        <v>Digikey</v>
      </c>
      <c r="J81" s="5" t="str">
        <f t="shared" ref="J81:J122" si="17">RIGHT(E81,LEN(E81)-FIND("Digikey",E81)-7)</f>
        <v>311-470LRCT-ND</v>
      </c>
      <c r="K81" s="22" t="s">
        <v>270</v>
      </c>
    </row>
    <row r="82" spans="1:11" x14ac:dyDescent="0.25">
      <c r="A82" s="10"/>
      <c r="B82" s="10">
        <v>1</v>
      </c>
      <c r="C82" s="10" t="s">
        <v>119</v>
      </c>
      <c r="D82" s="5" t="s">
        <v>198</v>
      </c>
      <c r="E82" s="10" t="s">
        <v>120</v>
      </c>
      <c r="F82" s="10"/>
      <c r="G82" s="10">
        <v>402</v>
      </c>
      <c r="H82" s="10">
        <v>390</v>
      </c>
      <c r="I82" s="5" t="str">
        <f t="shared" si="16"/>
        <v>Digikey</v>
      </c>
      <c r="J82" s="5" t="str">
        <f t="shared" si="17"/>
        <v>311-390LRCT-ND</v>
      </c>
    </row>
    <row r="83" spans="1:11" x14ac:dyDescent="0.25">
      <c r="B83">
        <v>1</v>
      </c>
      <c r="C83" t="s">
        <v>121</v>
      </c>
      <c r="D83" s="5" t="s">
        <v>198</v>
      </c>
      <c r="E83" t="s">
        <v>122</v>
      </c>
      <c r="F83"/>
      <c r="G83">
        <v>402</v>
      </c>
      <c r="H83">
        <v>27</v>
      </c>
      <c r="I83" s="5" t="str">
        <f t="shared" si="16"/>
        <v>Digikey</v>
      </c>
      <c r="J83" s="5" t="str">
        <f t="shared" si="17"/>
        <v>311-27JRCT-ND</v>
      </c>
    </row>
    <row r="84" spans="1:11" x14ac:dyDescent="0.25">
      <c r="B84">
        <v>1</v>
      </c>
      <c r="C84" t="s">
        <v>123</v>
      </c>
      <c r="D84" s="5" t="s">
        <v>198</v>
      </c>
      <c r="E84" t="s">
        <v>122</v>
      </c>
      <c r="F84"/>
      <c r="G84">
        <v>402</v>
      </c>
      <c r="H84">
        <v>27</v>
      </c>
      <c r="I84" s="5" t="str">
        <f t="shared" si="16"/>
        <v>Digikey</v>
      </c>
      <c r="J84" s="5" t="str">
        <f t="shared" si="17"/>
        <v>311-27JRCT-ND</v>
      </c>
    </row>
    <row r="85" spans="1:11" x14ac:dyDescent="0.25">
      <c r="B85">
        <v>1</v>
      </c>
      <c r="C85" t="s">
        <v>124</v>
      </c>
      <c r="D85" s="5" t="s">
        <v>198</v>
      </c>
      <c r="E85" t="s">
        <v>208</v>
      </c>
      <c r="F85"/>
      <c r="G85">
        <v>402</v>
      </c>
      <c r="H85" t="s">
        <v>125</v>
      </c>
      <c r="I85" s="5" t="str">
        <f t="shared" si="16"/>
        <v>Digikey</v>
      </c>
      <c r="J85" s="5" t="str">
        <f t="shared" si="17"/>
        <v>P1.40KLCT-ND</v>
      </c>
    </row>
    <row r="86" spans="1:11" x14ac:dyDescent="0.25">
      <c r="B86">
        <v>1</v>
      </c>
      <c r="C86" t="s">
        <v>126</v>
      </c>
      <c r="D86" s="5" t="s">
        <v>198</v>
      </c>
      <c r="E86" t="s">
        <v>128</v>
      </c>
      <c r="F86"/>
      <c r="G86">
        <v>402</v>
      </c>
      <c r="H86" t="s">
        <v>127</v>
      </c>
      <c r="I86" s="5" t="str">
        <f t="shared" si="16"/>
        <v>Digikey</v>
      </c>
      <c r="J86" s="5" t="str">
        <f t="shared" si="17"/>
        <v>311-1.00MLRCT-ND</v>
      </c>
    </row>
    <row r="87" spans="1:11" x14ac:dyDescent="0.25">
      <c r="B87">
        <v>1</v>
      </c>
      <c r="C87" t="s">
        <v>129</v>
      </c>
      <c r="D87" s="5" t="s">
        <v>198</v>
      </c>
      <c r="E87" t="s">
        <v>111</v>
      </c>
      <c r="F87"/>
      <c r="G87">
        <v>402</v>
      </c>
      <c r="H87" t="s">
        <v>110</v>
      </c>
      <c r="I87" s="5" t="str">
        <f t="shared" si="16"/>
        <v>Digikey</v>
      </c>
      <c r="J87" s="5" t="str">
        <f t="shared" si="17"/>
        <v>311-47.0KLRCT-ND</v>
      </c>
    </row>
    <row r="88" spans="1:11" x14ac:dyDescent="0.25">
      <c r="B88">
        <v>1</v>
      </c>
      <c r="C88" t="s">
        <v>130</v>
      </c>
      <c r="D88" s="5" t="s">
        <v>198</v>
      </c>
      <c r="E88" t="s">
        <v>111</v>
      </c>
      <c r="F88"/>
      <c r="G88">
        <v>402</v>
      </c>
      <c r="H88" t="s">
        <v>110</v>
      </c>
      <c r="I88" s="5" t="str">
        <f t="shared" si="16"/>
        <v>Digikey</v>
      </c>
      <c r="J88" s="5" t="str">
        <f t="shared" si="17"/>
        <v>311-47.0KLRCT-ND</v>
      </c>
    </row>
    <row r="89" spans="1:11" x14ac:dyDescent="0.25">
      <c r="B89">
        <v>1</v>
      </c>
      <c r="C89" t="s">
        <v>131</v>
      </c>
      <c r="D89" s="5" t="s">
        <v>198</v>
      </c>
      <c r="E89" t="s">
        <v>111</v>
      </c>
      <c r="F89"/>
      <c r="G89">
        <v>402</v>
      </c>
      <c r="H89" t="s">
        <v>110</v>
      </c>
      <c r="I89" s="5" t="str">
        <f t="shared" si="16"/>
        <v>Digikey</v>
      </c>
      <c r="J89" s="5" t="str">
        <f t="shared" si="17"/>
        <v>311-47.0KLRCT-ND</v>
      </c>
    </row>
    <row r="90" spans="1:11" x14ac:dyDescent="0.25">
      <c r="B90">
        <v>1</v>
      </c>
      <c r="C90" t="s">
        <v>132</v>
      </c>
      <c r="D90" s="5" t="s">
        <v>198</v>
      </c>
      <c r="E90" t="s">
        <v>189</v>
      </c>
      <c r="F90"/>
      <c r="G90">
        <v>402</v>
      </c>
      <c r="H90" t="s">
        <v>183</v>
      </c>
      <c r="I90" s="5" t="str">
        <f t="shared" si="16"/>
        <v>Digikey</v>
      </c>
      <c r="J90" s="5" t="str">
        <f t="shared" si="17"/>
        <v>311-220KLRCT-ND</v>
      </c>
    </row>
    <row r="91" spans="1:11" x14ac:dyDescent="0.25">
      <c r="B91">
        <v>1</v>
      </c>
      <c r="C91" t="s">
        <v>133</v>
      </c>
      <c r="D91" s="5" t="s">
        <v>198</v>
      </c>
      <c r="E91" t="s">
        <v>189</v>
      </c>
      <c r="F91"/>
      <c r="G91">
        <v>402</v>
      </c>
      <c r="H91" t="s">
        <v>183</v>
      </c>
      <c r="I91" s="5" t="str">
        <f t="shared" si="16"/>
        <v>Digikey</v>
      </c>
      <c r="J91" s="5" t="str">
        <f t="shared" si="17"/>
        <v>311-220KLRCT-ND</v>
      </c>
    </row>
    <row r="92" spans="1:11" x14ac:dyDescent="0.25">
      <c r="B92">
        <v>1</v>
      </c>
      <c r="C92" t="s">
        <v>134</v>
      </c>
      <c r="D92" s="5" t="s">
        <v>198</v>
      </c>
      <c r="E92" t="s">
        <v>189</v>
      </c>
      <c r="F92"/>
      <c r="G92">
        <v>402</v>
      </c>
      <c r="H92" t="s">
        <v>183</v>
      </c>
      <c r="I92" s="5" t="str">
        <f t="shared" si="16"/>
        <v>Digikey</v>
      </c>
      <c r="J92" s="5" t="str">
        <f t="shared" si="17"/>
        <v>311-220KLRCT-ND</v>
      </c>
    </row>
    <row r="93" spans="1:11" x14ac:dyDescent="0.25">
      <c r="B93">
        <v>1</v>
      </c>
      <c r="C93" t="s">
        <v>137</v>
      </c>
      <c r="D93" s="5" t="s">
        <v>198</v>
      </c>
      <c r="E93" t="s">
        <v>189</v>
      </c>
      <c r="F93"/>
      <c r="G93">
        <v>402</v>
      </c>
      <c r="H93" t="s">
        <v>183</v>
      </c>
      <c r="I93" s="5" t="str">
        <f t="shared" si="16"/>
        <v>Digikey</v>
      </c>
      <c r="J93" s="5" t="str">
        <f t="shared" si="17"/>
        <v>311-220KLRCT-ND</v>
      </c>
    </row>
    <row r="94" spans="1:11" x14ac:dyDescent="0.25">
      <c r="B94">
        <v>1</v>
      </c>
      <c r="C94" t="s">
        <v>138</v>
      </c>
      <c r="D94" s="5" t="s">
        <v>198</v>
      </c>
      <c r="E94" t="s">
        <v>140</v>
      </c>
      <c r="F94"/>
      <c r="G94">
        <v>402</v>
      </c>
      <c r="H94" t="s">
        <v>139</v>
      </c>
      <c r="I94" s="5" t="str">
        <f t="shared" si="16"/>
        <v>Digikey</v>
      </c>
      <c r="J94" s="5" t="str">
        <f t="shared" si="17"/>
        <v>311-4.7KJRCT-ND</v>
      </c>
    </row>
    <row r="95" spans="1:11" x14ac:dyDescent="0.25">
      <c r="B95">
        <v>1</v>
      </c>
      <c r="C95" t="s">
        <v>141</v>
      </c>
      <c r="D95" s="5" t="s">
        <v>198</v>
      </c>
      <c r="E95" t="s">
        <v>140</v>
      </c>
      <c r="F95"/>
      <c r="G95">
        <v>402</v>
      </c>
      <c r="H95" t="s">
        <v>139</v>
      </c>
      <c r="I95" s="5" t="str">
        <f t="shared" si="16"/>
        <v>Digikey</v>
      </c>
      <c r="J95" s="5" t="str">
        <f t="shared" si="17"/>
        <v>311-4.7KJRCT-ND</v>
      </c>
    </row>
    <row r="96" spans="1:11" x14ac:dyDescent="0.25">
      <c r="B96">
        <v>1</v>
      </c>
      <c r="C96" t="s">
        <v>142</v>
      </c>
      <c r="D96" s="5" t="s">
        <v>198</v>
      </c>
      <c r="E96" t="s">
        <v>143</v>
      </c>
      <c r="F96"/>
      <c r="G96">
        <v>402</v>
      </c>
      <c r="H96">
        <v>820</v>
      </c>
      <c r="I96" s="5" t="str">
        <f t="shared" si="16"/>
        <v>Digikey</v>
      </c>
      <c r="J96" s="5" t="str">
        <f t="shared" si="17"/>
        <v>311-820LRCT-ND</v>
      </c>
    </row>
    <row r="97" spans="1:11" x14ac:dyDescent="0.25">
      <c r="B97">
        <v>1</v>
      </c>
      <c r="C97" t="s">
        <v>144</v>
      </c>
      <c r="D97" s="5" t="s">
        <v>198</v>
      </c>
      <c r="E97" t="s">
        <v>114</v>
      </c>
      <c r="F97"/>
      <c r="G97">
        <v>402</v>
      </c>
      <c r="H97">
        <v>0</v>
      </c>
      <c r="I97" s="5" t="str">
        <f t="shared" si="16"/>
        <v>Digikey</v>
      </c>
      <c r="J97" s="5" t="str">
        <f t="shared" si="17"/>
        <v>311-0.0JRTR-ND</v>
      </c>
    </row>
    <row r="98" spans="1:11" x14ac:dyDescent="0.25">
      <c r="B98">
        <v>1</v>
      </c>
      <c r="C98" t="s">
        <v>145</v>
      </c>
      <c r="D98" s="5" t="s">
        <v>198</v>
      </c>
      <c r="E98" t="s">
        <v>118</v>
      </c>
      <c r="F98"/>
      <c r="G98">
        <v>402</v>
      </c>
      <c r="H98">
        <v>470</v>
      </c>
      <c r="I98" s="5" t="str">
        <f t="shared" si="16"/>
        <v>Digikey</v>
      </c>
      <c r="J98" s="5" t="str">
        <f t="shared" si="17"/>
        <v>311-470LRCT-ND</v>
      </c>
    </row>
    <row r="99" spans="1:11" x14ac:dyDescent="0.25">
      <c r="B99">
        <v>1</v>
      </c>
      <c r="C99" t="s">
        <v>146</v>
      </c>
      <c r="D99" s="5" t="s">
        <v>198</v>
      </c>
      <c r="E99" t="s">
        <v>189</v>
      </c>
      <c r="F99"/>
      <c r="G99">
        <v>402</v>
      </c>
      <c r="H99" t="s">
        <v>183</v>
      </c>
      <c r="I99" s="5" t="str">
        <f t="shared" si="16"/>
        <v>Digikey</v>
      </c>
      <c r="J99" s="5" t="str">
        <f t="shared" si="17"/>
        <v>311-220KLRCT-ND</v>
      </c>
    </row>
    <row r="100" spans="1:11" x14ac:dyDescent="0.25">
      <c r="B100">
        <v>1</v>
      </c>
      <c r="C100" t="s">
        <v>147</v>
      </c>
      <c r="D100" s="5" t="s">
        <v>198</v>
      </c>
      <c r="E100" t="s">
        <v>189</v>
      </c>
      <c r="F100"/>
      <c r="G100">
        <v>402</v>
      </c>
      <c r="H100" t="s">
        <v>183</v>
      </c>
      <c r="I100" s="5" t="str">
        <f t="shared" si="16"/>
        <v>Digikey</v>
      </c>
      <c r="J100" s="5" t="str">
        <f t="shared" si="17"/>
        <v>311-220KLRCT-ND</v>
      </c>
    </row>
    <row r="101" spans="1:11" x14ac:dyDescent="0.25">
      <c r="B101">
        <v>1</v>
      </c>
      <c r="C101" t="s">
        <v>148</v>
      </c>
      <c r="D101" s="5" t="s">
        <v>198</v>
      </c>
      <c r="E101" t="s">
        <v>150</v>
      </c>
      <c r="F101"/>
      <c r="G101">
        <v>402</v>
      </c>
      <c r="H101" t="s">
        <v>149</v>
      </c>
      <c r="I101" s="5" t="str">
        <f t="shared" si="16"/>
        <v>Digikey</v>
      </c>
      <c r="J101" s="5" t="str">
        <f t="shared" si="17"/>
        <v>311-33.0KLRCT-ND</v>
      </c>
    </row>
    <row r="102" spans="1:11" x14ac:dyDescent="0.25">
      <c r="B102">
        <v>1</v>
      </c>
      <c r="C102" t="s">
        <v>151</v>
      </c>
      <c r="D102" s="5" t="s">
        <v>198</v>
      </c>
      <c r="E102" t="s">
        <v>136</v>
      </c>
      <c r="F102"/>
      <c r="G102">
        <v>402</v>
      </c>
      <c r="H102" t="s">
        <v>135</v>
      </c>
      <c r="I102" s="5" t="str">
        <f t="shared" si="16"/>
        <v>Digikey</v>
      </c>
      <c r="J102" s="5" t="str">
        <f t="shared" si="17"/>
        <v>311-240KLRCT-ND</v>
      </c>
    </row>
    <row r="103" spans="1:11" x14ac:dyDescent="0.25">
      <c r="B103">
        <v>1</v>
      </c>
      <c r="C103" t="s">
        <v>152</v>
      </c>
      <c r="D103" s="5" t="s">
        <v>198</v>
      </c>
      <c r="E103" t="s">
        <v>154</v>
      </c>
      <c r="F103"/>
      <c r="G103">
        <v>402</v>
      </c>
      <c r="H103" t="s">
        <v>153</v>
      </c>
      <c r="I103" s="5" t="str">
        <f t="shared" si="16"/>
        <v>Digikey</v>
      </c>
      <c r="J103" s="5" t="str">
        <f t="shared" si="17"/>
        <v>311-150KLRCT-ND</v>
      </c>
    </row>
    <row r="104" spans="1:11" x14ac:dyDescent="0.25">
      <c r="B104">
        <v>1</v>
      </c>
      <c r="C104" t="s">
        <v>155</v>
      </c>
      <c r="D104" s="5" t="s">
        <v>198</v>
      </c>
      <c r="E104" t="s">
        <v>190</v>
      </c>
      <c r="F104"/>
      <c r="G104">
        <v>402</v>
      </c>
      <c r="H104" t="s">
        <v>156</v>
      </c>
      <c r="I104" s="5" t="str">
        <f t="shared" si="16"/>
        <v>Digikey</v>
      </c>
      <c r="J104" s="5" t="str">
        <f t="shared" si="17"/>
        <v>311-2.20KLRCT-ND</v>
      </c>
    </row>
    <row r="105" spans="1:11" x14ac:dyDescent="0.25">
      <c r="B105">
        <v>1</v>
      </c>
      <c r="C105" t="s">
        <v>157</v>
      </c>
      <c r="D105" s="5" t="s">
        <v>198</v>
      </c>
      <c r="E105" t="s">
        <v>191</v>
      </c>
      <c r="F105"/>
      <c r="G105">
        <v>402</v>
      </c>
      <c r="H105" t="s">
        <v>158</v>
      </c>
      <c r="I105" s="5" t="str">
        <f t="shared" si="16"/>
        <v>Digikey</v>
      </c>
      <c r="J105" s="5" t="str">
        <f t="shared" si="17"/>
        <v>311-3.30KLRCT-ND</v>
      </c>
    </row>
    <row r="106" spans="1:11" x14ac:dyDescent="0.25">
      <c r="B106">
        <v>1</v>
      </c>
      <c r="C106" t="s">
        <v>159</v>
      </c>
      <c r="D106" s="5" t="s">
        <v>198</v>
      </c>
      <c r="E106" t="s">
        <v>192</v>
      </c>
      <c r="F106"/>
      <c r="G106">
        <v>402</v>
      </c>
      <c r="H106" t="s">
        <v>160</v>
      </c>
      <c r="I106" s="5" t="str">
        <f t="shared" si="16"/>
        <v>Digikey</v>
      </c>
      <c r="J106" s="5" t="str">
        <f t="shared" si="17"/>
        <v>311-6.80KLRCT-ND</v>
      </c>
    </row>
    <row r="107" spans="1:11" x14ac:dyDescent="0.25">
      <c r="B107">
        <v>1</v>
      </c>
      <c r="C107" t="s">
        <v>161</v>
      </c>
      <c r="D107" s="5" t="s">
        <v>198</v>
      </c>
      <c r="E107" t="s">
        <v>163</v>
      </c>
      <c r="F107"/>
      <c r="G107" t="s">
        <v>164</v>
      </c>
      <c r="H107" t="s">
        <v>162</v>
      </c>
      <c r="I107" s="5" t="str">
        <f t="shared" si="16"/>
        <v>Digikey</v>
      </c>
      <c r="J107" s="5" t="str">
        <f t="shared" si="17"/>
        <v>P12216SCT-ND</v>
      </c>
    </row>
    <row r="108" spans="1:11" x14ac:dyDescent="0.25">
      <c r="B108">
        <v>1</v>
      </c>
      <c r="C108" t="s">
        <v>165</v>
      </c>
      <c r="D108" s="5" t="s">
        <v>198</v>
      </c>
      <c r="E108" t="s">
        <v>163</v>
      </c>
      <c r="F108"/>
      <c r="G108" t="s">
        <v>164</v>
      </c>
      <c r="H108" t="s">
        <v>162</v>
      </c>
      <c r="I108" s="5" t="str">
        <f t="shared" si="16"/>
        <v>Digikey</v>
      </c>
      <c r="J108" s="5" t="str">
        <f t="shared" si="17"/>
        <v>P12216SCT-ND</v>
      </c>
    </row>
    <row r="109" spans="1:11" s="15" customFormat="1" x14ac:dyDescent="0.25">
      <c r="B109" s="15">
        <v>1</v>
      </c>
      <c r="C109" s="15" t="s">
        <v>236</v>
      </c>
      <c r="D109" s="18" t="s">
        <v>198</v>
      </c>
      <c r="E109" s="15" t="s">
        <v>163</v>
      </c>
      <c r="G109" s="15" t="s">
        <v>164</v>
      </c>
      <c r="H109" s="15" t="s">
        <v>162</v>
      </c>
      <c r="I109" s="18" t="str">
        <f t="shared" ref="I109:I110" si="18">IF(J109&lt;&gt;"Value!","Digikey","----")</f>
        <v>Digikey</v>
      </c>
      <c r="J109" s="18" t="str">
        <f t="shared" ref="J109:J110" si="19">RIGHT(E109,LEN(E109)-FIND("Digikey",E109)-7)</f>
        <v>P12216SCT-ND</v>
      </c>
    </row>
    <row r="110" spans="1:11" s="15" customFormat="1" x14ac:dyDescent="0.25">
      <c r="B110" s="15">
        <v>1</v>
      </c>
      <c r="C110" s="15" t="s">
        <v>227</v>
      </c>
      <c r="D110" s="18" t="s">
        <v>198</v>
      </c>
      <c r="E110" s="15" t="s">
        <v>237</v>
      </c>
      <c r="F110" s="13"/>
      <c r="G110" s="17"/>
      <c r="H110" s="17"/>
      <c r="I110" s="18" t="str">
        <f t="shared" si="18"/>
        <v>Digikey</v>
      </c>
      <c r="J110" s="18" t="str">
        <f t="shared" si="19"/>
        <v>WM19092CT-ND</v>
      </c>
    </row>
    <row r="111" spans="1:11" x14ac:dyDescent="0.25">
      <c r="B111">
        <v>1</v>
      </c>
      <c r="C111" s="4" t="s">
        <v>238</v>
      </c>
      <c r="D111" s="17" t="s">
        <v>202</v>
      </c>
      <c r="E111" s="4" t="s">
        <v>235</v>
      </c>
      <c r="I111" s="7"/>
      <c r="J111" s="7"/>
      <c r="K111" t="s">
        <v>265</v>
      </c>
    </row>
    <row r="112" spans="1:11" s="10" customFormat="1" x14ac:dyDescent="0.25">
      <c r="A112" s="2"/>
      <c r="B112" s="2">
        <v>1</v>
      </c>
      <c r="C112" s="2" t="s">
        <v>166</v>
      </c>
      <c r="D112" s="9" t="s">
        <v>169</v>
      </c>
      <c r="E112" s="2" t="s">
        <v>168</v>
      </c>
      <c r="F112" s="2" t="s">
        <v>167</v>
      </c>
      <c r="G112" s="2" t="s">
        <v>54</v>
      </c>
      <c r="H112" s="2" t="s">
        <v>167</v>
      </c>
      <c r="I112" s="9" t="str">
        <f t="shared" si="16"/>
        <v>Digikey</v>
      </c>
      <c r="J112" s="9" t="str">
        <f t="shared" si="17"/>
        <v>DMG1013UW-7DICT-ND</v>
      </c>
    </row>
    <row r="113" spans="1:10" s="10" customFormat="1" x14ac:dyDescent="0.25">
      <c r="A113" s="2"/>
      <c r="B113" s="2">
        <v>1</v>
      </c>
      <c r="C113" s="2" t="s">
        <v>170</v>
      </c>
      <c r="D113" s="9" t="s">
        <v>56</v>
      </c>
      <c r="E113" s="2" t="s">
        <v>172</v>
      </c>
      <c r="F113" s="2" t="s">
        <v>171</v>
      </c>
      <c r="G113" s="2" t="s">
        <v>54</v>
      </c>
      <c r="H113" s="2" t="s">
        <v>171</v>
      </c>
      <c r="I113" s="11" t="str">
        <f t="shared" si="16"/>
        <v>Digikey</v>
      </c>
      <c r="J113" s="11" t="str">
        <f t="shared" si="17"/>
        <v>568-6076-1-ND</v>
      </c>
    </row>
    <row r="114" spans="1:10" x14ac:dyDescent="0.25">
      <c r="B114">
        <v>1</v>
      </c>
      <c r="C114" t="s">
        <v>173</v>
      </c>
      <c r="D114" s="5" t="s">
        <v>198</v>
      </c>
      <c r="E114" s="5" t="s">
        <v>200</v>
      </c>
      <c r="F114"/>
      <c r="G114" t="s">
        <v>199</v>
      </c>
      <c r="H114" t="s">
        <v>66</v>
      </c>
      <c r="I114" s="5" t="str">
        <f t="shared" ref="I114:I121" si="20">IF(J114&lt;&gt;"Value!","Digikey","----")</f>
        <v>Digikey</v>
      </c>
      <c r="J114" s="5" t="str">
        <f t="shared" ref="J114:J121" si="21">RIGHT(E114,LEN(E114)-FIND("Digikey",E114)-7)</f>
        <v>nothing-to-purchase</v>
      </c>
    </row>
    <row r="115" spans="1:10" x14ac:dyDescent="0.25">
      <c r="B115">
        <v>1</v>
      </c>
      <c r="C115" t="s">
        <v>175</v>
      </c>
      <c r="D115" s="5" t="s">
        <v>198</v>
      </c>
      <c r="E115" s="5" t="s">
        <v>200</v>
      </c>
      <c r="F115"/>
      <c r="G115"/>
      <c r="H115" t="s">
        <v>174</v>
      </c>
      <c r="I115" s="5" t="str">
        <f t="shared" si="20"/>
        <v>Digikey</v>
      </c>
      <c r="J115" s="5" t="str">
        <f t="shared" si="21"/>
        <v>nothing-to-purchase</v>
      </c>
    </row>
    <row r="116" spans="1:10" x14ac:dyDescent="0.25">
      <c r="B116">
        <v>1</v>
      </c>
      <c r="C116" t="s">
        <v>176</v>
      </c>
      <c r="D116" s="5" t="s">
        <v>198</v>
      </c>
      <c r="E116" s="5" t="s">
        <v>200</v>
      </c>
      <c r="F116"/>
      <c r="G116"/>
      <c r="H116" t="s">
        <v>174</v>
      </c>
      <c r="I116" s="5" t="str">
        <f t="shared" si="20"/>
        <v>Digikey</v>
      </c>
      <c r="J116" s="5" t="str">
        <f t="shared" si="21"/>
        <v>nothing-to-purchase</v>
      </c>
    </row>
    <row r="117" spans="1:10" x14ac:dyDescent="0.25">
      <c r="B117">
        <v>1</v>
      </c>
      <c r="C117" t="s">
        <v>177</v>
      </c>
      <c r="D117" s="5" t="s">
        <v>198</v>
      </c>
      <c r="E117" s="5" t="s">
        <v>200</v>
      </c>
      <c r="F117"/>
      <c r="G117"/>
      <c r="H117" t="s">
        <v>174</v>
      </c>
      <c r="I117" s="5" t="str">
        <f t="shared" si="20"/>
        <v>Digikey</v>
      </c>
      <c r="J117" s="5" t="str">
        <f t="shared" si="21"/>
        <v>nothing-to-purchase</v>
      </c>
    </row>
    <row r="118" spans="1:10" x14ac:dyDescent="0.25">
      <c r="B118">
        <v>1</v>
      </c>
      <c r="C118" t="s">
        <v>178</v>
      </c>
      <c r="D118" s="5" t="s">
        <v>198</v>
      </c>
      <c r="E118" s="5" t="s">
        <v>200</v>
      </c>
      <c r="F118"/>
      <c r="G118"/>
      <c r="H118" t="s">
        <v>174</v>
      </c>
      <c r="I118" s="5" t="str">
        <f t="shared" si="20"/>
        <v>Digikey</v>
      </c>
      <c r="J118" s="5" t="str">
        <f t="shared" si="21"/>
        <v>nothing-to-purchase</v>
      </c>
    </row>
    <row r="119" spans="1:10" x14ac:dyDescent="0.25">
      <c r="B119">
        <v>1</v>
      </c>
      <c r="C119" t="s">
        <v>179</v>
      </c>
      <c r="D119" s="5" t="s">
        <v>198</v>
      </c>
      <c r="E119" s="5" t="s">
        <v>200</v>
      </c>
      <c r="F119"/>
      <c r="G119"/>
      <c r="H119" t="s">
        <v>174</v>
      </c>
      <c r="I119" s="5" t="str">
        <f t="shared" si="20"/>
        <v>Digikey</v>
      </c>
      <c r="J119" s="5" t="str">
        <f t="shared" si="21"/>
        <v>nothing-to-purchase</v>
      </c>
    </row>
    <row r="120" spans="1:10" x14ac:dyDescent="0.25">
      <c r="B120">
        <v>1</v>
      </c>
      <c r="C120" t="s">
        <v>180</v>
      </c>
      <c r="D120" s="5" t="s">
        <v>198</v>
      </c>
      <c r="E120" s="5" t="s">
        <v>200</v>
      </c>
      <c r="F120"/>
      <c r="G120"/>
      <c r="H120" t="s">
        <v>174</v>
      </c>
      <c r="I120" s="5" t="str">
        <f t="shared" si="20"/>
        <v>Digikey</v>
      </c>
      <c r="J120" s="5" t="str">
        <f t="shared" si="21"/>
        <v>nothing-to-purchase</v>
      </c>
    </row>
    <row r="121" spans="1:10" x14ac:dyDescent="0.25">
      <c r="B121">
        <v>1</v>
      </c>
      <c r="C121" t="s">
        <v>181</v>
      </c>
      <c r="D121" s="5" t="s">
        <v>198</v>
      </c>
      <c r="E121" s="5" t="s">
        <v>200</v>
      </c>
      <c r="F121"/>
      <c r="G121"/>
      <c r="H121" t="s">
        <v>174</v>
      </c>
      <c r="I121" s="5" t="str">
        <f t="shared" si="20"/>
        <v>Digikey</v>
      </c>
      <c r="J121" s="5" t="str">
        <f t="shared" si="21"/>
        <v>nothing-to-purchase</v>
      </c>
    </row>
    <row r="122" spans="1:10" x14ac:dyDescent="0.25">
      <c r="B122">
        <v>1</v>
      </c>
      <c r="C122" t="s">
        <v>182</v>
      </c>
      <c r="D122" s="5" t="s">
        <v>198</v>
      </c>
      <c r="E122" s="5" t="s">
        <v>200</v>
      </c>
      <c r="F122"/>
      <c r="G122"/>
      <c r="H122" t="s">
        <v>174</v>
      </c>
      <c r="I122" s="5" t="str">
        <f t="shared" si="16"/>
        <v>Digikey</v>
      </c>
      <c r="J122" s="5" t="str">
        <f t="shared" si="17"/>
        <v>nothing-to-purchase</v>
      </c>
    </row>
    <row r="123" spans="1:10" x14ac:dyDescent="0.25">
      <c r="B123">
        <v>1</v>
      </c>
      <c r="C123" s="4" t="s">
        <v>214</v>
      </c>
      <c r="D123" s="4" t="s">
        <v>202</v>
      </c>
      <c r="E123" s="4" t="s">
        <v>274</v>
      </c>
      <c r="I123" s="5" t="s">
        <v>202</v>
      </c>
    </row>
    <row r="124" spans="1:10" x14ac:dyDescent="0.25">
      <c r="B124">
        <v>1</v>
      </c>
      <c r="C124" s="4" t="s">
        <v>262</v>
      </c>
      <c r="D124" s="17" t="s">
        <v>202</v>
      </c>
      <c r="E124" s="17" t="s">
        <v>263</v>
      </c>
      <c r="F124" s="13"/>
      <c r="I124" s="7" t="s">
        <v>202</v>
      </c>
      <c r="J124" s="7"/>
    </row>
    <row r="172" spans="9:10" x14ac:dyDescent="0.25">
      <c r="I172" s="7"/>
      <c r="J172" s="7"/>
    </row>
    <row r="213" spans="9:10" x14ac:dyDescent="0.25">
      <c r="I213" s="7"/>
      <c r="J213" s="7"/>
    </row>
    <row r="214" spans="9:10" x14ac:dyDescent="0.25">
      <c r="I214" s="7"/>
      <c r="J214" s="7"/>
    </row>
    <row r="239" spans="9:10" x14ac:dyDescent="0.25">
      <c r="I239" s="7"/>
      <c r="J239" s="7"/>
    </row>
    <row r="240" spans="9:10" x14ac:dyDescent="0.25">
      <c r="I240" s="7"/>
      <c r="J240" s="7"/>
    </row>
    <row r="241" spans="9:10" x14ac:dyDescent="0.25">
      <c r="I241" s="7"/>
      <c r="J241" s="7"/>
    </row>
    <row r="242" spans="9:10" x14ac:dyDescent="0.25">
      <c r="I242" s="7"/>
      <c r="J242" s="7"/>
    </row>
    <row r="243" spans="9:10" x14ac:dyDescent="0.25">
      <c r="I243" s="7"/>
      <c r="J243" s="7"/>
    </row>
    <row r="244" spans="9:10" x14ac:dyDescent="0.25">
      <c r="I244" s="7"/>
      <c r="J244" s="7"/>
    </row>
    <row r="245" spans="9:10" x14ac:dyDescent="0.25">
      <c r="I245" s="7"/>
      <c r="J245" s="7"/>
    </row>
    <row r="246" spans="9:10" x14ac:dyDescent="0.25">
      <c r="I246" s="7"/>
      <c r="J246" s="7"/>
    </row>
    <row r="247" spans="9:10" x14ac:dyDescent="0.25">
      <c r="I247" s="7"/>
      <c r="J247" s="7"/>
    </row>
    <row r="248" spans="9:10" x14ac:dyDescent="0.25">
      <c r="I248" s="7"/>
      <c r="J248" s="7"/>
    </row>
    <row r="249" spans="9:10" x14ac:dyDescent="0.25">
      <c r="I249" s="7"/>
      <c r="J249" s="7"/>
    </row>
    <row r="250" spans="9:10" x14ac:dyDescent="0.25">
      <c r="I250" s="7"/>
      <c r="J250" s="7"/>
    </row>
    <row r="251" spans="9:10" x14ac:dyDescent="0.25">
      <c r="I251" s="7"/>
      <c r="J251" s="7"/>
    </row>
    <row r="252" spans="9:10" x14ac:dyDescent="0.25">
      <c r="I252" s="7"/>
      <c r="J252" s="7"/>
    </row>
    <row r="253" spans="9:10" x14ac:dyDescent="0.25">
      <c r="I253" s="7"/>
      <c r="J253" s="7"/>
    </row>
    <row r="254" spans="9:10" x14ac:dyDescent="0.25">
      <c r="I254" s="7"/>
      <c r="J254" s="7"/>
    </row>
    <row r="255" spans="9:10" x14ac:dyDescent="0.25">
      <c r="I255" s="7"/>
      <c r="J255" s="7"/>
    </row>
  </sheetData>
  <conditionalFormatting sqref="B57:B59 B21:B54 B8 B81:B108 B111:B124 B61:B73">
    <cfRule type="cellIs" dxfId="59" priority="74" operator="equal">
      <formula>0</formula>
    </cfRule>
  </conditionalFormatting>
  <conditionalFormatting sqref="D57:D59 D21:D54 D8 D81:D108 D61:D73 D112:D124">
    <cfRule type="cellIs" dxfId="58" priority="73" operator="notEqual">
      <formula>"Standard"</formula>
    </cfRule>
  </conditionalFormatting>
  <conditionalFormatting sqref="H61:H67 H57:H59 H21:H54 H8 H81:H108 H112:H123 H69:H73">
    <cfRule type="cellIs" dxfId="57" priority="72" operator="equal">
      <formula>"DNP"</formula>
    </cfRule>
  </conditionalFormatting>
  <conditionalFormatting sqref="D111">
    <cfRule type="cellIs" dxfId="56" priority="67" operator="notEqual">
      <formula>"Standard"</formula>
    </cfRule>
  </conditionalFormatting>
  <conditionalFormatting sqref="B109:B110">
    <cfRule type="cellIs" dxfId="55" priority="66" operator="equal">
      <formula>0</formula>
    </cfRule>
  </conditionalFormatting>
  <conditionalFormatting sqref="D109:D110">
    <cfRule type="cellIs" dxfId="54" priority="65" operator="notEqual">
      <formula>"Standard"</formula>
    </cfRule>
  </conditionalFormatting>
  <conditionalFormatting sqref="H109">
    <cfRule type="cellIs" dxfId="53" priority="64" operator="equal">
      <formula>"DNP"</formula>
    </cfRule>
  </conditionalFormatting>
  <conditionalFormatting sqref="B9">
    <cfRule type="cellIs" dxfId="52" priority="63" operator="equal">
      <formula>0</formula>
    </cfRule>
  </conditionalFormatting>
  <conditionalFormatting sqref="D9">
    <cfRule type="cellIs" dxfId="51" priority="62" operator="notEqual">
      <formula>"Standard"</formula>
    </cfRule>
  </conditionalFormatting>
  <conditionalFormatting sqref="H9">
    <cfRule type="cellIs" dxfId="50" priority="61" operator="equal">
      <formula>"DNP"</formula>
    </cfRule>
  </conditionalFormatting>
  <conditionalFormatting sqref="B10">
    <cfRule type="cellIs" dxfId="49" priority="60" operator="equal">
      <formula>0</formula>
    </cfRule>
  </conditionalFormatting>
  <conditionalFormatting sqref="D10">
    <cfRule type="cellIs" dxfId="48" priority="59" operator="notEqual">
      <formula>"Standard"</formula>
    </cfRule>
  </conditionalFormatting>
  <conditionalFormatting sqref="H10">
    <cfRule type="cellIs" dxfId="47" priority="58" operator="equal">
      <formula>"DNP"</formula>
    </cfRule>
  </conditionalFormatting>
  <conditionalFormatting sqref="B11">
    <cfRule type="cellIs" dxfId="46" priority="57" operator="equal">
      <formula>0</formula>
    </cfRule>
  </conditionalFormatting>
  <conditionalFormatting sqref="D11">
    <cfRule type="cellIs" dxfId="45" priority="56" operator="notEqual">
      <formula>"Standard"</formula>
    </cfRule>
  </conditionalFormatting>
  <conditionalFormatting sqref="H11">
    <cfRule type="cellIs" dxfId="44" priority="55" operator="equal">
      <formula>"DNP"</formula>
    </cfRule>
  </conditionalFormatting>
  <conditionalFormatting sqref="B12:B16">
    <cfRule type="cellIs" dxfId="43" priority="54" operator="equal">
      <formula>0</formula>
    </cfRule>
  </conditionalFormatting>
  <conditionalFormatting sqref="D12 D15:D16">
    <cfRule type="cellIs" dxfId="42" priority="53" operator="notEqual">
      <formula>"Standard"</formula>
    </cfRule>
  </conditionalFormatting>
  <conditionalFormatting sqref="H12 H15:H16">
    <cfRule type="cellIs" dxfId="41" priority="52" operator="equal">
      <formula>"DNP"</formula>
    </cfRule>
  </conditionalFormatting>
  <conditionalFormatting sqref="D13">
    <cfRule type="cellIs" dxfId="40" priority="51" operator="notEqual">
      <formula>"Standard"</formula>
    </cfRule>
  </conditionalFormatting>
  <conditionalFormatting sqref="D14">
    <cfRule type="cellIs" dxfId="39" priority="50" operator="notEqual">
      <formula>"Standard"</formula>
    </cfRule>
  </conditionalFormatting>
  <conditionalFormatting sqref="B19">
    <cfRule type="cellIs" dxfId="38" priority="49" operator="equal">
      <formula>0</formula>
    </cfRule>
  </conditionalFormatting>
  <conditionalFormatting sqref="D19">
    <cfRule type="cellIs" dxfId="37" priority="48" operator="notEqual">
      <formula>"Standard"</formula>
    </cfRule>
  </conditionalFormatting>
  <conditionalFormatting sqref="H19">
    <cfRule type="cellIs" dxfId="36" priority="47" operator="equal">
      <formula>"DNP"</formula>
    </cfRule>
  </conditionalFormatting>
  <conditionalFormatting sqref="B20">
    <cfRule type="cellIs" dxfId="35" priority="46" operator="equal">
      <formula>0</formula>
    </cfRule>
  </conditionalFormatting>
  <conditionalFormatting sqref="D20">
    <cfRule type="cellIs" dxfId="34" priority="45" operator="notEqual">
      <formula>"Standard"</formula>
    </cfRule>
  </conditionalFormatting>
  <conditionalFormatting sqref="H20">
    <cfRule type="cellIs" dxfId="33" priority="44" operator="equal">
      <formula>"DNP"</formula>
    </cfRule>
  </conditionalFormatting>
  <conditionalFormatting sqref="B17">
    <cfRule type="cellIs" dxfId="32" priority="43" operator="equal">
      <formula>0</formula>
    </cfRule>
  </conditionalFormatting>
  <conditionalFormatting sqref="D17">
    <cfRule type="cellIs" dxfId="31" priority="42" operator="notEqual">
      <formula>"Standard"</formula>
    </cfRule>
  </conditionalFormatting>
  <conditionalFormatting sqref="H17">
    <cfRule type="cellIs" dxfId="30" priority="41" operator="equal">
      <formula>"DNP"</formula>
    </cfRule>
  </conditionalFormatting>
  <conditionalFormatting sqref="B18">
    <cfRule type="cellIs" dxfId="29" priority="40" operator="equal">
      <formula>0</formula>
    </cfRule>
  </conditionalFormatting>
  <conditionalFormatting sqref="D60">
    <cfRule type="cellIs" dxfId="28" priority="26" operator="notEqual">
      <formula>"Standard"</formula>
    </cfRule>
  </conditionalFormatting>
  <conditionalFormatting sqref="H60">
    <cfRule type="cellIs" dxfId="27" priority="25" operator="equal">
      <formula>"DNP"</formula>
    </cfRule>
  </conditionalFormatting>
  <conditionalFormatting sqref="D18">
    <cfRule type="cellIs" dxfId="26" priority="37" operator="notEqual">
      <formula>"Standard"</formula>
    </cfRule>
  </conditionalFormatting>
  <conditionalFormatting sqref="A55">
    <cfRule type="cellIs" dxfId="25" priority="33" operator="equal">
      <formula>"Hub"</formula>
    </cfRule>
    <cfRule type="cellIs" dxfId="24" priority="36" operator="equal">
      <formula>"ezFET"</formula>
    </cfRule>
  </conditionalFormatting>
  <conditionalFormatting sqref="B55">
    <cfRule type="cellIs" dxfId="23" priority="35" operator="equal">
      <formula>0</formula>
    </cfRule>
  </conditionalFormatting>
  <conditionalFormatting sqref="A56">
    <cfRule type="cellIs" dxfId="22" priority="29" operator="equal">
      <formula>"Hub"</formula>
    </cfRule>
    <cfRule type="cellIs" dxfId="21" priority="32" operator="equal">
      <formula>"ezFET"</formula>
    </cfRule>
  </conditionalFormatting>
  <conditionalFormatting sqref="B56">
    <cfRule type="cellIs" dxfId="20" priority="31" operator="equal">
      <formula>0</formula>
    </cfRule>
  </conditionalFormatting>
  <conditionalFormatting sqref="D55:D56">
    <cfRule type="cellIs" dxfId="19" priority="28" operator="notEqual">
      <formula>"Standard"</formula>
    </cfRule>
  </conditionalFormatting>
  <conditionalFormatting sqref="B60">
    <cfRule type="cellIs" dxfId="18" priority="27" operator="equal">
      <formula>0</formula>
    </cfRule>
  </conditionalFormatting>
  <conditionalFormatting sqref="B75">
    <cfRule type="cellIs" dxfId="17" priority="24" operator="equal">
      <formula>0</formula>
    </cfRule>
  </conditionalFormatting>
  <conditionalFormatting sqref="D75">
    <cfRule type="cellIs" dxfId="16" priority="23" operator="notEqual">
      <formula>"Standard"</formula>
    </cfRule>
  </conditionalFormatting>
  <conditionalFormatting sqref="H75">
    <cfRule type="cellIs" dxfId="15" priority="22" operator="equal">
      <formula>"DNP"</formula>
    </cfRule>
  </conditionalFormatting>
  <conditionalFormatting sqref="B74">
    <cfRule type="cellIs" dxfId="14" priority="21" operator="equal">
      <formula>0</formula>
    </cfRule>
  </conditionalFormatting>
  <conditionalFormatting sqref="D74">
    <cfRule type="cellIs" dxfId="13" priority="20" operator="notEqual">
      <formula>"Standard"</formula>
    </cfRule>
  </conditionalFormatting>
  <conditionalFormatting sqref="H74">
    <cfRule type="cellIs" dxfId="12" priority="19" operator="equal">
      <formula>"DNP"</formula>
    </cfRule>
  </conditionalFormatting>
  <conditionalFormatting sqref="B76:B77">
    <cfRule type="cellIs" dxfId="11" priority="18" operator="equal">
      <formula>0</formula>
    </cfRule>
  </conditionalFormatting>
  <conditionalFormatting sqref="D76:D77">
    <cfRule type="cellIs" dxfId="10" priority="17" operator="notEqual">
      <formula>"Standard"</formula>
    </cfRule>
  </conditionalFormatting>
  <conditionalFormatting sqref="H76:H77">
    <cfRule type="cellIs" dxfId="9" priority="16" operator="equal">
      <formula>"DNP"</formula>
    </cfRule>
  </conditionalFormatting>
  <conditionalFormatting sqref="B78">
    <cfRule type="cellIs" dxfId="8" priority="15" operator="equal">
      <formula>0</formula>
    </cfRule>
  </conditionalFormatting>
  <conditionalFormatting sqref="D78">
    <cfRule type="cellIs" dxfId="7" priority="14" operator="notEqual">
      <formula>"Standard"</formula>
    </cfRule>
  </conditionalFormatting>
  <conditionalFormatting sqref="H78">
    <cfRule type="cellIs" dxfId="6" priority="13" operator="equal">
      <formula>"DNP"</formula>
    </cfRule>
  </conditionalFormatting>
  <conditionalFormatting sqref="B79:B80">
    <cfRule type="cellIs" dxfId="5" priority="12" stopIfTrue="1" operator="equal">
      <formula>0</formula>
    </cfRule>
  </conditionalFormatting>
  <conditionalFormatting sqref="D79:D80">
    <cfRule type="cellIs" dxfId="4" priority="11" operator="notEqual">
      <formula>"Standard"</formula>
    </cfRule>
  </conditionalFormatting>
  <conditionalFormatting sqref="D79:D80">
    <cfRule type="cellIs" dxfId="3" priority="10" operator="notEqual">
      <formula>"Standard"</formula>
    </cfRule>
  </conditionalFormatting>
  <conditionalFormatting sqref="D79:D80">
    <cfRule type="cellIs" dxfId="2" priority="9" operator="notEqual">
      <formula>"Standard"</formula>
    </cfRule>
  </conditionalFormatting>
  <conditionalFormatting sqref="D79:D80">
    <cfRule type="cellIs" dxfId="1" priority="8" operator="notEqual">
      <formula>"Standard"</formula>
    </cfRule>
  </conditionalFormatting>
  <conditionalFormatting sqref="D79:D80">
    <cfRule type="cellIs" dxfId="0" priority="7" operator="notEqual">
      <formula>"Standard"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Rev 1.1 hwBOM</vt:lpstr>
      <vt:lpstr>'Rev 1.1 hwBOM'!BillOfMaterials</vt:lpstr>
    </vt:vector>
  </TitlesOfParts>
  <Company>Texas Instruments Incorporated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Dietmar Schneider</dc:creator>
  <cp:lastModifiedBy>Stein, Mike</cp:lastModifiedBy>
  <dcterms:created xsi:type="dcterms:W3CDTF">2012-08-09T02:31:33Z</dcterms:created>
  <dcterms:modified xsi:type="dcterms:W3CDTF">2016-03-11T21:35:12Z</dcterms:modified>
</cp:coreProperties>
</file>