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N DE ACCION" sheetId="1" r:id="rId3"/>
    <sheet state="visible" name="RESUMEN COSTOS" sheetId="2" r:id="rId4"/>
    <sheet state="visible" name="Viajes" sheetId="3" r:id="rId5"/>
    <sheet state="visible" name="Gastos de Operación" sheetId="4" r:id="rId6"/>
    <sheet state="visible" name="Investigador Pedro Leiva" sheetId="5" r:id="rId7"/>
  </sheets>
  <definedNames/>
  <calcPr/>
</workbook>
</file>

<file path=xl/sharedStrings.xml><?xml version="1.0" encoding="utf-8"?>
<sst xmlns="http://schemas.openxmlformats.org/spreadsheetml/2006/main" count="344" uniqueCount="180">
  <si>
    <t>* Formato sacado del documento "Proyecto final Fondecyt 2011 R Uribe" (pag 38)</t>
  </si>
  <si>
    <t>** En amarillo los datos que faltan por rellenar</t>
  </si>
  <si>
    <t>*** En rojo los datos que faltan por calcular</t>
  </si>
  <si>
    <t>**** En naranjo los datos que sirven de ejemplo</t>
  </si>
  <si>
    <t>PERSONAL TÉCNICO</t>
  </si>
  <si>
    <t>* Formato sacado del documento "Proyecto final Fondecyt 2011 R Uribe" (pag 35)</t>
  </si>
  <si>
    <t>RESUMEN DE RECURSOS SOLICITADOS (miles $)</t>
  </si>
  <si>
    <t>Desglose Presupuestario</t>
  </si>
  <si>
    <t>VIAJES AL EXTRANJERO DEL PROYECTO</t>
  </si>
  <si>
    <t>Subítem</t>
  </si>
  <si>
    <t>Montos Anuales (m$)</t>
  </si>
  <si>
    <t>Montos totales por año (m$)</t>
  </si>
  <si>
    <t>Total (miles de $)</t>
  </si>
  <si>
    <t>AÑO 1</t>
  </si>
  <si>
    <t>Año 1</t>
  </si>
  <si>
    <t>GASTOS DE OPERACIÓN</t>
  </si>
  <si>
    <t>Año 2</t>
  </si>
  <si>
    <t>Año 3</t>
  </si>
  <si>
    <t>Artículos de Oficina</t>
  </si>
  <si>
    <t>EQUIPOS</t>
  </si>
  <si>
    <t>Actividad General</t>
  </si>
  <si>
    <t>$</t>
  </si>
  <si>
    <t>Actividad Estudio Cuantitativo</t>
  </si>
  <si>
    <t>Personal</t>
  </si>
  <si>
    <t>Propósito/Justificación</t>
  </si>
  <si>
    <t>Actividad Cualitativo</t>
  </si>
  <si>
    <t>Otros</t>
  </si>
  <si>
    <t>Item</t>
  </si>
  <si>
    <t>Detalle y justificación de recursos solicitados a FONDECYT</t>
  </si>
  <si>
    <t>Insumos Computacionales</t>
  </si>
  <si>
    <t>Descripción</t>
  </si>
  <si>
    <t>RECURSOS SOLICITADOS PARA LA UNIDAD EJECUTORA</t>
  </si>
  <si>
    <t>Institución</t>
  </si>
  <si>
    <t>Monto</t>
  </si>
  <si>
    <t>Abril 2016</t>
  </si>
  <si>
    <t>Reactivos e Insumos de laboratorio</t>
  </si>
  <si>
    <t>Gastos asociados a salida a terreno (arriendo de vehículo, pago fletes, combustible, lubricantes y peajes)</t>
  </si>
  <si>
    <t>Adquisición de libros, revistas y suscripciones</t>
  </si>
  <si>
    <t>Nº Días</t>
  </si>
  <si>
    <t>Pasajes</t>
  </si>
  <si>
    <t>Viático</t>
  </si>
  <si>
    <t>AÑO 2</t>
  </si>
  <si>
    <t>AÑO 3</t>
  </si>
  <si>
    <t>Total</t>
  </si>
  <si>
    <t>Preparación de proyecto</t>
  </si>
  <si>
    <t>Inscripciones en congresos</t>
  </si>
  <si>
    <t>Compra de bases de datos</t>
  </si>
  <si>
    <t>UNIV.DE CHILE --&gt; 
FAC.DE ECONOMIA Y NEGOCIOS --&gt; DEPTO.ADMINISTRACION</t>
  </si>
  <si>
    <t>Conferencia en EEUU (e.g. Academy of Management) o estadía de Investigación</t>
  </si>
  <si>
    <t>7 - 10</t>
  </si>
  <si>
    <t>Contratación de personal auxiliar ocasional y obrero</t>
  </si>
  <si>
    <t>Viajes para el Proyecto</t>
  </si>
  <si>
    <t>Costo publicaciones científicas</t>
  </si>
  <si>
    <t xml:space="preserve">Nombre Representante </t>
  </si>
  <si>
    <t>Pedro Leiva</t>
  </si>
  <si>
    <t>E-mail Representante</t>
  </si>
  <si>
    <t xml:space="preserve">pleivan@unegocios.cl </t>
  </si>
  <si>
    <t>Teléfono Representante</t>
  </si>
  <si>
    <t>Software y licencias</t>
  </si>
  <si>
    <t>Costo de Encuestas</t>
  </si>
  <si>
    <t>Costo Focus Group</t>
  </si>
  <si>
    <t>Viajes Cooperación Internacional</t>
  </si>
  <si>
    <t>VIAJES NACIONALES DEL PROYECTO</t>
  </si>
  <si>
    <t>Conferencias dictadas en Chile</t>
  </si>
  <si>
    <t>Gastos de Operación</t>
  </si>
  <si>
    <t>Contactar Empresa</t>
  </si>
  <si>
    <t>Participación focus group</t>
  </si>
  <si>
    <t>Actividad(es) de Difusión a público general</t>
  </si>
  <si>
    <t>Otros: Especificar</t>
  </si>
  <si>
    <t>VIAJES COOPERACIÓN INTERNACIONAL</t>
  </si>
  <si>
    <t>Bienes de Capital</t>
  </si>
  <si>
    <t>TOTAL:</t>
  </si>
  <si>
    <t>Total Solicitado (m$)</t>
  </si>
  <si>
    <t>Total (m$)</t>
  </si>
  <si>
    <t>Investigador Responsable: Pedro Leiva</t>
  </si>
  <si>
    <t>Adquisición de libros, revistas, suscripciones y membresías</t>
  </si>
  <si>
    <t>Membresía a la Sociedad de Psicología Industrial Organizacional (US$125*700) y al Academy of Management (US$200*700) para desarrollar colaboración con sus miembros y asistir a congresos anuales. Compra de SIOP research Access (US$50*700).</t>
  </si>
  <si>
    <t>INSTITUCIÓN(ES) PATROCINANTE(S)</t>
  </si>
  <si>
    <t>UNIV.DE CHILE --&gt; FAC.DE ECONOMIA Y NEGOCIOS --&gt; DEPTO.ADMINISTRACION</t>
  </si>
  <si>
    <t>FINANCIAMIENTO ADICIONAL COMPROMETIDO</t>
  </si>
  <si>
    <t>INSTITUCIÓN</t>
  </si>
  <si>
    <t>TOTAL APORTE (m$)</t>
  </si>
  <si>
    <t>TOTAL</t>
  </si>
  <si>
    <t>Nombre Prof. Visitante (si está definido)</t>
  </si>
  <si>
    <t>Miles $/día</t>
  </si>
  <si>
    <t>2 Laptos</t>
  </si>
  <si>
    <t>2 Equipos para Analista de Dato, Diseñador de Instrumentos Telefonista de Call Center, y Ayudante de redacción de informes.</t>
  </si>
  <si>
    <t>Co-investigador 1: Edgar Kausel</t>
  </si>
  <si>
    <t>Co-investigador 2: Sebastián Ugarte</t>
  </si>
  <si>
    <t>Co-investigador 3: Matías Sanfuentes</t>
  </si>
  <si>
    <t>Tesistas, Personal Técnico y/o de Apoyo</t>
  </si>
  <si>
    <t>SUBTOTAL</t>
  </si>
  <si>
    <t xml:space="preserve">Mayo </t>
  </si>
  <si>
    <t xml:space="preserve">(1) Construcción de indicadores de méritos, variables sociodemográficas y variables control que influyen en los procesos de decisión (2) Preparación de Instrumentos de medición de las prácticas de gestión de personas que implementan las organizaciones en Chile, así como sus efectos en la percepción de equidad y justicia organizacional. </t>
  </si>
  <si>
    <t xml:space="preserve">1 ayudante en Apoyo en construcción de indicadores (12 horas semanales/ 5.250 la hora líquido) y 1 ayudante en Apoyo diseño de instrumento de medición (12 horas semanales/ 4.250 la hora líquido) </t>
  </si>
  <si>
    <t>Costo (miles de $)</t>
  </si>
  <si>
    <t>Pendiente</t>
  </si>
  <si>
    <t>Entrevista a Directivo</t>
  </si>
  <si>
    <t>2 Entrevistadores y Analistas cualitativos 12 horas semanales. 300.000 líquido mensual</t>
  </si>
  <si>
    <t>Compra de servicios: Bases de Datos de Prácticas de Gestión de Personas</t>
  </si>
  <si>
    <t>Compra de Bases de Datos de prácticas de gestión de personas y salarios por industria para construcción de indicadores de inequidad dentro de las organizaciones</t>
  </si>
  <si>
    <t>Junio</t>
  </si>
  <si>
    <t xml:space="preserve">(1) Construcción de indicadores de méritos, variables sociodemográficas y variables control que influyen en los procesos de decisión (2) Construcción de indicadores de inequidad dentro de las organizaciones (3) Preparación de Instrumentos de medición de las prácticas de gestión de personas que implementan las organizaciones en Chile, así como sus efectos en la percepción de equidad y justicia organizacional. </t>
  </si>
  <si>
    <t>2 Entrevistadores y Analistas cualitativos 12 horas semanales. 350.000 líquido mensual</t>
  </si>
  <si>
    <t>Artículos de oficina por $200.000</t>
  </si>
  <si>
    <t>Julio</t>
  </si>
  <si>
    <t xml:space="preserve">1 ayudante en Apoyo en construcción de indicadores (8 horas semanales/ 5.250 la hora líquido) y 1 ayudante en Apoyo diseño de instrumento de medición (8 horas semanales/ 4.250 la hora líquido) </t>
  </si>
  <si>
    <t>VIAJES</t>
  </si>
  <si>
    <t>Inscripción Congreso SIOP 2016 (US$400*700)</t>
  </si>
  <si>
    <t xml:space="preserve">Agosto </t>
  </si>
  <si>
    <t>Validación de Contenido de indicadores contruidos y de instrumentos de medición diseñados</t>
  </si>
  <si>
    <t>5 Jueces expertos profesionales (500000 líquidos)</t>
  </si>
  <si>
    <t>Viáticos Nacionales</t>
  </si>
  <si>
    <t>Viáticos Extranjeros</t>
  </si>
  <si>
    <t>Compra de 5 libros especializados en la temática del Proyecto ($US85*700 c/u)</t>
  </si>
  <si>
    <t>Pasajes Nacionales</t>
  </si>
  <si>
    <t>Pasajes Extranjeros</t>
  </si>
  <si>
    <t>VIAJES PARA COOPERACIÒN INTERNACIONAL</t>
  </si>
  <si>
    <t>Septiembre</t>
  </si>
  <si>
    <t>Validación Cognitiva: Aplicación a 5 profesionales y 5 adminstrativos y entrevista de 2 horas</t>
  </si>
  <si>
    <t>2 aplicaciones (82.500 Líquidos cada una)</t>
  </si>
  <si>
    <t>Grupo Focal</t>
  </si>
  <si>
    <t>2 Entrevistadores y Analistas cualitativos 10 horas semanales. 300.000 líquido mensual</t>
  </si>
  <si>
    <t>Viáticos Cooperación</t>
  </si>
  <si>
    <t>3 focus groups; en dos organización; 3 focus groups ($70.000 líquidos cada uno) en 1 organización.</t>
  </si>
  <si>
    <t>Pasajes Cooperación</t>
  </si>
  <si>
    <t>Octubre</t>
  </si>
  <si>
    <t>Validación Empírica del Instrumento: _x007f_Aplicación online de de indicadores contruidos y de instrumentos de medición diseñados a 300 participantes</t>
  </si>
  <si>
    <t xml:space="preserve">Call Center (2 Telefonista Jornada Completa 4250 líquidos por hora) </t>
  </si>
  <si>
    <t>Otros: Premios para Participantes</t>
  </si>
  <si>
    <t>6 Premios; 1 ($52.500) por cada 50 participantes ; A elección: Subscripción al Mercurio por 6 meses, a La Tercera por 6 meses o al Club del Vino por plan equivalente al premio; 3 focus groups ($65.000 líquidos cada uno) en 1 organización.</t>
  </si>
  <si>
    <t>Noviembre</t>
  </si>
  <si>
    <t>Análisis estadístico y redacción de informe</t>
  </si>
  <si>
    <t xml:space="preserve">1 ayudante apoyo en administración de bases de datos y redacción de informe. $5250 líquido por 16 horas semanales </t>
  </si>
  <si>
    <t>Preparación de Informe</t>
  </si>
  <si>
    <t>Insumos computacionales</t>
  </si>
  <si>
    <t>5 Routers para extender WiFi a las oficinas de los profesores y la oficina de ayudantes $30.000</t>
  </si>
  <si>
    <t>Diciembre</t>
  </si>
  <si>
    <t>TOTAL SOLICITADO (m$)</t>
  </si>
  <si>
    <t>Enero</t>
  </si>
  <si>
    <t>Redaccción y envío de artículo científico</t>
  </si>
  <si>
    <t>Tesistas Monto en item Tesistas</t>
  </si>
  <si>
    <t>Redacción y Envío Artículo Científico</t>
  </si>
  <si>
    <t>Se incluyen los “submission fees”, que en algunas revistas bordean los $250. Por eso se ha solicitado uno por año</t>
  </si>
  <si>
    <t>Febrer</t>
  </si>
  <si>
    <t>Marzo</t>
  </si>
  <si>
    <t>Preparación y envío de rendición de cuentas</t>
  </si>
  <si>
    <t>Abril 2017</t>
  </si>
  <si>
    <t>Preparación de lanzamiento de estudio cualitativo</t>
  </si>
  <si>
    <t>Convenio con 2 organizaciones</t>
  </si>
  <si>
    <t xml:space="preserve">Membresía a la Sociedad de Psicología Industrial Organizacional (US$150*750) y al Academy of Management (US$225*750) para desarrollar colaboración con sus miembros y asistir a congresos anuales. Compra de SIOP research Access (US$60*750).  </t>
  </si>
  <si>
    <t>Inicio encuesta egresados de FEN</t>
  </si>
  <si>
    <t>Inscripción Congreso Internacional (US$400*750);</t>
  </si>
  <si>
    <t>Recolección de datos: Seguimiento a 500 Egresados y a Jefaturas</t>
  </si>
  <si>
    <t>Call Center (2 Telefonista Jornada Completa) 4.500 hora por 40 horas semanales</t>
  </si>
  <si>
    <t>Premios</t>
  </si>
  <si>
    <t>14 Premios; 1 por cada 50 participantes ($55.000 c/u); A elección: Subscripción al Mercurio por 6 meses, a La Tercera por 6 meses o al Club del Vino por plan equivalente al premio.</t>
  </si>
  <si>
    <t>Artículos de oficina por $220.000</t>
  </si>
  <si>
    <t>Compra de 5 libros especializados en la temática del Proyecto ($US95*750 c/u)</t>
  </si>
  <si>
    <t>Análisis estadístico</t>
  </si>
  <si>
    <t>1 ayudante apoyo en administración de bases de datos (5500 líquido por 16 horas semanales)</t>
  </si>
  <si>
    <t>1 ayudante apoyo en administración de bases de datos (5.500 líquido por 16 horas semanales)</t>
  </si>
  <si>
    <t>3 focus groups; en dos organización; 3 focus groups ($75.000 líquidos cada uno) en 1 organización.</t>
  </si>
  <si>
    <t>Análisis estadístico y apoyo en reporte de resultados</t>
  </si>
  <si>
    <t>Redacción de artículo científico</t>
  </si>
  <si>
    <t>Redacción Artículo Científico</t>
  </si>
  <si>
    <t>Abril 2018</t>
  </si>
  <si>
    <t xml:space="preserve">Membresía a la Sociedad de Psicología Industrial Organizacional (US$175*800) y al Academy of Management (US$250*800) para desarrollar colaboración con sus miembros y asistir a congresos anuales. Compra de SIOP research Access (US$70*800). </t>
  </si>
  <si>
    <t>Artículos de oficina por $240.000</t>
  </si>
  <si>
    <t>Inscripción Congreso SIOP 2016 (US$500*800);</t>
  </si>
  <si>
    <t>Recolección de datos: Seguimiento a proceso de reoclección de dato en 4 organizaciones</t>
  </si>
  <si>
    <t xml:space="preserve">4 ayudantes de recolección de datos (1 por organización) 4.750 líquido hora por 8 horas semanales por 1 mes y medio cada uno. </t>
  </si>
  <si>
    <t>Recolección de datos: Seguimiento a proceso de reoclección de datos en 4 organizaciones Análisis estadísticos</t>
  </si>
  <si>
    <t>Adquisición de libros, revistas, suscripciones y membresías; Inscripciones en congresos</t>
  </si>
  <si>
    <t>Compra de 5 libros especializados en la temática del Proyecto ($US105*800 c/u)</t>
  </si>
  <si>
    <t>Recolección de datos: Seguimiento a proceso de reoclección de dato en 2 a 6 organizaciones Análisis estadísticos</t>
  </si>
  <si>
    <t>6 focus groups (80.000 liquidos c/u); 3 por organización</t>
  </si>
  <si>
    <t xml:space="preserve">4 ayudante apoyo en administración de bases de datos y redacción de informe. $5750 líquido por 12 horas semanales </t>
  </si>
  <si>
    <t>Preparación de Informe Académico y Rendición de Cuentas</t>
  </si>
  <si>
    <t>Preparación y Envío de Informe Académico y Rendición de Cuentas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</si>
</sst>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6">
    <font>
      <sz val="10.0"/>
      <color rgb="FF000000"/>
      <name val="Arial"/>
    </font>
    <font>
      <sz val="10.0"/>
    </font>
    <font/>
    <font>
      <b/>
      <sz val="10.0"/>
    </font>
    <font>
      <b/>
    </font>
    <font>
      <sz val="11.0"/>
    </font>
  </fonts>
  <fills count="7">
    <fill>
      <patternFill patternType="none"/>
    </fill>
    <fill>
      <patternFill patternType="lightGray"/>
    </fill>
    <fill>
      <patternFill patternType="solid">
        <fgColor rgb="FFCFE2F3"/>
        <bgColor rgb="FFCFE2F3"/>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D9D9D9"/>
        <bgColor rgb="FFD9D9D9"/>
      </patternFill>
    </fill>
  </fills>
  <borders count="12">
    <border>
      <left/>
      <right/>
      <top/>
      <bottom/>
    </border>
    <border>
      <left style="thin">
        <color rgb="FF666666"/>
      </left>
      <right style="thin">
        <color rgb="FF666666"/>
      </right>
      <top style="thin">
        <color rgb="FF666666"/>
      </top>
      <bottom style="thin">
        <color rgb="FF666666"/>
      </bottom>
    </border>
    <border>
      <left/>
      <right/>
      <top/>
      <bottom style="thin">
        <color rgb="FF000000"/>
      </bottom>
    </border>
    <border>
      <left/>
      <right style="thin">
        <color rgb="FF000000"/>
      </right>
      <top/>
      <bottom/>
    </border>
    <border>
      <left style="thin">
        <color rgb="FF666666"/>
      </left>
      <right/>
      <top style="thin">
        <color rgb="FF666666"/>
      </top>
      <bottom style="thin">
        <color rgb="FF666666"/>
      </bottom>
    </border>
    <border>
      <left/>
      <right style="thin">
        <color rgb="FF000000"/>
      </right>
      <top/>
      <bottom style="thin">
        <color rgb="FF000000"/>
      </bottom>
    </border>
    <border>
      <left/>
      <right/>
      <top style="thin">
        <color rgb="FF666666"/>
      </top>
      <bottom style="thin">
        <color rgb="FF666666"/>
      </bottom>
    </border>
    <border>
      <left/>
      <right style="thin">
        <color rgb="FF666666"/>
      </right>
      <top style="thin">
        <color rgb="FF666666"/>
      </top>
      <bottom style="thin">
        <color rgb="FF666666"/>
      </bottom>
    </border>
    <border>
      <left style="thin">
        <color rgb="FF000000"/>
      </left>
      <right style="thin">
        <color rgb="FF000000"/>
      </right>
      <top style="thin">
        <color rgb="FF000000"/>
      </top>
      <bottom style="thin">
        <color rgb="FF000000"/>
      </bottom>
    </border>
    <border>
      <left style="thin">
        <color rgb="FF666666"/>
      </left>
      <right style="thin">
        <color rgb="FF666666"/>
      </right>
      <top style="thin">
        <color rgb="FF666666"/>
      </top>
      <bottom/>
    </border>
    <border>
      <left style="thin">
        <color rgb="FF666666"/>
      </left>
      <right style="thin">
        <color rgb="FF666666"/>
      </right>
      <top/>
      <bottom/>
    </border>
    <border>
      <left style="thin">
        <color rgb="FF666666"/>
      </left>
      <right style="thin">
        <color rgb="FF666666"/>
      </right>
      <top/>
      <bottom style="thin">
        <color rgb="FF666666"/>
      </bottom>
    </border>
  </borders>
  <cellStyleXfs count="1">
    <xf borderId="0" fillId="0" fontId="0" numFmtId="0" applyAlignment="1" applyFont="1"/>
  </cellStyleXfs>
  <cellXfs count="97">
    <xf borderId="0" fillId="0" fontId="0" numFmtId="0" xfId="0" applyAlignment="1" applyFont="1">
      <alignment/>
    </xf>
    <xf borderId="0" fillId="0" fontId="1" numFmtId="0" xfId="0" applyAlignment="1" applyFont="1">
      <alignment/>
    </xf>
    <xf borderId="0" fillId="0" fontId="1" numFmtId="0" xfId="0" applyAlignment="1" applyFont="1">
      <alignment wrapText="1"/>
    </xf>
    <xf borderId="1" fillId="0" fontId="2" numFmtId="0" xfId="0" applyBorder="1" applyFont="1"/>
    <xf borderId="1" fillId="0" fontId="2" numFmtId="0" xfId="0" applyAlignment="1" applyBorder="1" applyFont="1">
      <alignment/>
    </xf>
    <xf borderId="0" fillId="0" fontId="3" numFmtId="0" xfId="0" applyAlignment="1" applyFont="1">
      <alignment/>
    </xf>
    <xf borderId="2" fillId="0" fontId="1" numFmtId="0" xfId="0" applyAlignment="1" applyBorder="1" applyFont="1">
      <alignment wrapText="1"/>
    </xf>
    <xf borderId="2" fillId="0" fontId="1" numFmtId="0" xfId="0" applyAlignment="1" applyBorder="1" applyFont="1">
      <alignment/>
    </xf>
    <xf borderId="3" fillId="0" fontId="1" numFmtId="0" xfId="0" applyAlignment="1" applyBorder="1" applyFont="1">
      <alignment/>
    </xf>
    <xf borderId="4" fillId="0" fontId="4" numFmtId="0" xfId="0" applyAlignment="1" applyBorder="1" applyFont="1">
      <alignment horizontal="center"/>
    </xf>
    <xf borderId="2" fillId="0" fontId="3" numFmtId="0" xfId="0" applyAlignment="1" applyBorder="1" applyFont="1">
      <alignment wrapText="1"/>
    </xf>
    <xf borderId="2" fillId="0" fontId="2" numFmtId="0" xfId="0" applyBorder="1" applyFont="1"/>
    <xf borderId="5" fillId="0" fontId="2" numFmtId="0" xfId="0" applyBorder="1" applyFont="1"/>
    <xf borderId="0" fillId="0" fontId="1" numFmtId="0" xfId="0" applyFont="1"/>
    <xf borderId="0" fillId="0" fontId="1" numFmtId="0" xfId="0" applyAlignment="1" applyFont="1">
      <alignment wrapText="1"/>
    </xf>
    <xf borderId="3" fillId="2" fontId="3" numFmtId="0" xfId="0" applyAlignment="1" applyBorder="1" applyFill="1" applyFont="1">
      <alignment horizontal="left" wrapText="1"/>
    </xf>
    <xf borderId="2" fillId="0" fontId="3" numFmtId="0" xfId="0" applyAlignment="1" applyBorder="1" applyFont="1">
      <alignment/>
    </xf>
    <xf borderId="6" fillId="0" fontId="2" numFmtId="0" xfId="0" applyBorder="1" applyFont="1"/>
    <xf borderId="2" fillId="2" fontId="3" numFmtId="0" xfId="0" applyAlignment="1" applyBorder="1" applyFont="1">
      <alignment horizontal="center"/>
    </xf>
    <xf borderId="7" fillId="0" fontId="2" numFmtId="0" xfId="0" applyBorder="1" applyFont="1"/>
    <xf borderId="5" fillId="2" fontId="3" numFmtId="0" xfId="0" applyAlignment="1" applyBorder="1" applyFont="1">
      <alignment horizontal="center"/>
    </xf>
    <xf borderId="4" fillId="0" fontId="4" numFmtId="0" xfId="0" applyAlignment="1" applyBorder="1" applyFont="1">
      <alignment horizontal="center" wrapText="1"/>
    </xf>
    <xf borderId="5" fillId="2" fontId="3" numFmtId="0" xfId="0" applyAlignment="1" applyBorder="1" applyFont="1">
      <alignment horizontal="left" wrapText="1"/>
    </xf>
    <xf borderId="1" fillId="0" fontId="2" numFmtId="0" xfId="0" applyAlignment="1" applyBorder="1" applyFont="1">
      <alignment horizontal="center"/>
    </xf>
    <xf borderId="1" fillId="0" fontId="2" numFmtId="164" xfId="0" applyAlignment="1" applyBorder="1" applyFont="1" applyNumberFormat="1">
      <alignment horizontal="center"/>
    </xf>
    <xf borderId="5" fillId="0" fontId="1" numFmtId="164" xfId="0" applyAlignment="1" applyBorder="1" applyFont="1" applyNumberFormat="1">
      <alignment horizontal="right"/>
    </xf>
    <xf borderId="0" fillId="0" fontId="1" numFmtId="14" xfId="0" applyAlignment="1" applyFont="1" applyNumberFormat="1">
      <alignment/>
    </xf>
    <xf borderId="1" fillId="0" fontId="2" numFmtId="0" xfId="0" applyAlignment="1" applyBorder="1" applyFont="1">
      <alignment horizontal="left" wrapText="1"/>
    </xf>
    <xf borderId="1" fillId="0" fontId="2" numFmtId="0" xfId="0" applyAlignment="1" applyBorder="1" applyFont="1">
      <alignment wrapText="1"/>
    </xf>
    <xf borderId="5" fillId="0" fontId="1" numFmtId="164" xfId="0" applyAlignment="1" applyBorder="1" applyFont="1" applyNumberFormat="1">
      <alignment/>
    </xf>
    <xf borderId="5" fillId="0" fontId="1" numFmtId="0" xfId="0" applyAlignment="1" applyBorder="1" applyFont="1">
      <alignment/>
    </xf>
    <xf borderId="3" fillId="2" fontId="3" numFmtId="0" xfId="0" applyAlignment="1" applyBorder="1" applyFont="1">
      <alignment horizontal="center"/>
    </xf>
    <xf borderId="5" fillId="2" fontId="3" numFmtId="0" xfId="0" applyAlignment="1" applyBorder="1" applyFont="1">
      <alignment horizontal="left"/>
    </xf>
    <xf borderId="1" fillId="0" fontId="5" numFmtId="0" xfId="0" applyAlignment="1" applyBorder="1" applyFont="1">
      <alignment/>
    </xf>
    <xf borderId="5" fillId="3" fontId="1" numFmtId="0" xfId="0" applyAlignment="1" applyBorder="1" applyFill="1" applyFont="1">
      <alignment horizontal="right"/>
    </xf>
    <xf borderId="5" fillId="0" fontId="1" numFmtId="0" xfId="0" applyAlignment="1" applyBorder="1" applyFont="1">
      <alignment wrapText="1"/>
    </xf>
    <xf borderId="5" fillId="3" fontId="1" numFmtId="0" xfId="0" applyAlignment="1" applyBorder="1" applyFont="1">
      <alignment horizontal="right"/>
    </xf>
    <xf borderId="5" fillId="3" fontId="1" numFmtId="0" xfId="0" applyAlignment="1" applyBorder="1" applyFont="1">
      <alignment horizontal="right"/>
    </xf>
    <xf borderId="1" fillId="0" fontId="2" numFmtId="0" xfId="0" applyAlignment="1" applyBorder="1" applyFont="1">
      <alignment wrapText="1"/>
    </xf>
    <xf borderId="1" fillId="0" fontId="2" numFmtId="0" xfId="0" applyAlignment="1" applyBorder="1" applyFont="1">
      <alignment horizontal="center" wrapText="1"/>
    </xf>
    <xf borderId="5" fillId="0" fontId="1" numFmtId="0" xfId="0" applyAlignment="1" applyBorder="1" applyFont="1">
      <alignment horizontal="right"/>
    </xf>
    <xf borderId="8" fillId="2" fontId="3" numFmtId="0" xfId="0" applyAlignment="1" applyBorder="1" applyFont="1">
      <alignment horizontal="left"/>
    </xf>
    <xf borderId="8" fillId="2" fontId="3" numFmtId="0" xfId="0" applyAlignment="1" applyBorder="1" applyFont="1">
      <alignment horizontal="center"/>
    </xf>
    <xf borderId="1" fillId="0" fontId="2" numFmtId="0" xfId="0" applyAlignment="1" applyBorder="1" applyFont="1">
      <alignment horizontal="center"/>
    </xf>
    <xf borderId="8" fillId="0" fontId="1" numFmtId="0" xfId="0" applyAlignment="1" applyBorder="1" applyFont="1">
      <alignment/>
    </xf>
    <xf borderId="1" fillId="0" fontId="2" numFmtId="164" xfId="0" applyAlignment="1" applyBorder="1" applyFont="1" applyNumberFormat="1">
      <alignment horizontal="center" wrapText="1"/>
    </xf>
    <xf borderId="5" fillId="2" fontId="3" numFmtId="0" xfId="0" applyAlignment="1" applyBorder="1" applyFont="1">
      <alignment horizontal="right" wrapText="1"/>
    </xf>
    <xf borderId="2" fillId="4" fontId="3" numFmtId="0" xfId="0" applyAlignment="1" applyBorder="1" applyFill="1" applyFont="1">
      <alignment horizontal="center"/>
    </xf>
    <xf borderId="5" fillId="0" fontId="1" numFmtId="0" xfId="0" applyAlignment="1" applyBorder="1" applyFont="1">
      <alignment horizontal="right" wrapText="1"/>
    </xf>
    <xf borderId="5" fillId="2" fontId="3" numFmtId="0" xfId="0" applyAlignment="1" applyBorder="1" applyFont="1">
      <alignment horizontal="center" wrapText="1"/>
    </xf>
    <xf borderId="5" fillId="5" fontId="1" numFmtId="0" xfId="0" applyAlignment="1" applyBorder="1" applyFill="1" applyFont="1">
      <alignment horizontal="right"/>
    </xf>
    <xf borderId="5" fillId="2" fontId="3" numFmtId="164" xfId="0" applyAlignment="1" applyBorder="1" applyFont="1" applyNumberFormat="1">
      <alignment horizontal="left"/>
    </xf>
    <xf borderId="1" fillId="0" fontId="2" numFmtId="164" xfId="0" applyAlignment="1" applyBorder="1" applyFont="1" applyNumberFormat="1">
      <alignment horizontal="left"/>
    </xf>
    <xf borderId="8" fillId="3" fontId="1" numFmtId="164" xfId="0" applyAlignment="1" applyBorder="1" applyFont="1" applyNumberFormat="1">
      <alignment horizontal="right"/>
    </xf>
    <xf borderId="1" fillId="0" fontId="2" numFmtId="0" xfId="0" applyAlignment="1" applyBorder="1" applyFont="1">
      <alignment horizontal="center" wrapText="1"/>
    </xf>
    <xf borderId="5" fillId="2" fontId="1" numFmtId="0" xfId="0" applyAlignment="1" applyBorder="1" applyFont="1">
      <alignment/>
    </xf>
    <xf borderId="1" fillId="3" fontId="1" numFmtId="0" xfId="0" applyAlignment="1" applyBorder="1" applyFont="1">
      <alignment horizontal="left" wrapText="1"/>
    </xf>
    <xf borderId="8" fillId="0" fontId="1" numFmtId="0" xfId="0" applyAlignment="1" applyBorder="1" applyFont="1">
      <alignment horizontal="right"/>
    </xf>
    <xf borderId="1" fillId="5" fontId="2" numFmtId="164" xfId="0" applyAlignment="1" applyBorder="1" applyFont="1" applyNumberFormat="1">
      <alignment horizontal="center"/>
    </xf>
    <xf borderId="5" fillId="0" fontId="1" numFmtId="0" xfId="0" applyAlignment="1" applyBorder="1" applyFont="1">
      <alignment horizontal="right"/>
    </xf>
    <xf borderId="1" fillId="3" fontId="1" numFmtId="164" xfId="0" applyAlignment="1" applyBorder="1" applyFont="1" applyNumberFormat="1">
      <alignment horizontal="left" wrapText="1"/>
    </xf>
    <xf borderId="5" fillId="0" fontId="1" numFmtId="0" xfId="0" applyAlignment="1" applyBorder="1" applyFont="1">
      <alignment horizontal="right"/>
    </xf>
    <xf borderId="5" fillId="3" fontId="1" numFmtId="164" xfId="0" applyAlignment="1" applyBorder="1" applyFont="1" applyNumberFormat="1">
      <alignment horizontal="right"/>
    </xf>
    <xf borderId="0" fillId="3" fontId="1" numFmtId="164" xfId="0" applyAlignment="1" applyFont="1" applyNumberFormat="1">
      <alignment horizontal="left" wrapText="1"/>
    </xf>
    <xf borderId="5" fillId="2" fontId="3" numFmtId="164" xfId="0" applyAlignment="1" applyBorder="1" applyFont="1" applyNumberFormat="1">
      <alignment horizontal="right"/>
    </xf>
    <xf borderId="5" fillId="2" fontId="3" numFmtId="0" xfId="0" applyAlignment="1" applyBorder="1" applyFont="1">
      <alignment horizontal="center"/>
    </xf>
    <xf borderId="1" fillId="0" fontId="2" numFmtId="164" xfId="0" applyAlignment="1" applyBorder="1" applyFont="1" applyNumberFormat="1">
      <alignment horizontal="center" vertical="center"/>
    </xf>
    <xf borderId="8" fillId="2" fontId="3" numFmtId="0" xfId="0" applyAlignment="1" applyBorder="1" applyFont="1">
      <alignment horizontal="left" wrapText="1"/>
    </xf>
    <xf borderId="5" fillId="4" fontId="1" numFmtId="0" xfId="0" applyAlignment="1" applyBorder="1" applyFont="1">
      <alignment horizontal="right"/>
    </xf>
    <xf borderId="1" fillId="5" fontId="2" numFmtId="164" xfId="0" applyAlignment="1" applyBorder="1" applyFont="1" applyNumberFormat="1">
      <alignment horizontal="center" vertical="center"/>
    </xf>
    <xf borderId="5" fillId="4" fontId="3" numFmtId="0" xfId="0" applyAlignment="1" applyBorder="1" applyFont="1">
      <alignment/>
    </xf>
    <xf borderId="0" fillId="0" fontId="1" numFmtId="0" xfId="0" applyAlignment="1" applyFont="1">
      <alignment/>
    </xf>
    <xf borderId="1" fillId="0" fontId="2" numFmtId="164" xfId="0" applyAlignment="1" applyBorder="1" applyFont="1" applyNumberFormat="1">
      <alignment horizontal="left" wrapText="1"/>
    </xf>
    <xf borderId="1" fillId="6" fontId="5" numFmtId="0" xfId="0" applyAlignment="1" applyBorder="1" applyFill="1" applyFont="1">
      <alignment/>
    </xf>
    <xf borderId="1" fillId="6" fontId="2" numFmtId="0" xfId="0" applyAlignment="1" applyBorder="1" applyFont="1">
      <alignment wrapText="1"/>
    </xf>
    <xf borderId="1" fillId="6" fontId="2" numFmtId="164" xfId="0" applyAlignment="1" applyBorder="1" applyFont="1" applyNumberFormat="1">
      <alignment horizontal="center"/>
    </xf>
    <xf borderId="1" fillId="6" fontId="2" numFmtId="0" xfId="0" applyBorder="1" applyFont="1"/>
    <xf borderId="1" fillId="6" fontId="2" numFmtId="164" xfId="0" applyAlignment="1" applyBorder="1" applyFont="1" applyNumberFormat="1">
      <alignment horizontal="left" wrapText="1"/>
    </xf>
    <xf borderId="0" fillId="0" fontId="2" numFmtId="0" xfId="0" applyAlignment="1" applyFont="1">
      <alignment wrapText="1"/>
    </xf>
    <xf borderId="1" fillId="6" fontId="2" numFmtId="164" xfId="0" applyBorder="1" applyFont="1" applyNumberFormat="1"/>
    <xf borderId="1" fillId="6" fontId="2" numFmtId="0" xfId="0" applyAlignment="1" applyBorder="1" applyFont="1">
      <alignment/>
    </xf>
    <xf borderId="0" fillId="6" fontId="2" numFmtId="0" xfId="0" applyFont="1"/>
    <xf borderId="0" fillId="6" fontId="2" numFmtId="164" xfId="0" applyFont="1" applyNumberFormat="1"/>
    <xf borderId="1" fillId="0" fontId="2" numFmtId="0" xfId="0" applyAlignment="1" applyBorder="1" applyFont="1">
      <alignment horizontal="left" wrapText="1"/>
    </xf>
    <xf borderId="1" fillId="3" fontId="5" numFmtId="0" xfId="0" applyAlignment="1" applyBorder="1" applyFont="1">
      <alignment horizontal="left" wrapText="1"/>
    </xf>
    <xf borderId="9" fillId="0" fontId="2" numFmtId="0" xfId="0" applyAlignment="1" applyBorder="1" applyFont="1">
      <alignment vertical="center" wrapText="1"/>
    </xf>
    <xf borderId="9" fillId="5" fontId="2" numFmtId="164" xfId="0" applyAlignment="1" applyBorder="1" applyFont="1" applyNumberFormat="1">
      <alignment horizontal="center" vertical="center"/>
    </xf>
    <xf borderId="10" fillId="0" fontId="2" numFmtId="0" xfId="0" applyBorder="1" applyFont="1"/>
    <xf borderId="11" fillId="0" fontId="2" numFmtId="0" xfId="0" applyBorder="1" applyFont="1"/>
    <xf borderId="1" fillId="6" fontId="2" numFmtId="0" xfId="0" applyAlignment="1" applyBorder="1" applyFont="1">
      <alignment horizontal="left" wrapText="1"/>
    </xf>
    <xf borderId="0" fillId="0" fontId="2" numFmtId="164" xfId="0" applyAlignment="1" applyFont="1" applyNumberFormat="1">
      <alignment horizontal="center"/>
    </xf>
    <xf borderId="0" fillId="0" fontId="2" numFmtId="0" xfId="0" applyAlignment="1" applyFont="1">
      <alignment horizontal="left" wrapText="1"/>
    </xf>
    <xf borderId="0" fillId="0" fontId="2" numFmtId="0" xfId="0" applyAlignment="1" applyFont="1">
      <alignment horizontal="center"/>
    </xf>
    <xf borderId="0" fillId="6" fontId="2" numFmtId="164" xfId="0" applyAlignment="1" applyFont="1" applyNumberFormat="1">
      <alignment horizontal="center"/>
    </xf>
    <xf borderId="0" fillId="6" fontId="2" numFmtId="0" xfId="0" applyAlignment="1" applyFont="1">
      <alignment horizontal="left" wrapText="1"/>
    </xf>
    <xf borderId="0" fillId="6" fontId="2" numFmtId="0" xfId="0" applyAlignment="1" applyFont="1">
      <alignment wrapText="1"/>
    </xf>
    <xf borderId="0" fillId="6" fontId="2"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5.xml"/><Relationship Id="rId4" Type="http://schemas.openxmlformats.org/officeDocument/2006/relationships/worksheet" Target="worksheets/sheet2.xml"/><Relationship Id="rId5" Type="http://schemas.openxmlformats.org/officeDocument/2006/relationships/worksheet" Target="worksheets/sheet1.xml"/><Relationship Id="rId6" Type="http://schemas.openxmlformats.org/officeDocument/2006/relationships/worksheet" Target="worksheets/sheet4.xml"/><Relationship Id="rId7" Type="http://schemas.openxmlformats.org/officeDocument/2006/relationships/worksheet" Target="worksheets/sheet3.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32.86"/>
  </cols>
  <sheetData>
    <row r="1">
      <c r="A1" s="1"/>
      <c r="B1" s="1"/>
      <c r="C1" s="1"/>
      <c r="D1" s="1"/>
      <c r="E1" s="1"/>
      <c r="F1" s="1"/>
      <c r="G1" s="1"/>
      <c r="H1" s="1"/>
      <c r="I1" s="1"/>
      <c r="J1" s="1"/>
      <c r="K1" s="1"/>
      <c r="L1" s="1"/>
      <c r="M1" s="1"/>
      <c r="N1" s="1"/>
      <c r="O1" s="1"/>
      <c r="P1" s="1"/>
      <c r="Q1" s="1"/>
      <c r="R1" s="1"/>
      <c r="S1" s="1"/>
      <c r="T1" s="1"/>
      <c r="U1" s="1"/>
      <c r="V1" s="1"/>
      <c r="W1" s="1"/>
      <c r="X1" s="1"/>
      <c r="Y1" s="1"/>
      <c r="Z1" s="1"/>
    </row>
    <row r="2">
      <c r="A2" s="5" t="s">
        <v>0</v>
      </c>
      <c r="B2" s="1"/>
      <c r="C2" s="1"/>
      <c r="D2" s="1"/>
      <c r="E2" s="1"/>
      <c r="F2" s="1"/>
      <c r="G2" s="1"/>
      <c r="H2" s="1"/>
      <c r="I2" s="1"/>
      <c r="J2" s="1"/>
      <c r="K2" s="1"/>
      <c r="L2" s="1"/>
      <c r="M2" s="1"/>
      <c r="N2" s="1"/>
      <c r="O2" s="1"/>
      <c r="P2" s="1"/>
      <c r="Q2" s="1"/>
      <c r="R2" s="1"/>
      <c r="S2" s="1"/>
      <c r="T2" s="1"/>
      <c r="U2" s="1"/>
      <c r="V2" s="1"/>
      <c r="W2" s="1"/>
      <c r="X2" s="1"/>
      <c r="Y2" s="1"/>
      <c r="Z2" s="1"/>
    </row>
    <row r="3">
      <c r="A3" s="5" t="s">
        <v>1</v>
      </c>
      <c r="B3" s="1"/>
      <c r="C3" s="1"/>
      <c r="D3" s="1"/>
      <c r="E3" s="1"/>
      <c r="F3" s="1"/>
      <c r="G3" s="1"/>
      <c r="H3" s="1"/>
      <c r="I3" s="1"/>
      <c r="J3" s="1"/>
      <c r="K3" s="1"/>
      <c r="L3" s="1"/>
      <c r="M3" s="1"/>
      <c r="N3" s="1"/>
      <c r="O3" s="1"/>
      <c r="P3" s="1"/>
      <c r="Q3" s="1"/>
      <c r="R3" s="1"/>
      <c r="S3" s="1"/>
      <c r="T3" s="1"/>
      <c r="U3" s="1"/>
      <c r="V3" s="1"/>
      <c r="W3" s="1"/>
      <c r="X3" s="1"/>
      <c r="Y3" s="1"/>
      <c r="Z3" s="1"/>
    </row>
    <row r="4">
      <c r="A4" s="5" t="s">
        <v>2</v>
      </c>
      <c r="B4" s="1"/>
      <c r="C4" s="1"/>
      <c r="D4" s="1"/>
      <c r="E4" s="1"/>
      <c r="F4" s="1"/>
      <c r="G4" s="1"/>
      <c r="H4" s="1"/>
      <c r="I4" s="1"/>
      <c r="J4" s="1"/>
      <c r="K4" s="1"/>
      <c r="L4" s="1"/>
      <c r="M4" s="1"/>
      <c r="N4" s="1"/>
      <c r="O4" s="1"/>
      <c r="P4" s="1"/>
      <c r="Q4" s="1"/>
      <c r="R4" s="1"/>
      <c r="S4" s="1"/>
      <c r="T4" s="1"/>
      <c r="U4" s="1"/>
      <c r="V4" s="1"/>
      <c r="W4" s="1"/>
      <c r="X4" s="1"/>
      <c r="Y4" s="1"/>
      <c r="Z4" s="1"/>
    </row>
    <row r="5">
      <c r="A5" s="5" t="s">
        <v>3</v>
      </c>
      <c r="B5" s="1"/>
      <c r="C5" s="1"/>
      <c r="D5" s="1"/>
      <c r="E5" s="1"/>
      <c r="F5" s="1"/>
      <c r="G5" s="1"/>
      <c r="H5" s="1"/>
      <c r="I5" s="1"/>
      <c r="J5" s="1"/>
      <c r="K5" s="1"/>
      <c r="L5" s="1"/>
      <c r="M5" s="1"/>
      <c r="N5" s="1"/>
      <c r="O5" s="1"/>
      <c r="P5" s="1"/>
      <c r="Q5" s="1"/>
      <c r="R5" s="1"/>
      <c r="S5" s="1"/>
      <c r="T5" s="1"/>
      <c r="U5" s="1"/>
      <c r="V5" s="1"/>
      <c r="W5" s="1"/>
      <c r="X5" s="1"/>
      <c r="Y5" s="1"/>
      <c r="Z5" s="1"/>
    </row>
    <row r="6">
      <c r="A6" s="1"/>
      <c r="B6" s="7"/>
      <c r="C6" s="7"/>
      <c r="D6" s="7"/>
      <c r="E6" s="1"/>
      <c r="F6" s="1"/>
      <c r="G6" s="1"/>
      <c r="H6" s="1"/>
      <c r="I6" s="1"/>
      <c r="J6" s="1"/>
      <c r="K6" s="1"/>
      <c r="L6" s="1"/>
      <c r="M6" s="1"/>
      <c r="N6" s="1"/>
      <c r="O6" s="1"/>
      <c r="P6" s="1"/>
      <c r="Q6" s="1"/>
      <c r="R6" s="1"/>
      <c r="S6" s="1"/>
      <c r="T6" s="1"/>
      <c r="U6" s="1"/>
      <c r="V6" s="1"/>
      <c r="W6" s="1"/>
      <c r="X6" s="1"/>
      <c r="Y6" s="1"/>
      <c r="Z6" s="1"/>
    </row>
    <row r="7">
      <c r="A7" s="8"/>
      <c r="B7" s="16" t="s">
        <v>8</v>
      </c>
      <c r="C7" s="11"/>
      <c r="D7" s="12"/>
      <c r="E7" s="1"/>
      <c r="F7" s="1"/>
      <c r="G7" s="1"/>
      <c r="H7" s="1"/>
      <c r="I7" s="1"/>
      <c r="J7" s="1"/>
      <c r="K7" s="1"/>
      <c r="L7" s="1"/>
      <c r="M7" s="1"/>
      <c r="N7" s="1"/>
      <c r="O7" s="1"/>
      <c r="P7" s="1"/>
      <c r="Q7" s="1"/>
      <c r="R7" s="1"/>
      <c r="S7" s="1"/>
      <c r="T7" s="1"/>
      <c r="U7" s="1"/>
      <c r="V7" s="1"/>
      <c r="W7" s="1"/>
      <c r="X7" s="1"/>
      <c r="Y7" s="1"/>
      <c r="Z7" s="1"/>
    </row>
    <row r="8">
      <c r="A8" s="1"/>
      <c r="B8" s="1"/>
      <c r="C8" s="7"/>
      <c r="D8" s="7"/>
      <c r="E8" s="7"/>
      <c r="F8" s="7"/>
      <c r="G8" s="1"/>
      <c r="H8" s="1"/>
      <c r="I8" s="1"/>
      <c r="J8" s="1"/>
      <c r="K8" s="1"/>
      <c r="L8" s="1"/>
      <c r="M8" s="1"/>
      <c r="N8" s="1"/>
      <c r="O8" s="1"/>
      <c r="P8" s="1"/>
      <c r="Q8" s="1"/>
      <c r="R8" s="1"/>
      <c r="S8" s="1"/>
      <c r="T8" s="1"/>
      <c r="U8" s="1"/>
      <c r="V8" s="1"/>
      <c r="W8" s="1"/>
      <c r="X8" s="1"/>
      <c r="Y8" s="1"/>
      <c r="Z8" s="1"/>
    </row>
    <row r="9">
      <c r="A9" s="1"/>
      <c r="B9" s="8"/>
      <c r="C9" s="18" t="s">
        <v>11</v>
      </c>
      <c r="D9" s="12"/>
      <c r="E9" s="31" t="s">
        <v>24</v>
      </c>
      <c r="F9" s="31" t="s">
        <v>38</v>
      </c>
      <c r="G9" s="1"/>
      <c r="H9" s="1"/>
      <c r="I9" s="1"/>
      <c r="J9" s="1"/>
      <c r="K9" s="1"/>
      <c r="L9" s="1"/>
      <c r="M9" s="1"/>
      <c r="N9" s="1"/>
      <c r="O9" s="1"/>
      <c r="P9" s="1"/>
      <c r="Q9" s="1"/>
      <c r="R9" s="1"/>
      <c r="S9" s="1"/>
      <c r="T9" s="1"/>
      <c r="U9" s="1"/>
      <c r="V9" s="1"/>
      <c r="W9" s="1"/>
      <c r="X9" s="1"/>
      <c r="Y9" s="1"/>
      <c r="Z9" s="1"/>
    </row>
    <row r="10">
      <c r="A10" s="1"/>
      <c r="B10" s="30"/>
      <c r="C10" s="20" t="s">
        <v>39</v>
      </c>
      <c r="D10" s="20" t="s">
        <v>40</v>
      </c>
      <c r="E10" s="12"/>
      <c r="F10" s="12"/>
      <c r="G10" s="1"/>
      <c r="H10" s="1"/>
      <c r="I10" s="1"/>
      <c r="J10" s="1"/>
      <c r="K10" s="1"/>
      <c r="L10" s="1"/>
      <c r="M10" s="1"/>
      <c r="N10" s="1"/>
      <c r="O10" s="1"/>
      <c r="P10" s="1"/>
      <c r="Q10" s="1"/>
      <c r="R10" s="1"/>
      <c r="S10" s="1"/>
      <c r="T10" s="1"/>
      <c r="U10" s="1"/>
      <c r="V10" s="1"/>
      <c r="W10" s="1"/>
      <c r="X10" s="1"/>
      <c r="Y10" s="1"/>
      <c r="Z10" s="1"/>
    </row>
    <row r="11">
      <c r="A11" s="8"/>
      <c r="B11" s="20" t="s">
        <v>14</v>
      </c>
      <c r="C11" s="34" t="str">
        <f>2*1400</f>
        <v>2800</v>
      </c>
      <c r="D11" s="34" t="str">
        <f>2*1000</f>
        <v>2000</v>
      </c>
      <c r="E11" s="30" t="s">
        <v>48</v>
      </c>
      <c r="F11" s="30" t="s">
        <v>49</v>
      </c>
      <c r="G11" s="1"/>
      <c r="H11" s="1"/>
      <c r="I11" s="1"/>
      <c r="J11" s="1"/>
      <c r="K11" s="1"/>
      <c r="L11" s="1"/>
      <c r="M11" s="1"/>
      <c r="N11" s="1"/>
      <c r="O11" s="1"/>
      <c r="P11" s="1"/>
      <c r="Q11" s="1"/>
      <c r="R11" s="1"/>
      <c r="S11" s="1"/>
      <c r="T11" s="1"/>
      <c r="U11" s="1"/>
      <c r="V11" s="1"/>
      <c r="W11" s="1"/>
      <c r="X11" s="1"/>
      <c r="Y11" s="1"/>
      <c r="Z11" s="1"/>
    </row>
    <row r="12">
      <c r="A12" s="8"/>
      <c r="B12" s="20" t="s">
        <v>16</v>
      </c>
      <c r="C12" s="34" t="str">
        <f>2*1550</f>
        <v>3100</v>
      </c>
      <c r="D12" s="34" t="str">
        <f>2*1100</f>
        <v>2200</v>
      </c>
      <c r="E12" s="30" t="s">
        <v>48</v>
      </c>
      <c r="F12" s="30" t="s">
        <v>49</v>
      </c>
      <c r="G12" s="1"/>
      <c r="H12" s="1"/>
      <c r="I12" s="1"/>
      <c r="J12" s="1"/>
      <c r="K12" s="1"/>
      <c r="L12" s="1"/>
      <c r="M12" s="1"/>
      <c r="N12" s="1"/>
      <c r="O12" s="1"/>
      <c r="P12" s="1"/>
      <c r="Q12" s="1"/>
      <c r="R12" s="1"/>
      <c r="S12" s="1"/>
      <c r="T12" s="1"/>
      <c r="U12" s="1"/>
      <c r="V12" s="1"/>
      <c r="W12" s="1"/>
      <c r="X12" s="1"/>
      <c r="Y12" s="1"/>
      <c r="Z12" s="1"/>
    </row>
    <row r="13">
      <c r="A13" s="8"/>
      <c r="B13" s="20" t="s">
        <v>17</v>
      </c>
      <c r="C13" s="36">
        <v>3400.0</v>
      </c>
      <c r="D13" s="34" t="str">
        <f>2*1200</f>
        <v>2400</v>
      </c>
      <c r="E13" s="30" t="s">
        <v>48</v>
      </c>
      <c r="F13" s="30" t="s">
        <v>49</v>
      </c>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7"/>
      <c r="C15" s="7"/>
      <c r="D15" s="7"/>
      <c r="E15" s="1"/>
      <c r="F15" s="1"/>
      <c r="G15" s="1"/>
      <c r="H15" s="1"/>
      <c r="I15" s="1"/>
      <c r="J15" s="1"/>
      <c r="K15" s="1"/>
      <c r="L15" s="1"/>
      <c r="M15" s="1"/>
      <c r="N15" s="1"/>
      <c r="O15" s="1"/>
      <c r="P15" s="1"/>
      <c r="Q15" s="1"/>
      <c r="R15" s="1"/>
      <c r="S15" s="1"/>
      <c r="T15" s="1"/>
      <c r="U15" s="1"/>
      <c r="V15" s="1"/>
      <c r="W15" s="1"/>
      <c r="X15" s="1"/>
      <c r="Y15" s="1"/>
      <c r="Z15" s="1"/>
    </row>
    <row r="16">
      <c r="A16" s="8"/>
      <c r="B16" s="16" t="s">
        <v>62</v>
      </c>
      <c r="C16" s="11"/>
      <c r="D16" s="12"/>
      <c r="E16" s="1"/>
      <c r="F16" s="1"/>
      <c r="G16" s="1"/>
      <c r="H16" s="1"/>
      <c r="I16" s="1"/>
      <c r="J16" s="1"/>
      <c r="K16" s="1"/>
      <c r="L16" s="1"/>
      <c r="M16" s="1"/>
      <c r="N16" s="1"/>
      <c r="O16" s="1"/>
      <c r="P16" s="1"/>
      <c r="Q16" s="1"/>
      <c r="R16" s="1"/>
      <c r="S16" s="1"/>
      <c r="T16" s="1"/>
      <c r="U16" s="1"/>
      <c r="V16" s="1"/>
      <c r="W16" s="1"/>
      <c r="X16" s="1"/>
      <c r="Y16" s="1"/>
      <c r="Z16" s="1"/>
    </row>
    <row r="17">
      <c r="A17" s="1"/>
      <c r="B17" s="1"/>
      <c r="C17" s="7"/>
      <c r="D17" s="7"/>
      <c r="E17" s="7"/>
      <c r="F17" s="7"/>
      <c r="G17" s="1"/>
      <c r="H17" s="1"/>
      <c r="I17" s="1"/>
      <c r="J17" s="1"/>
      <c r="K17" s="1"/>
      <c r="L17" s="1"/>
      <c r="M17" s="1"/>
      <c r="N17" s="1"/>
      <c r="O17" s="1"/>
      <c r="P17" s="1"/>
      <c r="Q17" s="1"/>
      <c r="R17" s="1"/>
      <c r="S17" s="1"/>
      <c r="T17" s="1"/>
      <c r="U17" s="1"/>
      <c r="V17" s="1"/>
      <c r="W17" s="1"/>
      <c r="X17" s="1"/>
      <c r="Y17" s="1"/>
      <c r="Z17" s="1"/>
    </row>
    <row r="18">
      <c r="A18" s="1"/>
      <c r="B18" s="8"/>
      <c r="C18" s="18" t="s">
        <v>11</v>
      </c>
      <c r="D18" s="12"/>
      <c r="E18" s="31" t="s">
        <v>24</v>
      </c>
      <c r="F18" s="31" t="s">
        <v>38</v>
      </c>
      <c r="G18" s="1"/>
      <c r="H18" s="1"/>
      <c r="I18" s="1"/>
      <c r="J18" s="1"/>
      <c r="K18" s="1"/>
      <c r="L18" s="1"/>
      <c r="M18" s="1"/>
      <c r="N18" s="1"/>
      <c r="O18" s="1"/>
      <c r="P18" s="1"/>
      <c r="Q18" s="1"/>
      <c r="R18" s="1"/>
      <c r="S18" s="1"/>
      <c r="T18" s="1"/>
      <c r="U18" s="1"/>
      <c r="V18" s="1"/>
      <c r="W18" s="1"/>
      <c r="X18" s="1"/>
      <c r="Y18" s="1"/>
      <c r="Z18" s="1"/>
    </row>
    <row r="19">
      <c r="A19" s="1"/>
      <c r="B19" s="30"/>
      <c r="C19" s="20" t="s">
        <v>39</v>
      </c>
      <c r="D19" s="20" t="s">
        <v>40</v>
      </c>
      <c r="E19" s="12"/>
      <c r="F19" s="12"/>
      <c r="G19" s="1"/>
      <c r="H19" s="1"/>
      <c r="I19" s="1"/>
      <c r="J19" s="1"/>
      <c r="K19" s="1"/>
      <c r="L19" s="1"/>
      <c r="M19" s="1"/>
      <c r="N19" s="1"/>
      <c r="O19" s="1"/>
      <c r="P19" s="1"/>
      <c r="Q19" s="1"/>
      <c r="R19" s="1"/>
      <c r="S19" s="1"/>
      <c r="T19" s="1"/>
      <c r="U19" s="1"/>
      <c r="V19" s="1"/>
      <c r="W19" s="1"/>
      <c r="X19" s="1"/>
      <c r="Y19" s="1"/>
      <c r="Z19" s="1"/>
    </row>
    <row r="20">
      <c r="A20" s="8"/>
      <c r="B20" s="20" t="s">
        <v>14</v>
      </c>
      <c r="C20" s="37">
        <v>100.0</v>
      </c>
      <c r="D20" s="36">
        <v>600.0</v>
      </c>
      <c r="E20" s="30" t="s">
        <v>63</v>
      </c>
      <c r="F20" s="40">
        <v>4.0</v>
      </c>
      <c r="G20" s="1"/>
      <c r="H20" s="1"/>
      <c r="I20" s="1"/>
      <c r="J20" s="1"/>
      <c r="K20" s="1"/>
      <c r="L20" s="1"/>
      <c r="M20" s="1"/>
      <c r="N20" s="1"/>
      <c r="O20" s="1"/>
      <c r="P20" s="1"/>
      <c r="Q20" s="1"/>
      <c r="R20" s="1"/>
      <c r="S20" s="1"/>
      <c r="T20" s="1"/>
      <c r="U20" s="1"/>
      <c r="V20" s="1"/>
      <c r="W20" s="1"/>
      <c r="X20" s="1"/>
      <c r="Y20" s="1"/>
      <c r="Z20" s="1"/>
    </row>
    <row r="21">
      <c r="A21" s="8"/>
      <c r="B21" s="20" t="s">
        <v>16</v>
      </c>
      <c r="C21" s="37">
        <v>110.0</v>
      </c>
      <c r="D21" s="36">
        <v>660.0</v>
      </c>
      <c r="E21" s="30" t="s">
        <v>63</v>
      </c>
      <c r="F21" s="40">
        <v>4.0</v>
      </c>
      <c r="G21" s="1"/>
      <c r="H21" s="1"/>
      <c r="I21" s="1"/>
      <c r="J21" s="1"/>
      <c r="K21" s="1"/>
      <c r="L21" s="1"/>
      <c r="M21" s="1"/>
      <c r="N21" s="1"/>
      <c r="O21" s="1"/>
      <c r="P21" s="1"/>
      <c r="Q21" s="1"/>
      <c r="R21" s="1"/>
      <c r="S21" s="1"/>
      <c r="T21" s="1"/>
      <c r="U21" s="1"/>
      <c r="V21" s="1"/>
      <c r="W21" s="1"/>
      <c r="X21" s="1"/>
      <c r="Y21" s="1"/>
      <c r="Z21" s="1"/>
    </row>
    <row r="22">
      <c r="A22" s="8"/>
      <c r="B22" s="20" t="s">
        <v>17</v>
      </c>
      <c r="C22" s="37">
        <v>120.0</v>
      </c>
      <c r="D22" s="36">
        <v>720.0</v>
      </c>
      <c r="E22" s="30" t="s">
        <v>63</v>
      </c>
      <c r="F22" s="40">
        <v>4.0</v>
      </c>
      <c r="G22" s="1"/>
      <c r="H22" s="1"/>
      <c r="I22" s="1"/>
      <c r="J22" s="1"/>
      <c r="K22" s="1"/>
      <c r="L22" s="1"/>
      <c r="M22" s="1"/>
      <c r="N22" s="1"/>
      <c r="O22" s="1"/>
      <c r="P22" s="1"/>
      <c r="Q22" s="1"/>
      <c r="R22" s="1"/>
      <c r="S22" s="1"/>
      <c r="T22" s="1"/>
      <c r="U22" s="1"/>
      <c r="V22" s="1"/>
      <c r="W22" s="1"/>
      <c r="X22" s="1"/>
      <c r="Y22" s="1"/>
      <c r="Z22" s="1"/>
    </row>
    <row r="23">
      <c r="A23" s="1"/>
      <c r="B23" s="1"/>
      <c r="C23" s="1"/>
      <c r="D23" s="1"/>
      <c r="E23" s="1"/>
      <c r="F23" s="1"/>
      <c r="G23" s="1"/>
      <c r="H23" s="1"/>
      <c r="I23" s="1"/>
      <c r="J23" s="1"/>
      <c r="K23" s="1"/>
      <c r="L23" s="1"/>
      <c r="M23" s="1"/>
      <c r="N23" s="1"/>
      <c r="O23" s="1"/>
      <c r="P23" s="1"/>
      <c r="Q23" s="1"/>
      <c r="R23" s="1"/>
      <c r="S23" s="1"/>
      <c r="T23" s="1"/>
      <c r="U23" s="1"/>
      <c r="V23" s="1"/>
      <c r="W23" s="1"/>
      <c r="X23" s="1"/>
      <c r="Y23" s="1"/>
      <c r="Z23" s="1"/>
    </row>
    <row r="24">
      <c r="A24" s="1"/>
      <c r="B24" s="7"/>
      <c r="C24" s="7"/>
      <c r="D24" s="7"/>
      <c r="E24" s="1"/>
      <c r="F24" s="1"/>
      <c r="G24" s="1"/>
      <c r="H24" s="1"/>
      <c r="I24" s="1"/>
      <c r="J24" s="1"/>
      <c r="K24" s="1"/>
      <c r="L24" s="1"/>
      <c r="M24" s="1"/>
      <c r="N24" s="1"/>
      <c r="O24" s="1"/>
      <c r="P24" s="1"/>
      <c r="Q24" s="1"/>
      <c r="R24" s="1"/>
      <c r="S24" s="1"/>
      <c r="T24" s="1"/>
      <c r="U24" s="1"/>
      <c r="V24" s="1"/>
      <c r="W24" s="1"/>
      <c r="X24" s="1"/>
      <c r="Y24" s="1"/>
      <c r="Z24" s="1"/>
    </row>
    <row r="25">
      <c r="A25" s="8"/>
      <c r="B25" s="16" t="s">
        <v>69</v>
      </c>
      <c r="C25" s="11"/>
      <c r="D25" s="12"/>
      <c r="E25" s="1"/>
      <c r="F25" s="1"/>
      <c r="G25" s="1"/>
      <c r="H25" s="1"/>
      <c r="I25" s="1"/>
      <c r="J25" s="1"/>
      <c r="K25" s="1"/>
      <c r="L25" s="1"/>
      <c r="M25" s="1"/>
      <c r="N25" s="1"/>
      <c r="O25" s="1"/>
      <c r="P25" s="1"/>
      <c r="Q25" s="1"/>
      <c r="R25" s="1"/>
      <c r="S25" s="1"/>
      <c r="T25" s="1"/>
      <c r="U25" s="1"/>
      <c r="V25" s="1"/>
      <c r="W25" s="1"/>
      <c r="X25" s="1"/>
      <c r="Y25" s="1"/>
      <c r="Z25" s="1"/>
    </row>
    <row r="26">
      <c r="A26" s="1"/>
      <c r="B26" s="1"/>
      <c r="C26" s="1"/>
      <c r="D26" s="7"/>
      <c r="E26" s="7"/>
      <c r="F26" s="7"/>
      <c r="G26" s="7"/>
      <c r="H26" s="7"/>
      <c r="I26" s="1"/>
      <c r="J26" s="1"/>
      <c r="K26" s="1"/>
      <c r="L26" s="1"/>
      <c r="M26" s="1"/>
      <c r="N26" s="1"/>
      <c r="O26" s="1"/>
      <c r="P26" s="1"/>
      <c r="Q26" s="1"/>
      <c r="R26" s="1"/>
      <c r="S26" s="1"/>
      <c r="T26" s="1"/>
      <c r="U26" s="1"/>
      <c r="V26" s="1"/>
      <c r="W26" s="1"/>
      <c r="X26" s="1"/>
      <c r="Y26" s="1"/>
      <c r="Z26" s="1"/>
    </row>
    <row r="27">
      <c r="A27" s="1"/>
      <c r="B27" s="1"/>
      <c r="C27" s="30"/>
      <c r="D27" s="47" t="s">
        <v>40</v>
      </c>
      <c r="E27" s="11"/>
      <c r="F27" s="12"/>
      <c r="G27" s="47" t="s">
        <v>39</v>
      </c>
      <c r="H27" s="12"/>
      <c r="I27" s="1"/>
      <c r="J27" s="1"/>
      <c r="K27" s="1"/>
      <c r="L27" s="1"/>
      <c r="M27" s="1"/>
      <c r="N27" s="1"/>
      <c r="O27" s="1"/>
      <c r="P27" s="1"/>
      <c r="Q27" s="1"/>
      <c r="R27" s="1"/>
      <c r="S27" s="1"/>
      <c r="T27" s="1"/>
      <c r="U27" s="1"/>
      <c r="V27" s="1"/>
      <c r="W27" s="1"/>
      <c r="X27" s="1"/>
      <c r="Y27" s="1"/>
      <c r="Z27" s="1"/>
    </row>
    <row r="28">
      <c r="A28" s="1"/>
      <c r="B28" s="30"/>
      <c r="C28" s="49" t="s">
        <v>83</v>
      </c>
      <c r="D28" s="49" t="s">
        <v>38</v>
      </c>
      <c r="E28" s="49" t="s">
        <v>84</v>
      </c>
      <c r="F28" s="49" t="s">
        <v>12</v>
      </c>
      <c r="G28" s="55"/>
      <c r="H28" s="49" t="s">
        <v>95</v>
      </c>
      <c r="I28" s="1"/>
      <c r="J28" s="1"/>
      <c r="K28" s="1"/>
      <c r="L28" s="1"/>
      <c r="M28" s="1"/>
      <c r="N28" s="1"/>
      <c r="O28" s="1"/>
      <c r="P28" s="1"/>
      <c r="Q28" s="1"/>
      <c r="R28" s="1"/>
      <c r="S28" s="1"/>
      <c r="T28" s="1"/>
      <c r="U28" s="1"/>
      <c r="V28" s="1"/>
      <c r="W28" s="1"/>
      <c r="X28" s="1"/>
      <c r="Y28" s="1"/>
      <c r="Z28" s="1"/>
    </row>
    <row r="29">
      <c r="A29" s="8"/>
      <c r="B29" s="20" t="s">
        <v>14</v>
      </c>
      <c r="C29" s="35" t="s">
        <v>96</v>
      </c>
      <c r="D29" s="40">
        <v>14.0</v>
      </c>
      <c r="E29" s="59">
        <v>180.0</v>
      </c>
      <c r="F29" s="61" t="str">
        <f t="shared" ref="F29:F34" si="1">D29*E29</f>
        <v>2520</v>
      </c>
      <c r="G29" s="30"/>
      <c r="H29" s="59">
        <v>1400.0</v>
      </c>
      <c r="I29" s="1"/>
      <c r="J29" s="1"/>
      <c r="K29" s="1"/>
      <c r="L29" s="1"/>
      <c r="M29" s="1"/>
      <c r="N29" s="1"/>
      <c r="O29" s="1"/>
      <c r="P29" s="1"/>
      <c r="Q29" s="1"/>
      <c r="R29" s="1"/>
      <c r="S29" s="1"/>
      <c r="T29" s="1"/>
      <c r="U29" s="1"/>
      <c r="V29" s="1"/>
      <c r="W29" s="1"/>
      <c r="X29" s="1"/>
      <c r="Y29" s="1"/>
      <c r="Z29" s="1"/>
    </row>
    <row r="30">
      <c r="A30" s="8"/>
      <c r="B30" s="55"/>
      <c r="C30" s="35" t="s">
        <v>96</v>
      </c>
      <c r="D30" s="40">
        <v>14.0</v>
      </c>
      <c r="E30" s="59">
        <v>180.0</v>
      </c>
      <c r="F30" s="61" t="str">
        <f t="shared" si="1"/>
        <v>2520</v>
      </c>
      <c r="G30" s="30"/>
      <c r="H30" s="59">
        <v>1400.0</v>
      </c>
      <c r="I30" s="1"/>
      <c r="J30" s="1"/>
      <c r="K30" s="1"/>
      <c r="L30" s="1"/>
      <c r="M30" s="1"/>
      <c r="N30" s="1"/>
      <c r="O30" s="1"/>
      <c r="P30" s="1"/>
      <c r="Q30" s="1"/>
      <c r="R30" s="1"/>
      <c r="S30" s="1"/>
      <c r="T30" s="1"/>
      <c r="U30" s="1"/>
      <c r="V30" s="1"/>
      <c r="W30" s="1"/>
      <c r="X30" s="1"/>
      <c r="Y30" s="1"/>
      <c r="Z30" s="1"/>
    </row>
    <row r="31">
      <c r="A31" s="8"/>
      <c r="B31" s="20" t="s">
        <v>16</v>
      </c>
      <c r="C31" s="35" t="s">
        <v>96</v>
      </c>
      <c r="D31" s="40">
        <v>14.0</v>
      </c>
      <c r="E31" s="59">
        <v>190.0</v>
      </c>
      <c r="F31" s="61" t="str">
        <f t="shared" si="1"/>
        <v>2660</v>
      </c>
      <c r="G31" s="30"/>
      <c r="H31" s="59">
        <v>1550.0</v>
      </c>
      <c r="I31" s="13"/>
      <c r="J31" s="13"/>
      <c r="K31" s="13"/>
      <c r="L31" s="13"/>
      <c r="M31" s="13"/>
      <c r="N31" s="13"/>
      <c r="O31" s="13"/>
      <c r="P31" s="13"/>
      <c r="Q31" s="13"/>
      <c r="R31" s="13"/>
      <c r="S31" s="13"/>
      <c r="T31" s="13"/>
      <c r="U31" s="13"/>
      <c r="V31" s="13"/>
      <c r="W31" s="13"/>
      <c r="X31" s="13"/>
      <c r="Y31" s="13"/>
      <c r="Z31" s="13"/>
    </row>
    <row r="32">
      <c r="A32" s="8"/>
      <c r="B32" s="55"/>
      <c r="C32" s="35" t="s">
        <v>96</v>
      </c>
      <c r="D32" s="40">
        <v>14.0</v>
      </c>
      <c r="E32" s="59">
        <v>190.0</v>
      </c>
      <c r="F32" s="61" t="str">
        <f t="shared" si="1"/>
        <v>2660</v>
      </c>
      <c r="G32" s="30"/>
      <c r="H32" s="59">
        <v>1550.0</v>
      </c>
      <c r="I32" s="13"/>
      <c r="J32" s="13"/>
      <c r="K32" s="13"/>
      <c r="L32" s="13"/>
      <c r="M32" s="13"/>
      <c r="N32" s="13"/>
      <c r="O32" s="13"/>
      <c r="P32" s="13"/>
      <c r="Q32" s="13"/>
      <c r="R32" s="13"/>
      <c r="S32" s="13"/>
      <c r="T32" s="13"/>
      <c r="U32" s="13"/>
      <c r="V32" s="13"/>
      <c r="W32" s="13"/>
      <c r="X32" s="13"/>
      <c r="Y32" s="13"/>
      <c r="Z32" s="13"/>
    </row>
    <row r="33">
      <c r="A33" s="8"/>
      <c r="B33" s="65" t="s">
        <v>17</v>
      </c>
      <c r="C33" s="35" t="s">
        <v>96</v>
      </c>
      <c r="D33" s="40">
        <v>14.0</v>
      </c>
      <c r="E33" s="59">
        <v>200.0</v>
      </c>
      <c r="F33" s="61" t="str">
        <f t="shared" si="1"/>
        <v>2800</v>
      </c>
      <c r="G33" s="30"/>
      <c r="H33" s="59">
        <v>1600.0</v>
      </c>
      <c r="I33" s="1"/>
      <c r="J33" s="1"/>
      <c r="K33" s="1"/>
      <c r="L33" s="1"/>
      <c r="M33" s="1"/>
      <c r="N33" s="1"/>
      <c r="O33" s="1"/>
      <c r="P33" s="1"/>
      <c r="Q33" s="1"/>
      <c r="R33" s="1"/>
      <c r="S33" s="1"/>
      <c r="T33" s="1"/>
      <c r="U33" s="1"/>
      <c r="V33" s="1"/>
      <c r="W33" s="1"/>
      <c r="X33" s="1"/>
      <c r="Y33" s="1"/>
      <c r="Z33" s="1"/>
    </row>
    <row r="34">
      <c r="A34" s="8"/>
      <c r="B34" s="55"/>
      <c r="C34" s="35" t="s">
        <v>96</v>
      </c>
      <c r="D34" s="40">
        <v>14.0</v>
      </c>
      <c r="E34" s="59">
        <v>200.0</v>
      </c>
      <c r="F34" s="61" t="str">
        <f t="shared" si="1"/>
        <v>2800</v>
      </c>
      <c r="G34" s="30"/>
      <c r="H34" s="59">
        <v>1600.0</v>
      </c>
      <c r="I34" s="1"/>
      <c r="J34" s="1"/>
      <c r="K34" s="1"/>
      <c r="L34" s="1"/>
      <c r="M34" s="1"/>
      <c r="N34" s="1"/>
      <c r="O34" s="1"/>
      <c r="P34" s="1"/>
      <c r="Q34" s="1"/>
      <c r="R34" s="1"/>
      <c r="S34" s="1"/>
      <c r="T34" s="1"/>
      <c r="U34" s="1"/>
      <c r="V34" s="1"/>
      <c r="W34" s="1"/>
      <c r="X34" s="1"/>
      <c r="Y34" s="1"/>
      <c r="Z34" s="1"/>
    </row>
    <row r="35">
      <c r="A35" s="1"/>
      <c r="F35" s="68" t="str">
        <f>SUM(F29:F34)</f>
        <v>15960</v>
      </c>
      <c r="G35" s="70" t="s">
        <v>71</v>
      </c>
      <c r="H35" s="68" t="str">
        <f>SUM(H29:H34)</f>
        <v>9100</v>
      </c>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71" t="str">
        <f t="shared" ref="E37:F37" si="2">SUM(E29:E30)</f>
        <v>360</v>
      </c>
      <c r="F37" s="71" t="str">
        <f t="shared" si="2"/>
        <v>5040</v>
      </c>
      <c r="G37" s="1"/>
      <c r="H37" s="71" t="str">
        <f>SUM(H29:H30)</f>
        <v>2800</v>
      </c>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71" t="str">
        <f t="shared" ref="E39:F39" si="3">SUM(E31:E32)</f>
        <v>380</v>
      </c>
      <c r="F39" s="71" t="str">
        <f t="shared" si="3"/>
        <v>5320</v>
      </c>
      <c r="G39" s="1"/>
      <c r="H39" s="71" t="str">
        <f>SUM(H31:H32)</f>
        <v>3100</v>
      </c>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71" t="str">
        <f t="shared" ref="E41:F41" si="4">SUM(E33:E34)</f>
        <v>400</v>
      </c>
      <c r="F41" s="71" t="str">
        <f t="shared" si="4"/>
        <v>5600</v>
      </c>
      <c r="G41" s="1"/>
      <c r="H41" s="71" t="str">
        <f>SUM(H33:H34)</f>
        <v>3200</v>
      </c>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1"/>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1"/>
      <c r="K51" s="1"/>
      <c r="L51" s="1"/>
      <c r="M51" s="1"/>
      <c r="N51" s="1"/>
      <c r="O51" s="1"/>
      <c r="P51" s="1"/>
      <c r="Q51" s="1"/>
      <c r="R51" s="1"/>
      <c r="S51" s="1"/>
      <c r="T51" s="1"/>
      <c r="U51" s="1"/>
      <c r="V51" s="1"/>
      <c r="W51" s="1"/>
      <c r="X51" s="1"/>
      <c r="Y51" s="1"/>
      <c r="Z51" s="1"/>
    </row>
    <row r="52">
      <c r="A52" s="1"/>
      <c r="B52" s="1"/>
      <c r="C52" s="1"/>
      <c r="D52" s="1"/>
      <c r="E52" s="1"/>
      <c r="F52" s="1"/>
      <c r="G52" s="1"/>
      <c r="H52" s="1"/>
      <c r="I52" s="1"/>
      <c r="J52" s="1"/>
      <c r="K52" s="1"/>
      <c r="L52" s="1"/>
      <c r="M52" s="1"/>
      <c r="N52" s="1"/>
      <c r="O52" s="1"/>
      <c r="P52" s="1"/>
      <c r="Q52" s="1"/>
      <c r="R52" s="1"/>
      <c r="S52" s="1"/>
      <c r="T52" s="1"/>
      <c r="U52" s="1"/>
      <c r="V52" s="1"/>
      <c r="W52" s="1"/>
      <c r="X52" s="1"/>
      <c r="Y52" s="1"/>
      <c r="Z52" s="1"/>
    </row>
    <row r="53">
      <c r="A53" s="1"/>
      <c r="B53" s="1"/>
      <c r="C53" s="1"/>
      <c r="D53" s="1"/>
      <c r="E53" s="1"/>
      <c r="F53" s="1"/>
      <c r="G53" s="1"/>
      <c r="H53" s="1"/>
      <c r="I53" s="1"/>
      <c r="J53" s="1"/>
      <c r="K53" s="1"/>
      <c r="L53" s="1"/>
      <c r="M53" s="1"/>
      <c r="N53" s="1"/>
      <c r="O53" s="1"/>
      <c r="P53" s="1"/>
      <c r="Q53" s="1"/>
      <c r="R53" s="1"/>
      <c r="S53" s="1"/>
      <c r="T53" s="1"/>
      <c r="U53" s="1"/>
      <c r="V53" s="1"/>
      <c r="W53" s="1"/>
      <c r="X53" s="1"/>
      <c r="Y53" s="1"/>
      <c r="Z53" s="1"/>
    </row>
    <row r="54">
      <c r="A54" s="1"/>
      <c r="B54" s="1"/>
      <c r="C54" s="1"/>
      <c r="D54" s="1"/>
      <c r="E54" s="1"/>
      <c r="F54" s="1"/>
      <c r="G54" s="1"/>
      <c r="H54" s="1"/>
      <c r="I54" s="1"/>
      <c r="J54" s="1"/>
      <c r="K54" s="1"/>
      <c r="L54" s="1"/>
      <c r="M54" s="1"/>
      <c r="N54" s="1"/>
      <c r="O54" s="1"/>
      <c r="P54" s="1"/>
      <c r="Q54" s="1"/>
      <c r="R54" s="1"/>
      <c r="S54" s="1"/>
      <c r="T54" s="1"/>
      <c r="U54" s="1"/>
      <c r="V54" s="1"/>
      <c r="W54" s="1"/>
      <c r="X54" s="1"/>
      <c r="Y54" s="1"/>
      <c r="Z54" s="1"/>
    </row>
    <row r="55">
      <c r="A55" s="1"/>
      <c r="B55" s="1"/>
      <c r="C55" s="1"/>
      <c r="D55" s="1"/>
      <c r="E55" s="1"/>
      <c r="F55" s="1"/>
      <c r="G55" s="1"/>
      <c r="H55" s="1"/>
      <c r="I55" s="1"/>
      <c r="J55" s="1"/>
      <c r="K55" s="1"/>
      <c r="L55" s="1"/>
      <c r="M55" s="1"/>
      <c r="N55" s="1"/>
      <c r="O55" s="1"/>
      <c r="P55" s="1"/>
      <c r="Q55" s="1"/>
      <c r="R55" s="1"/>
      <c r="S55" s="1"/>
      <c r="T55" s="1"/>
      <c r="U55" s="1"/>
      <c r="V55" s="1"/>
      <c r="W55" s="1"/>
      <c r="X55" s="1"/>
      <c r="Y55" s="1"/>
      <c r="Z55" s="1"/>
    </row>
    <row r="56">
      <c r="A56" s="1"/>
      <c r="B56" s="1"/>
      <c r="C56" s="1"/>
      <c r="D56" s="1"/>
      <c r="E56" s="1"/>
      <c r="F56" s="1"/>
      <c r="G56" s="1"/>
      <c r="H56" s="1"/>
      <c r="I56" s="1"/>
      <c r="J56" s="1"/>
      <c r="K56" s="1"/>
      <c r="L56" s="1"/>
      <c r="M56" s="1"/>
      <c r="N56" s="1"/>
      <c r="O56" s="1"/>
      <c r="P56" s="1"/>
      <c r="Q56" s="1"/>
      <c r="R56" s="1"/>
      <c r="S56" s="1"/>
      <c r="T56" s="1"/>
      <c r="U56" s="1"/>
      <c r="V56" s="1"/>
      <c r="W56" s="1"/>
      <c r="X56" s="1"/>
      <c r="Y56" s="1"/>
      <c r="Z56" s="1"/>
    </row>
    <row r="57">
      <c r="A57" s="1"/>
      <c r="B57" s="1"/>
      <c r="C57" s="1"/>
      <c r="D57" s="1"/>
      <c r="E57" s="1"/>
      <c r="F57" s="1"/>
      <c r="G57" s="1"/>
      <c r="H57" s="1"/>
      <c r="I57" s="1"/>
      <c r="J57" s="1"/>
      <c r="K57" s="1"/>
      <c r="L57" s="1"/>
      <c r="M57" s="1"/>
      <c r="N57" s="1"/>
      <c r="O57" s="1"/>
      <c r="P57" s="1"/>
      <c r="Q57" s="1"/>
      <c r="R57" s="1"/>
      <c r="S57" s="1"/>
      <c r="T57" s="1"/>
      <c r="U57" s="1"/>
      <c r="V57" s="1"/>
      <c r="W57" s="1"/>
      <c r="X57" s="1"/>
      <c r="Y57" s="1"/>
      <c r="Z57" s="1"/>
    </row>
    <row r="58">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1"/>
      <c r="C59" s="1"/>
      <c r="D59" s="1"/>
      <c r="E59" s="1"/>
      <c r="F59" s="1"/>
      <c r="G59" s="1"/>
      <c r="H59" s="1"/>
      <c r="I59" s="1"/>
      <c r="J59" s="1"/>
      <c r="K59" s="1"/>
      <c r="L59" s="1"/>
      <c r="M59" s="1"/>
      <c r="N59" s="1"/>
      <c r="O59" s="1"/>
      <c r="P59" s="1"/>
      <c r="Q59" s="1"/>
      <c r="R59" s="1"/>
      <c r="S59" s="1"/>
      <c r="T59" s="1"/>
      <c r="U59" s="1"/>
      <c r="V59" s="1"/>
      <c r="W59" s="1"/>
      <c r="X59" s="1"/>
      <c r="Y59" s="1"/>
      <c r="Z59" s="1"/>
    </row>
    <row r="60">
      <c r="A60" s="1"/>
      <c r="B60" s="1"/>
      <c r="C60" s="1"/>
      <c r="D60" s="1"/>
      <c r="E60" s="1"/>
      <c r="F60" s="1"/>
      <c r="G60" s="1"/>
      <c r="H60" s="1"/>
      <c r="I60" s="1"/>
      <c r="J60" s="1"/>
      <c r="K60" s="1"/>
      <c r="L60" s="1"/>
      <c r="M60" s="1"/>
      <c r="N60" s="1"/>
      <c r="O60" s="1"/>
      <c r="P60" s="1"/>
      <c r="Q60" s="1"/>
      <c r="R60" s="1"/>
      <c r="S60" s="1"/>
      <c r="T60" s="1"/>
      <c r="U60" s="1"/>
      <c r="V60" s="1"/>
      <c r="W60" s="1"/>
      <c r="X60" s="1"/>
      <c r="Y60" s="1"/>
      <c r="Z60" s="1"/>
    </row>
    <row r="61">
      <c r="A61" s="1"/>
      <c r="B61" s="1"/>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1"/>
      <c r="E62" s="1"/>
      <c r="F62" s="1"/>
      <c r="G62" s="1"/>
      <c r="H62" s="1"/>
      <c r="I62" s="1"/>
      <c r="J62" s="1"/>
      <c r="K62" s="1"/>
      <c r="L62" s="1"/>
      <c r="M62" s="1"/>
      <c r="N62" s="1"/>
      <c r="O62" s="1"/>
      <c r="P62" s="1"/>
      <c r="Q62" s="1"/>
      <c r="R62" s="1"/>
      <c r="S62" s="1"/>
      <c r="T62" s="1"/>
      <c r="U62" s="1"/>
      <c r="V62" s="1"/>
      <c r="W62" s="1"/>
      <c r="X62" s="1"/>
      <c r="Y62" s="1"/>
      <c r="Z62" s="1"/>
    </row>
    <row r="63">
      <c r="A63" s="1"/>
      <c r="B63" s="1"/>
      <c r="C63" s="1"/>
      <c r="D63" s="1"/>
      <c r="E63" s="1"/>
      <c r="F63" s="1"/>
      <c r="G63" s="1"/>
      <c r="H63" s="1"/>
      <c r="I63" s="1"/>
      <c r="J63" s="1"/>
      <c r="K63" s="1"/>
      <c r="L63" s="1"/>
      <c r="M63" s="1"/>
      <c r="N63" s="1"/>
      <c r="O63" s="1"/>
      <c r="P63" s="1"/>
      <c r="Q63" s="1"/>
      <c r="R63" s="1"/>
      <c r="S63" s="1"/>
      <c r="T63" s="1"/>
      <c r="U63" s="1"/>
      <c r="V63" s="1"/>
      <c r="W63" s="1"/>
      <c r="X63" s="1"/>
      <c r="Y63" s="1"/>
      <c r="Z63" s="1"/>
    </row>
    <row r="64">
      <c r="A64" s="1"/>
      <c r="B64" s="1"/>
      <c r="C64" s="1"/>
      <c r="D64" s="1"/>
      <c r="E64" s="1"/>
      <c r="F64" s="1"/>
      <c r="G64" s="1"/>
      <c r="H64" s="1"/>
      <c r="I64" s="1"/>
      <c r="J64" s="1"/>
      <c r="K64" s="1"/>
      <c r="L64" s="1"/>
      <c r="M64" s="1"/>
      <c r="N64" s="1"/>
      <c r="O64" s="1"/>
      <c r="P64" s="1"/>
      <c r="Q64" s="1"/>
      <c r="R64" s="1"/>
      <c r="S64" s="1"/>
      <c r="T64" s="1"/>
      <c r="U64" s="1"/>
      <c r="V64" s="1"/>
      <c r="W64" s="1"/>
      <c r="X64" s="1"/>
      <c r="Y64" s="1"/>
      <c r="Z64" s="1"/>
    </row>
    <row r="65">
      <c r="A65" s="1"/>
      <c r="B65" s="1"/>
      <c r="C65" s="1"/>
      <c r="D65" s="1"/>
      <c r="E65" s="1"/>
      <c r="F65" s="1"/>
      <c r="G65" s="1"/>
      <c r="H65" s="1"/>
      <c r="I65" s="1"/>
      <c r="J65" s="1"/>
      <c r="K65" s="1"/>
      <c r="L65" s="1"/>
      <c r="M65" s="1"/>
      <c r="N65" s="1"/>
      <c r="O65" s="1"/>
      <c r="P65" s="1"/>
      <c r="Q65" s="1"/>
      <c r="R65" s="1"/>
      <c r="S65" s="1"/>
      <c r="T65" s="1"/>
      <c r="U65" s="1"/>
      <c r="V65" s="1"/>
      <c r="W65" s="1"/>
      <c r="X65" s="1"/>
      <c r="Y65" s="1"/>
      <c r="Z65" s="1"/>
    </row>
    <row r="66">
      <c r="A66" s="1"/>
      <c r="B66" s="1"/>
      <c r="C66" s="1"/>
      <c r="D66" s="1"/>
      <c r="E66" s="1"/>
      <c r="F66" s="1"/>
      <c r="G66" s="1"/>
      <c r="H66" s="1"/>
      <c r="I66" s="1"/>
      <c r="J66" s="1"/>
      <c r="K66" s="1"/>
      <c r="L66" s="1"/>
      <c r="M66" s="1"/>
      <c r="N66" s="1"/>
      <c r="O66" s="1"/>
      <c r="P66" s="1"/>
      <c r="Q66" s="1"/>
      <c r="R66" s="1"/>
      <c r="S66" s="1"/>
      <c r="T66" s="1"/>
      <c r="U66" s="1"/>
      <c r="V66" s="1"/>
      <c r="W66" s="1"/>
      <c r="X66" s="1"/>
      <c r="Y66" s="1"/>
      <c r="Z66" s="1"/>
    </row>
    <row r="67">
      <c r="A67" s="1"/>
      <c r="B67" s="1"/>
      <c r="C67" s="1"/>
      <c r="D67" s="1"/>
      <c r="E67" s="1"/>
      <c r="F67" s="1"/>
      <c r="G67" s="1"/>
      <c r="H67" s="1"/>
      <c r="I67" s="1"/>
      <c r="J67" s="1"/>
      <c r="K67" s="1"/>
      <c r="L67" s="1"/>
      <c r="M67" s="1"/>
      <c r="N67" s="1"/>
      <c r="O67" s="1"/>
      <c r="P67" s="1"/>
      <c r="Q67" s="1"/>
      <c r="R67" s="1"/>
      <c r="S67" s="1"/>
      <c r="T67" s="1"/>
      <c r="U67" s="1"/>
      <c r="V67" s="1"/>
      <c r="W67" s="1"/>
      <c r="X67" s="1"/>
      <c r="Y67" s="1"/>
      <c r="Z67" s="1"/>
    </row>
    <row r="68">
      <c r="A68" s="1"/>
      <c r="B68" s="1"/>
      <c r="C68" s="1"/>
      <c r="D68" s="1"/>
      <c r="E68" s="1"/>
      <c r="F68" s="1"/>
      <c r="G68" s="1"/>
      <c r="H68" s="1"/>
      <c r="I68" s="1"/>
      <c r="J68" s="1"/>
      <c r="K68" s="1"/>
      <c r="L68" s="1"/>
      <c r="M68" s="1"/>
      <c r="N68" s="1"/>
      <c r="O68" s="1"/>
      <c r="P68" s="1"/>
      <c r="Q68" s="1"/>
      <c r="R68" s="1"/>
      <c r="S68" s="1"/>
      <c r="T68" s="1"/>
      <c r="U68" s="1"/>
      <c r="V68" s="1"/>
      <c r="W68" s="1"/>
      <c r="X68" s="1"/>
      <c r="Y68" s="1"/>
      <c r="Z68" s="1"/>
    </row>
    <row r="69">
      <c r="A69" s="1"/>
      <c r="B69" s="1"/>
      <c r="C69" s="1"/>
      <c r="D69" s="1"/>
      <c r="E69" s="1"/>
      <c r="F69" s="1"/>
      <c r="G69" s="1"/>
      <c r="H69" s="1"/>
      <c r="I69" s="1"/>
      <c r="J69" s="1"/>
      <c r="K69" s="1"/>
      <c r="L69" s="1"/>
      <c r="M69" s="1"/>
      <c r="N69" s="1"/>
      <c r="O69" s="1"/>
      <c r="P69" s="1"/>
      <c r="Q69" s="1"/>
      <c r="R69" s="1"/>
      <c r="S69" s="1"/>
      <c r="T69" s="1"/>
      <c r="U69" s="1"/>
      <c r="V69" s="1"/>
      <c r="W69" s="1"/>
      <c r="X69" s="1"/>
      <c r="Y69" s="1"/>
      <c r="Z69" s="1"/>
    </row>
    <row r="70">
      <c r="A70" s="1"/>
      <c r="B70" s="1"/>
      <c r="C70" s="1"/>
      <c r="D70" s="1"/>
      <c r="E70" s="1"/>
      <c r="F70" s="1"/>
      <c r="G70" s="1"/>
      <c r="H70" s="1"/>
      <c r="I70" s="1"/>
      <c r="J70" s="1"/>
      <c r="K70" s="1"/>
      <c r="L70" s="1"/>
      <c r="M70" s="1"/>
      <c r="N70" s="1"/>
      <c r="O70" s="1"/>
      <c r="P70" s="1"/>
      <c r="Q70" s="1"/>
      <c r="R70" s="1"/>
      <c r="S70" s="1"/>
      <c r="T70" s="1"/>
      <c r="U70" s="1"/>
      <c r="V70" s="1"/>
      <c r="W70" s="1"/>
      <c r="X70" s="1"/>
      <c r="Y70" s="1"/>
      <c r="Z70" s="1"/>
    </row>
    <row r="71">
      <c r="A71" s="1"/>
      <c r="B71" s="1"/>
      <c r="C71" s="1"/>
      <c r="D71" s="1"/>
      <c r="E71" s="1"/>
      <c r="F71" s="1"/>
      <c r="G71" s="1"/>
      <c r="H71" s="1"/>
      <c r="I71" s="1"/>
      <c r="J71" s="1"/>
      <c r="K71" s="1"/>
      <c r="L71" s="1"/>
      <c r="M71" s="1"/>
      <c r="N71" s="1"/>
      <c r="O71" s="1"/>
      <c r="P71" s="1"/>
      <c r="Q71" s="1"/>
      <c r="R71" s="1"/>
      <c r="S71" s="1"/>
      <c r="T71" s="1"/>
      <c r="U71" s="1"/>
      <c r="V71" s="1"/>
      <c r="W71" s="1"/>
      <c r="X71" s="1"/>
      <c r="Y71" s="1"/>
      <c r="Z71" s="1"/>
    </row>
    <row r="72">
      <c r="A72" s="1"/>
      <c r="B72" s="1"/>
      <c r="C72" s="1"/>
      <c r="D72" s="1"/>
      <c r="E72" s="1"/>
      <c r="F72" s="1"/>
      <c r="G72" s="1"/>
      <c r="H72" s="1"/>
      <c r="I72" s="1"/>
      <c r="J72" s="1"/>
      <c r="K72" s="1"/>
      <c r="L72" s="1"/>
      <c r="M72" s="1"/>
      <c r="N72" s="1"/>
      <c r="O72" s="1"/>
      <c r="P72" s="1"/>
      <c r="Q72" s="1"/>
      <c r="R72" s="1"/>
      <c r="S72" s="1"/>
      <c r="T72" s="1"/>
      <c r="U72" s="1"/>
      <c r="V72" s="1"/>
      <c r="W72" s="1"/>
      <c r="X72" s="1"/>
      <c r="Y72" s="1"/>
      <c r="Z72" s="1"/>
    </row>
    <row r="73">
      <c r="A73" s="1"/>
      <c r="B73" s="1"/>
      <c r="C73" s="1"/>
      <c r="D73" s="1"/>
      <c r="E73" s="1"/>
      <c r="F73" s="1"/>
      <c r="G73" s="1"/>
      <c r="H73" s="1"/>
      <c r="I73" s="1"/>
      <c r="J73" s="1"/>
      <c r="K73" s="1"/>
      <c r="L73" s="1"/>
      <c r="M73" s="1"/>
      <c r="N73" s="1"/>
      <c r="O73" s="1"/>
      <c r="P73" s="1"/>
      <c r="Q73" s="1"/>
      <c r="R73" s="1"/>
      <c r="S73" s="1"/>
      <c r="T73" s="1"/>
      <c r="U73" s="1"/>
      <c r="V73" s="1"/>
      <c r="W73" s="1"/>
      <c r="X73" s="1"/>
      <c r="Y73" s="1"/>
      <c r="Z73" s="1"/>
    </row>
    <row r="74">
      <c r="A74" s="1"/>
      <c r="B74" s="1"/>
      <c r="C74" s="1"/>
      <c r="D74" s="1"/>
      <c r="E74" s="1"/>
      <c r="F74" s="1"/>
      <c r="G74" s="1"/>
      <c r="H74" s="1"/>
      <c r="I74" s="1"/>
      <c r="J74" s="1"/>
      <c r="K74" s="1"/>
      <c r="L74" s="1"/>
      <c r="M74" s="1"/>
      <c r="N74" s="1"/>
      <c r="O74" s="1"/>
      <c r="P74" s="1"/>
      <c r="Q74" s="1"/>
      <c r="R74" s="1"/>
      <c r="S74" s="1"/>
      <c r="T74" s="1"/>
      <c r="U74" s="1"/>
      <c r="V74" s="1"/>
      <c r="W74" s="1"/>
      <c r="X74" s="1"/>
      <c r="Y74" s="1"/>
      <c r="Z74" s="1"/>
    </row>
    <row r="75">
      <c r="A75" s="1"/>
      <c r="B75" s="1"/>
      <c r="C75" s="1"/>
      <c r="D75" s="1"/>
      <c r="E75" s="1"/>
      <c r="F75" s="1"/>
      <c r="G75" s="1"/>
      <c r="H75" s="1"/>
      <c r="I75" s="1"/>
      <c r="J75" s="1"/>
      <c r="K75" s="1"/>
      <c r="L75" s="1"/>
      <c r="M75" s="1"/>
      <c r="N75" s="1"/>
      <c r="O75" s="1"/>
      <c r="P75" s="1"/>
      <c r="Q75" s="1"/>
      <c r="R75" s="1"/>
      <c r="S75" s="1"/>
      <c r="T75" s="1"/>
      <c r="U75" s="1"/>
      <c r="V75" s="1"/>
      <c r="W75" s="1"/>
      <c r="X75" s="1"/>
      <c r="Y75" s="1"/>
      <c r="Z75" s="1"/>
    </row>
    <row r="76">
      <c r="A76" s="1"/>
      <c r="B76" s="1"/>
      <c r="C76" s="1"/>
      <c r="D76" s="1"/>
      <c r="E76" s="1"/>
      <c r="F76" s="1"/>
      <c r="G76" s="1"/>
      <c r="H76" s="1"/>
      <c r="I76" s="1"/>
      <c r="J76" s="1"/>
      <c r="K76" s="1"/>
      <c r="L76" s="1"/>
      <c r="M76" s="1"/>
      <c r="N76" s="1"/>
      <c r="O76" s="1"/>
      <c r="P76" s="1"/>
      <c r="Q76" s="1"/>
      <c r="R76" s="1"/>
      <c r="S76" s="1"/>
      <c r="T76" s="1"/>
      <c r="U76" s="1"/>
      <c r="V76" s="1"/>
      <c r="W76" s="1"/>
      <c r="X76" s="1"/>
      <c r="Y76" s="1"/>
      <c r="Z76" s="1"/>
    </row>
    <row r="77">
      <c r="A77" s="1"/>
      <c r="B77" s="1"/>
      <c r="C77" s="1"/>
      <c r="D77" s="1"/>
      <c r="E77" s="1"/>
      <c r="F77" s="1"/>
      <c r="G77" s="1"/>
      <c r="H77" s="1"/>
      <c r="I77" s="1"/>
      <c r="J77" s="1"/>
      <c r="K77" s="1"/>
      <c r="L77" s="1"/>
      <c r="M77" s="1"/>
      <c r="N77" s="1"/>
      <c r="O77" s="1"/>
      <c r="P77" s="1"/>
      <c r="Q77" s="1"/>
      <c r="R77" s="1"/>
      <c r="S77" s="1"/>
      <c r="T77" s="1"/>
      <c r="U77" s="1"/>
      <c r="V77" s="1"/>
      <c r="W77" s="1"/>
      <c r="X77" s="1"/>
      <c r="Y77" s="1"/>
      <c r="Z77" s="1"/>
    </row>
    <row r="78">
      <c r="A78" s="1"/>
      <c r="B78" s="1"/>
      <c r="C78" s="1"/>
      <c r="D78" s="1"/>
      <c r="E78" s="1"/>
      <c r="F78" s="1"/>
      <c r="G78" s="1"/>
      <c r="H78" s="1"/>
      <c r="I78" s="1"/>
      <c r="J78" s="1"/>
      <c r="K78" s="1"/>
      <c r="L78" s="1"/>
      <c r="M78" s="1"/>
      <c r="N78" s="1"/>
      <c r="O78" s="1"/>
      <c r="P78" s="1"/>
      <c r="Q78" s="1"/>
      <c r="R78" s="1"/>
      <c r="S78" s="1"/>
      <c r="T78" s="1"/>
      <c r="U78" s="1"/>
      <c r="V78" s="1"/>
      <c r="W78" s="1"/>
      <c r="X78" s="1"/>
      <c r="Y78" s="1"/>
      <c r="Z78" s="1"/>
    </row>
    <row r="79">
      <c r="A79" s="1"/>
      <c r="B79" s="1"/>
      <c r="C79" s="1"/>
      <c r="D79" s="1"/>
      <c r="E79" s="1"/>
      <c r="F79" s="1"/>
      <c r="G79" s="1"/>
      <c r="H79" s="1"/>
      <c r="I79" s="1"/>
      <c r="J79" s="1"/>
      <c r="K79" s="1"/>
      <c r="L79" s="1"/>
      <c r="M79" s="1"/>
      <c r="N79" s="1"/>
      <c r="O79" s="1"/>
      <c r="P79" s="1"/>
      <c r="Q79" s="1"/>
      <c r="R79" s="1"/>
      <c r="S79" s="1"/>
      <c r="T79" s="1"/>
      <c r="U79" s="1"/>
      <c r="V79" s="1"/>
      <c r="W79" s="1"/>
      <c r="X79" s="1"/>
      <c r="Y79" s="1"/>
      <c r="Z79" s="1"/>
    </row>
    <row r="80">
      <c r="A80" s="1"/>
      <c r="B80" s="1"/>
      <c r="C80" s="1"/>
      <c r="D80" s="1"/>
      <c r="E80" s="1"/>
      <c r="F80" s="1"/>
      <c r="G80" s="1"/>
      <c r="H80" s="1"/>
      <c r="I80" s="1"/>
      <c r="J80" s="1"/>
      <c r="K80" s="1"/>
      <c r="L80" s="1"/>
      <c r="M80" s="1"/>
      <c r="N80" s="1"/>
      <c r="O80" s="1"/>
      <c r="P80" s="1"/>
      <c r="Q80" s="1"/>
      <c r="R80" s="1"/>
      <c r="S80" s="1"/>
      <c r="T80" s="1"/>
      <c r="U80" s="1"/>
      <c r="V80" s="1"/>
      <c r="W80" s="1"/>
      <c r="X80" s="1"/>
      <c r="Y80" s="1"/>
      <c r="Z80" s="1"/>
    </row>
    <row r="81">
      <c r="A81" s="1"/>
      <c r="B81" s="1"/>
      <c r="C81" s="1"/>
      <c r="D81" s="1"/>
      <c r="E81" s="1"/>
      <c r="F81" s="1"/>
      <c r="G81" s="1"/>
      <c r="H81" s="1"/>
      <c r="I81" s="1"/>
      <c r="J81" s="1"/>
      <c r="K81" s="1"/>
      <c r="L81" s="1"/>
      <c r="M81" s="1"/>
      <c r="N81" s="1"/>
      <c r="O81" s="1"/>
      <c r="P81" s="1"/>
      <c r="Q81" s="1"/>
      <c r="R81" s="1"/>
      <c r="S81" s="1"/>
      <c r="T81" s="1"/>
      <c r="U81" s="1"/>
      <c r="V81" s="1"/>
      <c r="W81" s="1"/>
      <c r="X81" s="1"/>
      <c r="Y81" s="1"/>
      <c r="Z81" s="1"/>
    </row>
    <row r="82">
      <c r="A82" s="1"/>
      <c r="B82" s="1"/>
      <c r="C82" s="1"/>
      <c r="D82" s="1"/>
      <c r="E82" s="1"/>
      <c r="F82" s="1"/>
      <c r="G82" s="1"/>
      <c r="H82" s="1"/>
      <c r="I82" s="1"/>
      <c r="J82" s="1"/>
      <c r="K82" s="1"/>
      <c r="L82" s="1"/>
      <c r="M82" s="1"/>
      <c r="N82" s="1"/>
      <c r="O82" s="1"/>
      <c r="P82" s="1"/>
      <c r="Q82" s="1"/>
      <c r="R82" s="1"/>
      <c r="S82" s="1"/>
      <c r="T82" s="1"/>
      <c r="U82" s="1"/>
      <c r="V82" s="1"/>
      <c r="W82" s="1"/>
      <c r="X82" s="1"/>
      <c r="Y82" s="1"/>
      <c r="Z82" s="1"/>
    </row>
    <row r="83">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
      <c r="D86" s="1"/>
      <c r="E86" s="1"/>
      <c r="F86" s="1"/>
      <c r="G86" s="1"/>
      <c r="H86" s="1"/>
      <c r="I86" s="1"/>
      <c r="J86" s="1"/>
      <c r="K86" s="1"/>
      <c r="L86" s="1"/>
      <c r="M86" s="1"/>
      <c r="N86" s="1"/>
      <c r="O86" s="1"/>
      <c r="P86" s="1"/>
      <c r="Q86" s="1"/>
      <c r="R86" s="1"/>
      <c r="S86" s="1"/>
      <c r="T86" s="1"/>
      <c r="U86" s="1"/>
      <c r="V86" s="1"/>
      <c r="W86" s="1"/>
      <c r="X86" s="1"/>
      <c r="Y86" s="1"/>
      <c r="Z86" s="1"/>
    </row>
    <row r="87">
      <c r="A87" s="1"/>
      <c r="B87" s="1"/>
      <c r="C87" s="1"/>
      <c r="D87" s="1"/>
      <c r="E87" s="1"/>
      <c r="F87" s="1"/>
      <c r="G87" s="1"/>
      <c r="H87" s="1"/>
      <c r="I87" s="1"/>
      <c r="J87" s="1"/>
      <c r="K87" s="1"/>
      <c r="L87" s="1"/>
      <c r="M87" s="1"/>
      <c r="N87" s="1"/>
      <c r="O87" s="1"/>
      <c r="P87" s="1"/>
      <c r="Q87" s="1"/>
      <c r="R87" s="1"/>
      <c r="S87" s="1"/>
      <c r="T87" s="1"/>
      <c r="U87" s="1"/>
      <c r="V87" s="1"/>
      <c r="W87" s="1"/>
      <c r="X87" s="1"/>
      <c r="Y87" s="1"/>
      <c r="Z87" s="1"/>
    </row>
    <row r="88">
      <c r="A88" s="1"/>
      <c r="B88" s="1"/>
      <c r="C88" s="1"/>
      <c r="D88" s="1"/>
      <c r="E88" s="1"/>
      <c r="F88" s="1"/>
      <c r="G88" s="1"/>
      <c r="H88" s="1"/>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1"/>
      <c r="C90" s="1"/>
      <c r="D90" s="1"/>
      <c r="E90" s="1"/>
      <c r="F90" s="1"/>
      <c r="G90" s="1"/>
      <c r="H90" s="1"/>
      <c r="I90" s="1"/>
      <c r="J90" s="1"/>
      <c r="K90" s="1"/>
      <c r="L90" s="1"/>
      <c r="M90" s="1"/>
      <c r="N90" s="1"/>
      <c r="O90" s="1"/>
      <c r="P90" s="1"/>
      <c r="Q90" s="1"/>
      <c r="R90" s="1"/>
      <c r="S90" s="1"/>
      <c r="T90" s="1"/>
      <c r="U90" s="1"/>
      <c r="V90" s="1"/>
      <c r="W90" s="1"/>
      <c r="X90" s="1"/>
      <c r="Y90" s="1"/>
      <c r="Z90" s="1"/>
    </row>
    <row r="91">
      <c r="A91" s="1"/>
      <c r="B91" s="1"/>
      <c r="C91" s="1"/>
      <c r="D91" s="1"/>
      <c r="E91" s="1"/>
      <c r="F91" s="1"/>
      <c r="G91" s="1"/>
      <c r="H91" s="1"/>
      <c r="I91" s="1"/>
      <c r="J91" s="1"/>
      <c r="K91" s="1"/>
      <c r="L91" s="1"/>
      <c r="M91" s="1"/>
      <c r="N91" s="1"/>
      <c r="O91" s="1"/>
      <c r="P91" s="1"/>
      <c r="Q91" s="1"/>
      <c r="R91" s="1"/>
      <c r="S91" s="1"/>
      <c r="T91" s="1"/>
      <c r="U91" s="1"/>
      <c r="V91" s="1"/>
      <c r="W91" s="1"/>
      <c r="X91" s="1"/>
      <c r="Y91" s="1"/>
      <c r="Z91" s="1"/>
    </row>
    <row r="92">
      <c r="A92" s="1"/>
      <c r="B92" s="1"/>
      <c r="C92" s="1"/>
      <c r="D92" s="1"/>
      <c r="E92" s="1"/>
      <c r="F92" s="1"/>
      <c r="G92" s="1"/>
      <c r="H92" s="1"/>
      <c r="I92" s="1"/>
      <c r="J92" s="1"/>
      <c r="K92" s="1"/>
      <c r="L92" s="1"/>
      <c r="M92" s="1"/>
      <c r="N92" s="1"/>
      <c r="O92" s="1"/>
      <c r="P92" s="1"/>
      <c r="Q92" s="1"/>
      <c r="R92" s="1"/>
      <c r="S92" s="1"/>
      <c r="T92" s="1"/>
      <c r="U92" s="1"/>
      <c r="V92" s="1"/>
      <c r="W92" s="1"/>
      <c r="X92" s="1"/>
      <c r="Y92" s="1"/>
      <c r="Z92" s="1"/>
    </row>
    <row r="93">
      <c r="A93" s="1"/>
      <c r="B93" s="1"/>
      <c r="C93" s="1"/>
      <c r="D93" s="1"/>
      <c r="E93" s="1"/>
      <c r="F93" s="1"/>
      <c r="G93" s="1"/>
      <c r="H93" s="1"/>
      <c r="I93" s="1"/>
      <c r="J93" s="1"/>
      <c r="K93" s="1"/>
      <c r="L93" s="1"/>
      <c r="M93" s="1"/>
      <c r="N93" s="1"/>
      <c r="O93" s="1"/>
      <c r="P93" s="1"/>
      <c r="Q93" s="1"/>
      <c r="R93" s="1"/>
      <c r="S93" s="1"/>
      <c r="T93" s="1"/>
      <c r="U93" s="1"/>
      <c r="V93" s="1"/>
      <c r="W93" s="1"/>
      <c r="X93" s="1"/>
      <c r="Y93" s="1"/>
      <c r="Z93" s="1"/>
    </row>
    <row r="94">
      <c r="A94" s="1"/>
      <c r="B94" s="1"/>
      <c r="C94" s="1"/>
      <c r="D94" s="1"/>
      <c r="E94" s="1"/>
      <c r="F94" s="1"/>
      <c r="G94" s="1"/>
      <c r="H94" s="1"/>
      <c r="I94" s="1"/>
      <c r="J94" s="1"/>
      <c r="K94" s="1"/>
      <c r="L94" s="1"/>
      <c r="M94" s="1"/>
      <c r="N94" s="1"/>
      <c r="O94" s="1"/>
      <c r="P94" s="1"/>
      <c r="Q94" s="1"/>
      <c r="R94" s="1"/>
      <c r="S94" s="1"/>
      <c r="T94" s="1"/>
      <c r="U94" s="1"/>
      <c r="V94" s="1"/>
      <c r="W94" s="1"/>
      <c r="X94" s="1"/>
      <c r="Y94" s="1"/>
      <c r="Z94" s="1"/>
    </row>
    <row r="95">
      <c r="A95" s="1"/>
      <c r="B95" s="1"/>
      <c r="C95" s="1"/>
      <c r="D95" s="1"/>
      <c r="E95" s="1"/>
      <c r="F95" s="1"/>
      <c r="G95" s="1"/>
      <c r="H95" s="1"/>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
      <c r="B97" s="1"/>
      <c r="C97" s="1"/>
      <c r="D97" s="1"/>
      <c r="E97" s="1"/>
      <c r="F97" s="1"/>
      <c r="G97" s="1"/>
      <c r="H97" s="1"/>
      <c r="I97" s="1"/>
      <c r="J97" s="1"/>
      <c r="K97" s="1"/>
      <c r="L97" s="1"/>
      <c r="M97" s="1"/>
      <c r="N97" s="1"/>
      <c r="O97" s="1"/>
      <c r="P97" s="1"/>
      <c r="Q97" s="1"/>
      <c r="R97" s="1"/>
      <c r="S97" s="1"/>
      <c r="T97" s="1"/>
      <c r="U97" s="1"/>
      <c r="V97" s="1"/>
      <c r="W97" s="1"/>
      <c r="X97" s="1"/>
      <c r="Y97" s="1"/>
      <c r="Z97" s="1"/>
    </row>
    <row r="98">
      <c r="A98" s="1"/>
      <c r="B98" s="1"/>
      <c r="C98" s="1"/>
      <c r="D98" s="1"/>
      <c r="E98" s="1"/>
      <c r="F98" s="1"/>
      <c r="G98" s="1"/>
      <c r="H98" s="1"/>
      <c r="I98" s="1"/>
      <c r="J98" s="1"/>
      <c r="K98" s="1"/>
      <c r="L98" s="1"/>
      <c r="M98" s="1"/>
      <c r="N98" s="1"/>
      <c r="O98" s="1"/>
      <c r="P98" s="1"/>
      <c r="Q98" s="1"/>
      <c r="R98" s="1"/>
      <c r="S98" s="1"/>
      <c r="T98" s="1"/>
      <c r="U98" s="1"/>
      <c r="V98" s="1"/>
      <c r="W98" s="1"/>
      <c r="X98" s="1"/>
      <c r="Y98" s="1"/>
      <c r="Z98" s="1"/>
    </row>
    <row r="99">
      <c r="A99" s="1"/>
      <c r="B99" s="1"/>
      <c r="C99" s="1"/>
      <c r="D99" s="1"/>
      <c r="E99" s="1"/>
      <c r="F99" s="1"/>
      <c r="G99" s="1"/>
      <c r="H99" s="1"/>
      <c r="I99" s="1"/>
      <c r="J99" s="1"/>
      <c r="K99" s="1"/>
      <c r="L99" s="1"/>
      <c r="M99" s="1"/>
      <c r="N99" s="1"/>
      <c r="O99" s="1"/>
      <c r="P99" s="1"/>
      <c r="Q99" s="1"/>
      <c r="R99" s="1"/>
      <c r="S99" s="1"/>
      <c r="T99" s="1"/>
      <c r="U99" s="1"/>
      <c r="V99" s="1"/>
      <c r="W99" s="1"/>
      <c r="X99" s="1"/>
      <c r="Y99" s="1"/>
      <c r="Z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sheetData>
  <mergeCells count="12">
    <mergeCell ref="E9:E10"/>
    <mergeCell ref="F9:F10"/>
    <mergeCell ref="C18:D18"/>
    <mergeCell ref="E18:E19"/>
    <mergeCell ref="B25:D25"/>
    <mergeCell ref="D27:F27"/>
    <mergeCell ref="G27:H27"/>
    <mergeCell ref="B35:E35"/>
    <mergeCell ref="B7:D7"/>
    <mergeCell ref="C9:D9"/>
    <mergeCell ref="B16:D16"/>
    <mergeCell ref="F18:F1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16.57"/>
    <col customWidth="1" min="3" max="6" width="12.14"/>
  </cols>
  <sheetData>
    <row r="1">
      <c r="A1" s="1"/>
      <c r="B1" s="6"/>
      <c r="C1" s="7"/>
      <c r="D1" s="7"/>
      <c r="E1" s="1"/>
      <c r="F1" s="1"/>
      <c r="G1" s="1"/>
      <c r="H1" s="1"/>
      <c r="I1" s="1"/>
      <c r="J1" s="1"/>
      <c r="K1" s="1"/>
      <c r="L1" s="1"/>
      <c r="M1" s="1"/>
      <c r="N1" s="1"/>
      <c r="O1" s="1"/>
      <c r="P1" s="1"/>
      <c r="Q1" s="1"/>
      <c r="R1" s="1"/>
      <c r="S1" s="1"/>
      <c r="T1" s="1"/>
      <c r="U1" s="1"/>
      <c r="V1" s="1"/>
      <c r="W1" s="1"/>
      <c r="X1" s="1"/>
      <c r="Y1" s="1"/>
      <c r="Z1" s="1"/>
    </row>
    <row r="2">
      <c r="A2" s="8"/>
      <c r="B2" s="10" t="s">
        <v>6</v>
      </c>
      <c r="C2" s="11"/>
      <c r="D2" s="12"/>
      <c r="E2" s="13"/>
      <c r="F2" s="13"/>
      <c r="G2" s="13"/>
      <c r="H2" s="13"/>
      <c r="I2" s="13"/>
      <c r="J2" s="13"/>
      <c r="K2" s="13"/>
      <c r="L2" s="13"/>
      <c r="M2" s="13"/>
      <c r="N2" s="13"/>
      <c r="O2" s="13"/>
      <c r="P2" s="13"/>
      <c r="Q2" s="13"/>
      <c r="R2" s="13"/>
      <c r="S2" s="13"/>
      <c r="T2" s="13"/>
      <c r="U2" s="13"/>
      <c r="V2" s="13"/>
      <c r="W2" s="13"/>
      <c r="X2" s="13"/>
      <c r="Y2" s="13"/>
      <c r="Z2" s="13"/>
    </row>
    <row r="3">
      <c r="A3" s="1"/>
      <c r="B3" s="6"/>
      <c r="C3" s="7"/>
      <c r="D3" s="7"/>
      <c r="E3" s="7"/>
      <c r="F3" s="7"/>
      <c r="G3" s="13"/>
      <c r="H3" s="13"/>
      <c r="I3" s="13"/>
      <c r="J3" s="13"/>
      <c r="K3" s="13"/>
      <c r="L3" s="13"/>
      <c r="M3" s="13"/>
      <c r="N3" s="13"/>
      <c r="O3" s="13"/>
      <c r="P3" s="13"/>
      <c r="Q3" s="13"/>
      <c r="R3" s="13"/>
      <c r="S3" s="13"/>
      <c r="T3" s="13"/>
      <c r="U3" s="13"/>
      <c r="V3" s="13"/>
      <c r="W3" s="13"/>
      <c r="X3" s="13"/>
      <c r="Y3" s="13"/>
      <c r="Z3" s="13"/>
    </row>
    <row r="4">
      <c r="A4" s="8"/>
      <c r="B4" s="15" t="s">
        <v>7</v>
      </c>
      <c r="C4" s="18" t="s">
        <v>10</v>
      </c>
      <c r="D4" s="11"/>
      <c r="E4" s="11"/>
      <c r="F4" s="12"/>
      <c r="G4" s="13"/>
      <c r="H4" s="13"/>
      <c r="I4" s="13"/>
      <c r="J4" s="13"/>
      <c r="K4" s="13"/>
      <c r="L4" s="13"/>
      <c r="M4" s="13"/>
      <c r="N4" s="13"/>
      <c r="O4" s="13"/>
      <c r="P4" s="13"/>
      <c r="Q4" s="13"/>
      <c r="R4" s="13"/>
      <c r="S4" s="13"/>
      <c r="T4" s="13"/>
      <c r="U4" s="13"/>
      <c r="V4" s="13"/>
      <c r="W4" s="13"/>
      <c r="X4" s="13"/>
      <c r="Y4" s="13"/>
      <c r="Z4" s="13"/>
    </row>
    <row r="5">
      <c r="A5" s="8"/>
      <c r="B5" s="12"/>
      <c r="C5" s="32" t="s">
        <v>13</v>
      </c>
      <c r="D5" s="32" t="s">
        <v>41</v>
      </c>
      <c r="E5" s="32" t="s">
        <v>42</v>
      </c>
      <c r="F5" s="32" t="s">
        <v>43</v>
      </c>
      <c r="G5" s="13"/>
      <c r="H5" s="13"/>
      <c r="I5" s="13"/>
      <c r="J5" s="13"/>
      <c r="K5" s="13"/>
      <c r="L5" s="13"/>
      <c r="M5" s="13"/>
      <c r="N5" s="13"/>
      <c r="O5" s="13"/>
      <c r="P5" s="13"/>
      <c r="Q5" s="13"/>
      <c r="R5" s="13"/>
      <c r="S5" s="13"/>
      <c r="T5" s="13"/>
      <c r="U5" s="13"/>
      <c r="V5" s="13"/>
      <c r="W5" s="13"/>
      <c r="X5" s="13"/>
      <c r="Y5" s="13"/>
      <c r="Z5" s="13"/>
    </row>
    <row r="6">
      <c r="A6" s="8"/>
      <c r="B6" s="22" t="s">
        <v>23</v>
      </c>
      <c r="C6" s="25" t="str">
        <f>'Investigador Pedro Leiva'!C20</f>
        <v>$11,223,000</v>
      </c>
      <c r="D6" s="25" t="str">
        <f>'Investigador Pedro Leiva'!D20</f>
        <v>$8,980,000</v>
      </c>
      <c r="E6" s="25" t="str">
        <f>'Investigador Pedro Leiva'!E20</f>
        <v>$5,664,000</v>
      </c>
      <c r="F6" s="25" t="str">
        <f t="shared" ref="F6:F10" si="1">sum(C6:E6)</f>
        <v>$25,867,000</v>
      </c>
      <c r="G6" s="13"/>
      <c r="H6" s="13"/>
      <c r="I6" s="13"/>
      <c r="J6" s="13"/>
      <c r="K6" s="13"/>
      <c r="L6" s="13"/>
      <c r="M6" s="13"/>
      <c r="N6" s="13"/>
      <c r="O6" s="13"/>
      <c r="P6" s="13"/>
      <c r="Q6" s="13"/>
      <c r="R6" s="13"/>
      <c r="S6" s="13"/>
      <c r="T6" s="13"/>
      <c r="U6" s="13"/>
      <c r="V6" s="13"/>
      <c r="W6" s="13"/>
      <c r="X6" s="13"/>
      <c r="Y6" s="13"/>
      <c r="Z6" s="13"/>
    </row>
    <row r="7">
      <c r="A7" s="8"/>
      <c r="B7" s="22" t="s">
        <v>51</v>
      </c>
      <c r="C7" s="25" t="str">
        <f>'Investigador Pedro Leiva'!C28</f>
        <v>$2,900,000</v>
      </c>
      <c r="D7" s="25" t="str">
        <f>'Investigador Pedro Leiva'!D28</f>
        <v>$2,900,000</v>
      </c>
      <c r="E7" s="25" t="str">
        <f>'Investigador Pedro Leiva'!E28</f>
        <v>$2,900,000</v>
      </c>
      <c r="F7" s="25" t="str">
        <f t="shared" si="1"/>
        <v>$8,700,000</v>
      </c>
      <c r="G7" s="13"/>
      <c r="H7" s="13"/>
      <c r="I7" s="13"/>
      <c r="J7" s="13"/>
      <c r="K7" s="13"/>
      <c r="L7" s="13"/>
      <c r="M7" s="13"/>
      <c r="N7" s="13"/>
      <c r="O7" s="13"/>
      <c r="P7" s="13"/>
      <c r="Q7" s="13"/>
      <c r="R7" s="13"/>
      <c r="S7" s="13"/>
      <c r="T7" s="13"/>
      <c r="U7" s="13"/>
      <c r="V7" s="13"/>
      <c r="W7" s="13"/>
      <c r="X7" s="13"/>
      <c r="Y7" s="13"/>
      <c r="Z7" s="13"/>
    </row>
    <row r="8">
      <c r="A8" s="8"/>
      <c r="B8" s="22" t="s">
        <v>61</v>
      </c>
      <c r="C8" s="25" t="str">
        <f>'Investigador Pedro Leiva'!C33</f>
        <v>$5,860,000</v>
      </c>
      <c r="D8" s="25" t="str">
        <f>'Investigador Pedro Leiva'!D33</f>
        <v>$4,900,000</v>
      </c>
      <c r="E8" s="25" t="str">
        <f>'Investigador Pedro Leiva'!E33</f>
        <v>$0</v>
      </c>
      <c r="F8" s="25" t="str">
        <f t="shared" si="1"/>
        <v>$10,760,000</v>
      </c>
      <c r="G8" s="13"/>
      <c r="H8" s="13"/>
      <c r="I8" s="13"/>
      <c r="J8" s="13"/>
      <c r="K8" s="13"/>
      <c r="L8" s="13"/>
      <c r="M8" s="13"/>
      <c r="N8" s="13"/>
      <c r="O8" s="13"/>
      <c r="P8" s="13"/>
      <c r="Q8" s="13"/>
      <c r="R8" s="13"/>
      <c r="S8" s="13"/>
      <c r="T8" s="13"/>
      <c r="U8" s="13"/>
      <c r="V8" s="13"/>
      <c r="W8" s="13"/>
      <c r="X8" s="13"/>
      <c r="Y8" s="13"/>
      <c r="Z8" s="13"/>
    </row>
    <row r="9">
      <c r="A9" s="8"/>
      <c r="B9" s="22" t="s">
        <v>64</v>
      </c>
      <c r="C9" s="25" t="str">
        <f>'Investigador Pedro Leiva'!C36</f>
        <v>$9,056,083</v>
      </c>
      <c r="D9" s="25" t="str">
        <f>'Investigador Pedro Leiva'!D36</f>
        <v>$2,222,500</v>
      </c>
      <c r="E9" s="25" t="str">
        <f>'Investigador Pedro Leiva'!E36</f>
        <v>$1,989,333</v>
      </c>
      <c r="F9" s="25" t="str">
        <f t="shared" si="1"/>
        <v>$13,267,917</v>
      </c>
      <c r="G9" s="13"/>
      <c r="H9" s="13"/>
      <c r="I9" s="13"/>
      <c r="J9" s="13"/>
      <c r="K9" s="13"/>
      <c r="L9" s="13"/>
      <c r="M9" s="13"/>
      <c r="N9" s="13"/>
      <c r="O9" s="13"/>
      <c r="P9" s="13"/>
      <c r="Q9" s="13"/>
      <c r="R9" s="13"/>
      <c r="S9" s="13"/>
      <c r="T9" s="13"/>
      <c r="U9" s="13"/>
      <c r="V9" s="13"/>
      <c r="W9" s="13"/>
      <c r="X9" s="13"/>
      <c r="Y9" s="13"/>
      <c r="Z9" s="13"/>
    </row>
    <row r="10">
      <c r="A10" s="8"/>
      <c r="B10" s="22" t="s">
        <v>70</v>
      </c>
      <c r="C10" s="25" t="str">
        <f>'Gastos de Operación'!C7</f>
        <v>$1,200,000</v>
      </c>
      <c r="D10" s="25">
        <v>0.0</v>
      </c>
      <c r="E10" s="25">
        <v>0.0</v>
      </c>
      <c r="F10" s="25" t="str">
        <f t="shared" si="1"/>
        <v>$1,200,000</v>
      </c>
      <c r="G10" s="13"/>
      <c r="H10" s="13"/>
      <c r="I10" s="13"/>
      <c r="J10" s="13"/>
      <c r="K10" s="13"/>
      <c r="L10" s="13"/>
      <c r="M10" s="13"/>
      <c r="N10" s="13"/>
      <c r="O10" s="13"/>
      <c r="P10" s="13"/>
      <c r="Q10" s="13"/>
      <c r="R10" s="13"/>
      <c r="S10" s="13"/>
      <c r="T10" s="13"/>
      <c r="U10" s="13"/>
      <c r="V10" s="13"/>
      <c r="W10" s="13"/>
      <c r="X10" s="13"/>
      <c r="Y10" s="13"/>
      <c r="Z10" s="13"/>
    </row>
    <row r="11">
      <c r="A11" s="8"/>
      <c r="B11" s="22" t="s">
        <v>72</v>
      </c>
      <c r="C11" s="25" t="str">
        <f t="shared" ref="C11:F11" si="2">SUM(C6:C10)</f>
        <v>$30,239,083</v>
      </c>
      <c r="D11" s="25" t="str">
        <f t="shared" si="2"/>
        <v>$19,002,500</v>
      </c>
      <c r="E11" s="25" t="str">
        <f t="shared" si="2"/>
        <v>$10,553,333</v>
      </c>
      <c r="F11" s="25" t="str">
        <f t="shared" si="2"/>
        <v>$59,794,917</v>
      </c>
      <c r="G11" s="13"/>
      <c r="H11" s="13"/>
      <c r="I11" s="13"/>
      <c r="J11" s="13"/>
      <c r="K11" s="13"/>
      <c r="L11" s="13"/>
      <c r="M11" s="13"/>
      <c r="N11" s="13"/>
      <c r="O11" s="13"/>
      <c r="P11" s="13"/>
      <c r="Q11" s="13"/>
      <c r="R11" s="13"/>
      <c r="S11" s="13"/>
      <c r="T11" s="13"/>
      <c r="U11" s="13"/>
      <c r="V11" s="13"/>
      <c r="W11" s="13"/>
      <c r="X11" s="13"/>
      <c r="Y11" s="13"/>
      <c r="Z11" s="13"/>
    </row>
    <row r="12">
      <c r="A12" s="1"/>
      <c r="B12" s="6"/>
      <c r="C12" s="7"/>
      <c r="D12" s="7"/>
      <c r="E12" s="13"/>
      <c r="F12" s="13"/>
      <c r="G12" s="13"/>
      <c r="H12" s="13"/>
      <c r="I12" s="13"/>
      <c r="J12" s="13"/>
      <c r="K12" s="13"/>
      <c r="L12" s="13"/>
      <c r="M12" s="13"/>
      <c r="N12" s="13"/>
      <c r="O12" s="13"/>
      <c r="P12" s="13"/>
      <c r="Q12" s="13"/>
      <c r="R12" s="13"/>
      <c r="S12" s="13"/>
      <c r="T12" s="13"/>
      <c r="U12" s="13"/>
      <c r="V12" s="13"/>
      <c r="W12" s="13"/>
      <c r="X12" s="13"/>
      <c r="Y12" s="13"/>
      <c r="Z12" s="13"/>
    </row>
    <row r="13">
      <c r="A13" s="8"/>
      <c r="B13" s="10" t="s">
        <v>77</v>
      </c>
      <c r="C13" s="11"/>
      <c r="D13" s="12"/>
      <c r="E13" s="13"/>
      <c r="F13" s="13"/>
      <c r="G13" s="13"/>
      <c r="H13" s="13"/>
      <c r="I13" s="13"/>
      <c r="J13" s="13"/>
      <c r="K13" s="13"/>
      <c r="L13" s="13"/>
      <c r="M13" s="13"/>
      <c r="N13" s="13"/>
      <c r="O13" s="13"/>
      <c r="P13" s="13"/>
      <c r="Q13" s="13"/>
      <c r="R13" s="13"/>
      <c r="S13" s="13"/>
      <c r="T13" s="13"/>
      <c r="U13" s="13"/>
      <c r="V13" s="13"/>
      <c r="W13" s="13"/>
      <c r="X13" s="13"/>
      <c r="Y13" s="13"/>
      <c r="Z13" s="13"/>
    </row>
    <row r="14">
      <c r="A14" s="1"/>
      <c r="B14" s="6"/>
      <c r="C14" s="7"/>
      <c r="D14" s="7"/>
      <c r="E14" s="7"/>
      <c r="F14" s="7"/>
      <c r="G14" s="13"/>
      <c r="H14" s="13"/>
      <c r="I14" s="13"/>
      <c r="J14" s="13"/>
      <c r="K14" s="13"/>
      <c r="L14" s="13"/>
      <c r="M14" s="13"/>
      <c r="N14" s="13"/>
      <c r="O14" s="13"/>
      <c r="P14" s="13"/>
      <c r="Q14" s="13"/>
      <c r="R14" s="13"/>
      <c r="S14" s="13"/>
      <c r="T14" s="13"/>
      <c r="U14" s="13"/>
      <c r="V14" s="13"/>
      <c r="W14" s="13"/>
      <c r="X14" s="13"/>
      <c r="Y14" s="13"/>
      <c r="Z14" s="13"/>
    </row>
    <row r="15">
      <c r="A15" s="8"/>
      <c r="B15" s="6" t="s">
        <v>78</v>
      </c>
      <c r="C15" s="11"/>
      <c r="D15" s="11"/>
      <c r="E15" s="11"/>
      <c r="F15" s="12"/>
      <c r="G15" s="13"/>
      <c r="H15" s="13"/>
      <c r="I15" s="13"/>
      <c r="J15" s="13"/>
      <c r="K15" s="13"/>
      <c r="L15" s="13"/>
      <c r="M15" s="13"/>
      <c r="N15" s="13"/>
      <c r="O15" s="13"/>
      <c r="P15" s="13"/>
      <c r="Q15" s="13"/>
      <c r="R15" s="13"/>
      <c r="S15" s="13"/>
      <c r="T15" s="13"/>
      <c r="U15" s="13"/>
      <c r="V15" s="13"/>
      <c r="W15" s="13"/>
      <c r="X15" s="13"/>
      <c r="Y15" s="13"/>
      <c r="Z15" s="13"/>
    </row>
    <row r="16">
      <c r="A16" s="1"/>
      <c r="B16" s="6"/>
      <c r="C16" s="7"/>
      <c r="D16" s="7"/>
      <c r="E16" s="13"/>
      <c r="F16" s="13"/>
      <c r="G16" s="13"/>
      <c r="H16" s="13"/>
      <c r="I16" s="13"/>
      <c r="J16" s="13"/>
      <c r="K16" s="13"/>
      <c r="L16" s="13"/>
      <c r="M16" s="13"/>
      <c r="N16" s="13"/>
      <c r="O16" s="13"/>
      <c r="P16" s="13"/>
      <c r="Q16" s="13"/>
      <c r="R16" s="13"/>
      <c r="S16" s="13"/>
      <c r="T16" s="13"/>
      <c r="U16" s="13"/>
      <c r="V16" s="13"/>
      <c r="W16" s="13"/>
      <c r="X16" s="13"/>
      <c r="Y16" s="13"/>
      <c r="Z16" s="13"/>
    </row>
    <row r="17">
      <c r="A17" s="8"/>
      <c r="B17" s="10" t="s">
        <v>79</v>
      </c>
      <c r="C17" s="11"/>
      <c r="D17" s="12"/>
      <c r="E17" s="13"/>
      <c r="F17" s="13"/>
      <c r="G17" s="13"/>
      <c r="H17" s="13"/>
      <c r="I17" s="13"/>
      <c r="J17" s="13"/>
      <c r="K17" s="13"/>
      <c r="L17" s="13"/>
      <c r="M17" s="13"/>
      <c r="N17" s="13"/>
      <c r="O17" s="13"/>
      <c r="P17" s="13"/>
      <c r="Q17" s="13"/>
      <c r="R17" s="13"/>
      <c r="S17" s="13"/>
      <c r="T17" s="13"/>
      <c r="U17" s="13"/>
      <c r="V17" s="13"/>
      <c r="W17" s="13"/>
      <c r="X17" s="13"/>
      <c r="Y17" s="13"/>
      <c r="Z17" s="13"/>
    </row>
    <row r="18">
      <c r="A18" s="1"/>
      <c r="B18" s="6"/>
      <c r="C18" s="7"/>
      <c r="D18" s="13"/>
      <c r="E18" s="13"/>
      <c r="F18" s="13"/>
      <c r="G18" s="13"/>
      <c r="H18" s="13"/>
      <c r="I18" s="13"/>
      <c r="J18" s="13"/>
      <c r="K18" s="13"/>
      <c r="L18" s="13"/>
      <c r="M18" s="13"/>
      <c r="N18" s="13"/>
      <c r="O18" s="13"/>
      <c r="P18" s="13"/>
      <c r="Q18" s="13"/>
      <c r="R18" s="13"/>
      <c r="S18" s="13"/>
      <c r="T18" s="13"/>
      <c r="U18" s="13"/>
      <c r="V18" s="13"/>
      <c r="W18" s="13"/>
      <c r="X18" s="13"/>
      <c r="Y18" s="13"/>
      <c r="Z18" s="13"/>
    </row>
    <row r="19">
      <c r="A19" s="8"/>
      <c r="B19" s="22" t="s">
        <v>80</v>
      </c>
      <c r="C19" s="22" t="s">
        <v>81</v>
      </c>
      <c r="D19" s="13"/>
      <c r="E19" s="13"/>
      <c r="F19" s="13"/>
      <c r="G19" s="13"/>
      <c r="H19" s="13"/>
      <c r="I19" s="13"/>
      <c r="J19" s="13"/>
      <c r="K19" s="13"/>
      <c r="L19" s="13"/>
      <c r="M19" s="13"/>
      <c r="N19" s="13"/>
      <c r="O19" s="13"/>
      <c r="P19" s="13"/>
      <c r="Q19" s="13"/>
      <c r="R19" s="13"/>
      <c r="S19" s="13"/>
      <c r="T19" s="13"/>
      <c r="U19" s="13"/>
      <c r="V19" s="13"/>
      <c r="W19" s="13"/>
      <c r="X19" s="13"/>
      <c r="Y19" s="13"/>
      <c r="Z19" s="13"/>
    </row>
    <row r="20">
      <c r="A20" s="8"/>
      <c r="B20" s="48" t="s">
        <v>82</v>
      </c>
      <c r="C20" s="50">
        <v>0.0</v>
      </c>
      <c r="D20" s="13"/>
      <c r="E20" s="13"/>
      <c r="F20" s="13"/>
      <c r="G20" s="13"/>
      <c r="H20" s="13"/>
      <c r="I20" s="13"/>
      <c r="J20" s="13"/>
      <c r="K20" s="13"/>
      <c r="L20" s="13"/>
      <c r="M20" s="13"/>
      <c r="N20" s="13"/>
      <c r="O20" s="13"/>
      <c r="P20" s="13"/>
      <c r="Q20" s="13"/>
      <c r="R20" s="13"/>
      <c r="S20" s="13"/>
      <c r="T20" s="13"/>
      <c r="U20" s="13"/>
      <c r="V20" s="13"/>
      <c r="W20" s="13"/>
      <c r="X20" s="13"/>
      <c r="Y20" s="13"/>
      <c r="Z20" s="13"/>
    </row>
    <row r="21">
      <c r="A21" s="1"/>
      <c r="B21" s="14"/>
      <c r="C21" s="13"/>
      <c r="D21" s="13"/>
      <c r="E21" s="13"/>
      <c r="F21" s="13"/>
      <c r="G21" s="13"/>
      <c r="H21" s="13"/>
      <c r="I21" s="13"/>
      <c r="J21" s="13"/>
      <c r="K21" s="13"/>
      <c r="L21" s="13"/>
      <c r="M21" s="13"/>
      <c r="N21" s="13"/>
      <c r="O21" s="13"/>
      <c r="P21" s="13"/>
      <c r="Q21" s="13"/>
      <c r="R21" s="13"/>
      <c r="S21" s="13"/>
      <c r="T21" s="13"/>
      <c r="U21" s="13"/>
      <c r="V21" s="13"/>
      <c r="W21" s="13"/>
      <c r="X21" s="13"/>
      <c r="Y21" s="13"/>
      <c r="Z21" s="13"/>
    </row>
    <row r="22">
      <c r="A22" s="1"/>
      <c r="B22" s="14"/>
      <c r="C22" s="13"/>
      <c r="D22" s="13"/>
      <c r="E22" s="13"/>
      <c r="F22" s="13"/>
      <c r="G22" s="13"/>
      <c r="H22" s="13"/>
      <c r="I22" s="13"/>
      <c r="J22" s="13"/>
      <c r="K22" s="13"/>
      <c r="L22" s="13"/>
      <c r="M22" s="13"/>
      <c r="N22" s="13"/>
      <c r="O22" s="13"/>
      <c r="P22" s="13"/>
      <c r="Q22" s="13"/>
      <c r="R22" s="13"/>
      <c r="S22" s="13"/>
      <c r="T22" s="13"/>
      <c r="U22" s="13"/>
      <c r="V22" s="13"/>
      <c r="W22" s="13"/>
      <c r="X22" s="13"/>
      <c r="Y22" s="13"/>
      <c r="Z22" s="13"/>
    </row>
    <row r="23">
      <c r="A23" s="1"/>
      <c r="B23" s="14"/>
      <c r="C23" s="13"/>
      <c r="D23" s="13"/>
      <c r="E23" s="13"/>
      <c r="F23" s="13"/>
      <c r="G23" s="13"/>
      <c r="H23" s="13"/>
      <c r="I23" s="13"/>
      <c r="J23" s="13"/>
      <c r="K23" s="13"/>
      <c r="L23" s="13"/>
      <c r="M23" s="13"/>
      <c r="N23" s="13"/>
      <c r="O23" s="13"/>
      <c r="P23" s="13"/>
      <c r="Q23" s="13"/>
      <c r="R23" s="13"/>
      <c r="S23" s="13"/>
      <c r="T23" s="13"/>
      <c r="U23" s="13"/>
      <c r="V23" s="13"/>
      <c r="W23" s="13"/>
      <c r="X23" s="13"/>
      <c r="Y23" s="13"/>
      <c r="Z23" s="13"/>
    </row>
    <row r="24">
      <c r="A24" s="1"/>
      <c r="B24" s="14"/>
      <c r="C24" s="13"/>
      <c r="D24" s="13"/>
      <c r="E24" s="13"/>
      <c r="F24" s="13"/>
      <c r="G24" s="13"/>
      <c r="H24" s="13"/>
      <c r="I24" s="13"/>
      <c r="J24" s="13"/>
      <c r="K24" s="13"/>
      <c r="L24" s="13"/>
      <c r="M24" s="13"/>
      <c r="N24" s="13"/>
      <c r="O24" s="13"/>
      <c r="P24" s="13"/>
      <c r="Q24" s="13"/>
      <c r="R24" s="13"/>
      <c r="S24" s="13"/>
      <c r="T24" s="13"/>
      <c r="U24" s="13"/>
      <c r="V24" s="13"/>
      <c r="W24" s="13"/>
      <c r="X24" s="13"/>
      <c r="Y24" s="13"/>
      <c r="Z24" s="13"/>
    </row>
    <row r="25">
      <c r="A25" s="1"/>
      <c r="B25" s="14"/>
      <c r="C25" s="13"/>
      <c r="D25" s="13"/>
      <c r="E25" s="13"/>
      <c r="F25" s="13"/>
      <c r="G25" s="13"/>
      <c r="H25" s="13"/>
      <c r="I25" s="13"/>
      <c r="J25" s="13"/>
      <c r="K25" s="13"/>
      <c r="L25" s="13"/>
      <c r="M25" s="13"/>
      <c r="N25" s="13"/>
      <c r="O25" s="13"/>
      <c r="P25" s="13"/>
      <c r="Q25" s="13"/>
      <c r="R25" s="13"/>
      <c r="S25" s="13"/>
      <c r="T25" s="13"/>
      <c r="U25" s="13"/>
      <c r="V25" s="13"/>
      <c r="W25" s="13"/>
      <c r="X25" s="13"/>
      <c r="Y25" s="13"/>
      <c r="Z25" s="13"/>
    </row>
    <row r="26">
      <c r="A26" s="1"/>
      <c r="B26" s="14"/>
      <c r="C26" s="13"/>
      <c r="D26" s="13"/>
      <c r="E26" s="13"/>
      <c r="F26" s="13"/>
      <c r="G26" s="13"/>
      <c r="H26" s="13"/>
      <c r="I26" s="13"/>
      <c r="J26" s="13"/>
      <c r="K26" s="13"/>
      <c r="L26" s="13"/>
      <c r="M26" s="13"/>
      <c r="N26" s="13"/>
      <c r="O26" s="13"/>
      <c r="P26" s="13"/>
      <c r="Q26" s="13"/>
      <c r="R26" s="13"/>
      <c r="S26" s="13"/>
      <c r="T26" s="13"/>
      <c r="U26" s="13"/>
      <c r="V26" s="13"/>
      <c r="W26" s="13"/>
      <c r="X26" s="13"/>
      <c r="Y26" s="13"/>
      <c r="Z26" s="13"/>
    </row>
    <row r="27">
      <c r="A27" s="1"/>
      <c r="B27" s="14"/>
      <c r="C27" s="13"/>
      <c r="D27" s="13"/>
      <c r="E27" s="13"/>
      <c r="F27" s="13"/>
      <c r="G27" s="13"/>
      <c r="H27" s="13"/>
      <c r="I27" s="13"/>
      <c r="J27" s="13"/>
      <c r="K27" s="13"/>
      <c r="L27" s="13"/>
      <c r="M27" s="13"/>
      <c r="N27" s="13"/>
      <c r="O27" s="13"/>
      <c r="P27" s="13"/>
      <c r="Q27" s="13"/>
      <c r="R27" s="13"/>
      <c r="S27" s="13"/>
      <c r="T27" s="13"/>
      <c r="U27" s="13"/>
      <c r="V27" s="13"/>
      <c r="W27" s="13"/>
      <c r="X27" s="13"/>
      <c r="Y27" s="13"/>
      <c r="Z27" s="13"/>
    </row>
    <row r="28">
      <c r="A28" s="1"/>
      <c r="B28" s="14"/>
      <c r="C28" s="13"/>
      <c r="D28" s="13"/>
      <c r="E28" s="13"/>
      <c r="F28" s="13"/>
      <c r="G28" s="13"/>
      <c r="H28" s="13"/>
      <c r="I28" s="13"/>
      <c r="J28" s="13"/>
      <c r="K28" s="13"/>
      <c r="L28" s="13"/>
      <c r="M28" s="13"/>
      <c r="N28" s="13"/>
      <c r="O28" s="13"/>
      <c r="P28" s="13"/>
      <c r="Q28" s="13"/>
      <c r="R28" s="13"/>
      <c r="S28" s="13"/>
      <c r="T28" s="13"/>
      <c r="U28" s="13"/>
      <c r="V28" s="13"/>
      <c r="W28" s="13"/>
      <c r="X28" s="13"/>
      <c r="Y28" s="13"/>
      <c r="Z28" s="13"/>
    </row>
    <row r="29">
      <c r="A29" s="1"/>
      <c r="B29" s="14"/>
      <c r="C29" s="13"/>
      <c r="D29" s="13"/>
      <c r="E29" s="13"/>
      <c r="F29" s="13"/>
      <c r="G29" s="13"/>
      <c r="H29" s="13"/>
      <c r="I29" s="13"/>
      <c r="J29" s="13"/>
      <c r="K29" s="13"/>
      <c r="L29" s="13"/>
      <c r="M29" s="13"/>
      <c r="N29" s="13"/>
      <c r="O29" s="13"/>
      <c r="P29" s="13"/>
      <c r="Q29" s="13"/>
      <c r="R29" s="13"/>
      <c r="S29" s="13"/>
      <c r="T29" s="13"/>
      <c r="U29" s="13"/>
      <c r="V29" s="13"/>
      <c r="W29" s="13"/>
      <c r="X29" s="13"/>
      <c r="Y29" s="13"/>
      <c r="Z29" s="13"/>
    </row>
    <row r="30">
      <c r="A30" s="1"/>
      <c r="B30" s="14"/>
      <c r="C30" s="13"/>
      <c r="D30" s="13"/>
      <c r="E30" s="13"/>
      <c r="F30" s="13"/>
      <c r="G30" s="13"/>
      <c r="H30" s="13"/>
      <c r="I30" s="13"/>
      <c r="J30" s="13"/>
      <c r="K30" s="13"/>
      <c r="L30" s="13"/>
      <c r="M30" s="13"/>
      <c r="N30" s="13"/>
      <c r="O30" s="13"/>
      <c r="P30" s="13"/>
      <c r="Q30" s="13"/>
      <c r="R30" s="13"/>
      <c r="S30" s="13"/>
      <c r="T30" s="13"/>
      <c r="U30" s="13"/>
      <c r="V30" s="13"/>
      <c r="W30" s="13"/>
      <c r="X30" s="13"/>
      <c r="Y30" s="13"/>
      <c r="Z30" s="13"/>
    </row>
    <row r="31">
      <c r="A31" s="1"/>
      <c r="B31" s="14"/>
      <c r="C31" s="13"/>
      <c r="D31" s="13"/>
      <c r="E31" s="13"/>
      <c r="F31" s="13"/>
      <c r="G31" s="13"/>
      <c r="H31" s="13"/>
      <c r="I31" s="13"/>
      <c r="J31" s="13"/>
      <c r="K31" s="13"/>
      <c r="L31" s="13"/>
      <c r="M31" s="13"/>
      <c r="N31" s="13"/>
      <c r="O31" s="13"/>
      <c r="P31" s="13"/>
      <c r="Q31" s="13"/>
      <c r="R31" s="13"/>
      <c r="S31" s="13"/>
      <c r="T31" s="13"/>
      <c r="U31" s="13"/>
      <c r="V31" s="13"/>
      <c r="W31" s="13"/>
      <c r="X31" s="13"/>
      <c r="Y31" s="13"/>
      <c r="Z31" s="13"/>
    </row>
    <row r="32">
      <c r="A32" s="1"/>
      <c r="B32" s="14"/>
      <c r="C32" s="13"/>
      <c r="D32" s="13"/>
      <c r="E32" s="13"/>
      <c r="F32" s="13"/>
      <c r="G32" s="13"/>
      <c r="H32" s="13"/>
      <c r="I32" s="13"/>
      <c r="J32" s="13"/>
      <c r="K32" s="13"/>
      <c r="L32" s="13"/>
      <c r="M32" s="13"/>
      <c r="N32" s="13"/>
      <c r="O32" s="13"/>
      <c r="P32" s="13"/>
      <c r="Q32" s="13"/>
      <c r="R32" s="13"/>
      <c r="S32" s="13"/>
      <c r="T32" s="13"/>
      <c r="U32" s="13"/>
      <c r="V32" s="13"/>
      <c r="W32" s="13"/>
      <c r="X32" s="13"/>
      <c r="Y32" s="13"/>
      <c r="Z32" s="13"/>
    </row>
    <row r="33">
      <c r="A33" s="1"/>
      <c r="B33" s="14"/>
      <c r="C33" s="13"/>
      <c r="D33" s="13"/>
      <c r="E33" s="13"/>
      <c r="F33" s="13"/>
      <c r="G33" s="13"/>
      <c r="H33" s="13"/>
      <c r="I33" s="13"/>
      <c r="J33" s="13"/>
      <c r="K33" s="13"/>
      <c r="L33" s="13"/>
      <c r="M33" s="13"/>
      <c r="N33" s="13"/>
      <c r="O33" s="13"/>
      <c r="P33" s="13"/>
      <c r="Q33" s="13"/>
      <c r="R33" s="13"/>
      <c r="S33" s="13"/>
      <c r="T33" s="13"/>
      <c r="U33" s="13"/>
      <c r="V33" s="13"/>
      <c r="W33" s="13"/>
      <c r="X33" s="13"/>
      <c r="Y33" s="13"/>
      <c r="Z33" s="13"/>
    </row>
    <row r="34">
      <c r="A34" s="1"/>
      <c r="B34" s="14"/>
      <c r="C34" s="13"/>
      <c r="D34" s="13"/>
      <c r="E34" s="13"/>
      <c r="F34" s="13"/>
      <c r="G34" s="13"/>
      <c r="H34" s="13"/>
      <c r="I34" s="13"/>
      <c r="J34" s="13"/>
      <c r="K34" s="13"/>
      <c r="L34" s="13"/>
      <c r="M34" s="13"/>
      <c r="N34" s="13"/>
      <c r="O34" s="13"/>
      <c r="P34" s="13"/>
      <c r="Q34" s="13"/>
      <c r="R34" s="13"/>
      <c r="S34" s="13"/>
      <c r="T34" s="13"/>
      <c r="U34" s="13"/>
      <c r="V34" s="13"/>
      <c r="W34" s="13"/>
      <c r="X34" s="13"/>
      <c r="Y34" s="13"/>
      <c r="Z34" s="13"/>
    </row>
    <row r="35">
      <c r="A35" s="1"/>
      <c r="B35" s="14"/>
      <c r="C35" s="13"/>
      <c r="D35" s="13"/>
      <c r="E35" s="13"/>
      <c r="F35" s="13"/>
      <c r="G35" s="13"/>
      <c r="H35" s="13"/>
      <c r="I35" s="13"/>
      <c r="J35" s="13"/>
      <c r="K35" s="13"/>
      <c r="L35" s="13"/>
      <c r="M35" s="13"/>
      <c r="N35" s="13"/>
      <c r="O35" s="13"/>
      <c r="P35" s="13"/>
      <c r="Q35" s="13"/>
      <c r="R35" s="13"/>
      <c r="S35" s="13"/>
      <c r="T35" s="13"/>
      <c r="U35" s="13"/>
      <c r="V35" s="13"/>
      <c r="W35" s="13"/>
      <c r="X35" s="13"/>
      <c r="Y35" s="13"/>
      <c r="Z35" s="13"/>
    </row>
    <row r="36">
      <c r="A36" s="1"/>
      <c r="B36" s="14"/>
      <c r="C36" s="13"/>
      <c r="D36" s="13"/>
      <c r="E36" s="13"/>
      <c r="F36" s="13"/>
      <c r="G36" s="13"/>
      <c r="H36" s="13"/>
      <c r="I36" s="13"/>
      <c r="J36" s="13"/>
      <c r="K36" s="13"/>
      <c r="L36" s="13"/>
      <c r="M36" s="13"/>
      <c r="N36" s="13"/>
      <c r="O36" s="13"/>
      <c r="P36" s="13"/>
      <c r="Q36" s="13"/>
      <c r="R36" s="13"/>
      <c r="S36" s="13"/>
      <c r="T36" s="13"/>
      <c r="U36" s="13"/>
      <c r="V36" s="13"/>
      <c r="W36" s="13"/>
      <c r="X36" s="13"/>
      <c r="Y36" s="13"/>
      <c r="Z36" s="13"/>
    </row>
    <row r="37">
      <c r="A37" s="1"/>
      <c r="B37" s="14"/>
      <c r="C37" s="13"/>
      <c r="D37" s="13"/>
      <c r="E37" s="13"/>
      <c r="F37" s="13"/>
      <c r="G37" s="13"/>
      <c r="H37" s="13"/>
      <c r="I37" s="13"/>
      <c r="J37" s="13"/>
      <c r="K37" s="13"/>
      <c r="L37" s="13"/>
      <c r="M37" s="13"/>
      <c r="N37" s="13"/>
      <c r="O37" s="13"/>
      <c r="P37" s="13"/>
      <c r="Q37" s="13"/>
      <c r="R37" s="13"/>
      <c r="S37" s="13"/>
      <c r="T37" s="13"/>
      <c r="U37" s="13"/>
      <c r="V37" s="13"/>
      <c r="W37" s="13"/>
      <c r="X37" s="13"/>
      <c r="Y37" s="13"/>
      <c r="Z37" s="13"/>
    </row>
    <row r="38">
      <c r="A38" s="1"/>
      <c r="B38" s="14"/>
      <c r="C38" s="13"/>
      <c r="D38" s="13"/>
      <c r="E38" s="13"/>
      <c r="F38" s="13"/>
      <c r="G38" s="13"/>
      <c r="H38" s="13"/>
      <c r="I38" s="13"/>
      <c r="J38" s="13"/>
      <c r="K38" s="13"/>
      <c r="L38" s="13"/>
      <c r="M38" s="13"/>
      <c r="N38" s="13"/>
      <c r="O38" s="13"/>
      <c r="P38" s="13"/>
      <c r="Q38" s="13"/>
      <c r="R38" s="13"/>
      <c r="S38" s="13"/>
      <c r="T38" s="13"/>
      <c r="U38" s="13"/>
      <c r="V38" s="13"/>
      <c r="W38" s="13"/>
      <c r="X38" s="13"/>
      <c r="Y38" s="13"/>
      <c r="Z38" s="13"/>
    </row>
    <row r="39">
      <c r="A39" s="1"/>
      <c r="B39" s="14"/>
      <c r="C39" s="13"/>
      <c r="D39" s="13"/>
      <c r="E39" s="13"/>
      <c r="F39" s="13"/>
      <c r="G39" s="13"/>
      <c r="H39" s="13"/>
      <c r="I39" s="13"/>
      <c r="J39" s="13"/>
      <c r="K39" s="13"/>
      <c r="L39" s="13"/>
      <c r="M39" s="13"/>
      <c r="N39" s="13"/>
      <c r="O39" s="13"/>
      <c r="P39" s="13"/>
      <c r="Q39" s="13"/>
      <c r="R39" s="13"/>
      <c r="S39" s="13"/>
      <c r="T39" s="13"/>
      <c r="U39" s="13"/>
      <c r="V39" s="13"/>
      <c r="W39" s="13"/>
      <c r="X39" s="13"/>
      <c r="Y39" s="13"/>
      <c r="Z39" s="13"/>
    </row>
    <row r="40">
      <c r="A40" s="1"/>
      <c r="B40" s="14"/>
      <c r="C40" s="13"/>
      <c r="D40" s="13"/>
      <c r="E40" s="13"/>
      <c r="F40" s="13"/>
      <c r="G40" s="13"/>
      <c r="H40" s="13"/>
      <c r="I40" s="13"/>
      <c r="J40" s="13"/>
      <c r="K40" s="13"/>
      <c r="L40" s="13"/>
      <c r="M40" s="13"/>
      <c r="N40" s="13"/>
      <c r="O40" s="13"/>
      <c r="P40" s="13"/>
      <c r="Q40" s="13"/>
      <c r="R40" s="13"/>
      <c r="S40" s="13"/>
      <c r="T40" s="13"/>
      <c r="U40" s="13"/>
      <c r="V40" s="13"/>
      <c r="W40" s="13"/>
      <c r="X40" s="13"/>
      <c r="Y40" s="13"/>
      <c r="Z40" s="13"/>
    </row>
    <row r="41">
      <c r="A41" s="1"/>
      <c r="B41" s="14"/>
      <c r="C41" s="13"/>
      <c r="D41" s="13"/>
      <c r="E41" s="13"/>
      <c r="F41" s="13"/>
      <c r="G41" s="13"/>
      <c r="H41" s="13"/>
      <c r="I41" s="13"/>
      <c r="J41" s="13"/>
      <c r="K41" s="13"/>
      <c r="L41" s="13"/>
      <c r="M41" s="13"/>
      <c r="N41" s="13"/>
      <c r="O41" s="13"/>
      <c r="P41" s="13"/>
      <c r="Q41" s="13"/>
      <c r="R41" s="13"/>
      <c r="S41" s="13"/>
      <c r="T41" s="13"/>
      <c r="U41" s="13"/>
      <c r="V41" s="13"/>
      <c r="W41" s="13"/>
      <c r="X41" s="13"/>
      <c r="Y41" s="13"/>
      <c r="Z41" s="13"/>
    </row>
    <row r="42">
      <c r="A42" s="1"/>
      <c r="B42" s="14"/>
      <c r="C42" s="13"/>
      <c r="D42" s="13"/>
      <c r="E42" s="13"/>
      <c r="F42" s="13"/>
      <c r="G42" s="13"/>
      <c r="H42" s="13"/>
      <c r="I42" s="13"/>
      <c r="J42" s="13"/>
      <c r="K42" s="13"/>
      <c r="L42" s="13"/>
      <c r="M42" s="13"/>
      <c r="N42" s="13"/>
      <c r="O42" s="13"/>
      <c r="P42" s="13"/>
      <c r="Q42" s="13"/>
      <c r="R42" s="13"/>
      <c r="S42" s="13"/>
      <c r="T42" s="13"/>
      <c r="U42" s="13"/>
      <c r="V42" s="13"/>
      <c r="W42" s="13"/>
      <c r="X42" s="13"/>
      <c r="Y42" s="13"/>
      <c r="Z42" s="13"/>
    </row>
    <row r="43">
      <c r="A43" s="1"/>
      <c r="B43" s="14"/>
      <c r="C43" s="13"/>
      <c r="D43" s="13"/>
      <c r="E43" s="13"/>
      <c r="F43" s="13"/>
      <c r="G43" s="13"/>
      <c r="H43" s="13"/>
      <c r="I43" s="13"/>
      <c r="J43" s="13"/>
      <c r="K43" s="13"/>
      <c r="L43" s="13"/>
      <c r="M43" s="13"/>
      <c r="N43" s="13"/>
      <c r="O43" s="13"/>
      <c r="P43" s="13"/>
      <c r="Q43" s="13"/>
      <c r="R43" s="13"/>
      <c r="S43" s="13"/>
      <c r="T43" s="13"/>
      <c r="U43" s="13"/>
      <c r="V43" s="13"/>
      <c r="W43" s="13"/>
      <c r="X43" s="13"/>
      <c r="Y43" s="13"/>
      <c r="Z43" s="13"/>
    </row>
    <row r="44">
      <c r="A44" s="1"/>
      <c r="B44" s="14"/>
      <c r="C44" s="13"/>
      <c r="D44" s="13"/>
      <c r="E44" s="13"/>
      <c r="F44" s="13"/>
      <c r="G44" s="13"/>
      <c r="H44" s="13"/>
      <c r="I44" s="13"/>
      <c r="J44" s="13"/>
      <c r="K44" s="13"/>
      <c r="L44" s="13"/>
      <c r="M44" s="13"/>
      <c r="N44" s="13"/>
      <c r="O44" s="13"/>
      <c r="P44" s="13"/>
      <c r="Q44" s="13"/>
      <c r="R44" s="13"/>
      <c r="S44" s="13"/>
      <c r="T44" s="13"/>
      <c r="U44" s="13"/>
      <c r="V44" s="13"/>
      <c r="W44" s="13"/>
      <c r="X44" s="13"/>
      <c r="Y44" s="13"/>
      <c r="Z44" s="13"/>
    </row>
    <row r="45">
      <c r="A45" s="1"/>
      <c r="B45" s="14"/>
      <c r="C45" s="13"/>
      <c r="D45" s="13"/>
      <c r="E45" s="13"/>
      <c r="F45" s="13"/>
      <c r="G45" s="13"/>
      <c r="H45" s="13"/>
      <c r="I45" s="13"/>
      <c r="J45" s="13"/>
      <c r="K45" s="13"/>
      <c r="L45" s="13"/>
      <c r="M45" s="13"/>
      <c r="N45" s="13"/>
      <c r="O45" s="13"/>
      <c r="P45" s="13"/>
      <c r="Q45" s="13"/>
      <c r="R45" s="13"/>
      <c r="S45" s="13"/>
      <c r="T45" s="13"/>
      <c r="U45" s="13"/>
      <c r="V45" s="13"/>
      <c r="W45" s="13"/>
      <c r="X45" s="13"/>
      <c r="Y45" s="13"/>
      <c r="Z45" s="13"/>
    </row>
    <row r="46">
      <c r="A46" s="1"/>
      <c r="B46" s="14"/>
      <c r="C46" s="13"/>
      <c r="D46" s="13"/>
      <c r="E46" s="13"/>
      <c r="F46" s="13"/>
      <c r="G46" s="13"/>
      <c r="H46" s="13"/>
      <c r="I46" s="13"/>
      <c r="J46" s="13"/>
      <c r="K46" s="13"/>
      <c r="L46" s="13"/>
      <c r="M46" s="13"/>
      <c r="N46" s="13"/>
      <c r="O46" s="13"/>
      <c r="P46" s="13"/>
      <c r="Q46" s="13"/>
      <c r="R46" s="13"/>
      <c r="S46" s="13"/>
      <c r="T46" s="13"/>
      <c r="U46" s="13"/>
      <c r="V46" s="13"/>
      <c r="W46" s="13"/>
      <c r="X46" s="13"/>
      <c r="Y46" s="13"/>
      <c r="Z46" s="13"/>
    </row>
    <row r="47">
      <c r="A47" s="1"/>
      <c r="B47" s="14"/>
      <c r="C47" s="13"/>
      <c r="D47" s="13"/>
      <c r="E47" s="13"/>
      <c r="F47" s="13"/>
      <c r="G47" s="13"/>
      <c r="H47" s="13"/>
      <c r="I47" s="13"/>
      <c r="J47" s="13"/>
      <c r="K47" s="13"/>
      <c r="L47" s="13"/>
      <c r="M47" s="13"/>
      <c r="N47" s="13"/>
      <c r="O47" s="13"/>
      <c r="P47" s="13"/>
      <c r="Q47" s="13"/>
      <c r="R47" s="13"/>
      <c r="S47" s="13"/>
      <c r="T47" s="13"/>
      <c r="U47" s="13"/>
      <c r="V47" s="13"/>
      <c r="W47" s="13"/>
      <c r="X47" s="13"/>
      <c r="Y47" s="13"/>
      <c r="Z47" s="13"/>
    </row>
    <row r="48">
      <c r="A48" s="1"/>
      <c r="B48" s="14"/>
      <c r="C48" s="13"/>
      <c r="D48" s="13"/>
      <c r="E48" s="13"/>
      <c r="F48" s="13"/>
      <c r="G48" s="13"/>
      <c r="H48" s="13"/>
      <c r="I48" s="13"/>
      <c r="J48" s="13"/>
      <c r="K48" s="13"/>
      <c r="L48" s="13"/>
      <c r="M48" s="13"/>
      <c r="N48" s="13"/>
      <c r="O48" s="13"/>
      <c r="P48" s="13"/>
      <c r="Q48" s="13"/>
      <c r="R48" s="13"/>
      <c r="S48" s="13"/>
      <c r="T48" s="13"/>
      <c r="U48" s="13"/>
      <c r="V48" s="13"/>
      <c r="W48" s="13"/>
      <c r="X48" s="13"/>
      <c r="Y48" s="13"/>
      <c r="Z48" s="13"/>
    </row>
    <row r="49">
      <c r="A49" s="1"/>
      <c r="B49" s="14"/>
      <c r="C49" s="13"/>
      <c r="D49" s="13"/>
      <c r="E49" s="13"/>
      <c r="F49" s="13"/>
      <c r="G49" s="13"/>
      <c r="H49" s="13"/>
      <c r="I49" s="13"/>
      <c r="J49" s="13"/>
      <c r="K49" s="13"/>
      <c r="L49" s="13"/>
      <c r="M49" s="13"/>
      <c r="N49" s="13"/>
      <c r="O49" s="13"/>
      <c r="P49" s="13"/>
      <c r="Q49" s="13"/>
      <c r="R49" s="13"/>
      <c r="S49" s="13"/>
      <c r="T49" s="13"/>
      <c r="U49" s="13"/>
      <c r="V49" s="13"/>
      <c r="W49" s="13"/>
      <c r="X49" s="13"/>
      <c r="Y49" s="13"/>
      <c r="Z49" s="13"/>
    </row>
    <row r="50">
      <c r="A50" s="1"/>
      <c r="B50" s="14"/>
      <c r="C50" s="13"/>
      <c r="D50" s="13"/>
      <c r="E50" s="13"/>
      <c r="F50" s="13"/>
      <c r="G50" s="13"/>
      <c r="H50" s="13"/>
      <c r="I50" s="13"/>
      <c r="J50" s="13"/>
      <c r="K50" s="13"/>
      <c r="L50" s="13"/>
      <c r="M50" s="13"/>
      <c r="N50" s="13"/>
      <c r="O50" s="13"/>
      <c r="P50" s="13"/>
      <c r="Q50" s="13"/>
      <c r="R50" s="13"/>
      <c r="S50" s="13"/>
      <c r="T50" s="13"/>
      <c r="U50" s="13"/>
      <c r="V50" s="13"/>
      <c r="W50" s="13"/>
      <c r="X50" s="13"/>
      <c r="Y50" s="13"/>
      <c r="Z50" s="13"/>
    </row>
    <row r="51">
      <c r="A51" s="1"/>
      <c r="B51" s="14"/>
      <c r="C51" s="13"/>
      <c r="D51" s="13"/>
      <c r="E51" s="13"/>
      <c r="F51" s="13"/>
      <c r="G51" s="13"/>
      <c r="H51" s="13"/>
      <c r="I51" s="13"/>
      <c r="J51" s="13"/>
      <c r="K51" s="13"/>
      <c r="L51" s="13"/>
      <c r="M51" s="13"/>
      <c r="N51" s="13"/>
      <c r="O51" s="13"/>
      <c r="P51" s="13"/>
      <c r="Q51" s="13"/>
      <c r="R51" s="13"/>
      <c r="S51" s="13"/>
      <c r="T51" s="13"/>
      <c r="U51" s="13"/>
      <c r="V51" s="13"/>
      <c r="W51" s="13"/>
      <c r="X51" s="13"/>
      <c r="Y51" s="13"/>
      <c r="Z51" s="13"/>
    </row>
    <row r="52">
      <c r="A52" s="1"/>
      <c r="B52" s="14"/>
      <c r="C52" s="13"/>
      <c r="D52" s="13"/>
      <c r="E52" s="13"/>
      <c r="F52" s="13"/>
      <c r="G52" s="13"/>
      <c r="H52" s="13"/>
      <c r="I52" s="13"/>
      <c r="J52" s="13"/>
      <c r="K52" s="13"/>
      <c r="L52" s="13"/>
      <c r="M52" s="13"/>
      <c r="N52" s="13"/>
      <c r="O52" s="13"/>
      <c r="P52" s="13"/>
      <c r="Q52" s="13"/>
      <c r="R52" s="13"/>
      <c r="S52" s="13"/>
      <c r="T52" s="13"/>
      <c r="U52" s="13"/>
      <c r="V52" s="13"/>
      <c r="W52" s="13"/>
      <c r="X52" s="13"/>
      <c r="Y52" s="13"/>
      <c r="Z52" s="13"/>
    </row>
    <row r="53">
      <c r="A53" s="1"/>
      <c r="B53" s="14"/>
      <c r="C53" s="13"/>
      <c r="D53" s="13"/>
      <c r="E53" s="13"/>
      <c r="F53" s="13"/>
      <c r="G53" s="13"/>
      <c r="H53" s="13"/>
      <c r="I53" s="13"/>
      <c r="J53" s="13"/>
      <c r="K53" s="13"/>
      <c r="L53" s="13"/>
      <c r="M53" s="13"/>
      <c r="N53" s="13"/>
      <c r="O53" s="13"/>
      <c r="P53" s="13"/>
      <c r="Q53" s="13"/>
      <c r="R53" s="13"/>
      <c r="S53" s="13"/>
      <c r="T53" s="13"/>
      <c r="U53" s="13"/>
      <c r="V53" s="13"/>
      <c r="W53" s="13"/>
      <c r="X53" s="13"/>
      <c r="Y53" s="13"/>
      <c r="Z53" s="13"/>
    </row>
    <row r="54">
      <c r="A54" s="1"/>
      <c r="B54" s="14"/>
      <c r="C54" s="13"/>
      <c r="D54" s="13"/>
      <c r="E54" s="13"/>
      <c r="F54" s="13"/>
      <c r="G54" s="13"/>
      <c r="H54" s="13"/>
      <c r="I54" s="13"/>
      <c r="J54" s="13"/>
      <c r="K54" s="13"/>
      <c r="L54" s="13"/>
      <c r="M54" s="13"/>
      <c r="N54" s="13"/>
      <c r="O54" s="13"/>
      <c r="P54" s="13"/>
      <c r="Q54" s="13"/>
      <c r="R54" s="13"/>
      <c r="S54" s="13"/>
      <c r="T54" s="13"/>
      <c r="U54" s="13"/>
      <c r="V54" s="13"/>
      <c r="W54" s="13"/>
      <c r="X54" s="13"/>
      <c r="Y54" s="13"/>
      <c r="Z54" s="13"/>
    </row>
    <row r="55">
      <c r="A55" s="1"/>
      <c r="B55" s="14"/>
      <c r="C55" s="13"/>
      <c r="D55" s="13"/>
      <c r="E55" s="13"/>
      <c r="F55" s="13"/>
      <c r="G55" s="13"/>
      <c r="H55" s="13"/>
      <c r="I55" s="13"/>
      <c r="J55" s="13"/>
      <c r="K55" s="13"/>
      <c r="L55" s="13"/>
      <c r="M55" s="13"/>
      <c r="N55" s="13"/>
      <c r="O55" s="13"/>
      <c r="P55" s="13"/>
      <c r="Q55" s="13"/>
      <c r="R55" s="13"/>
      <c r="S55" s="13"/>
      <c r="T55" s="13"/>
      <c r="U55" s="13"/>
      <c r="V55" s="13"/>
      <c r="W55" s="13"/>
      <c r="X55" s="13"/>
      <c r="Y55" s="13"/>
      <c r="Z55" s="13"/>
    </row>
    <row r="56">
      <c r="A56" s="1"/>
      <c r="B56" s="14"/>
      <c r="C56" s="13"/>
      <c r="D56" s="13"/>
      <c r="E56" s="13"/>
      <c r="F56" s="13"/>
      <c r="G56" s="13"/>
      <c r="H56" s="13"/>
      <c r="I56" s="13"/>
      <c r="J56" s="13"/>
      <c r="K56" s="13"/>
      <c r="L56" s="13"/>
      <c r="M56" s="13"/>
      <c r="N56" s="13"/>
      <c r="O56" s="13"/>
      <c r="P56" s="13"/>
      <c r="Q56" s="13"/>
      <c r="R56" s="13"/>
      <c r="S56" s="13"/>
      <c r="T56" s="13"/>
      <c r="U56" s="13"/>
      <c r="V56" s="13"/>
      <c r="W56" s="13"/>
      <c r="X56" s="13"/>
      <c r="Y56" s="13"/>
      <c r="Z56" s="13"/>
    </row>
    <row r="57">
      <c r="A57" s="1"/>
      <c r="B57" s="14"/>
      <c r="C57" s="13"/>
      <c r="D57" s="13"/>
      <c r="E57" s="13"/>
      <c r="F57" s="13"/>
      <c r="G57" s="13"/>
      <c r="H57" s="13"/>
      <c r="I57" s="13"/>
      <c r="J57" s="13"/>
      <c r="K57" s="13"/>
      <c r="L57" s="13"/>
      <c r="M57" s="13"/>
      <c r="N57" s="13"/>
      <c r="O57" s="13"/>
      <c r="P57" s="13"/>
      <c r="Q57" s="13"/>
      <c r="R57" s="13"/>
      <c r="S57" s="13"/>
      <c r="T57" s="13"/>
      <c r="U57" s="13"/>
      <c r="V57" s="13"/>
      <c r="W57" s="13"/>
      <c r="X57" s="13"/>
      <c r="Y57" s="13"/>
      <c r="Z57" s="13"/>
    </row>
    <row r="58">
      <c r="A58" s="1"/>
      <c r="B58" s="14"/>
      <c r="C58" s="13"/>
      <c r="D58" s="13"/>
      <c r="E58" s="13"/>
      <c r="F58" s="13"/>
      <c r="G58" s="13"/>
      <c r="H58" s="13"/>
      <c r="I58" s="13"/>
      <c r="J58" s="13"/>
      <c r="K58" s="13"/>
      <c r="L58" s="13"/>
      <c r="M58" s="13"/>
      <c r="N58" s="13"/>
      <c r="O58" s="13"/>
      <c r="P58" s="13"/>
      <c r="Q58" s="13"/>
      <c r="R58" s="13"/>
      <c r="S58" s="13"/>
      <c r="T58" s="13"/>
      <c r="U58" s="13"/>
      <c r="V58" s="13"/>
      <c r="W58" s="13"/>
      <c r="X58" s="13"/>
      <c r="Y58" s="13"/>
      <c r="Z58" s="13"/>
    </row>
    <row r="59">
      <c r="A59" s="1"/>
      <c r="B59" s="14"/>
      <c r="C59" s="13"/>
      <c r="D59" s="13"/>
      <c r="E59" s="13"/>
      <c r="F59" s="13"/>
      <c r="G59" s="13"/>
      <c r="H59" s="13"/>
      <c r="I59" s="13"/>
      <c r="J59" s="13"/>
      <c r="K59" s="13"/>
      <c r="L59" s="13"/>
      <c r="M59" s="13"/>
      <c r="N59" s="13"/>
      <c r="O59" s="13"/>
      <c r="P59" s="13"/>
      <c r="Q59" s="13"/>
      <c r="R59" s="13"/>
      <c r="S59" s="13"/>
      <c r="T59" s="13"/>
      <c r="U59" s="13"/>
      <c r="V59" s="13"/>
      <c r="W59" s="13"/>
      <c r="X59" s="13"/>
      <c r="Y59" s="13"/>
      <c r="Z59" s="13"/>
    </row>
    <row r="60">
      <c r="A60" s="1"/>
      <c r="B60" s="14"/>
      <c r="C60" s="13"/>
      <c r="D60" s="13"/>
      <c r="E60" s="13"/>
      <c r="F60" s="13"/>
      <c r="G60" s="13"/>
      <c r="H60" s="13"/>
      <c r="I60" s="13"/>
      <c r="J60" s="13"/>
      <c r="K60" s="13"/>
      <c r="L60" s="13"/>
      <c r="M60" s="13"/>
      <c r="N60" s="13"/>
      <c r="O60" s="13"/>
      <c r="P60" s="13"/>
      <c r="Q60" s="13"/>
      <c r="R60" s="13"/>
      <c r="S60" s="13"/>
      <c r="T60" s="13"/>
      <c r="U60" s="13"/>
      <c r="V60" s="13"/>
      <c r="W60" s="13"/>
      <c r="X60" s="13"/>
      <c r="Y60" s="13"/>
      <c r="Z60" s="13"/>
    </row>
    <row r="61">
      <c r="A61" s="1"/>
      <c r="B61" s="14"/>
      <c r="C61" s="13"/>
      <c r="D61" s="13"/>
      <c r="E61" s="13"/>
      <c r="F61" s="13"/>
      <c r="G61" s="13"/>
      <c r="H61" s="13"/>
      <c r="I61" s="13"/>
      <c r="J61" s="13"/>
      <c r="K61" s="13"/>
      <c r="L61" s="13"/>
      <c r="M61" s="13"/>
      <c r="N61" s="13"/>
      <c r="O61" s="13"/>
      <c r="P61" s="13"/>
      <c r="Q61" s="13"/>
      <c r="R61" s="13"/>
      <c r="S61" s="13"/>
      <c r="T61" s="13"/>
      <c r="U61" s="13"/>
      <c r="V61" s="13"/>
      <c r="W61" s="13"/>
      <c r="X61" s="13"/>
      <c r="Y61" s="13"/>
      <c r="Z61" s="13"/>
    </row>
    <row r="62">
      <c r="A62" s="1"/>
      <c r="B62" s="14"/>
      <c r="C62" s="13"/>
      <c r="D62" s="13"/>
      <c r="E62" s="13"/>
      <c r="F62" s="13"/>
      <c r="G62" s="13"/>
      <c r="H62" s="13"/>
      <c r="I62" s="13"/>
      <c r="J62" s="13"/>
      <c r="K62" s="13"/>
      <c r="L62" s="13"/>
      <c r="M62" s="13"/>
      <c r="N62" s="13"/>
      <c r="O62" s="13"/>
      <c r="P62" s="13"/>
      <c r="Q62" s="13"/>
      <c r="R62" s="13"/>
      <c r="S62" s="13"/>
      <c r="T62" s="13"/>
      <c r="U62" s="13"/>
      <c r="V62" s="13"/>
      <c r="W62" s="13"/>
      <c r="X62" s="13"/>
      <c r="Y62" s="13"/>
      <c r="Z62" s="13"/>
    </row>
    <row r="63">
      <c r="A63" s="1"/>
      <c r="B63" s="14"/>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
      <c r="B64" s="14"/>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
      <c r="B65" s="14"/>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
      <c r="B66" s="14"/>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
      <c r="B67" s="14"/>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
      <c r="B68" s="14"/>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
      <c r="B69" s="14"/>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
      <c r="B70" s="14"/>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
      <c r="B71" s="14"/>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
      <c r="B72" s="14"/>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
      <c r="B73" s="14"/>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
      <c r="B74" s="14"/>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
      <c r="B75" s="14"/>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
      <c r="B76" s="14"/>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
      <c r="B77" s="14"/>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
      <c r="B78" s="14"/>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
      <c r="B79" s="14"/>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
      <c r="B80" s="14"/>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
      <c r="B81" s="14"/>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
      <c r="B82" s="14"/>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
      <c r="B83" s="14"/>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
      <c r="B84" s="14"/>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
      <c r="B85" s="14"/>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
      <c r="B86" s="14"/>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
      <c r="B87" s="14"/>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
      <c r="B88" s="14"/>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
      <c r="B89" s="14"/>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
      <c r="B90" s="14"/>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
      <c r="B91" s="14"/>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
      <c r="B92" s="14"/>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
      <c r="B93" s="14"/>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
      <c r="B94" s="14"/>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
      <c r="B95" s="14"/>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
      <c r="B96" s="14"/>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
      <c r="B97" s="14"/>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
      <c r="B98" s="14"/>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
      <c r="B99" s="14"/>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
      <c r="B100" s="14"/>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
      <c r="B101" s="14"/>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
      <c r="B102" s="14"/>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
      <c r="B103" s="14"/>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
      <c r="B104" s="14"/>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
      <c r="B105" s="14"/>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
      <c r="B106" s="14"/>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
      <c r="B107" s="14"/>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
      <c r="B108" s="14"/>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
      <c r="B109" s="14"/>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
      <c r="B110" s="14"/>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
      <c r="B111" s="14"/>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
      <c r="B112" s="14"/>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
      <c r="B113" s="14"/>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
      <c r="B114" s="14"/>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
      <c r="B115" s="14"/>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
      <c r="B116" s="14"/>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
      <c r="B117" s="14"/>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
      <c r="B118" s="14"/>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
      <c r="B119" s="14"/>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
      <c r="B120" s="14"/>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
      <c r="B121" s="14"/>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
      <c r="B122" s="14"/>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
      <c r="B123" s="14"/>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
      <c r="B124" s="14"/>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
      <c r="B125" s="14"/>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
      <c r="B126" s="14"/>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
      <c r="B127" s="14"/>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
      <c r="B128" s="14"/>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
      <c r="B129" s="14"/>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
      <c r="B130" s="14"/>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
      <c r="B131" s="14"/>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
      <c r="B132" s="14"/>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
      <c r="B133" s="14"/>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
      <c r="B134" s="14"/>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
      <c r="B135" s="14"/>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
      <c r="B136" s="14"/>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
      <c r="B137" s="14"/>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
      <c r="B138" s="14"/>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
      <c r="B139" s="14"/>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
      <c r="B140" s="14"/>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
      <c r="B141" s="14"/>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
      <c r="B142" s="14"/>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
      <c r="B143" s="14"/>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
      <c r="B144" s="14"/>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
      <c r="B145" s="14"/>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
      <c r="B146" s="14"/>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
      <c r="B147" s="14"/>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
      <c r="B148" s="14"/>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
      <c r="B149" s="14"/>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
      <c r="B150" s="14"/>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
      <c r="B151" s="14"/>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
      <c r="B152" s="14"/>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
      <c r="B153" s="14"/>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
      <c r="B154" s="14"/>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
      <c r="B155" s="14"/>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
      <c r="B156" s="14"/>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
      <c r="B157" s="14"/>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
      <c r="B158" s="14"/>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
      <c r="B159" s="14"/>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
      <c r="B160" s="14"/>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
      <c r="B161" s="14"/>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
      <c r="B162" s="14"/>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
      <c r="B163" s="14"/>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
      <c r="B164" s="14"/>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
      <c r="B165" s="14"/>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
      <c r="B166" s="14"/>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
      <c r="B167" s="14"/>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
      <c r="B168" s="14"/>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
      <c r="B169" s="14"/>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
      <c r="B170" s="14"/>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
      <c r="B171" s="14"/>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
      <c r="B172" s="14"/>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
      <c r="B173" s="14"/>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
      <c r="B174" s="14"/>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
      <c r="B175" s="14"/>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
      <c r="B176" s="14"/>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
      <c r="B177" s="14"/>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
      <c r="B178" s="14"/>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
      <c r="B179" s="14"/>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
      <c r="B180" s="14"/>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
      <c r="B181" s="14"/>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
      <c r="B182" s="14"/>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
      <c r="B183" s="14"/>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
      <c r="B184" s="14"/>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
      <c r="B185" s="14"/>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
      <c r="B186" s="14"/>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
      <c r="B187" s="14"/>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
      <c r="B188" s="14"/>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
      <c r="B189" s="14"/>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
      <c r="B190" s="14"/>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
      <c r="B191" s="14"/>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
      <c r="B192" s="14"/>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
      <c r="B193" s="14"/>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
      <c r="B194" s="14"/>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
      <c r="B195" s="14"/>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
      <c r="B196" s="14"/>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
      <c r="B197" s="14"/>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
      <c r="B198" s="14"/>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
      <c r="B199" s="14"/>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
      <c r="B200" s="14"/>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B201" s="78"/>
    </row>
    <row r="202">
      <c r="B202" s="78"/>
    </row>
    <row r="203">
      <c r="B203" s="78"/>
    </row>
    <row r="204">
      <c r="B204" s="78"/>
    </row>
    <row r="205">
      <c r="B205" s="78"/>
    </row>
    <row r="206">
      <c r="B206" s="78"/>
    </row>
    <row r="207">
      <c r="B207" s="78"/>
    </row>
    <row r="208">
      <c r="B208" s="78"/>
    </row>
    <row r="209">
      <c r="B209" s="78"/>
    </row>
    <row r="210">
      <c r="B210" s="78"/>
    </row>
    <row r="211">
      <c r="B211" s="78"/>
    </row>
    <row r="212">
      <c r="B212" s="78"/>
    </row>
    <row r="213">
      <c r="B213" s="78"/>
    </row>
    <row r="214">
      <c r="B214" s="78"/>
    </row>
    <row r="215">
      <c r="B215" s="78"/>
    </row>
    <row r="216">
      <c r="B216" s="78"/>
    </row>
    <row r="217">
      <c r="B217" s="78"/>
    </row>
    <row r="218">
      <c r="B218" s="78"/>
    </row>
    <row r="219">
      <c r="B219" s="78"/>
    </row>
    <row r="220">
      <c r="B220" s="78"/>
    </row>
    <row r="221">
      <c r="B221" s="78"/>
    </row>
    <row r="222">
      <c r="B222" s="78"/>
    </row>
    <row r="223">
      <c r="B223" s="78"/>
    </row>
    <row r="224">
      <c r="B224" s="78"/>
    </row>
    <row r="225">
      <c r="B225" s="78"/>
    </row>
    <row r="226">
      <c r="B226" s="78"/>
    </row>
    <row r="227">
      <c r="B227" s="78"/>
    </row>
    <row r="228">
      <c r="B228" s="78"/>
    </row>
    <row r="229">
      <c r="B229" s="78"/>
    </row>
    <row r="230">
      <c r="B230" s="78"/>
    </row>
    <row r="231">
      <c r="B231" s="78"/>
    </row>
    <row r="232">
      <c r="B232" s="78"/>
    </row>
    <row r="233">
      <c r="B233" s="78"/>
    </row>
    <row r="234">
      <c r="B234" s="78"/>
    </row>
    <row r="235">
      <c r="B235" s="78"/>
    </row>
    <row r="236">
      <c r="B236" s="78"/>
    </row>
    <row r="237">
      <c r="B237" s="78"/>
    </row>
    <row r="238">
      <c r="B238" s="78"/>
    </row>
    <row r="239">
      <c r="B239" s="78"/>
    </row>
    <row r="240">
      <c r="B240" s="78"/>
    </row>
    <row r="241">
      <c r="B241" s="78"/>
    </row>
    <row r="242">
      <c r="B242" s="78"/>
    </row>
    <row r="243">
      <c r="B243" s="78"/>
    </row>
    <row r="244">
      <c r="B244" s="78"/>
    </row>
    <row r="245">
      <c r="B245" s="78"/>
    </row>
    <row r="246">
      <c r="B246" s="78"/>
    </row>
    <row r="247">
      <c r="B247" s="78"/>
    </row>
    <row r="248">
      <c r="B248" s="78"/>
    </row>
    <row r="249">
      <c r="B249" s="78"/>
    </row>
    <row r="250">
      <c r="B250" s="78"/>
    </row>
    <row r="251">
      <c r="B251" s="78"/>
    </row>
    <row r="252">
      <c r="B252" s="78"/>
    </row>
    <row r="253">
      <c r="B253" s="78"/>
    </row>
    <row r="254">
      <c r="B254" s="78"/>
    </row>
    <row r="255">
      <c r="B255" s="78"/>
    </row>
    <row r="256">
      <c r="B256" s="78"/>
    </row>
    <row r="257">
      <c r="B257" s="78"/>
    </row>
    <row r="258">
      <c r="B258" s="78"/>
    </row>
    <row r="259">
      <c r="B259" s="78"/>
    </row>
    <row r="260">
      <c r="B260" s="78"/>
    </row>
    <row r="261">
      <c r="B261" s="78"/>
    </row>
    <row r="262">
      <c r="B262" s="78"/>
    </row>
    <row r="263">
      <c r="B263" s="78"/>
    </row>
    <row r="264">
      <c r="B264" s="78"/>
    </row>
    <row r="265">
      <c r="B265" s="78"/>
    </row>
    <row r="266">
      <c r="B266" s="78"/>
    </row>
    <row r="267">
      <c r="B267" s="78"/>
    </row>
    <row r="268">
      <c r="B268" s="78"/>
    </row>
    <row r="269">
      <c r="B269" s="78"/>
    </row>
    <row r="270">
      <c r="B270" s="78"/>
    </row>
    <row r="271">
      <c r="B271" s="78"/>
    </row>
    <row r="272">
      <c r="B272" s="78"/>
    </row>
    <row r="273">
      <c r="B273" s="78"/>
    </row>
    <row r="274">
      <c r="B274" s="78"/>
    </row>
    <row r="275">
      <c r="B275" s="78"/>
    </row>
    <row r="276">
      <c r="B276" s="78"/>
    </row>
    <row r="277">
      <c r="B277" s="78"/>
    </row>
    <row r="278">
      <c r="B278" s="78"/>
    </row>
    <row r="279">
      <c r="B279" s="78"/>
    </row>
    <row r="280">
      <c r="B280" s="78"/>
    </row>
    <row r="281">
      <c r="B281" s="78"/>
    </row>
    <row r="282">
      <c r="B282" s="78"/>
    </row>
    <row r="283">
      <c r="B283" s="78"/>
    </row>
    <row r="284">
      <c r="B284" s="78"/>
    </row>
    <row r="285">
      <c r="B285" s="78"/>
    </row>
    <row r="286">
      <c r="B286" s="78"/>
    </row>
    <row r="287">
      <c r="B287" s="78"/>
    </row>
    <row r="288">
      <c r="B288" s="78"/>
    </row>
    <row r="289">
      <c r="B289" s="78"/>
    </row>
    <row r="290">
      <c r="B290" s="78"/>
    </row>
    <row r="291">
      <c r="B291" s="78"/>
    </row>
    <row r="292">
      <c r="B292" s="78"/>
    </row>
    <row r="293">
      <c r="B293" s="78"/>
    </row>
    <row r="294">
      <c r="B294" s="78"/>
    </row>
    <row r="295">
      <c r="B295" s="78"/>
    </row>
    <row r="296">
      <c r="B296" s="78"/>
    </row>
    <row r="297">
      <c r="B297" s="78"/>
    </row>
    <row r="298">
      <c r="B298" s="78"/>
    </row>
    <row r="299">
      <c r="B299" s="78"/>
    </row>
    <row r="300">
      <c r="B300" s="78"/>
    </row>
    <row r="301">
      <c r="B301" s="78"/>
    </row>
    <row r="302">
      <c r="B302" s="78"/>
    </row>
    <row r="303">
      <c r="B303" s="78"/>
    </row>
    <row r="304">
      <c r="B304" s="78"/>
    </row>
    <row r="305">
      <c r="B305" s="78"/>
    </row>
    <row r="306">
      <c r="B306" s="78"/>
    </row>
    <row r="307">
      <c r="B307" s="78"/>
    </row>
    <row r="308">
      <c r="B308" s="78"/>
    </row>
    <row r="309">
      <c r="B309" s="78"/>
    </row>
    <row r="310">
      <c r="B310" s="78"/>
    </row>
    <row r="311">
      <c r="B311" s="78"/>
    </row>
    <row r="312">
      <c r="B312" s="78"/>
    </row>
    <row r="313">
      <c r="B313" s="78"/>
    </row>
    <row r="314">
      <c r="B314" s="78"/>
    </row>
    <row r="315">
      <c r="B315" s="78"/>
    </row>
    <row r="316">
      <c r="B316" s="78"/>
    </row>
    <row r="317">
      <c r="B317" s="78"/>
    </row>
    <row r="318">
      <c r="B318" s="78"/>
    </row>
    <row r="319">
      <c r="B319" s="78"/>
    </row>
    <row r="320">
      <c r="B320" s="78"/>
    </row>
    <row r="321">
      <c r="B321" s="78"/>
    </row>
    <row r="322">
      <c r="B322" s="78"/>
    </row>
    <row r="323">
      <c r="B323" s="78"/>
    </row>
    <row r="324">
      <c r="B324" s="78"/>
    </row>
    <row r="325">
      <c r="B325" s="78"/>
    </row>
    <row r="326">
      <c r="B326" s="78"/>
    </row>
    <row r="327">
      <c r="B327" s="78"/>
    </row>
    <row r="328">
      <c r="B328" s="78"/>
    </row>
    <row r="329">
      <c r="B329" s="78"/>
    </row>
    <row r="330">
      <c r="B330" s="78"/>
    </row>
    <row r="331">
      <c r="B331" s="78"/>
    </row>
    <row r="332">
      <c r="B332" s="78"/>
    </row>
    <row r="333">
      <c r="B333" s="78"/>
    </row>
    <row r="334">
      <c r="B334" s="78"/>
    </row>
    <row r="335">
      <c r="B335" s="78"/>
    </row>
    <row r="336">
      <c r="B336" s="78"/>
    </row>
    <row r="337">
      <c r="B337" s="78"/>
    </row>
    <row r="338">
      <c r="B338" s="78"/>
    </row>
    <row r="339">
      <c r="B339" s="78"/>
    </row>
    <row r="340">
      <c r="B340" s="78"/>
    </row>
    <row r="341">
      <c r="B341" s="78"/>
    </row>
    <row r="342">
      <c r="B342" s="78"/>
    </row>
    <row r="343">
      <c r="B343" s="78"/>
    </row>
    <row r="344">
      <c r="B344" s="78"/>
    </row>
    <row r="345">
      <c r="B345" s="78"/>
    </row>
    <row r="346">
      <c r="B346" s="78"/>
    </row>
    <row r="347">
      <c r="B347" s="78"/>
    </row>
    <row r="348">
      <c r="B348" s="78"/>
    </row>
    <row r="349">
      <c r="B349" s="78"/>
    </row>
    <row r="350">
      <c r="B350" s="78"/>
    </row>
    <row r="351">
      <c r="B351" s="78"/>
    </row>
    <row r="352">
      <c r="B352" s="78"/>
    </row>
    <row r="353">
      <c r="B353" s="78"/>
    </row>
    <row r="354">
      <c r="B354" s="78"/>
    </row>
    <row r="355">
      <c r="B355" s="78"/>
    </row>
    <row r="356">
      <c r="B356" s="78"/>
    </row>
    <row r="357">
      <c r="B357" s="78"/>
    </row>
    <row r="358">
      <c r="B358" s="78"/>
    </row>
    <row r="359">
      <c r="B359" s="78"/>
    </row>
    <row r="360">
      <c r="B360" s="78"/>
    </row>
    <row r="361">
      <c r="B361" s="78"/>
    </row>
    <row r="362">
      <c r="B362" s="78"/>
    </row>
    <row r="363">
      <c r="B363" s="78"/>
    </row>
    <row r="364">
      <c r="B364" s="78"/>
    </row>
    <row r="365">
      <c r="B365" s="78"/>
    </row>
    <row r="366">
      <c r="B366" s="78"/>
    </row>
    <row r="367">
      <c r="B367" s="78"/>
    </row>
    <row r="368">
      <c r="B368" s="78"/>
    </row>
    <row r="369">
      <c r="B369" s="78"/>
    </row>
    <row r="370">
      <c r="B370" s="78"/>
    </row>
    <row r="371">
      <c r="B371" s="78"/>
    </row>
    <row r="372">
      <c r="B372" s="78"/>
    </row>
    <row r="373">
      <c r="B373" s="78"/>
    </row>
    <row r="374">
      <c r="B374" s="78"/>
    </row>
    <row r="375">
      <c r="B375" s="78"/>
    </row>
    <row r="376">
      <c r="B376" s="78"/>
    </row>
    <row r="377">
      <c r="B377" s="78"/>
    </row>
    <row r="378">
      <c r="B378" s="78"/>
    </row>
    <row r="379">
      <c r="B379" s="78"/>
    </row>
    <row r="380">
      <c r="B380" s="78"/>
    </row>
    <row r="381">
      <c r="B381" s="78"/>
    </row>
    <row r="382">
      <c r="B382" s="78"/>
    </row>
    <row r="383">
      <c r="B383" s="78"/>
    </row>
    <row r="384">
      <c r="B384" s="78"/>
    </row>
    <row r="385">
      <c r="B385" s="78"/>
    </row>
    <row r="386">
      <c r="B386" s="78"/>
    </row>
    <row r="387">
      <c r="B387" s="78"/>
    </row>
    <row r="388">
      <c r="B388" s="78"/>
    </row>
    <row r="389">
      <c r="B389" s="78"/>
    </row>
    <row r="390">
      <c r="B390" s="78"/>
    </row>
    <row r="391">
      <c r="B391" s="78"/>
    </row>
    <row r="392">
      <c r="B392" s="78"/>
    </row>
    <row r="393">
      <c r="B393" s="78"/>
    </row>
    <row r="394">
      <c r="B394" s="78"/>
    </row>
    <row r="395">
      <c r="B395" s="78"/>
    </row>
    <row r="396">
      <c r="B396" s="78"/>
    </row>
    <row r="397">
      <c r="B397" s="78"/>
    </row>
    <row r="398">
      <c r="B398" s="78"/>
    </row>
    <row r="399">
      <c r="B399" s="78"/>
    </row>
    <row r="400">
      <c r="B400" s="78"/>
    </row>
    <row r="401">
      <c r="B401" s="78"/>
    </row>
    <row r="402">
      <c r="B402" s="78"/>
    </row>
    <row r="403">
      <c r="B403" s="78"/>
    </row>
    <row r="404">
      <c r="B404" s="78"/>
    </row>
    <row r="405">
      <c r="B405" s="78"/>
    </row>
    <row r="406">
      <c r="B406" s="78"/>
    </row>
    <row r="407">
      <c r="B407" s="78"/>
    </row>
    <row r="408">
      <c r="B408" s="78"/>
    </row>
    <row r="409">
      <c r="B409" s="78"/>
    </row>
    <row r="410">
      <c r="B410" s="78"/>
    </row>
    <row r="411">
      <c r="B411" s="78"/>
    </row>
    <row r="412">
      <c r="B412" s="78"/>
    </row>
    <row r="413">
      <c r="B413" s="78"/>
    </row>
    <row r="414">
      <c r="B414" s="78"/>
    </row>
    <row r="415">
      <c r="B415" s="78"/>
    </row>
    <row r="416">
      <c r="B416" s="78"/>
    </row>
    <row r="417">
      <c r="B417" s="78"/>
    </row>
    <row r="418">
      <c r="B418" s="78"/>
    </row>
    <row r="419">
      <c r="B419" s="78"/>
    </row>
    <row r="420">
      <c r="B420" s="78"/>
    </row>
    <row r="421">
      <c r="B421" s="78"/>
    </row>
    <row r="422">
      <c r="B422" s="78"/>
    </row>
    <row r="423">
      <c r="B423" s="78"/>
    </row>
    <row r="424">
      <c r="B424" s="78"/>
    </row>
    <row r="425">
      <c r="B425" s="78"/>
    </row>
    <row r="426">
      <c r="B426" s="78"/>
    </row>
    <row r="427">
      <c r="B427" s="78"/>
    </row>
    <row r="428">
      <c r="B428" s="78"/>
    </row>
    <row r="429">
      <c r="B429" s="78"/>
    </row>
    <row r="430">
      <c r="B430" s="78"/>
    </row>
    <row r="431">
      <c r="B431" s="78"/>
    </row>
    <row r="432">
      <c r="B432" s="78"/>
    </row>
    <row r="433">
      <c r="B433" s="78"/>
    </row>
    <row r="434">
      <c r="B434" s="78"/>
    </row>
    <row r="435">
      <c r="B435" s="78"/>
    </row>
    <row r="436">
      <c r="B436" s="78"/>
    </row>
    <row r="437">
      <c r="B437" s="78"/>
    </row>
    <row r="438">
      <c r="B438" s="78"/>
    </row>
    <row r="439">
      <c r="B439" s="78"/>
    </row>
    <row r="440">
      <c r="B440" s="78"/>
    </row>
    <row r="441">
      <c r="B441" s="78"/>
    </row>
    <row r="442">
      <c r="B442" s="78"/>
    </row>
    <row r="443">
      <c r="B443" s="78"/>
    </row>
    <row r="444">
      <c r="B444" s="78"/>
    </row>
    <row r="445">
      <c r="B445" s="78"/>
    </row>
    <row r="446">
      <c r="B446" s="78"/>
    </row>
    <row r="447">
      <c r="B447" s="78"/>
    </row>
    <row r="448">
      <c r="B448" s="78"/>
    </row>
    <row r="449">
      <c r="B449" s="78"/>
    </row>
    <row r="450">
      <c r="B450" s="78"/>
    </row>
    <row r="451">
      <c r="B451" s="78"/>
    </row>
    <row r="452">
      <c r="B452" s="78"/>
    </row>
    <row r="453">
      <c r="B453" s="78"/>
    </row>
    <row r="454">
      <c r="B454" s="78"/>
    </row>
    <row r="455">
      <c r="B455" s="78"/>
    </row>
    <row r="456">
      <c r="B456" s="78"/>
    </row>
    <row r="457">
      <c r="B457" s="78"/>
    </row>
    <row r="458">
      <c r="B458" s="78"/>
    </row>
    <row r="459">
      <c r="B459" s="78"/>
    </row>
    <row r="460">
      <c r="B460" s="78"/>
    </row>
    <row r="461">
      <c r="B461" s="78"/>
    </row>
    <row r="462">
      <c r="B462" s="78"/>
    </row>
    <row r="463">
      <c r="B463" s="78"/>
    </row>
    <row r="464">
      <c r="B464" s="78"/>
    </row>
    <row r="465">
      <c r="B465" s="78"/>
    </row>
    <row r="466">
      <c r="B466" s="78"/>
    </row>
    <row r="467">
      <c r="B467" s="78"/>
    </row>
    <row r="468">
      <c r="B468" s="78"/>
    </row>
    <row r="469">
      <c r="B469" s="78"/>
    </row>
    <row r="470">
      <c r="B470" s="78"/>
    </row>
    <row r="471">
      <c r="B471" s="78"/>
    </row>
    <row r="472">
      <c r="B472" s="78"/>
    </row>
    <row r="473">
      <c r="B473" s="78"/>
    </row>
    <row r="474">
      <c r="B474" s="78"/>
    </row>
    <row r="475">
      <c r="B475" s="78"/>
    </row>
    <row r="476">
      <c r="B476" s="78"/>
    </row>
    <row r="477">
      <c r="B477" s="78"/>
    </row>
    <row r="478">
      <c r="B478" s="78"/>
    </row>
    <row r="479">
      <c r="B479" s="78"/>
    </row>
    <row r="480">
      <c r="B480" s="78"/>
    </row>
    <row r="481">
      <c r="B481" s="78"/>
    </row>
    <row r="482">
      <c r="B482" s="78"/>
    </row>
    <row r="483">
      <c r="B483" s="78"/>
    </row>
    <row r="484">
      <c r="B484" s="78"/>
    </row>
    <row r="485">
      <c r="B485" s="78"/>
    </row>
    <row r="486">
      <c r="B486" s="78"/>
    </row>
    <row r="487">
      <c r="B487" s="78"/>
    </row>
    <row r="488">
      <c r="B488" s="78"/>
    </row>
    <row r="489">
      <c r="B489" s="78"/>
    </row>
    <row r="490">
      <c r="B490" s="78"/>
    </row>
    <row r="491">
      <c r="B491" s="78"/>
    </row>
    <row r="492">
      <c r="B492" s="78"/>
    </row>
    <row r="493">
      <c r="B493" s="78"/>
    </row>
    <row r="494">
      <c r="B494" s="78"/>
    </row>
    <row r="495">
      <c r="B495" s="78"/>
    </row>
    <row r="496">
      <c r="B496" s="78"/>
    </row>
    <row r="497">
      <c r="B497" s="78"/>
    </row>
    <row r="498">
      <c r="B498" s="78"/>
    </row>
    <row r="499">
      <c r="B499" s="78"/>
    </row>
    <row r="500">
      <c r="B500" s="78"/>
    </row>
    <row r="501">
      <c r="B501" s="78"/>
    </row>
    <row r="502">
      <c r="B502" s="78"/>
    </row>
    <row r="503">
      <c r="B503" s="78"/>
    </row>
    <row r="504">
      <c r="B504" s="78"/>
    </row>
    <row r="505">
      <c r="B505" s="78"/>
    </row>
    <row r="506">
      <c r="B506" s="78"/>
    </row>
    <row r="507">
      <c r="B507" s="78"/>
    </row>
    <row r="508">
      <c r="B508" s="78"/>
    </row>
    <row r="509">
      <c r="B509" s="78"/>
    </row>
    <row r="510">
      <c r="B510" s="78"/>
    </row>
    <row r="511">
      <c r="B511" s="78"/>
    </row>
    <row r="512">
      <c r="B512" s="78"/>
    </row>
    <row r="513">
      <c r="B513" s="78"/>
    </row>
    <row r="514">
      <c r="B514" s="78"/>
    </row>
    <row r="515">
      <c r="B515" s="78"/>
    </row>
    <row r="516">
      <c r="B516" s="78"/>
    </row>
    <row r="517">
      <c r="B517" s="78"/>
    </row>
    <row r="518">
      <c r="B518" s="78"/>
    </row>
    <row r="519">
      <c r="B519" s="78"/>
    </row>
    <row r="520">
      <c r="B520" s="78"/>
    </row>
    <row r="521">
      <c r="B521" s="78"/>
    </row>
    <row r="522">
      <c r="B522" s="78"/>
    </row>
    <row r="523">
      <c r="B523" s="78"/>
    </row>
    <row r="524">
      <c r="B524" s="78"/>
    </row>
    <row r="525">
      <c r="B525" s="78"/>
    </row>
    <row r="526">
      <c r="B526" s="78"/>
    </row>
    <row r="527">
      <c r="B527" s="78"/>
    </row>
    <row r="528">
      <c r="B528" s="78"/>
    </row>
    <row r="529">
      <c r="B529" s="78"/>
    </row>
    <row r="530">
      <c r="B530" s="78"/>
    </row>
    <row r="531">
      <c r="B531" s="78"/>
    </row>
    <row r="532">
      <c r="B532" s="78"/>
    </row>
    <row r="533">
      <c r="B533" s="78"/>
    </row>
    <row r="534">
      <c r="B534" s="78"/>
    </row>
    <row r="535">
      <c r="B535" s="78"/>
    </row>
    <row r="536">
      <c r="B536" s="78"/>
    </row>
    <row r="537">
      <c r="B537" s="78"/>
    </row>
    <row r="538">
      <c r="B538" s="78"/>
    </row>
    <row r="539">
      <c r="B539" s="78"/>
    </row>
    <row r="540">
      <c r="B540" s="78"/>
    </row>
    <row r="541">
      <c r="B541" s="78"/>
    </row>
    <row r="542">
      <c r="B542" s="78"/>
    </row>
    <row r="543">
      <c r="B543" s="78"/>
    </row>
    <row r="544">
      <c r="B544" s="78"/>
    </row>
    <row r="545">
      <c r="B545" s="78"/>
    </row>
    <row r="546">
      <c r="B546" s="78"/>
    </row>
    <row r="547">
      <c r="B547" s="78"/>
    </row>
    <row r="548">
      <c r="B548" s="78"/>
    </row>
    <row r="549">
      <c r="B549" s="78"/>
    </row>
    <row r="550">
      <c r="B550" s="78"/>
    </row>
    <row r="551">
      <c r="B551" s="78"/>
    </row>
    <row r="552">
      <c r="B552" s="78"/>
    </row>
    <row r="553">
      <c r="B553" s="78"/>
    </row>
    <row r="554">
      <c r="B554" s="78"/>
    </row>
    <row r="555">
      <c r="B555" s="78"/>
    </row>
    <row r="556">
      <c r="B556" s="78"/>
    </row>
    <row r="557">
      <c r="B557" s="78"/>
    </row>
    <row r="558">
      <c r="B558" s="78"/>
    </row>
    <row r="559">
      <c r="B559" s="78"/>
    </row>
    <row r="560">
      <c r="B560" s="78"/>
    </row>
    <row r="561">
      <c r="B561" s="78"/>
    </row>
    <row r="562">
      <c r="B562" s="78"/>
    </row>
    <row r="563">
      <c r="B563" s="78"/>
    </row>
    <row r="564">
      <c r="B564" s="78"/>
    </row>
    <row r="565">
      <c r="B565" s="78"/>
    </row>
    <row r="566">
      <c r="B566" s="78"/>
    </row>
    <row r="567">
      <c r="B567" s="78"/>
    </row>
    <row r="568">
      <c r="B568" s="78"/>
    </row>
    <row r="569">
      <c r="B569" s="78"/>
    </row>
    <row r="570">
      <c r="B570" s="78"/>
    </row>
    <row r="571">
      <c r="B571" s="78"/>
    </row>
    <row r="572">
      <c r="B572" s="78"/>
    </row>
    <row r="573">
      <c r="B573" s="78"/>
    </row>
    <row r="574">
      <c r="B574" s="78"/>
    </row>
    <row r="575">
      <c r="B575" s="78"/>
    </row>
    <row r="576">
      <c r="B576" s="78"/>
    </row>
    <row r="577">
      <c r="B577" s="78"/>
    </row>
    <row r="578">
      <c r="B578" s="78"/>
    </row>
    <row r="579">
      <c r="B579" s="78"/>
    </row>
    <row r="580">
      <c r="B580" s="78"/>
    </row>
    <row r="581">
      <c r="B581" s="78"/>
    </row>
    <row r="582">
      <c r="B582" s="78"/>
    </row>
    <row r="583">
      <c r="B583" s="78"/>
    </row>
    <row r="584">
      <c r="B584" s="78"/>
    </row>
    <row r="585">
      <c r="B585" s="78"/>
    </row>
    <row r="586">
      <c r="B586" s="78"/>
    </row>
    <row r="587">
      <c r="B587" s="78"/>
    </row>
    <row r="588">
      <c r="B588" s="78"/>
    </row>
    <row r="589">
      <c r="B589" s="78"/>
    </row>
    <row r="590">
      <c r="B590" s="78"/>
    </row>
    <row r="591">
      <c r="B591" s="78"/>
    </row>
    <row r="592">
      <c r="B592" s="78"/>
    </row>
    <row r="593">
      <c r="B593" s="78"/>
    </row>
    <row r="594">
      <c r="B594" s="78"/>
    </row>
    <row r="595">
      <c r="B595" s="78"/>
    </row>
    <row r="596">
      <c r="B596" s="78"/>
    </row>
    <row r="597">
      <c r="B597" s="78"/>
    </row>
    <row r="598">
      <c r="B598" s="78"/>
    </row>
    <row r="599">
      <c r="B599" s="78"/>
    </row>
    <row r="600">
      <c r="B600" s="78"/>
    </row>
    <row r="601">
      <c r="B601" s="78"/>
    </row>
    <row r="602">
      <c r="B602" s="78"/>
    </row>
    <row r="603">
      <c r="B603" s="78"/>
    </row>
    <row r="604">
      <c r="B604" s="78"/>
    </row>
    <row r="605">
      <c r="B605" s="78"/>
    </row>
    <row r="606">
      <c r="B606" s="78"/>
    </row>
    <row r="607">
      <c r="B607" s="78"/>
    </row>
    <row r="608">
      <c r="B608" s="78"/>
    </row>
    <row r="609">
      <c r="B609" s="78"/>
    </row>
    <row r="610">
      <c r="B610" s="78"/>
    </row>
    <row r="611">
      <c r="B611" s="78"/>
    </row>
    <row r="612">
      <c r="B612" s="78"/>
    </row>
    <row r="613">
      <c r="B613" s="78"/>
    </row>
    <row r="614">
      <c r="B614" s="78"/>
    </row>
    <row r="615">
      <c r="B615" s="78"/>
    </row>
    <row r="616">
      <c r="B616" s="78"/>
    </row>
    <row r="617">
      <c r="B617" s="78"/>
    </row>
    <row r="618">
      <c r="B618" s="78"/>
    </row>
    <row r="619">
      <c r="B619" s="78"/>
    </row>
    <row r="620">
      <c r="B620" s="78"/>
    </row>
    <row r="621">
      <c r="B621" s="78"/>
    </row>
    <row r="622">
      <c r="B622" s="78"/>
    </row>
    <row r="623">
      <c r="B623" s="78"/>
    </row>
    <row r="624">
      <c r="B624" s="78"/>
    </row>
    <row r="625">
      <c r="B625" s="78"/>
    </row>
    <row r="626">
      <c r="B626" s="78"/>
    </row>
    <row r="627">
      <c r="B627" s="78"/>
    </row>
    <row r="628">
      <c r="B628" s="78"/>
    </row>
    <row r="629">
      <c r="B629" s="78"/>
    </row>
    <row r="630">
      <c r="B630" s="78"/>
    </row>
    <row r="631">
      <c r="B631" s="78"/>
    </row>
    <row r="632">
      <c r="B632" s="78"/>
    </row>
    <row r="633">
      <c r="B633" s="78"/>
    </row>
    <row r="634">
      <c r="B634" s="78"/>
    </row>
    <row r="635">
      <c r="B635" s="78"/>
    </row>
    <row r="636">
      <c r="B636" s="78"/>
    </row>
    <row r="637">
      <c r="B637" s="78"/>
    </row>
    <row r="638">
      <c r="B638" s="78"/>
    </row>
    <row r="639">
      <c r="B639" s="78"/>
    </row>
    <row r="640">
      <c r="B640" s="78"/>
    </row>
    <row r="641">
      <c r="B641" s="78"/>
    </row>
    <row r="642">
      <c r="B642" s="78"/>
    </row>
    <row r="643">
      <c r="B643" s="78"/>
    </row>
    <row r="644">
      <c r="B644" s="78"/>
    </row>
    <row r="645">
      <c r="B645" s="78"/>
    </row>
    <row r="646">
      <c r="B646" s="78"/>
    </row>
    <row r="647">
      <c r="B647" s="78"/>
    </row>
    <row r="648">
      <c r="B648" s="78"/>
    </row>
    <row r="649">
      <c r="B649" s="78"/>
    </row>
    <row r="650">
      <c r="B650" s="78"/>
    </row>
    <row r="651">
      <c r="B651" s="78"/>
    </row>
    <row r="652">
      <c r="B652" s="78"/>
    </row>
    <row r="653">
      <c r="B653" s="78"/>
    </row>
    <row r="654">
      <c r="B654" s="78"/>
    </row>
    <row r="655">
      <c r="B655" s="78"/>
    </row>
    <row r="656">
      <c r="B656" s="78"/>
    </row>
    <row r="657">
      <c r="B657" s="78"/>
    </row>
    <row r="658">
      <c r="B658" s="78"/>
    </row>
    <row r="659">
      <c r="B659" s="78"/>
    </row>
    <row r="660">
      <c r="B660" s="78"/>
    </row>
    <row r="661">
      <c r="B661" s="78"/>
    </row>
    <row r="662">
      <c r="B662" s="78"/>
    </row>
    <row r="663">
      <c r="B663" s="78"/>
    </row>
    <row r="664">
      <c r="B664" s="78"/>
    </row>
    <row r="665">
      <c r="B665" s="78"/>
    </row>
    <row r="666">
      <c r="B666" s="78"/>
    </row>
    <row r="667">
      <c r="B667" s="78"/>
    </row>
    <row r="668">
      <c r="B668" s="78"/>
    </row>
    <row r="669">
      <c r="B669" s="78"/>
    </row>
    <row r="670">
      <c r="B670" s="78"/>
    </row>
    <row r="671">
      <c r="B671" s="78"/>
    </row>
    <row r="672">
      <c r="B672" s="78"/>
    </row>
    <row r="673">
      <c r="B673" s="78"/>
    </row>
    <row r="674">
      <c r="B674" s="78"/>
    </row>
    <row r="675">
      <c r="B675" s="78"/>
    </row>
    <row r="676">
      <c r="B676" s="78"/>
    </row>
    <row r="677">
      <c r="B677" s="78"/>
    </row>
    <row r="678">
      <c r="B678" s="78"/>
    </row>
    <row r="679">
      <c r="B679" s="78"/>
    </row>
    <row r="680">
      <c r="B680" s="78"/>
    </row>
    <row r="681">
      <c r="B681" s="78"/>
    </row>
    <row r="682">
      <c r="B682" s="78"/>
    </row>
    <row r="683">
      <c r="B683" s="78"/>
    </row>
    <row r="684">
      <c r="B684" s="78"/>
    </row>
    <row r="685">
      <c r="B685" s="78"/>
    </row>
    <row r="686">
      <c r="B686" s="78"/>
    </row>
    <row r="687">
      <c r="B687" s="78"/>
    </row>
    <row r="688">
      <c r="B688" s="78"/>
    </row>
    <row r="689">
      <c r="B689" s="78"/>
    </row>
    <row r="690">
      <c r="B690" s="78"/>
    </row>
    <row r="691">
      <c r="B691" s="78"/>
    </row>
    <row r="692">
      <c r="B692" s="78"/>
    </row>
    <row r="693">
      <c r="B693" s="78"/>
    </row>
    <row r="694">
      <c r="B694" s="78"/>
    </row>
    <row r="695">
      <c r="B695" s="78"/>
    </row>
    <row r="696">
      <c r="B696" s="78"/>
    </row>
    <row r="697">
      <c r="B697" s="78"/>
    </row>
    <row r="698">
      <c r="B698" s="78"/>
    </row>
    <row r="699">
      <c r="B699" s="78"/>
    </row>
    <row r="700">
      <c r="B700" s="78"/>
    </row>
    <row r="701">
      <c r="B701" s="78"/>
    </row>
    <row r="702">
      <c r="B702" s="78"/>
    </row>
    <row r="703">
      <c r="B703" s="78"/>
    </row>
    <row r="704">
      <c r="B704" s="78"/>
    </row>
    <row r="705">
      <c r="B705" s="78"/>
    </row>
    <row r="706">
      <c r="B706" s="78"/>
    </row>
    <row r="707">
      <c r="B707" s="78"/>
    </row>
    <row r="708">
      <c r="B708" s="78"/>
    </row>
    <row r="709">
      <c r="B709" s="78"/>
    </row>
    <row r="710">
      <c r="B710" s="78"/>
    </row>
    <row r="711">
      <c r="B711" s="78"/>
    </row>
    <row r="712">
      <c r="B712" s="78"/>
    </row>
    <row r="713">
      <c r="B713" s="78"/>
    </row>
    <row r="714">
      <c r="B714" s="78"/>
    </row>
    <row r="715">
      <c r="B715" s="78"/>
    </row>
    <row r="716">
      <c r="B716" s="78"/>
    </row>
    <row r="717">
      <c r="B717" s="78"/>
    </row>
    <row r="718">
      <c r="B718" s="78"/>
    </row>
    <row r="719">
      <c r="B719" s="78"/>
    </row>
    <row r="720">
      <c r="B720" s="78"/>
    </row>
    <row r="721">
      <c r="B721" s="78"/>
    </row>
    <row r="722">
      <c r="B722" s="78"/>
    </row>
    <row r="723">
      <c r="B723" s="78"/>
    </row>
    <row r="724">
      <c r="B724" s="78"/>
    </row>
    <row r="725">
      <c r="B725" s="78"/>
    </row>
    <row r="726">
      <c r="B726" s="78"/>
    </row>
    <row r="727">
      <c r="B727" s="78"/>
    </row>
    <row r="728">
      <c r="B728" s="78"/>
    </row>
    <row r="729">
      <c r="B729" s="78"/>
    </row>
    <row r="730">
      <c r="B730" s="78"/>
    </row>
    <row r="731">
      <c r="B731" s="78"/>
    </row>
    <row r="732">
      <c r="B732" s="78"/>
    </row>
    <row r="733">
      <c r="B733" s="78"/>
    </row>
    <row r="734">
      <c r="B734" s="78"/>
    </row>
    <row r="735">
      <c r="B735" s="78"/>
    </row>
    <row r="736">
      <c r="B736" s="78"/>
    </row>
    <row r="737">
      <c r="B737" s="78"/>
    </row>
    <row r="738">
      <c r="B738" s="78"/>
    </row>
    <row r="739">
      <c r="B739" s="78"/>
    </row>
    <row r="740">
      <c r="B740" s="78"/>
    </row>
    <row r="741">
      <c r="B741" s="78"/>
    </row>
    <row r="742">
      <c r="B742" s="78"/>
    </row>
    <row r="743">
      <c r="B743" s="78"/>
    </row>
    <row r="744">
      <c r="B744" s="78"/>
    </row>
    <row r="745">
      <c r="B745" s="78"/>
    </row>
    <row r="746">
      <c r="B746" s="78"/>
    </row>
    <row r="747">
      <c r="B747" s="78"/>
    </row>
    <row r="748">
      <c r="B748" s="78"/>
    </row>
    <row r="749">
      <c r="B749" s="78"/>
    </row>
    <row r="750">
      <c r="B750" s="78"/>
    </row>
    <row r="751">
      <c r="B751" s="78"/>
    </row>
    <row r="752">
      <c r="B752" s="78"/>
    </row>
    <row r="753">
      <c r="B753" s="78"/>
    </row>
    <row r="754">
      <c r="B754" s="78"/>
    </row>
    <row r="755">
      <c r="B755" s="78"/>
    </row>
    <row r="756">
      <c r="B756" s="78"/>
    </row>
    <row r="757">
      <c r="B757" s="78"/>
    </row>
    <row r="758">
      <c r="B758" s="78"/>
    </row>
    <row r="759">
      <c r="B759" s="78"/>
    </row>
    <row r="760">
      <c r="B760" s="78"/>
    </row>
    <row r="761">
      <c r="B761" s="78"/>
    </row>
    <row r="762">
      <c r="B762" s="78"/>
    </row>
    <row r="763">
      <c r="B763" s="78"/>
    </row>
    <row r="764">
      <c r="B764" s="78"/>
    </row>
    <row r="765">
      <c r="B765" s="78"/>
    </row>
    <row r="766">
      <c r="B766" s="78"/>
    </row>
    <row r="767">
      <c r="B767" s="78"/>
    </row>
    <row r="768">
      <c r="B768" s="78"/>
    </row>
    <row r="769">
      <c r="B769" s="78"/>
    </row>
    <row r="770">
      <c r="B770" s="78"/>
    </row>
    <row r="771">
      <c r="B771" s="78"/>
    </row>
    <row r="772">
      <c r="B772" s="78"/>
    </row>
    <row r="773">
      <c r="B773" s="78"/>
    </row>
    <row r="774">
      <c r="B774" s="78"/>
    </row>
    <row r="775">
      <c r="B775" s="78"/>
    </row>
    <row r="776">
      <c r="B776" s="78"/>
    </row>
    <row r="777">
      <c r="B777" s="78"/>
    </row>
    <row r="778">
      <c r="B778" s="78"/>
    </row>
    <row r="779">
      <c r="B779" s="78"/>
    </row>
    <row r="780">
      <c r="B780" s="78"/>
    </row>
    <row r="781">
      <c r="B781" s="78"/>
    </row>
    <row r="782">
      <c r="B782" s="78"/>
    </row>
    <row r="783">
      <c r="B783" s="78"/>
    </row>
    <row r="784">
      <c r="B784" s="78"/>
    </row>
    <row r="785">
      <c r="B785" s="78"/>
    </row>
    <row r="786">
      <c r="B786" s="78"/>
    </row>
    <row r="787">
      <c r="B787" s="78"/>
    </row>
    <row r="788">
      <c r="B788" s="78"/>
    </row>
    <row r="789">
      <c r="B789" s="78"/>
    </row>
    <row r="790">
      <c r="B790" s="78"/>
    </row>
    <row r="791">
      <c r="B791" s="78"/>
    </row>
    <row r="792">
      <c r="B792" s="78"/>
    </row>
    <row r="793">
      <c r="B793" s="78"/>
    </row>
    <row r="794">
      <c r="B794" s="78"/>
    </row>
    <row r="795">
      <c r="B795" s="78"/>
    </row>
    <row r="796">
      <c r="B796" s="78"/>
    </row>
    <row r="797">
      <c r="B797" s="78"/>
    </row>
    <row r="798">
      <c r="B798" s="78"/>
    </row>
    <row r="799">
      <c r="B799" s="78"/>
    </row>
    <row r="800">
      <c r="B800" s="78"/>
    </row>
    <row r="801">
      <c r="B801" s="78"/>
    </row>
    <row r="802">
      <c r="B802" s="78"/>
    </row>
    <row r="803">
      <c r="B803" s="78"/>
    </row>
    <row r="804">
      <c r="B804" s="78"/>
    </row>
    <row r="805">
      <c r="B805" s="78"/>
    </row>
    <row r="806">
      <c r="B806" s="78"/>
    </row>
    <row r="807">
      <c r="B807" s="78"/>
    </row>
    <row r="808">
      <c r="B808" s="78"/>
    </row>
    <row r="809">
      <c r="B809" s="78"/>
    </row>
    <row r="810">
      <c r="B810" s="78"/>
    </row>
    <row r="811">
      <c r="B811" s="78"/>
    </row>
    <row r="812">
      <c r="B812" s="78"/>
    </row>
    <row r="813">
      <c r="B813" s="78"/>
    </row>
    <row r="814">
      <c r="B814" s="78"/>
    </row>
    <row r="815">
      <c r="B815" s="78"/>
    </row>
    <row r="816">
      <c r="B816" s="78"/>
    </row>
    <row r="817">
      <c r="B817" s="78"/>
    </row>
    <row r="818">
      <c r="B818" s="78"/>
    </row>
    <row r="819">
      <c r="B819" s="78"/>
    </row>
    <row r="820">
      <c r="B820" s="78"/>
    </row>
    <row r="821">
      <c r="B821" s="78"/>
    </row>
    <row r="822">
      <c r="B822" s="78"/>
    </row>
    <row r="823">
      <c r="B823" s="78"/>
    </row>
    <row r="824">
      <c r="B824" s="78"/>
    </row>
    <row r="825">
      <c r="B825" s="78"/>
    </row>
    <row r="826">
      <c r="B826" s="78"/>
    </row>
    <row r="827">
      <c r="B827" s="78"/>
    </row>
    <row r="828">
      <c r="B828" s="78"/>
    </row>
    <row r="829">
      <c r="B829" s="78"/>
    </row>
    <row r="830">
      <c r="B830" s="78"/>
    </row>
    <row r="831">
      <c r="B831" s="78"/>
    </row>
    <row r="832">
      <c r="B832" s="78"/>
    </row>
    <row r="833">
      <c r="B833" s="78"/>
    </row>
    <row r="834">
      <c r="B834" s="78"/>
    </row>
    <row r="835">
      <c r="B835" s="78"/>
    </row>
    <row r="836">
      <c r="B836" s="78"/>
    </row>
    <row r="837">
      <c r="B837" s="78"/>
    </row>
    <row r="838">
      <c r="B838" s="78"/>
    </row>
    <row r="839">
      <c r="B839" s="78"/>
    </row>
    <row r="840">
      <c r="B840" s="78"/>
    </row>
    <row r="841">
      <c r="B841" s="78"/>
    </row>
    <row r="842">
      <c r="B842" s="78"/>
    </row>
    <row r="843">
      <c r="B843" s="78"/>
    </row>
    <row r="844">
      <c r="B844" s="78"/>
    </row>
    <row r="845">
      <c r="B845" s="78"/>
    </row>
    <row r="846">
      <c r="B846" s="78"/>
    </row>
    <row r="847">
      <c r="B847" s="78"/>
    </row>
    <row r="848">
      <c r="B848" s="78"/>
    </row>
    <row r="849">
      <c r="B849" s="78"/>
    </row>
    <row r="850">
      <c r="B850" s="78"/>
    </row>
    <row r="851">
      <c r="B851" s="78"/>
    </row>
    <row r="852">
      <c r="B852" s="78"/>
    </row>
    <row r="853">
      <c r="B853" s="78"/>
    </row>
    <row r="854">
      <c r="B854" s="78"/>
    </row>
    <row r="855">
      <c r="B855" s="78"/>
    </row>
    <row r="856">
      <c r="B856" s="78"/>
    </row>
    <row r="857">
      <c r="B857" s="78"/>
    </row>
    <row r="858">
      <c r="B858" s="78"/>
    </row>
    <row r="859">
      <c r="B859" s="78"/>
    </row>
    <row r="860">
      <c r="B860" s="78"/>
    </row>
    <row r="861">
      <c r="B861" s="78"/>
    </row>
    <row r="862">
      <c r="B862" s="78"/>
    </row>
    <row r="863">
      <c r="B863" s="78"/>
    </row>
    <row r="864">
      <c r="B864" s="78"/>
    </row>
    <row r="865">
      <c r="B865" s="78"/>
    </row>
    <row r="866">
      <c r="B866" s="78"/>
    </row>
    <row r="867">
      <c r="B867" s="78"/>
    </row>
    <row r="868">
      <c r="B868" s="78"/>
    </row>
    <row r="869">
      <c r="B869" s="78"/>
    </row>
    <row r="870">
      <c r="B870" s="78"/>
    </row>
    <row r="871">
      <c r="B871" s="78"/>
    </row>
    <row r="872">
      <c r="B872" s="78"/>
    </row>
    <row r="873">
      <c r="B873" s="78"/>
    </row>
    <row r="874">
      <c r="B874" s="78"/>
    </row>
    <row r="875">
      <c r="B875" s="78"/>
    </row>
    <row r="876">
      <c r="B876" s="78"/>
    </row>
    <row r="877">
      <c r="B877" s="78"/>
    </row>
    <row r="878">
      <c r="B878" s="78"/>
    </row>
    <row r="879">
      <c r="B879" s="78"/>
    </row>
    <row r="880">
      <c r="B880" s="78"/>
    </row>
    <row r="881">
      <c r="B881" s="78"/>
    </row>
    <row r="882">
      <c r="B882" s="78"/>
    </row>
    <row r="883">
      <c r="B883" s="78"/>
    </row>
    <row r="884">
      <c r="B884" s="78"/>
    </row>
    <row r="885">
      <c r="B885" s="78"/>
    </row>
    <row r="886">
      <c r="B886" s="78"/>
    </row>
    <row r="887">
      <c r="B887" s="78"/>
    </row>
    <row r="888">
      <c r="B888" s="78"/>
    </row>
    <row r="889">
      <c r="B889" s="78"/>
    </row>
    <row r="890">
      <c r="B890" s="78"/>
    </row>
    <row r="891">
      <c r="B891" s="78"/>
    </row>
    <row r="892">
      <c r="B892" s="78"/>
    </row>
    <row r="893">
      <c r="B893" s="78"/>
    </row>
    <row r="894">
      <c r="B894" s="78"/>
    </row>
    <row r="895">
      <c r="B895" s="78"/>
    </row>
    <row r="896">
      <c r="B896" s="78"/>
    </row>
    <row r="897">
      <c r="B897" s="78"/>
    </row>
    <row r="898">
      <c r="B898" s="78"/>
    </row>
    <row r="899">
      <c r="B899" s="78"/>
    </row>
    <row r="900">
      <c r="B900" s="78"/>
    </row>
    <row r="901">
      <c r="B901" s="78"/>
    </row>
    <row r="902">
      <c r="B902" s="78"/>
    </row>
    <row r="903">
      <c r="B903" s="78"/>
    </row>
    <row r="904">
      <c r="B904" s="78"/>
    </row>
    <row r="905">
      <c r="B905" s="78"/>
    </row>
    <row r="906">
      <c r="B906" s="78"/>
    </row>
    <row r="907">
      <c r="B907" s="78"/>
    </row>
    <row r="908">
      <c r="B908" s="78"/>
    </row>
    <row r="909">
      <c r="B909" s="78"/>
    </row>
    <row r="910">
      <c r="B910" s="78"/>
    </row>
    <row r="911">
      <c r="B911" s="78"/>
    </row>
    <row r="912">
      <c r="B912" s="78"/>
    </row>
    <row r="913">
      <c r="B913" s="78"/>
    </row>
    <row r="914">
      <c r="B914" s="78"/>
    </row>
    <row r="915">
      <c r="B915" s="78"/>
    </row>
    <row r="916">
      <c r="B916" s="78"/>
    </row>
    <row r="917">
      <c r="B917" s="78"/>
    </row>
    <row r="918">
      <c r="B918" s="78"/>
    </row>
    <row r="919">
      <c r="B919" s="78"/>
    </row>
    <row r="920">
      <c r="B920" s="78"/>
    </row>
    <row r="921">
      <c r="B921" s="78"/>
    </row>
    <row r="922">
      <c r="B922" s="78"/>
    </row>
    <row r="923">
      <c r="B923" s="78"/>
    </row>
    <row r="924">
      <c r="B924" s="78"/>
    </row>
    <row r="925">
      <c r="B925" s="78"/>
    </row>
    <row r="926">
      <c r="B926" s="78"/>
    </row>
    <row r="927">
      <c r="B927" s="78"/>
    </row>
    <row r="928">
      <c r="B928" s="78"/>
    </row>
    <row r="929">
      <c r="B929" s="78"/>
    </row>
    <row r="930">
      <c r="B930" s="78"/>
    </row>
    <row r="931">
      <c r="B931" s="78"/>
    </row>
    <row r="932">
      <c r="B932" s="78"/>
    </row>
    <row r="933">
      <c r="B933" s="78"/>
    </row>
    <row r="934">
      <c r="B934" s="78"/>
    </row>
    <row r="935">
      <c r="B935" s="78"/>
    </row>
    <row r="936">
      <c r="B936" s="78"/>
    </row>
    <row r="937">
      <c r="B937" s="78"/>
    </row>
    <row r="938">
      <c r="B938" s="78"/>
    </row>
    <row r="939">
      <c r="B939" s="78"/>
    </row>
    <row r="940">
      <c r="B940" s="78"/>
    </row>
    <row r="941">
      <c r="B941" s="78"/>
    </row>
    <row r="942">
      <c r="B942" s="78"/>
    </row>
    <row r="943">
      <c r="B943" s="78"/>
    </row>
    <row r="944">
      <c r="B944" s="78"/>
    </row>
    <row r="945">
      <c r="B945" s="78"/>
    </row>
    <row r="946">
      <c r="B946" s="78"/>
    </row>
    <row r="947">
      <c r="B947" s="78"/>
    </row>
    <row r="948">
      <c r="B948" s="78"/>
    </row>
    <row r="949">
      <c r="B949" s="78"/>
    </row>
    <row r="950">
      <c r="B950" s="78"/>
    </row>
    <row r="951">
      <c r="B951" s="78"/>
    </row>
    <row r="952">
      <c r="B952" s="78"/>
    </row>
    <row r="953">
      <c r="B953" s="78"/>
    </row>
    <row r="954">
      <c r="B954" s="78"/>
    </row>
    <row r="955">
      <c r="B955" s="78"/>
    </row>
    <row r="956">
      <c r="B956" s="78"/>
    </row>
    <row r="957">
      <c r="B957" s="78"/>
    </row>
    <row r="958">
      <c r="B958" s="78"/>
    </row>
    <row r="959">
      <c r="B959" s="78"/>
    </row>
    <row r="960">
      <c r="B960" s="78"/>
    </row>
    <row r="961">
      <c r="B961" s="78"/>
    </row>
    <row r="962">
      <c r="B962" s="78"/>
    </row>
    <row r="963">
      <c r="B963" s="78"/>
    </row>
    <row r="964">
      <c r="B964" s="78"/>
    </row>
    <row r="965">
      <c r="B965" s="78"/>
    </row>
    <row r="966">
      <c r="B966" s="78"/>
    </row>
    <row r="967">
      <c r="B967" s="78"/>
    </row>
    <row r="968">
      <c r="B968" s="78"/>
    </row>
    <row r="969">
      <c r="B969" s="78"/>
    </row>
    <row r="970">
      <c r="B970" s="78"/>
    </row>
    <row r="971">
      <c r="B971" s="78"/>
    </row>
    <row r="972">
      <c r="B972" s="78"/>
    </row>
    <row r="973">
      <c r="B973" s="78"/>
    </row>
    <row r="974">
      <c r="B974" s="78"/>
    </row>
    <row r="975">
      <c r="B975" s="78"/>
    </row>
    <row r="976">
      <c r="B976" s="78"/>
    </row>
    <row r="977">
      <c r="B977" s="78"/>
    </row>
    <row r="978">
      <c r="B978" s="78"/>
    </row>
    <row r="979">
      <c r="B979" s="78"/>
    </row>
    <row r="980">
      <c r="B980" s="78"/>
    </row>
    <row r="981">
      <c r="B981" s="78"/>
    </row>
    <row r="982">
      <c r="B982" s="78"/>
    </row>
    <row r="983">
      <c r="B983" s="78"/>
    </row>
    <row r="984">
      <c r="B984" s="78"/>
    </row>
    <row r="985">
      <c r="B985" s="78"/>
    </row>
    <row r="986">
      <c r="B986" s="78"/>
    </row>
    <row r="987">
      <c r="B987" s="78"/>
    </row>
    <row r="988">
      <c r="B988" s="78"/>
    </row>
    <row r="989">
      <c r="B989" s="78"/>
    </row>
    <row r="990">
      <c r="B990" s="78"/>
    </row>
    <row r="991">
      <c r="B991" s="78"/>
    </row>
    <row r="992">
      <c r="B992" s="78"/>
    </row>
    <row r="993">
      <c r="B993" s="78"/>
    </row>
    <row r="994">
      <c r="B994" s="78"/>
    </row>
    <row r="995">
      <c r="B995" s="78"/>
    </row>
    <row r="996">
      <c r="B996" s="78"/>
    </row>
    <row r="997">
      <c r="B997" s="78"/>
    </row>
    <row r="998">
      <c r="B998" s="78"/>
    </row>
    <row r="999">
      <c r="B999" s="78"/>
    </row>
    <row r="1000">
      <c r="B1000" s="78"/>
    </row>
  </sheetData>
  <mergeCells count="6">
    <mergeCell ref="B2:D2"/>
    <mergeCell ref="B4:B5"/>
    <mergeCell ref="C4:F4"/>
    <mergeCell ref="B13:D13"/>
    <mergeCell ref="B15:F15"/>
    <mergeCell ref="B17:D1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40.29"/>
  </cols>
  <sheetData>
    <row r="1">
      <c r="A1" s="1"/>
      <c r="B1" s="1"/>
      <c r="C1" s="1"/>
      <c r="D1" s="1"/>
      <c r="E1" s="1"/>
      <c r="F1" s="1"/>
      <c r="G1" s="1"/>
    </row>
    <row r="2">
      <c r="A2" s="5" t="s">
        <v>5</v>
      </c>
      <c r="B2" s="13"/>
      <c r="C2" s="13"/>
      <c r="D2" s="13"/>
      <c r="E2" s="1"/>
      <c r="F2" s="1"/>
      <c r="G2" s="13"/>
    </row>
    <row r="3">
      <c r="A3" s="5" t="s">
        <v>1</v>
      </c>
      <c r="B3" s="13"/>
      <c r="C3" s="1"/>
      <c r="D3" s="13"/>
      <c r="E3" s="1"/>
      <c r="F3" s="26"/>
      <c r="G3" s="13"/>
    </row>
    <row r="4">
      <c r="A4" s="5" t="s">
        <v>2</v>
      </c>
      <c r="B4" s="13"/>
      <c r="C4" s="13"/>
      <c r="D4" s="13"/>
      <c r="E4" s="13"/>
      <c r="F4" s="13"/>
      <c r="G4" s="13"/>
    </row>
    <row r="5">
      <c r="A5" s="5" t="s">
        <v>3</v>
      </c>
      <c r="B5" s="13"/>
      <c r="C5" s="13"/>
      <c r="D5" s="13"/>
      <c r="E5" s="13"/>
      <c r="F5" s="13"/>
      <c r="G5" s="13"/>
    </row>
    <row r="6">
      <c r="A6" s="1"/>
      <c r="B6" s="7"/>
      <c r="C6" s="7"/>
      <c r="D6" s="13"/>
      <c r="E6" s="13"/>
      <c r="F6" s="13"/>
      <c r="G6" s="13"/>
    </row>
    <row r="7">
      <c r="A7" s="8"/>
      <c r="B7" s="7" t="s">
        <v>28</v>
      </c>
      <c r="C7" s="12"/>
      <c r="D7" s="13"/>
      <c r="E7" s="13"/>
      <c r="F7" s="13"/>
      <c r="G7" s="13"/>
    </row>
    <row r="8">
      <c r="A8" s="1"/>
      <c r="B8" s="7"/>
      <c r="C8" s="7"/>
      <c r="D8" s="13"/>
      <c r="E8" s="13"/>
      <c r="F8" s="13"/>
      <c r="G8" s="13"/>
    </row>
    <row r="9">
      <c r="A9" s="8"/>
      <c r="B9" s="7" t="s">
        <v>31</v>
      </c>
      <c r="C9" s="12"/>
      <c r="D9" s="13"/>
      <c r="E9" s="13"/>
      <c r="F9" s="13"/>
      <c r="G9" s="13"/>
    </row>
    <row r="10">
      <c r="A10" s="8"/>
      <c r="B10" s="30" t="s">
        <v>32</v>
      </c>
      <c r="C10" s="35" t="s">
        <v>47</v>
      </c>
      <c r="D10" s="13"/>
      <c r="E10" s="13"/>
      <c r="F10" s="13"/>
      <c r="G10" s="13"/>
    </row>
    <row r="11">
      <c r="A11" s="8"/>
      <c r="B11" s="30" t="s">
        <v>53</v>
      </c>
      <c r="C11" s="30" t="s">
        <v>54</v>
      </c>
      <c r="D11" s="13"/>
      <c r="E11" s="13"/>
      <c r="F11" s="13"/>
      <c r="G11" s="13"/>
    </row>
    <row r="12">
      <c r="A12" s="8"/>
      <c r="B12" s="30" t="s">
        <v>55</v>
      </c>
      <c r="C12" s="30" t="s">
        <v>56</v>
      </c>
      <c r="D12" s="13"/>
      <c r="E12" s="13"/>
      <c r="F12" s="13"/>
      <c r="G12" s="13"/>
    </row>
    <row r="13">
      <c r="A13" s="8"/>
      <c r="B13" s="30" t="s">
        <v>57</v>
      </c>
      <c r="C13" s="37" t="str">
        <f>56229783358</f>
        <v>56229783358</v>
      </c>
      <c r="D13" s="13"/>
      <c r="E13" s="13"/>
      <c r="F13" s="13"/>
      <c r="G13" s="13"/>
    </row>
    <row r="14">
      <c r="A14" s="1"/>
      <c r="B14" s="7"/>
      <c r="C14" s="7"/>
      <c r="D14" s="7"/>
      <c r="E14" s="7"/>
      <c r="F14" s="7"/>
      <c r="G14" s="13"/>
    </row>
    <row r="15">
      <c r="A15" s="8"/>
      <c r="B15" s="41" t="s">
        <v>23</v>
      </c>
      <c r="C15" s="42" t="s">
        <v>14</v>
      </c>
      <c r="D15" s="42" t="s">
        <v>16</v>
      </c>
      <c r="E15" s="42" t="s">
        <v>17</v>
      </c>
      <c r="F15" s="42" t="s">
        <v>73</v>
      </c>
      <c r="G15" s="13"/>
    </row>
    <row r="16">
      <c r="A16" s="8"/>
      <c r="B16" s="44" t="s">
        <v>74</v>
      </c>
      <c r="C16" s="53">
        <v>6000000.0</v>
      </c>
      <c r="D16" s="53">
        <v>6000000.0</v>
      </c>
      <c r="E16" s="53">
        <v>6000000.0</v>
      </c>
      <c r="F16" s="53" t="str">
        <f t="shared" ref="F16:F21" si="1">SUM(C16:E16)</f>
        <v>$18,000,000</v>
      </c>
      <c r="G16" s="13"/>
    </row>
    <row r="17">
      <c r="A17" s="8"/>
      <c r="B17" s="44" t="s">
        <v>87</v>
      </c>
      <c r="C17" s="53">
        <v>2000000.0</v>
      </c>
      <c r="D17" s="53">
        <v>2000000.0</v>
      </c>
      <c r="E17" s="53">
        <v>2000000.0</v>
      </c>
      <c r="F17" s="53" t="str">
        <f t="shared" si="1"/>
        <v>$6,000,000</v>
      </c>
      <c r="G17" s="13"/>
    </row>
    <row r="18">
      <c r="A18" s="8"/>
      <c r="B18" s="44" t="s">
        <v>88</v>
      </c>
      <c r="C18" s="53">
        <v>2000000.0</v>
      </c>
      <c r="D18" s="53">
        <v>2000000.0</v>
      </c>
      <c r="E18" s="53">
        <v>2000000.0</v>
      </c>
      <c r="F18" s="53" t="str">
        <f t="shared" si="1"/>
        <v>$6,000,000</v>
      </c>
      <c r="G18" s="13"/>
    </row>
    <row r="19">
      <c r="A19" s="8"/>
      <c r="B19" s="44" t="s">
        <v>89</v>
      </c>
      <c r="C19" s="53">
        <v>2000000.0</v>
      </c>
      <c r="D19" s="53">
        <v>2000000.0</v>
      </c>
      <c r="E19" s="53">
        <v>2000000.0</v>
      </c>
      <c r="F19" s="53" t="str">
        <f t="shared" si="1"/>
        <v>$6,000,000</v>
      </c>
      <c r="G19" s="13"/>
    </row>
    <row r="20">
      <c r="A20" s="8"/>
      <c r="B20" s="44" t="s">
        <v>90</v>
      </c>
      <c r="C20" s="53">
        <v>1.1223E7</v>
      </c>
      <c r="D20" s="53">
        <v>8980000.0</v>
      </c>
      <c r="E20" s="53">
        <v>5664000.0</v>
      </c>
      <c r="F20" s="53" t="str">
        <f t="shared" si="1"/>
        <v>$25,867,000</v>
      </c>
      <c r="G20" s="13"/>
    </row>
    <row r="21">
      <c r="A21" s="8"/>
      <c r="B21" s="57" t="s">
        <v>91</v>
      </c>
      <c r="C21" s="53" t="str">
        <f t="shared" ref="C21:E21" si="2">SUM(C16:C20)</f>
        <v>$23,223,000</v>
      </c>
      <c r="D21" s="53" t="str">
        <f t="shared" si="2"/>
        <v>$20,980,000</v>
      </c>
      <c r="E21" s="53" t="str">
        <f t="shared" si="2"/>
        <v>$17,664,000</v>
      </c>
      <c r="F21" s="53" t="str">
        <f t="shared" si="1"/>
        <v>$61,867,000</v>
      </c>
      <c r="G21" s="13"/>
    </row>
    <row r="22">
      <c r="A22" s="1"/>
      <c r="B22" s="7"/>
      <c r="C22" s="62"/>
      <c r="D22" s="62"/>
      <c r="E22" s="62"/>
      <c r="F22" s="62"/>
      <c r="G22" s="13"/>
    </row>
    <row r="23">
      <c r="A23" s="8"/>
      <c r="B23" s="41" t="s">
        <v>107</v>
      </c>
      <c r="C23" s="64" t="s">
        <v>14</v>
      </c>
      <c r="D23" s="64" t="s">
        <v>16</v>
      </c>
      <c r="E23" s="64" t="s">
        <v>17</v>
      </c>
      <c r="F23" s="64" t="s">
        <v>73</v>
      </c>
      <c r="G23" s="13"/>
    </row>
    <row r="24">
      <c r="A24" s="8"/>
      <c r="B24" s="44" t="s">
        <v>112</v>
      </c>
      <c r="C24" s="62"/>
      <c r="D24" s="62"/>
      <c r="E24" s="62"/>
      <c r="F24" s="62"/>
      <c r="G24" s="13"/>
    </row>
    <row r="25">
      <c r="A25" s="8"/>
      <c r="B25" s="44" t="s">
        <v>113</v>
      </c>
      <c r="C25" s="62">
        <v>1000000.0</v>
      </c>
      <c r="D25" s="62">
        <v>1000000.0</v>
      </c>
      <c r="E25" s="62">
        <v>1000000.0</v>
      </c>
      <c r="F25" s="62" t="str">
        <f>SUM(C25:E25)</f>
        <v>$3,000,000</v>
      </c>
      <c r="G25" s="13"/>
    </row>
    <row r="26">
      <c r="A26" s="8"/>
      <c r="B26" s="44" t="s">
        <v>115</v>
      </c>
      <c r="C26" s="62"/>
      <c r="D26" s="62"/>
      <c r="E26" s="62"/>
      <c r="F26" s="62"/>
      <c r="G26" s="13"/>
    </row>
    <row r="27">
      <c r="A27" s="8"/>
      <c r="B27" s="44" t="s">
        <v>116</v>
      </c>
      <c r="C27" s="62">
        <v>1900000.0</v>
      </c>
      <c r="D27" s="62">
        <v>1900000.0</v>
      </c>
      <c r="E27" s="62">
        <v>1900000.0</v>
      </c>
      <c r="F27" s="62" t="str">
        <f t="shared" ref="F27:F28" si="4">SUM(C27:E27)</f>
        <v>$5,700,000</v>
      </c>
      <c r="G27" s="13"/>
    </row>
    <row r="28">
      <c r="A28" s="8"/>
      <c r="B28" s="57" t="s">
        <v>91</v>
      </c>
      <c r="C28" s="62" t="str">
        <f t="shared" ref="C28:E28" si="3">SUM(C24:C27)</f>
        <v>$2,900,000</v>
      </c>
      <c r="D28" s="62" t="str">
        <f t="shared" si="3"/>
        <v>$2,900,000</v>
      </c>
      <c r="E28" s="62" t="str">
        <f t="shared" si="3"/>
        <v>$2,900,000</v>
      </c>
      <c r="F28" s="62" t="str">
        <f t="shared" si="4"/>
        <v>$8,700,000</v>
      </c>
      <c r="G28" s="13"/>
    </row>
    <row r="29">
      <c r="A29" s="1"/>
      <c r="B29" s="7"/>
      <c r="C29" s="62"/>
      <c r="D29" s="62"/>
      <c r="E29" s="62"/>
      <c r="F29" s="62"/>
      <c r="G29" s="13"/>
    </row>
    <row r="30">
      <c r="A30" s="8"/>
      <c r="B30" s="67" t="s">
        <v>117</v>
      </c>
      <c r="C30" s="64" t="s">
        <v>14</v>
      </c>
      <c r="D30" s="64" t="s">
        <v>16</v>
      </c>
      <c r="E30" s="64" t="s">
        <v>17</v>
      </c>
      <c r="F30" s="64" t="s">
        <v>73</v>
      </c>
      <c r="G30" s="13"/>
    </row>
    <row r="31">
      <c r="A31" s="8"/>
      <c r="B31" s="44" t="s">
        <v>123</v>
      </c>
      <c r="C31" s="62">
        <v>3760000.0</v>
      </c>
      <c r="D31" s="62">
        <v>2600000.0</v>
      </c>
      <c r="E31" s="62">
        <v>0.0</v>
      </c>
      <c r="F31" s="62" t="str">
        <f t="shared" ref="F31:F33" si="5">SUM(C31:E31)</f>
        <v>$6,360,000</v>
      </c>
      <c r="G31" s="13"/>
    </row>
    <row r="32">
      <c r="A32" s="8"/>
      <c r="B32" s="44" t="s">
        <v>125</v>
      </c>
      <c r="C32" s="62">
        <v>2100000.0</v>
      </c>
      <c r="D32" s="62">
        <v>2300000.0</v>
      </c>
      <c r="E32" s="62">
        <v>0.0</v>
      </c>
      <c r="F32" s="62" t="str">
        <f t="shared" si="5"/>
        <v>$4,400,000</v>
      </c>
      <c r="G32" s="13"/>
    </row>
    <row r="33">
      <c r="A33" s="8"/>
      <c r="B33" s="57" t="s">
        <v>91</v>
      </c>
      <c r="C33" s="62" t="str">
        <f t="shared" ref="C33:E33" si="6">SUM(C31:C32)</f>
        <v>$5,860,000</v>
      </c>
      <c r="D33" s="62" t="str">
        <f t="shared" si="6"/>
        <v>$4,900,000</v>
      </c>
      <c r="E33" s="62" t="str">
        <f t="shared" si="6"/>
        <v>$0</v>
      </c>
      <c r="F33" s="62" t="str">
        <f t="shared" si="5"/>
        <v>$10,760,000</v>
      </c>
      <c r="G33" s="13"/>
    </row>
    <row r="34">
      <c r="A34" s="1"/>
      <c r="B34" s="7"/>
      <c r="C34" s="7"/>
      <c r="D34" s="7"/>
      <c r="E34" s="7"/>
      <c r="F34" s="7"/>
      <c r="G34" s="13"/>
    </row>
    <row r="35">
      <c r="A35" s="8"/>
      <c r="B35" s="22" t="s">
        <v>15</v>
      </c>
      <c r="C35" s="20" t="s">
        <v>14</v>
      </c>
      <c r="D35" s="20" t="s">
        <v>16</v>
      </c>
      <c r="E35" s="20" t="s">
        <v>17</v>
      </c>
      <c r="F35" s="20" t="s">
        <v>73</v>
      </c>
      <c r="G35" s="13"/>
    </row>
    <row r="36">
      <c r="A36" s="8"/>
      <c r="B36" s="30" t="s">
        <v>64</v>
      </c>
      <c r="C36" s="62" t="str">
        <f>'Gastos de Operación'!C21</f>
        <v>$9,056,083</v>
      </c>
      <c r="D36" s="62" t="str">
        <f>'Gastos de Operación'!D21</f>
        <v>$2,222,500</v>
      </c>
      <c r="E36" s="62" t="str">
        <f>'Gastos de Operación'!E21</f>
        <v>$1,989,333</v>
      </c>
      <c r="F36" s="25" t="str">
        <f>SUM(C36:E36)</f>
        <v>$13,267,917</v>
      </c>
      <c r="G36" s="13"/>
    </row>
    <row r="37">
      <c r="A37" s="1"/>
      <c r="B37" s="13"/>
      <c r="C37" s="7"/>
      <c r="D37" s="7"/>
      <c r="E37" s="7"/>
      <c r="F37" s="7"/>
      <c r="G37" s="13"/>
    </row>
    <row r="38">
      <c r="A38" s="1"/>
      <c r="B38" s="30"/>
      <c r="C38" s="20" t="s">
        <v>14</v>
      </c>
      <c r="D38" s="20" t="s">
        <v>16</v>
      </c>
      <c r="E38" s="20" t="s">
        <v>17</v>
      </c>
      <c r="F38" s="20" t="s">
        <v>73</v>
      </c>
      <c r="G38" s="13"/>
    </row>
    <row r="39">
      <c r="A39" s="8"/>
      <c r="B39" s="22" t="s">
        <v>138</v>
      </c>
      <c r="C39" s="25" t="str">
        <f t="shared" ref="C39:F39" si="7">C21+C28+C33+C36</f>
        <v>$41,039,083</v>
      </c>
      <c r="D39" s="25" t="str">
        <f t="shared" si="7"/>
        <v>$31,002,500</v>
      </c>
      <c r="E39" s="25" t="str">
        <f t="shared" si="7"/>
        <v>$22,553,333</v>
      </c>
      <c r="F39" s="25" t="str">
        <f t="shared" si="7"/>
        <v>$94,594,917</v>
      </c>
      <c r="G39" s="13"/>
    </row>
    <row r="40">
      <c r="A40" s="1"/>
      <c r="B40" s="13"/>
      <c r="C40" s="13"/>
      <c r="D40" s="13"/>
      <c r="E40" s="13"/>
      <c r="F40" s="13"/>
      <c r="G40" s="13"/>
    </row>
    <row r="41">
      <c r="A41" s="1"/>
      <c r="B41" s="13"/>
      <c r="C41" s="13"/>
      <c r="D41" s="13"/>
      <c r="E41" s="13"/>
      <c r="F41" s="13"/>
      <c r="G41" s="13"/>
    </row>
    <row r="42">
      <c r="A42" s="1"/>
      <c r="B42" s="13"/>
      <c r="C42" s="13"/>
      <c r="D42" s="13"/>
      <c r="E42" s="13"/>
      <c r="F42" s="13"/>
      <c r="G42" s="13"/>
    </row>
    <row r="43">
      <c r="A43" s="1"/>
      <c r="B43" s="13"/>
      <c r="C43" s="13"/>
      <c r="D43" s="13"/>
      <c r="E43" s="13"/>
      <c r="F43" s="13"/>
      <c r="G43" s="13"/>
    </row>
    <row r="44">
      <c r="A44" s="1"/>
      <c r="B44" s="13"/>
      <c r="C44" s="13"/>
      <c r="D44" s="13"/>
      <c r="E44" s="13"/>
      <c r="F44" s="13"/>
      <c r="G44" s="13"/>
    </row>
    <row r="45">
      <c r="A45" s="1"/>
      <c r="B45" s="13"/>
      <c r="C45" s="13"/>
      <c r="D45" s="13"/>
      <c r="E45" s="13"/>
      <c r="F45" s="13"/>
      <c r="G45" s="13"/>
    </row>
    <row r="46">
      <c r="A46" s="1"/>
      <c r="B46" s="13"/>
      <c r="C46" s="13"/>
      <c r="D46" s="13"/>
      <c r="E46" s="13"/>
      <c r="F46" s="13"/>
      <c r="G46" s="13"/>
    </row>
    <row r="47">
      <c r="A47" s="1"/>
      <c r="B47" s="13"/>
      <c r="C47" s="13"/>
      <c r="D47" s="13"/>
      <c r="E47" s="13"/>
      <c r="F47" s="13"/>
      <c r="G47" s="13"/>
    </row>
    <row r="48">
      <c r="A48" s="1"/>
      <c r="B48" s="13"/>
      <c r="C48" s="13"/>
      <c r="D48" s="13"/>
      <c r="E48" s="13"/>
      <c r="F48" s="13"/>
      <c r="G48" s="13"/>
    </row>
    <row r="49">
      <c r="A49" s="1"/>
      <c r="B49" s="13"/>
      <c r="C49" s="13"/>
      <c r="D49" s="13"/>
      <c r="E49" s="13"/>
      <c r="F49" s="13"/>
      <c r="G49" s="13"/>
    </row>
    <row r="50">
      <c r="A50" s="1"/>
      <c r="B50" s="13"/>
      <c r="C50" s="13"/>
      <c r="D50" s="13"/>
      <c r="E50" s="13"/>
      <c r="F50" s="13"/>
      <c r="G50" s="13"/>
    </row>
    <row r="51">
      <c r="A51" s="1"/>
      <c r="B51" s="13"/>
      <c r="C51" s="13"/>
      <c r="D51" s="13"/>
      <c r="E51" s="13"/>
      <c r="F51" s="13"/>
      <c r="G51" s="13"/>
    </row>
    <row r="52">
      <c r="A52" s="1"/>
      <c r="B52" s="13"/>
      <c r="C52" s="13"/>
      <c r="D52" s="13"/>
      <c r="E52" s="13"/>
      <c r="F52" s="13"/>
      <c r="G52" s="13"/>
    </row>
    <row r="53">
      <c r="A53" s="1"/>
      <c r="B53" s="13"/>
      <c r="C53" s="13"/>
      <c r="D53" s="13"/>
      <c r="E53" s="13"/>
      <c r="F53" s="13"/>
      <c r="G53" s="13"/>
    </row>
    <row r="54">
      <c r="A54" s="1"/>
      <c r="B54" s="13"/>
      <c r="C54" s="13"/>
      <c r="D54" s="13"/>
      <c r="E54" s="13"/>
      <c r="F54" s="13"/>
      <c r="G54" s="13"/>
    </row>
    <row r="55">
      <c r="A55" s="1"/>
      <c r="B55" s="13"/>
      <c r="C55" s="13"/>
      <c r="D55" s="13"/>
      <c r="E55" s="13"/>
      <c r="F55" s="13"/>
      <c r="G55" s="13"/>
    </row>
    <row r="56">
      <c r="A56" s="1"/>
      <c r="B56" s="13"/>
      <c r="C56" s="13"/>
      <c r="D56" s="13"/>
      <c r="E56" s="13"/>
      <c r="F56" s="13"/>
      <c r="G56" s="13"/>
    </row>
    <row r="57">
      <c r="A57" s="1"/>
      <c r="B57" s="13"/>
      <c r="C57" s="13"/>
      <c r="D57" s="13"/>
      <c r="E57" s="13"/>
      <c r="F57" s="13"/>
      <c r="G57" s="13"/>
    </row>
    <row r="58">
      <c r="A58" s="1"/>
      <c r="B58" s="13"/>
      <c r="C58" s="13"/>
      <c r="D58" s="13"/>
      <c r="E58" s="13"/>
      <c r="F58" s="13"/>
      <c r="G58" s="13"/>
    </row>
    <row r="59">
      <c r="A59" s="1"/>
      <c r="B59" s="13"/>
      <c r="C59" s="13"/>
      <c r="D59" s="13"/>
      <c r="E59" s="13"/>
      <c r="F59" s="13"/>
      <c r="G59" s="13"/>
    </row>
    <row r="60">
      <c r="A60" s="1"/>
      <c r="B60" s="13"/>
      <c r="C60" s="13"/>
      <c r="D60" s="13"/>
      <c r="E60" s="13"/>
      <c r="F60" s="13"/>
      <c r="G60" s="13"/>
    </row>
    <row r="61">
      <c r="A61" s="1"/>
      <c r="B61" s="13"/>
      <c r="C61" s="13"/>
      <c r="D61" s="13"/>
      <c r="E61" s="13"/>
      <c r="F61" s="13"/>
      <c r="G61" s="13"/>
    </row>
    <row r="62">
      <c r="A62" s="1"/>
      <c r="B62" s="13"/>
      <c r="C62" s="13"/>
      <c r="D62" s="13"/>
      <c r="E62" s="13"/>
      <c r="F62" s="13"/>
      <c r="G62" s="13"/>
    </row>
    <row r="63">
      <c r="A63" s="1"/>
      <c r="B63" s="13"/>
      <c r="C63" s="13"/>
      <c r="D63" s="13"/>
      <c r="E63" s="13"/>
      <c r="F63" s="13"/>
      <c r="G63" s="13"/>
    </row>
    <row r="64">
      <c r="A64" s="1"/>
      <c r="B64" s="13"/>
      <c r="C64" s="13"/>
      <c r="D64" s="13"/>
      <c r="E64" s="13"/>
      <c r="F64" s="13"/>
      <c r="G64" s="13"/>
    </row>
    <row r="65">
      <c r="A65" s="1"/>
      <c r="B65" s="13"/>
      <c r="C65" s="13"/>
      <c r="D65" s="13"/>
      <c r="E65" s="13"/>
      <c r="F65" s="13"/>
      <c r="G65" s="13"/>
    </row>
    <row r="66">
      <c r="A66" s="1"/>
      <c r="B66" s="13"/>
      <c r="C66" s="13"/>
      <c r="D66" s="13"/>
      <c r="E66" s="13"/>
      <c r="F66" s="13"/>
      <c r="G66" s="13"/>
    </row>
    <row r="67">
      <c r="A67" s="1"/>
      <c r="B67" s="13"/>
      <c r="C67" s="13"/>
      <c r="D67" s="13"/>
      <c r="E67" s="13"/>
      <c r="F67" s="13"/>
      <c r="G67" s="13"/>
    </row>
    <row r="68">
      <c r="A68" s="1"/>
      <c r="B68" s="13"/>
      <c r="C68" s="13"/>
      <c r="D68" s="13"/>
      <c r="E68" s="13"/>
      <c r="F68" s="13"/>
      <c r="G68" s="13"/>
    </row>
    <row r="69">
      <c r="A69" s="1"/>
      <c r="B69" s="13"/>
      <c r="C69" s="13"/>
      <c r="D69" s="13"/>
      <c r="E69" s="13"/>
      <c r="F69" s="13"/>
      <c r="G69" s="13"/>
    </row>
    <row r="70">
      <c r="A70" s="1"/>
      <c r="B70" s="13"/>
      <c r="C70" s="13"/>
      <c r="D70" s="13"/>
      <c r="E70" s="13"/>
      <c r="F70" s="13"/>
      <c r="G70" s="13"/>
    </row>
    <row r="71">
      <c r="A71" s="1"/>
      <c r="B71" s="13"/>
      <c r="C71" s="13"/>
      <c r="D71" s="13"/>
      <c r="E71" s="13"/>
      <c r="F71" s="13"/>
      <c r="G71" s="13"/>
    </row>
    <row r="72">
      <c r="A72" s="1"/>
      <c r="B72" s="13"/>
      <c r="C72" s="13"/>
      <c r="D72" s="13"/>
      <c r="E72" s="13"/>
      <c r="F72" s="13"/>
      <c r="G72" s="13"/>
    </row>
    <row r="73">
      <c r="A73" s="1"/>
      <c r="B73" s="13"/>
      <c r="C73" s="13"/>
      <c r="D73" s="13"/>
      <c r="E73" s="13"/>
      <c r="F73" s="13"/>
      <c r="G73" s="13"/>
    </row>
    <row r="74">
      <c r="A74" s="1"/>
      <c r="B74" s="13"/>
      <c r="C74" s="13"/>
      <c r="D74" s="13"/>
      <c r="E74" s="13"/>
      <c r="F74" s="13"/>
      <c r="G74" s="13"/>
    </row>
    <row r="75">
      <c r="A75" s="1"/>
      <c r="B75" s="13"/>
      <c r="C75" s="13"/>
      <c r="D75" s="13"/>
      <c r="E75" s="13"/>
      <c r="F75" s="13"/>
      <c r="G75" s="13"/>
    </row>
    <row r="76">
      <c r="A76" s="1"/>
      <c r="B76" s="13"/>
      <c r="C76" s="13"/>
      <c r="D76" s="13"/>
      <c r="E76" s="13"/>
      <c r="F76" s="13"/>
      <c r="G76" s="13"/>
    </row>
    <row r="77">
      <c r="A77" s="1"/>
      <c r="B77" s="13"/>
      <c r="C77" s="13"/>
      <c r="D77" s="13"/>
      <c r="E77" s="13"/>
      <c r="F77" s="13"/>
      <c r="G77" s="13"/>
    </row>
    <row r="78">
      <c r="A78" s="1"/>
      <c r="B78" s="13"/>
      <c r="C78" s="13"/>
      <c r="D78" s="13"/>
      <c r="E78" s="13"/>
      <c r="F78" s="13"/>
      <c r="G78" s="13"/>
    </row>
    <row r="79">
      <c r="A79" s="1"/>
      <c r="B79" s="13"/>
      <c r="C79" s="13"/>
      <c r="D79" s="13"/>
      <c r="E79" s="13"/>
      <c r="F79" s="13"/>
      <c r="G79" s="13"/>
    </row>
    <row r="80">
      <c r="A80" s="1"/>
      <c r="B80" s="13"/>
      <c r="C80" s="13"/>
      <c r="D80" s="13"/>
      <c r="E80" s="13"/>
      <c r="F80" s="13"/>
      <c r="G80" s="13"/>
    </row>
    <row r="81">
      <c r="A81" s="1"/>
      <c r="B81" s="13"/>
      <c r="C81" s="13"/>
      <c r="D81" s="13"/>
      <c r="E81" s="13"/>
      <c r="F81" s="13"/>
      <c r="G81" s="13"/>
    </row>
    <row r="82">
      <c r="A82" s="1"/>
      <c r="B82" s="13"/>
      <c r="C82" s="13"/>
      <c r="D82" s="13"/>
      <c r="E82" s="13"/>
      <c r="F82" s="13"/>
      <c r="G82" s="13"/>
    </row>
    <row r="83">
      <c r="A83" s="1"/>
      <c r="B83" s="13"/>
      <c r="C83" s="13"/>
      <c r="D83" s="13"/>
      <c r="E83" s="13"/>
      <c r="F83" s="13"/>
      <c r="G83" s="13"/>
    </row>
    <row r="84">
      <c r="A84" s="1"/>
      <c r="B84" s="13"/>
      <c r="C84" s="13"/>
      <c r="D84" s="13"/>
      <c r="E84" s="13"/>
      <c r="F84" s="13"/>
      <c r="G84" s="13"/>
    </row>
    <row r="85">
      <c r="A85" s="1"/>
      <c r="B85" s="13"/>
      <c r="C85" s="13"/>
      <c r="D85" s="13"/>
      <c r="E85" s="13"/>
      <c r="F85" s="13"/>
      <c r="G85" s="13"/>
    </row>
    <row r="86">
      <c r="A86" s="1"/>
      <c r="B86" s="13"/>
      <c r="C86" s="13"/>
      <c r="D86" s="13"/>
      <c r="E86" s="13"/>
      <c r="F86" s="13"/>
      <c r="G86" s="13"/>
    </row>
    <row r="87">
      <c r="A87" s="1"/>
      <c r="B87" s="13"/>
      <c r="C87" s="13"/>
      <c r="D87" s="13"/>
      <c r="E87" s="13"/>
      <c r="F87" s="13"/>
      <c r="G87" s="13"/>
    </row>
    <row r="88">
      <c r="A88" s="1"/>
      <c r="B88" s="13"/>
      <c r="C88" s="13"/>
      <c r="D88" s="13"/>
      <c r="E88" s="13"/>
      <c r="F88" s="13"/>
      <c r="G88" s="13"/>
    </row>
    <row r="89">
      <c r="A89" s="1"/>
      <c r="B89" s="13"/>
      <c r="C89" s="13"/>
      <c r="D89" s="13"/>
      <c r="E89" s="13"/>
      <c r="F89" s="13"/>
      <c r="G89" s="13"/>
    </row>
    <row r="90">
      <c r="A90" s="1"/>
      <c r="B90" s="13"/>
      <c r="C90" s="13"/>
      <c r="D90" s="13"/>
      <c r="E90" s="13"/>
      <c r="F90" s="13"/>
      <c r="G90" s="13"/>
    </row>
    <row r="91">
      <c r="A91" s="1"/>
      <c r="B91" s="13"/>
      <c r="C91" s="13"/>
      <c r="D91" s="13"/>
      <c r="E91" s="13"/>
      <c r="F91" s="13"/>
      <c r="G91" s="13"/>
    </row>
    <row r="92">
      <c r="A92" s="1"/>
      <c r="B92" s="13"/>
      <c r="C92" s="13"/>
      <c r="D92" s="13"/>
      <c r="E92" s="13"/>
      <c r="F92" s="13"/>
      <c r="G92" s="13"/>
    </row>
    <row r="93">
      <c r="A93" s="1"/>
      <c r="B93" s="13"/>
      <c r="C93" s="13"/>
      <c r="D93" s="13"/>
      <c r="E93" s="13"/>
      <c r="F93" s="13"/>
      <c r="G93" s="13"/>
    </row>
    <row r="94">
      <c r="A94" s="1"/>
      <c r="B94" s="13"/>
      <c r="C94" s="13"/>
      <c r="D94" s="13"/>
      <c r="E94" s="13"/>
      <c r="F94" s="13"/>
      <c r="G94" s="13"/>
    </row>
    <row r="95">
      <c r="A95" s="1"/>
      <c r="B95" s="13"/>
      <c r="C95" s="13"/>
      <c r="D95" s="13"/>
      <c r="E95" s="13"/>
      <c r="F95" s="13"/>
      <c r="G95" s="13"/>
    </row>
    <row r="96">
      <c r="A96" s="1"/>
      <c r="B96" s="13"/>
      <c r="C96" s="13"/>
      <c r="D96" s="13"/>
      <c r="E96" s="13"/>
      <c r="F96" s="13"/>
      <c r="G96" s="13"/>
    </row>
    <row r="97">
      <c r="A97" s="1"/>
      <c r="B97" s="13"/>
      <c r="C97" s="13"/>
      <c r="D97" s="13"/>
      <c r="E97" s="13"/>
      <c r="F97" s="13"/>
      <c r="G97" s="13"/>
    </row>
    <row r="98">
      <c r="A98" s="1"/>
      <c r="B98" s="13"/>
      <c r="C98" s="13"/>
      <c r="D98" s="13"/>
      <c r="E98" s="13"/>
      <c r="F98" s="13"/>
      <c r="G98" s="13"/>
    </row>
    <row r="99">
      <c r="A99" s="1"/>
      <c r="B99" s="13"/>
      <c r="C99" s="13"/>
      <c r="D99" s="13"/>
      <c r="E99" s="13"/>
      <c r="F99" s="13"/>
      <c r="G99" s="13"/>
    </row>
    <row r="100">
      <c r="A100" s="1"/>
      <c r="B100" s="13"/>
      <c r="C100" s="13"/>
      <c r="D100" s="13"/>
      <c r="E100" s="13"/>
      <c r="F100" s="13"/>
      <c r="G100" s="13"/>
    </row>
    <row r="101">
      <c r="A101" s="1"/>
      <c r="B101" s="13"/>
      <c r="C101" s="13"/>
      <c r="D101" s="13"/>
      <c r="E101" s="13"/>
      <c r="F101" s="13"/>
      <c r="G101" s="13"/>
    </row>
    <row r="102">
      <c r="A102" s="1"/>
      <c r="B102" s="13"/>
      <c r="C102" s="13"/>
      <c r="D102" s="13"/>
      <c r="E102" s="13"/>
      <c r="F102" s="13"/>
      <c r="G102" s="13"/>
    </row>
    <row r="103">
      <c r="A103" s="1"/>
      <c r="B103" s="13"/>
      <c r="C103" s="13"/>
      <c r="D103" s="13"/>
      <c r="E103" s="13"/>
      <c r="F103" s="13"/>
      <c r="G103" s="13"/>
    </row>
    <row r="104">
      <c r="A104" s="1"/>
      <c r="B104" s="13"/>
      <c r="C104" s="13"/>
      <c r="D104" s="13"/>
      <c r="E104" s="13"/>
      <c r="F104" s="13"/>
      <c r="G104" s="13"/>
    </row>
    <row r="105">
      <c r="A105" s="1"/>
      <c r="B105" s="13"/>
      <c r="C105" s="13"/>
      <c r="D105" s="13"/>
      <c r="E105" s="13"/>
      <c r="F105" s="13"/>
      <c r="G105" s="13"/>
    </row>
    <row r="106">
      <c r="A106" s="1"/>
      <c r="B106" s="13"/>
      <c r="C106" s="13"/>
      <c r="D106" s="13"/>
      <c r="E106" s="13"/>
      <c r="F106" s="13"/>
      <c r="G106" s="13"/>
    </row>
    <row r="107">
      <c r="A107" s="1"/>
      <c r="B107" s="13"/>
      <c r="C107" s="13"/>
      <c r="D107" s="13"/>
      <c r="E107" s="13"/>
      <c r="F107" s="13"/>
      <c r="G107" s="13"/>
    </row>
    <row r="108">
      <c r="A108" s="1"/>
      <c r="B108" s="13"/>
      <c r="C108" s="13"/>
      <c r="D108" s="13"/>
      <c r="E108" s="13"/>
      <c r="F108" s="13"/>
      <c r="G108" s="13"/>
    </row>
    <row r="109">
      <c r="A109" s="1"/>
      <c r="B109" s="13"/>
      <c r="C109" s="13"/>
      <c r="D109" s="13"/>
      <c r="E109" s="13"/>
      <c r="F109" s="13"/>
      <c r="G109" s="13"/>
    </row>
    <row r="110">
      <c r="A110" s="1"/>
      <c r="B110" s="13"/>
      <c r="C110" s="13"/>
      <c r="D110" s="13"/>
      <c r="E110" s="13"/>
      <c r="F110" s="13"/>
      <c r="G110" s="13"/>
    </row>
    <row r="111">
      <c r="A111" s="1"/>
      <c r="B111" s="13"/>
      <c r="C111" s="13"/>
      <c r="D111" s="13"/>
      <c r="E111" s="13"/>
      <c r="F111" s="13"/>
      <c r="G111" s="13"/>
    </row>
    <row r="112">
      <c r="A112" s="1"/>
      <c r="B112" s="13"/>
      <c r="C112" s="13"/>
      <c r="D112" s="13"/>
      <c r="E112" s="13"/>
      <c r="F112" s="13"/>
      <c r="G112" s="13"/>
    </row>
    <row r="113">
      <c r="A113" s="1"/>
      <c r="B113" s="13"/>
      <c r="C113" s="13"/>
      <c r="D113" s="13"/>
      <c r="E113" s="13"/>
      <c r="F113" s="13"/>
      <c r="G113" s="13"/>
    </row>
    <row r="114">
      <c r="A114" s="1"/>
      <c r="B114" s="13"/>
      <c r="C114" s="13"/>
      <c r="D114" s="13"/>
      <c r="E114" s="13"/>
      <c r="F114" s="13"/>
      <c r="G114" s="13"/>
    </row>
    <row r="115">
      <c r="A115" s="1"/>
      <c r="B115" s="13"/>
      <c r="C115" s="13"/>
      <c r="D115" s="13"/>
      <c r="E115" s="13"/>
      <c r="F115" s="13"/>
      <c r="G115" s="13"/>
    </row>
    <row r="116">
      <c r="A116" s="1"/>
      <c r="B116" s="13"/>
      <c r="C116" s="13"/>
      <c r="D116" s="13"/>
      <c r="E116" s="13"/>
      <c r="F116" s="13"/>
      <c r="G116" s="13"/>
    </row>
    <row r="117">
      <c r="A117" s="1"/>
      <c r="B117" s="13"/>
      <c r="C117" s="13"/>
      <c r="D117" s="13"/>
      <c r="E117" s="13"/>
      <c r="F117" s="13"/>
      <c r="G117" s="13"/>
    </row>
    <row r="118">
      <c r="A118" s="1"/>
      <c r="B118" s="13"/>
      <c r="C118" s="13"/>
      <c r="D118" s="13"/>
      <c r="E118" s="13"/>
      <c r="F118" s="13"/>
      <c r="G118" s="13"/>
    </row>
    <row r="119">
      <c r="A119" s="1"/>
      <c r="B119" s="13"/>
      <c r="C119" s="13"/>
      <c r="D119" s="13"/>
      <c r="E119" s="13"/>
      <c r="F119" s="13"/>
      <c r="G119" s="13"/>
    </row>
    <row r="120">
      <c r="A120" s="1"/>
      <c r="B120" s="13"/>
      <c r="C120" s="13"/>
      <c r="D120" s="13"/>
      <c r="E120" s="13"/>
      <c r="F120" s="13"/>
      <c r="G120" s="13"/>
    </row>
    <row r="121">
      <c r="A121" s="1"/>
      <c r="B121" s="13"/>
      <c r="C121" s="13"/>
      <c r="D121" s="13"/>
      <c r="E121" s="13"/>
      <c r="F121" s="13"/>
      <c r="G121" s="13"/>
    </row>
    <row r="122">
      <c r="A122" s="1"/>
      <c r="B122" s="13"/>
      <c r="C122" s="13"/>
      <c r="D122" s="13"/>
      <c r="E122" s="13"/>
      <c r="F122" s="13"/>
      <c r="G122" s="13"/>
    </row>
    <row r="123">
      <c r="A123" s="1"/>
      <c r="B123" s="13"/>
      <c r="C123" s="13"/>
      <c r="D123" s="13"/>
      <c r="E123" s="13"/>
      <c r="F123" s="13"/>
      <c r="G123" s="13"/>
    </row>
    <row r="124">
      <c r="A124" s="1"/>
      <c r="B124" s="13"/>
      <c r="C124" s="13"/>
      <c r="D124" s="13"/>
      <c r="E124" s="13"/>
      <c r="F124" s="13"/>
      <c r="G124" s="13"/>
    </row>
    <row r="125">
      <c r="A125" s="1"/>
      <c r="B125" s="13"/>
      <c r="C125" s="13"/>
      <c r="D125" s="13"/>
      <c r="E125" s="13"/>
      <c r="F125" s="13"/>
      <c r="G125" s="13"/>
    </row>
    <row r="126">
      <c r="A126" s="1"/>
      <c r="B126" s="13"/>
      <c r="C126" s="13"/>
      <c r="D126" s="13"/>
      <c r="E126" s="13"/>
      <c r="F126" s="13"/>
      <c r="G126" s="13"/>
    </row>
    <row r="127">
      <c r="A127" s="1"/>
      <c r="B127" s="13"/>
      <c r="C127" s="13"/>
      <c r="D127" s="13"/>
      <c r="E127" s="13"/>
      <c r="F127" s="13"/>
      <c r="G127" s="13"/>
    </row>
    <row r="128">
      <c r="A128" s="1"/>
      <c r="B128" s="13"/>
      <c r="C128" s="13"/>
      <c r="D128" s="13"/>
      <c r="E128" s="13"/>
      <c r="F128" s="13"/>
      <c r="G128" s="13"/>
    </row>
    <row r="129">
      <c r="A129" s="1"/>
      <c r="B129" s="13"/>
      <c r="C129" s="13"/>
      <c r="D129" s="13"/>
      <c r="E129" s="13"/>
      <c r="F129" s="13"/>
      <c r="G129" s="13"/>
    </row>
    <row r="130">
      <c r="A130" s="1"/>
      <c r="B130" s="13"/>
      <c r="C130" s="13"/>
      <c r="D130" s="13"/>
      <c r="E130" s="13"/>
      <c r="F130" s="13"/>
      <c r="G130" s="13"/>
    </row>
    <row r="131">
      <c r="A131" s="1"/>
      <c r="B131" s="13"/>
      <c r="C131" s="13"/>
      <c r="D131" s="13"/>
      <c r="E131" s="13"/>
      <c r="F131" s="13"/>
      <c r="G131" s="13"/>
    </row>
    <row r="132">
      <c r="A132" s="1"/>
      <c r="B132" s="13"/>
      <c r="C132" s="13"/>
      <c r="D132" s="13"/>
      <c r="E132" s="13"/>
      <c r="F132" s="13"/>
      <c r="G132" s="13"/>
    </row>
    <row r="133">
      <c r="A133" s="1"/>
      <c r="B133" s="13"/>
      <c r="C133" s="13"/>
      <c r="D133" s="13"/>
      <c r="E133" s="13"/>
      <c r="F133" s="13"/>
      <c r="G133" s="13"/>
    </row>
    <row r="134">
      <c r="A134" s="1"/>
      <c r="B134" s="13"/>
      <c r="C134" s="13"/>
      <c r="D134" s="13"/>
      <c r="E134" s="13"/>
      <c r="F134" s="13"/>
      <c r="G134" s="13"/>
    </row>
    <row r="135">
      <c r="A135" s="1"/>
      <c r="B135" s="13"/>
      <c r="C135" s="13"/>
      <c r="D135" s="13"/>
      <c r="E135" s="13"/>
      <c r="F135" s="13"/>
      <c r="G135" s="13"/>
    </row>
    <row r="136">
      <c r="A136" s="1"/>
      <c r="B136" s="13"/>
      <c r="C136" s="13"/>
      <c r="D136" s="13"/>
      <c r="E136" s="13"/>
      <c r="F136" s="13"/>
      <c r="G136" s="13"/>
    </row>
    <row r="137">
      <c r="A137" s="1"/>
      <c r="B137" s="13"/>
      <c r="C137" s="13"/>
      <c r="D137" s="13"/>
      <c r="E137" s="13"/>
      <c r="F137" s="13"/>
      <c r="G137" s="13"/>
    </row>
    <row r="138">
      <c r="A138" s="1"/>
      <c r="B138" s="13"/>
      <c r="C138" s="13"/>
      <c r="D138" s="13"/>
      <c r="E138" s="13"/>
      <c r="F138" s="13"/>
      <c r="G138" s="13"/>
    </row>
    <row r="139">
      <c r="A139" s="1"/>
      <c r="B139" s="13"/>
      <c r="C139" s="13"/>
      <c r="D139" s="13"/>
      <c r="E139" s="13"/>
      <c r="F139" s="13"/>
      <c r="G139" s="13"/>
    </row>
    <row r="140">
      <c r="A140" s="1"/>
      <c r="B140" s="13"/>
      <c r="C140" s="13"/>
      <c r="D140" s="13"/>
      <c r="E140" s="13"/>
      <c r="F140" s="13"/>
      <c r="G140" s="13"/>
    </row>
    <row r="141">
      <c r="A141" s="1"/>
      <c r="B141" s="13"/>
      <c r="C141" s="13"/>
      <c r="D141" s="13"/>
      <c r="E141" s="13"/>
      <c r="F141" s="13"/>
      <c r="G141" s="13"/>
    </row>
    <row r="142">
      <c r="A142" s="1"/>
      <c r="B142" s="13"/>
      <c r="C142" s="13"/>
      <c r="D142" s="13"/>
      <c r="E142" s="13"/>
      <c r="F142" s="13"/>
      <c r="G142" s="13"/>
    </row>
    <row r="143">
      <c r="A143" s="1"/>
      <c r="B143" s="13"/>
      <c r="C143" s="13"/>
      <c r="D143" s="13"/>
      <c r="E143" s="13"/>
      <c r="F143" s="13"/>
      <c r="G143" s="13"/>
    </row>
    <row r="144">
      <c r="A144" s="1"/>
      <c r="B144" s="13"/>
      <c r="C144" s="13"/>
      <c r="D144" s="13"/>
      <c r="E144" s="13"/>
      <c r="F144" s="13"/>
      <c r="G144" s="13"/>
    </row>
    <row r="145">
      <c r="A145" s="1"/>
      <c r="B145" s="13"/>
      <c r="C145" s="13"/>
      <c r="D145" s="13"/>
      <c r="E145" s="13"/>
      <c r="F145" s="13"/>
      <c r="G145" s="13"/>
    </row>
    <row r="146">
      <c r="A146" s="1"/>
      <c r="B146" s="13"/>
      <c r="C146" s="13"/>
      <c r="D146" s="13"/>
      <c r="E146" s="13"/>
      <c r="F146" s="13"/>
      <c r="G146" s="13"/>
    </row>
    <row r="147">
      <c r="A147" s="1"/>
      <c r="B147" s="13"/>
      <c r="C147" s="13"/>
      <c r="D147" s="13"/>
      <c r="E147" s="13"/>
      <c r="F147" s="13"/>
      <c r="G147" s="13"/>
    </row>
    <row r="148">
      <c r="A148" s="1"/>
      <c r="B148" s="13"/>
      <c r="C148" s="13"/>
      <c r="D148" s="13"/>
      <c r="E148" s="13"/>
      <c r="F148" s="13"/>
      <c r="G148" s="13"/>
    </row>
    <row r="149">
      <c r="A149" s="1"/>
      <c r="B149" s="13"/>
      <c r="C149" s="13"/>
      <c r="D149" s="13"/>
      <c r="E149" s="13"/>
      <c r="F149" s="13"/>
      <c r="G149" s="13"/>
    </row>
    <row r="150">
      <c r="A150" s="1"/>
      <c r="B150" s="13"/>
      <c r="C150" s="13"/>
      <c r="D150" s="13"/>
      <c r="E150" s="13"/>
      <c r="F150" s="13"/>
      <c r="G150" s="13"/>
    </row>
    <row r="151">
      <c r="A151" s="1"/>
      <c r="B151" s="13"/>
      <c r="C151" s="13"/>
      <c r="D151" s="13"/>
      <c r="E151" s="13"/>
      <c r="F151" s="13"/>
      <c r="G151" s="13"/>
    </row>
    <row r="152">
      <c r="A152" s="1"/>
      <c r="B152" s="13"/>
      <c r="C152" s="13"/>
      <c r="D152" s="13"/>
      <c r="E152" s="13"/>
      <c r="F152" s="13"/>
      <c r="G152" s="13"/>
    </row>
    <row r="153">
      <c r="A153" s="1"/>
      <c r="B153" s="13"/>
      <c r="C153" s="13"/>
      <c r="D153" s="13"/>
      <c r="E153" s="13"/>
      <c r="F153" s="13"/>
      <c r="G153" s="13"/>
    </row>
    <row r="154">
      <c r="A154" s="1"/>
      <c r="B154" s="13"/>
      <c r="C154" s="13"/>
      <c r="D154" s="13"/>
      <c r="E154" s="13"/>
      <c r="F154" s="13"/>
      <c r="G154" s="13"/>
    </row>
    <row r="155">
      <c r="A155" s="1"/>
      <c r="B155" s="13"/>
      <c r="C155" s="13"/>
      <c r="D155" s="13"/>
      <c r="E155" s="13"/>
      <c r="F155" s="13"/>
      <c r="G155" s="13"/>
    </row>
    <row r="156">
      <c r="A156" s="1"/>
      <c r="B156" s="13"/>
      <c r="C156" s="13"/>
      <c r="D156" s="13"/>
      <c r="E156" s="13"/>
      <c r="F156" s="13"/>
      <c r="G156" s="13"/>
    </row>
    <row r="157">
      <c r="A157" s="1"/>
      <c r="B157" s="13"/>
      <c r="C157" s="13"/>
      <c r="D157" s="13"/>
      <c r="E157" s="13"/>
      <c r="F157" s="13"/>
      <c r="G157" s="13"/>
    </row>
    <row r="158">
      <c r="A158" s="1"/>
      <c r="B158" s="13"/>
      <c r="C158" s="13"/>
      <c r="D158" s="13"/>
      <c r="E158" s="13"/>
      <c r="F158" s="13"/>
      <c r="G158" s="13"/>
    </row>
    <row r="159">
      <c r="A159" s="1"/>
      <c r="B159" s="13"/>
      <c r="C159" s="13"/>
      <c r="D159" s="13"/>
      <c r="E159" s="13"/>
      <c r="F159" s="13"/>
      <c r="G159" s="13"/>
    </row>
    <row r="160">
      <c r="A160" s="1"/>
      <c r="B160" s="13"/>
      <c r="C160" s="13"/>
      <c r="D160" s="13"/>
      <c r="E160" s="13"/>
      <c r="F160" s="13"/>
      <c r="G160" s="13"/>
    </row>
    <row r="161">
      <c r="A161" s="1"/>
      <c r="B161" s="13"/>
      <c r="C161" s="13"/>
      <c r="D161" s="13"/>
      <c r="E161" s="13"/>
      <c r="F161" s="13"/>
      <c r="G161" s="13"/>
    </row>
    <row r="162">
      <c r="A162" s="1"/>
      <c r="B162" s="13"/>
      <c r="C162" s="13"/>
      <c r="D162" s="13"/>
      <c r="E162" s="13"/>
      <c r="F162" s="13"/>
      <c r="G162" s="13"/>
    </row>
    <row r="163">
      <c r="A163" s="1"/>
      <c r="B163" s="13"/>
      <c r="C163" s="13"/>
      <c r="D163" s="13"/>
      <c r="E163" s="13"/>
      <c r="F163" s="13"/>
      <c r="G163" s="13"/>
    </row>
    <row r="164">
      <c r="A164" s="1"/>
      <c r="B164" s="13"/>
      <c r="C164" s="13"/>
      <c r="D164" s="13"/>
      <c r="E164" s="13"/>
      <c r="F164" s="13"/>
      <c r="G164" s="13"/>
    </row>
    <row r="165">
      <c r="A165" s="1"/>
      <c r="B165" s="13"/>
      <c r="C165" s="13"/>
      <c r="D165" s="13"/>
      <c r="E165" s="13"/>
      <c r="F165" s="13"/>
      <c r="G165" s="13"/>
    </row>
    <row r="166">
      <c r="A166" s="1"/>
      <c r="B166" s="13"/>
      <c r="C166" s="13"/>
      <c r="D166" s="13"/>
      <c r="E166" s="13"/>
      <c r="F166" s="13"/>
      <c r="G166" s="13"/>
    </row>
    <row r="167">
      <c r="A167" s="1"/>
      <c r="B167" s="13"/>
      <c r="C167" s="13"/>
      <c r="D167" s="13"/>
      <c r="E167" s="13"/>
      <c r="F167" s="13"/>
      <c r="G167" s="13"/>
    </row>
    <row r="168">
      <c r="A168" s="1"/>
      <c r="B168" s="13"/>
      <c r="C168" s="13"/>
      <c r="D168" s="13"/>
      <c r="E168" s="13"/>
      <c r="F168" s="13"/>
      <c r="G168" s="13"/>
    </row>
    <row r="169">
      <c r="A169" s="1"/>
      <c r="B169" s="13"/>
      <c r="C169" s="13"/>
      <c r="D169" s="13"/>
      <c r="E169" s="13"/>
      <c r="F169" s="13"/>
      <c r="G169" s="13"/>
    </row>
    <row r="170">
      <c r="A170" s="1"/>
      <c r="B170" s="13"/>
      <c r="C170" s="13"/>
      <c r="D170" s="13"/>
      <c r="E170" s="13"/>
      <c r="F170" s="13"/>
      <c r="G170" s="13"/>
    </row>
    <row r="171">
      <c r="A171" s="1"/>
      <c r="B171" s="13"/>
      <c r="C171" s="13"/>
      <c r="D171" s="13"/>
      <c r="E171" s="13"/>
      <c r="F171" s="13"/>
      <c r="G171" s="13"/>
    </row>
    <row r="172">
      <c r="A172" s="1"/>
      <c r="B172" s="13"/>
      <c r="C172" s="13"/>
      <c r="D172" s="13"/>
      <c r="E172" s="13"/>
      <c r="F172" s="13"/>
      <c r="G172" s="13"/>
    </row>
    <row r="173">
      <c r="A173" s="1"/>
      <c r="B173" s="13"/>
      <c r="C173" s="13"/>
      <c r="D173" s="13"/>
      <c r="E173" s="13"/>
      <c r="F173" s="13"/>
      <c r="G173" s="13"/>
    </row>
    <row r="174">
      <c r="A174" s="1"/>
      <c r="B174" s="13"/>
      <c r="C174" s="13"/>
      <c r="D174" s="13"/>
      <c r="E174" s="13"/>
      <c r="F174" s="13"/>
      <c r="G174" s="13"/>
    </row>
    <row r="175">
      <c r="A175" s="1"/>
      <c r="B175" s="13"/>
      <c r="C175" s="13"/>
      <c r="D175" s="13"/>
      <c r="E175" s="13"/>
      <c r="F175" s="13"/>
      <c r="G175" s="13"/>
    </row>
    <row r="176">
      <c r="A176" s="1"/>
      <c r="B176" s="13"/>
      <c r="C176" s="13"/>
      <c r="D176" s="13"/>
      <c r="E176" s="13"/>
      <c r="F176" s="13"/>
      <c r="G176" s="13"/>
    </row>
    <row r="177">
      <c r="A177" s="1"/>
      <c r="B177" s="13"/>
      <c r="C177" s="13"/>
      <c r="D177" s="13"/>
      <c r="E177" s="13"/>
      <c r="F177" s="13"/>
      <c r="G177" s="13"/>
    </row>
    <row r="178">
      <c r="A178" s="1"/>
      <c r="B178" s="13"/>
      <c r="C178" s="13"/>
      <c r="D178" s="13"/>
      <c r="E178" s="13"/>
      <c r="F178" s="13"/>
      <c r="G178" s="13"/>
    </row>
    <row r="179">
      <c r="A179" s="1"/>
      <c r="B179" s="13"/>
      <c r="C179" s="13"/>
      <c r="D179" s="13"/>
      <c r="E179" s="13"/>
      <c r="F179" s="13"/>
      <c r="G179" s="13"/>
    </row>
    <row r="180">
      <c r="A180" s="1"/>
      <c r="B180" s="13"/>
      <c r="C180" s="13"/>
      <c r="D180" s="13"/>
      <c r="E180" s="13"/>
      <c r="F180" s="13"/>
      <c r="G180" s="13"/>
    </row>
    <row r="181">
      <c r="A181" s="1"/>
      <c r="B181" s="13"/>
      <c r="C181" s="13"/>
      <c r="D181" s="13"/>
      <c r="E181" s="13"/>
      <c r="F181" s="13"/>
      <c r="G181" s="13"/>
    </row>
    <row r="182">
      <c r="A182" s="1"/>
      <c r="B182" s="13"/>
      <c r="C182" s="13"/>
      <c r="D182" s="13"/>
      <c r="E182" s="13"/>
      <c r="F182" s="13"/>
      <c r="G182" s="13"/>
    </row>
    <row r="183">
      <c r="A183" s="1"/>
      <c r="B183" s="13"/>
      <c r="C183" s="13"/>
      <c r="D183" s="13"/>
      <c r="E183" s="13"/>
      <c r="F183" s="13"/>
      <c r="G183" s="13"/>
    </row>
    <row r="184">
      <c r="A184" s="1"/>
      <c r="B184" s="13"/>
      <c r="C184" s="13"/>
      <c r="D184" s="13"/>
      <c r="E184" s="13"/>
      <c r="F184" s="13"/>
      <c r="G184" s="13"/>
    </row>
    <row r="185">
      <c r="A185" s="1"/>
      <c r="B185" s="13"/>
      <c r="C185" s="13"/>
      <c r="D185" s="13"/>
      <c r="E185" s="13"/>
      <c r="F185" s="13"/>
      <c r="G185" s="13"/>
    </row>
    <row r="186">
      <c r="A186" s="1"/>
      <c r="B186" s="13"/>
      <c r="C186" s="13"/>
      <c r="D186" s="13"/>
      <c r="E186" s="13"/>
      <c r="F186" s="13"/>
      <c r="G186" s="13"/>
    </row>
    <row r="187">
      <c r="A187" s="1"/>
      <c r="B187" s="13"/>
      <c r="C187" s="13"/>
      <c r="D187" s="13"/>
      <c r="E187" s="13"/>
      <c r="F187" s="13"/>
      <c r="G187" s="13"/>
    </row>
    <row r="188">
      <c r="A188" s="1"/>
      <c r="B188" s="13"/>
      <c r="C188" s="13"/>
      <c r="D188" s="13"/>
      <c r="E188" s="13"/>
      <c r="F188" s="13"/>
      <c r="G188" s="13"/>
    </row>
    <row r="189">
      <c r="A189" s="1"/>
      <c r="B189" s="13"/>
      <c r="C189" s="13"/>
      <c r="D189" s="13"/>
      <c r="E189" s="13"/>
      <c r="F189" s="13"/>
      <c r="G189" s="13"/>
    </row>
    <row r="190">
      <c r="A190" s="1"/>
      <c r="B190" s="13"/>
      <c r="C190" s="13"/>
      <c r="D190" s="13"/>
      <c r="E190" s="13"/>
      <c r="F190" s="13"/>
      <c r="G190" s="13"/>
    </row>
    <row r="191">
      <c r="A191" s="1"/>
      <c r="B191" s="13"/>
      <c r="C191" s="13"/>
      <c r="D191" s="13"/>
      <c r="E191" s="13"/>
      <c r="F191" s="13"/>
      <c r="G191" s="13"/>
    </row>
    <row r="192">
      <c r="A192" s="1"/>
      <c r="B192" s="13"/>
      <c r="C192" s="13"/>
      <c r="D192" s="13"/>
      <c r="E192" s="13"/>
      <c r="F192" s="13"/>
      <c r="G192" s="13"/>
    </row>
    <row r="193">
      <c r="A193" s="1"/>
      <c r="B193" s="13"/>
      <c r="C193" s="13"/>
      <c r="D193" s="13"/>
      <c r="E193" s="13"/>
      <c r="F193" s="13"/>
      <c r="G193" s="13"/>
    </row>
    <row r="194">
      <c r="A194" s="1"/>
      <c r="B194" s="13"/>
      <c r="C194" s="13"/>
      <c r="D194" s="13"/>
      <c r="E194" s="13"/>
      <c r="F194" s="13"/>
      <c r="G194" s="13"/>
    </row>
    <row r="195">
      <c r="A195" s="1"/>
      <c r="B195" s="13"/>
      <c r="C195" s="13"/>
      <c r="D195" s="13"/>
      <c r="E195" s="13"/>
      <c r="F195" s="13"/>
      <c r="G195" s="13"/>
    </row>
    <row r="196">
      <c r="A196" s="1"/>
      <c r="B196" s="13"/>
      <c r="C196" s="13"/>
      <c r="D196" s="13"/>
      <c r="E196" s="13"/>
      <c r="F196" s="13"/>
      <c r="G196" s="13"/>
    </row>
    <row r="197">
      <c r="A197" s="1"/>
      <c r="B197" s="13"/>
      <c r="C197" s="13"/>
      <c r="D197" s="13"/>
      <c r="E197" s="13"/>
      <c r="F197" s="13"/>
      <c r="G197" s="13"/>
    </row>
    <row r="198">
      <c r="A198" s="1"/>
      <c r="B198" s="13"/>
      <c r="C198" s="13"/>
      <c r="D198" s="13"/>
      <c r="E198" s="13"/>
      <c r="F198" s="13"/>
      <c r="G198" s="13"/>
    </row>
    <row r="199">
      <c r="A199" s="1"/>
      <c r="B199" s="13"/>
      <c r="C199" s="13"/>
      <c r="D199" s="13"/>
      <c r="E199" s="13"/>
      <c r="F199" s="13"/>
      <c r="G199" s="13"/>
    </row>
    <row r="200">
      <c r="A200" s="1"/>
      <c r="B200" s="13"/>
      <c r="C200" s="13"/>
      <c r="D200" s="13"/>
      <c r="E200" s="13"/>
      <c r="F200" s="13"/>
      <c r="G200" s="13"/>
    </row>
    <row r="201">
      <c r="A201" s="1"/>
      <c r="B201" s="13"/>
      <c r="C201" s="13"/>
      <c r="D201" s="13"/>
      <c r="E201" s="13"/>
      <c r="F201" s="13"/>
      <c r="G201" s="13"/>
    </row>
    <row r="202">
      <c r="A202" s="1"/>
      <c r="B202" s="13"/>
      <c r="C202" s="13"/>
      <c r="D202" s="13"/>
      <c r="E202" s="13"/>
      <c r="F202" s="13"/>
      <c r="G202" s="13"/>
    </row>
    <row r="203">
      <c r="A203" s="1"/>
      <c r="B203" s="13"/>
      <c r="C203" s="13"/>
      <c r="D203" s="13"/>
      <c r="E203" s="13"/>
      <c r="F203" s="13"/>
      <c r="G203" s="13"/>
    </row>
    <row r="204">
      <c r="A204" s="1"/>
      <c r="B204" s="13"/>
      <c r="C204" s="13"/>
      <c r="D204" s="13"/>
      <c r="E204" s="13"/>
      <c r="F204" s="13"/>
      <c r="G204" s="13"/>
    </row>
    <row r="205">
      <c r="A205" s="1"/>
      <c r="B205" s="13"/>
      <c r="C205" s="13"/>
      <c r="D205" s="13"/>
      <c r="E205" s="13"/>
      <c r="F205" s="13"/>
      <c r="G205" s="13"/>
    </row>
    <row r="206">
      <c r="A206" s="1"/>
      <c r="B206" s="13"/>
      <c r="C206" s="13"/>
      <c r="D206" s="13"/>
      <c r="E206" s="13"/>
      <c r="F206" s="13"/>
      <c r="G206" s="13"/>
    </row>
    <row r="207">
      <c r="A207" s="1"/>
      <c r="B207" s="13"/>
      <c r="C207" s="13"/>
      <c r="D207" s="13"/>
      <c r="E207" s="13"/>
      <c r="F207" s="13"/>
      <c r="G207" s="13"/>
    </row>
    <row r="208">
      <c r="A208" s="1"/>
      <c r="B208" s="13"/>
      <c r="C208" s="13"/>
      <c r="D208" s="13"/>
      <c r="E208" s="13"/>
      <c r="F208" s="13"/>
      <c r="G208" s="13"/>
    </row>
    <row r="209">
      <c r="A209" s="1"/>
      <c r="B209" s="13"/>
      <c r="C209" s="13"/>
      <c r="D209" s="13"/>
      <c r="E209" s="13"/>
      <c r="F209" s="13"/>
      <c r="G209" s="13"/>
    </row>
    <row r="210">
      <c r="A210" s="1"/>
      <c r="B210" s="13"/>
      <c r="C210" s="13"/>
      <c r="D210" s="13"/>
      <c r="E210" s="13"/>
      <c r="F210" s="13"/>
      <c r="G210" s="13"/>
    </row>
    <row r="211">
      <c r="A211" s="1"/>
      <c r="B211" s="13"/>
      <c r="C211" s="13"/>
      <c r="D211" s="13"/>
      <c r="E211" s="13"/>
      <c r="F211" s="13"/>
      <c r="G211" s="13"/>
    </row>
    <row r="212">
      <c r="A212" s="1"/>
      <c r="B212" s="13"/>
      <c r="C212" s="13"/>
      <c r="D212" s="13"/>
      <c r="E212" s="13"/>
      <c r="F212" s="13"/>
      <c r="G212" s="13"/>
    </row>
    <row r="213">
      <c r="A213" s="1"/>
      <c r="B213" s="13"/>
      <c r="C213" s="13"/>
      <c r="D213" s="13"/>
      <c r="E213" s="13"/>
      <c r="F213" s="13"/>
      <c r="G213" s="13"/>
    </row>
    <row r="214">
      <c r="A214" s="1"/>
      <c r="B214" s="13"/>
      <c r="C214" s="13"/>
      <c r="D214" s="13"/>
      <c r="E214" s="13"/>
      <c r="F214" s="13"/>
      <c r="G214" s="13"/>
    </row>
    <row r="215">
      <c r="A215" s="1"/>
      <c r="B215" s="13"/>
      <c r="C215" s="13"/>
      <c r="D215" s="13"/>
      <c r="E215" s="13"/>
      <c r="F215" s="13"/>
      <c r="G215" s="13"/>
    </row>
    <row r="216">
      <c r="A216" s="1"/>
      <c r="B216" s="13"/>
      <c r="C216" s="13"/>
      <c r="D216" s="13"/>
      <c r="E216" s="13"/>
      <c r="F216" s="13"/>
      <c r="G216" s="13"/>
    </row>
    <row r="217">
      <c r="A217" s="1"/>
      <c r="B217" s="13"/>
      <c r="C217" s="13"/>
      <c r="D217" s="13"/>
      <c r="E217" s="13"/>
      <c r="F217" s="13"/>
      <c r="G217" s="13"/>
    </row>
    <row r="218">
      <c r="A218" s="1"/>
      <c r="B218" s="13"/>
      <c r="C218" s="13"/>
      <c r="D218" s="13"/>
      <c r="E218" s="13"/>
      <c r="F218" s="13"/>
      <c r="G218" s="13"/>
    </row>
    <row r="219">
      <c r="A219" s="1"/>
      <c r="B219" s="13"/>
      <c r="C219" s="13"/>
      <c r="D219" s="13"/>
      <c r="E219" s="13"/>
      <c r="F219" s="13"/>
      <c r="G219" s="13"/>
    </row>
    <row r="220">
      <c r="A220" s="1"/>
      <c r="B220" s="13"/>
      <c r="C220" s="13"/>
      <c r="D220" s="13"/>
      <c r="E220" s="13"/>
      <c r="F220" s="13"/>
      <c r="G220" s="13"/>
    </row>
    <row r="221">
      <c r="A221" s="1"/>
      <c r="B221" s="13"/>
      <c r="C221" s="13"/>
      <c r="D221" s="13"/>
      <c r="E221" s="13"/>
      <c r="F221" s="13"/>
      <c r="G221" s="13"/>
    </row>
    <row r="222">
      <c r="A222" s="1"/>
      <c r="B222" s="13"/>
      <c r="C222" s="13"/>
      <c r="D222" s="13"/>
      <c r="E222" s="13"/>
      <c r="F222" s="13"/>
      <c r="G222" s="13"/>
    </row>
    <row r="223">
      <c r="A223" s="1"/>
      <c r="B223" s="13"/>
      <c r="C223" s="13"/>
      <c r="D223" s="13"/>
      <c r="E223" s="13"/>
      <c r="F223" s="13"/>
      <c r="G223" s="13"/>
    </row>
    <row r="224">
      <c r="A224" s="1"/>
      <c r="B224" s="13"/>
      <c r="C224" s="13"/>
      <c r="D224" s="13"/>
      <c r="E224" s="13"/>
      <c r="F224" s="13"/>
      <c r="G224" s="13"/>
    </row>
    <row r="225">
      <c r="A225" s="1"/>
      <c r="B225" s="13"/>
      <c r="C225" s="13"/>
      <c r="D225" s="13"/>
      <c r="E225" s="13"/>
      <c r="F225" s="13"/>
      <c r="G225" s="13"/>
    </row>
    <row r="226">
      <c r="A226" s="1"/>
      <c r="B226" s="13"/>
      <c r="C226" s="13"/>
      <c r="D226" s="13"/>
      <c r="E226" s="13"/>
      <c r="F226" s="13"/>
      <c r="G226" s="13"/>
    </row>
    <row r="227">
      <c r="A227" s="1"/>
      <c r="B227" s="13"/>
      <c r="C227" s="13"/>
      <c r="D227" s="13"/>
      <c r="E227" s="13"/>
      <c r="F227" s="13"/>
      <c r="G227" s="13"/>
    </row>
    <row r="228">
      <c r="A228" s="1"/>
      <c r="B228" s="13"/>
      <c r="C228" s="13"/>
      <c r="D228" s="13"/>
      <c r="E228" s="13"/>
      <c r="F228" s="13"/>
      <c r="G228" s="13"/>
    </row>
    <row r="229">
      <c r="A229" s="1"/>
      <c r="B229" s="13"/>
      <c r="C229" s="13"/>
      <c r="D229" s="13"/>
      <c r="E229" s="13"/>
      <c r="F229" s="13"/>
      <c r="G229" s="13"/>
    </row>
    <row r="230">
      <c r="A230" s="1"/>
      <c r="B230" s="13"/>
      <c r="C230" s="13"/>
      <c r="D230" s="13"/>
      <c r="E230" s="13"/>
      <c r="F230" s="13"/>
      <c r="G230" s="13"/>
    </row>
    <row r="231">
      <c r="A231" s="1"/>
      <c r="B231" s="13"/>
      <c r="C231" s="13"/>
      <c r="D231" s="13"/>
      <c r="E231" s="13"/>
      <c r="F231" s="13"/>
      <c r="G231" s="13"/>
    </row>
    <row r="232">
      <c r="A232" s="1"/>
      <c r="B232" s="13"/>
      <c r="C232" s="13"/>
      <c r="D232" s="13"/>
      <c r="E232" s="13"/>
      <c r="F232" s="13"/>
      <c r="G232" s="13"/>
    </row>
    <row r="233">
      <c r="A233" s="1"/>
      <c r="B233" s="13"/>
      <c r="C233" s="13"/>
      <c r="D233" s="13"/>
      <c r="E233" s="13"/>
      <c r="F233" s="13"/>
      <c r="G233" s="13"/>
    </row>
    <row r="234">
      <c r="A234" s="1"/>
      <c r="B234" s="13"/>
      <c r="C234" s="13"/>
      <c r="D234" s="13"/>
      <c r="E234" s="13"/>
      <c r="F234" s="13"/>
      <c r="G234" s="13"/>
    </row>
    <row r="235">
      <c r="A235" s="1"/>
      <c r="B235" s="13"/>
      <c r="C235" s="13"/>
      <c r="D235" s="13"/>
      <c r="E235" s="13"/>
      <c r="F235" s="13"/>
      <c r="G235" s="13"/>
    </row>
    <row r="236">
      <c r="A236" s="1"/>
      <c r="B236" s="13"/>
      <c r="C236" s="13"/>
      <c r="D236" s="13"/>
      <c r="E236" s="13"/>
      <c r="F236" s="13"/>
      <c r="G236" s="13"/>
    </row>
    <row r="237">
      <c r="A237" s="1"/>
      <c r="B237" s="13"/>
      <c r="C237" s="13"/>
      <c r="D237" s="13"/>
      <c r="E237" s="13"/>
      <c r="F237" s="13"/>
      <c r="G237" s="13"/>
    </row>
    <row r="238">
      <c r="A238" s="1"/>
      <c r="B238" s="13"/>
      <c r="C238" s="13"/>
      <c r="D238" s="13"/>
      <c r="E238" s="13"/>
      <c r="F238" s="13"/>
      <c r="G238" s="13"/>
    </row>
    <row r="239">
      <c r="A239" s="1"/>
      <c r="B239" s="13"/>
      <c r="C239" s="13"/>
      <c r="D239" s="13"/>
      <c r="E239" s="13"/>
      <c r="F239" s="13"/>
      <c r="G239" s="13"/>
    </row>
    <row r="240">
      <c r="A240" s="1"/>
      <c r="B240" s="13"/>
      <c r="C240" s="13"/>
      <c r="D240" s="13"/>
      <c r="E240" s="13"/>
      <c r="F240" s="13"/>
      <c r="G240" s="13"/>
    </row>
    <row r="241">
      <c r="A241" s="1"/>
      <c r="B241" s="13"/>
      <c r="C241" s="13"/>
      <c r="D241" s="13"/>
      <c r="E241" s="13"/>
      <c r="F241" s="13"/>
      <c r="G241" s="13"/>
    </row>
    <row r="242">
      <c r="A242" s="1"/>
      <c r="B242" s="13"/>
      <c r="C242" s="13"/>
      <c r="D242" s="13"/>
      <c r="E242" s="13"/>
      <c r="F242" s="13"/>
      <c r="G242" s="13"/>
    </row>
    <row r="243">
      <c r="A243" s="1"/>
      <c r="B243" s="13"/>
      <c r="C243" s="13"/>
      <c r="D243" s="13"/>
      <c r="E243" s="13"/>
      <c r="F243" s="13"/>
      <c r="G243" s="13"/>
    </row>
    <row r="244">
      <c r="A244" s="1"/>
      <c r="B244" s="13"/>
      <c r="C244" s="13"/>
      <c r="D244" s="13"/>
      <c r="E244" s="13"/>
      <c r="F244" s="13"/>
      <c r="G244" s="13"/>
    </row>
    <row r="245">
      <c r="A245" s="1"/>
      <c r="B245" s="13"/>
      <c r="C245" s="13"/>
      <c r="D245" s="13"/>
      <c r="E245" s="13"/>
      <c r="F245" s="13"/>
      <c r="G245" s="13"/>
    </row>
    <row r="246">
      <c r="A246" s="1"/>
      <c r="B246" s="13"/>
      <c r="C246" s="13"/>
      <c r="D246" s="13"/>
      <c r="E246" s="13"/>
      <c r="F246" s="13"/>
      <c r="G246" s="13"/>
    </row>
    <row r="247">
      <c r="A247" s="1"/>
      <c r="B247" s="13"/>
      <c r="C247" s="13"/>
      <c r="D247" s="13"/>
      <c r="E247" s="13"/>
      <c r="F247" s="13"/>
      <c r="G247" s="13"/>
    </row>
    <row r="248">
      <c r="A248" s="1"/>
      <c r="B248" s="13"/>
      <c r="C248" s="13"/>
      <c r="D248" s="13"/>
      <c r="E248" s="13"/>
      <c r="F248" s="13"/>
      <c r="G248" s="13"/>
    </row>
    <row r="249">
      <c r="A249" s="1"/>
      <c r="B249" s="13"/>
      <c r="C249" s="13"/>
      <c r="D249" s="13"/>
      <c r="E249" s="13"/>
      <c r="F249" s="13"/>
      <c r="G249" s="13"/>
    </row>
    <row r="250">
      <c r="A250" s="1"/>
      <c r="B250" s="13"/>
      <c r="C250" s="13"/>
      <c r="D250" s="13"/>
      <c r="E250" s="13"/>
      <c r="F250" s="13"/>
      <c r="G250" s="13"/>
    </row>
    <row r="251">
      <c r="A251" s="1"/>
      <c r="B251" s="13"/>
      <c r="C251" s="13"/>
      <c r="D251" s="13"/>
      <c r="E251" s="13"/>
      <c r="F251" s="13"/>
      <c r="G251" s="13"/>
    </row>
    <row r="252">
      <c r="A252" s="1"/>
      <c r="B252" s="13"/>
      <c r="C252" s="13"/>
      <c r="D252" s="13"/>
      <c r="E252" s="13"/>
      <c r="F252" s="13"/>
      <c r="G252" s="13"/>
    </row>
    <row r="253">
      <c r="A253" s="1"/>
      <c r="B253" s="13"/>
      <c r="C253" s="13"/>
      <c r="D253" s="13"/>
      <c r="E253" s="13"/>
      <c r="F253" s="13"/>
      <c r="G253" s="13"/>
    </row>
    <row r="254">
      <c r="A254" s="1"/>
      <c r="B254" s="13"/>
      <c r="C254" s="13"/>
      <c r="D254" s="13"/>
      <c r="E254" s="13"/>
      <c r="F254" s="13"/>
      <c r="G254" s="13"/>
    </row>
    <row r="255">
      <c r="A255" s="1"/>
      <c r="B255" s="13"/>
      <c r="C255" s="13"/>
      <c r="D255" s="13"/>
      <c r="E255" s="13"/>
      <c r="F255" s="13"/>
      <c r="G255" s="13"/>
    </row>
    <row r="256">
      <c r="A256" s="1"/>
      <c r="B256" s="13"/>
      <c r="C256" s="13"/>
      <c r="D256" s="13"/>
      <c r="E256" s="13"/>
      <c r="F256" s="13"/>
      <c r="G256" s="13"/>
    </row>
    <row r="257">
      <c r="A257" s="1"/>
      <c r="B257" s="13"/>
      <c r="C257" s="13"/>
      <c r="D257" s="13"/>
      <c r="E257" s="13"/>
      <c r="F257" s="13"/>
      <c r="G257" s="13"/>
    </row>
    <row r="258">
      <c r="A258" s="1"/>
      <c r="B258" s="13"/>
      <c r="C258" s="13"/>
      <c r="D258" s="13"/>
      <c r="E258" s="13"/>
      <c r="F258" s="13"/>
      <c r="G258" s="13"/>
    </row>
    <row r="259">
      <c r="A259" s="1"/>
      <c r="B259" s="13"/>
      <c r="C259" s="13"/>
      <c r="D259" s="13"/>
      <c r="E259" s="13"/>
      <c r="F259" s="13"/>
      <c r="G259" s="13"/>
    </row>
    <row r="260">
      <c r="A260" s="1"/>
      <c r="B260" s="13"/>
      <c r="C260" s="13"/>
      <c r="D260" s="13"/>
      <c r="E260" s="13"/>
      <c r="F260" s="13"/>
      <c r="G260" s="13"/>
    </row>
    <row r="261">
      <c r="A261" s="1"/>
      <c r="B261" s="13"/>
      <c r="C261" s="13"/>
      <c r="D261" s="13"/>
      <c r="E261" s="13"/>
      <c r="F261" s="13"/>
      <c r="G261" s="13"/>
    </row>
    <row r="262">
      <c r="A262" s="1"/>
      <c r="B262" s="13"/>
      <c r="C262" s="13"/>
      <c r="D262" s="13"/>
      <c r="E262" s="13"/>
      <c r="F262" s="13"/>
      <c r="G262" s="13"/>
    </row>
    <row r="263">
      <c r="A263" s="1"/>
      <c r="B263" s="13"/>
      <c r="C263" s="13"/>
      <c r="D263" s="13"/>
      <c r="E263" s="13"/>
      <c r="F263" s="13"/>
      <c r="G263" s="13"/>
    </row>
    <row r="264">
      <c r="A264" s="1"/>
      <c r="B264" s="13"/>
      <c r="C264" s="13"/>
      <c r="D264" s="13"/>
      <c r="E264" s="13"/>
      <c r="F264" s="13"/>
      <c r="G264" s="13"/>
    </row>
    <row r="265">
      <c r="A265" s="1"/>
      <c r="B265" s="13"/>
      <c r="C265" s="13"/>
      <c r="D265" s="13"/>
      <c r="E265" s="13"/>
      <c r="F265" s="13"/>
      <c r="G265" s="13"/>
    </row>
    <row r="266">
      <c r="A266" s="1"/>
      <c r="B266" s="13"/>
      <c r="C266" s="13"/>
      <c r="D266" s="13"/>
      <c r="E266" s="13"/>
      <c r="F266" s="13"/>
      <c r="G266" s="13"/>
    </row>
    <row r="267">
      <c r="A267" s="1"/>
      <c r="B267" s="13"/>
      <c r="C267" s="13"/>
      <c r="D267" s="13"/>
      <c r="E267" s="13"/>
      <c r="F267" s="13"/>
      <c r="G267" s="13"/>
    </row>
    <row r="268">
      <c r="A268" s="1"/>
      <c r="B268" s="13"/>
      <c r="C268" s="13"/>
      <c r="D268" s="13"/>
      <c r="E268" s="13"/>
      <c r="F268" s="13"/>
      <c r="G268" s="13"/>
    </row>
    <row r="269">
      <c r="A269" s="1"/>
      <c r="B269" s="13"/>
      <c r="C269" s="13"/>
      <c r="D269" s="13"/>
      <c r="E269" s="13"/>
      <c r="F269" s="13"/>
      <c r="G269" s="13"/>
    </row>
    <row r="270">
      <c r="A270" s="1"/>
      <c r="B270" s="13"/>
      <c r="C270" s="13"/>
      <c r="D270" s="13"/>
      <c r="E270" s="13"/>
      <c r="F270" s="13"/>
      <c r="G270" s="13"/>
    </row>
    <row r="271">
      <c r="A271" s="1"/>
      <c r="B271" s="13"/>
      <c r="C271" s="13"/>
      <c r="D271" s="13"/>
      <c r="E271" s="13"/>
      <c r="F271" s="13"/>
      <c r="G271" s="13"/>
    </row>
    <row r="272">
      <c r="A272" s="1"/>
      <c r="B272" s="13"/>
      <c r="C272" s="13"/>
      <c r="D272" s="13"/>
      <c r="E272" s="13"/>
      <c r="F272" s="13"/>
      <c r="G272" s="13"/>
    </row>
    <row r="273">
      <c r="A273" s="1"/>
      <c r="B273" s="13"/>
      <c r="C273" s="13"/>
      <c r="D273" s="13"/>
      <c r="E273" s="13"/>
      <c r="F273" s="13"/>
      <c r="G273" s="13"/>
    </row>
    <row r="274">
      <c r="A274" s="1"/>
      <c r="B274" s="13"/>
      <c r="C274" s="13"/>
      <c r="D274" s="13"/>
      <c r="E274" s="13"/>
      <c r="F274" s="13"/>
      <c r="G274" s="13"/>
    </row>
    <row r="275">
      <c r="A275" s="1"/>
      <c r="B275" s="13"/>
      <c r="C275" s="13"/>
      <c r="D275" s="13"/>
      <c r="E275" s="13"/>
      <c r="F275" s="13"/>
      <c r="G275" s="13"/>
    </row>
    <row r="276">
      <c r="A276" s="1"/>
      <c r="B276" s="13"/>
      <c r="C276" s="13"/>
      <c r="D276" s="13"/>
      <c r="E276" s="13"/>
      <c r="F276" s="13"/>
      <c r="G276" s="13"/>
    </row>
    <row r="277">
      <c r="A277" s="1"/>
      <c r="B277" s="13"/>
      <c r="C277" s="13"/>
      <c r="D277" s="13"/>
      <c r="E277" s="13"/>
      <c r="F277" s="13"/>
      <c r="G277" s="13"/>
    </row>
    <row r="278">
      <c r="A278" s="1"/>
      <c r="B278" s="13"/>
      <c r="C278" s="13"/>
      <c r="D278" s="13"/>
      <c r="E278" s="13"/>
      <c r="F278" s="13"/>
      <c r="G278" s="13"/>
    </row>
    <row r="279">
      <c r="A279" s="1"/>
      <c r="B279" s="13"/>
      <c r="C279" s="13"/>
      <c r="D279" s="13"/>
      <c r="E279" s="13"/>
      <c r="F279" s="13"/>
      <c r="G279" s="13"/>
    </row>
    <row r="280">
      <c r="A280" s="1"/>
      <c r="B280" s="13"/>
      <c r="C280" s="13"/>
      <c r="D280" s="13"/>
      <c r="E280" s="13"/>
      <c r="F280" s="13"/>
      <c r="G280" s="13"/>
    </row>
    <row r="281">
      <c r="A281" s="1"/>
      <c r="B281" s="13"/>
      <c r="C281" s="13"/>
      <c r="D281" s="13"/>
      <c r="E281" s="13"/>
      <c r="F281" s="13"/>
      <c r="G281" s="13"/>
    </row>
    <row r="282">
      <c r="A282" s="1"/>
      <c r="B282" s="13"/>
      <c r="C282" s="13"/>
      <c r="D282" s="13"/>
      <c r="E282" s="13"/>
      <c r="F282" s="13"/>
      <c r="G282" s="13"/>
    </row>
    <row r="283">
      <c r="A283" s="1"/>
      <c r="B283" s="13"/>
      <c r="C283" s="13"/>
      <c r="D283" s="13"/>
      <c r="E283" s="13"/>
      <c r="F283" s="13"/>
      <c r="G283" s="13"/>
    </row>
    <row r="284">
      <c r="A284" s="1"/>
      <c r="B284" s="13"/>
      <c r="C284" s="13"/>
      <c r="D284" s="13"/>
      <c r="E284" s="13"/>
      <c r="F284" s="13"/>
      <c r="G284" s="13"/>
    </row>
    <row r="285">
      <c r="A285" s="1"/>
      <c r="B285" s="13"/>
      <c r="C285" s="13"/>
      <c r="D285" s="13"/>
      <c r="E285" s="13"/>
      <c r="F285" s="13"/>
      <c r="G285" s="13"/>
    </row>
    <row r="286">
      <c r="A286" s="1"/>
      <c r="B286" s="13"/>
      <c r="C286" s="13"/>
      <c r="D286" s="13"/>
      <c r="E286" s="13"/>
      <c r="F286" s="13"/>
      <c r="G286" s="13"/>
    </row>
    <row r="287">
      <c r="A287" s="1"/>
      <c r="B287" s="13"/>
      <c r="C287" s="13"/>
      <c r="D287" s="13"/>
      <c r="E287" s="13"/>
      <c r="F287" s="13"/>
      <c r="G287" s="13"/>
    </row>
    <row r="288">
      <c r="A288" s="1"/>
      <c r="B288" s="13"/>
      <c r="C288" s="13"/>
      <c r="D288" s="13"/>
      <c r="E288" s="13"/>
      <c r="F288" s="13"/>
      <c r="G288" s="13"/>
    </row>
    <row r="289">
      <c r="A289" s="1"/>
      <c r="B289" s="13"/>
      <c r="C289" s="13"/>
      <c r="D289" s="13"/>
      <c r="E289" s="13"/>
      <c r="F289" s="13"/>
      <c r="G289" s="13"/>
    </row>
    <row r="290">
      <c r="A290" s="1"/>
      <c r="B290" s="13"/>
      <c r="C290" s="13"/>
      <c r="D290" s="13"/>
      <c r="E290" s="13"/>
      <c r="F290" s="13"/>
      <c r="G290" s="13"/>
    </row>
    <row r="291">
      <c r="A291" s="1"/>
      <c r="B291" s="13"/>
      <c r="C291" s="13"/>
      <c r="D291" s="13"/>
      <c r="E291" s="13"/>
      <c r="F291" s="13"/>
      <c r="G291" s="13"/>
    </row>
    <row r="292">
      <c r="A292" s="1"/>
      <c r="B292" s="13"/>
      <c r="C292" s="13"/>
      <c r="D292" s="13"/>
      <c r="E292" s="13"/>
      <c r="F292" s="13"/>
      <c r="G292" s="13"/>
    </row>
    <row r="293">
      <c r="A293" s="1"/>
      <c r="B293" s="13"/>
      <c r="C293" s="13"/>
      <c r="D293" s="13"/>
      <c r="E293" s="13"/>
      <c r="F293" s="13"/>
      <c r="G293" s="13"/>
    </row>
    <row r="294">
      <c r="A294" s="1"/>
      <c r="B294" s="13"/>
      <c r="C294" s="13"/>
      <c r="D294" s="13"/>
      <c r="E294" s="13"/>
      <c r="F294" s="13"/>
      <c r="G294" s="13"/>
    </row>
    <row r="295">
      <c r="A295" s="1"/>
      <c r="B295" s="13"/>
      <c r="C295" s="13"/>
      <c r="D295" s="13"/>
      <c r="E295" s="13"/>
      <c r="F295" s="13"/>
      <c r="G295" s="13"/>
    </row>
    <row r="296">
      <c r="A296" s="1"/>
      <c r="B296" s="13"/>
      <c r="C296" s="13"/>
      <c r="D296" s="13"/>
      <c r="E296" s="13"/>
      <c r="F296" s="13"/>
      <c r="G296" s="13"/>
    </row>
    <row r="297">
      <c r="A297" s="1"/>
      <c r="B297" s="13"/>
      <c r="C297" s="13"/>
      <c r="D297" s="13"/>
      <c r="E297" s="13"/>
      <c r="F297" s="13"/>
      <c r="G297" s="13"/>
    </row>
    <row r="298">
      <c r="A298" s="1"/>
      <c r="B298" s="13"/>
      <c r="C298" s="13"/>
      <c r="D298" s="13"/>
      <c r="E298" s="13"/>
      <c r="F298" s="13"/>
      <c r="G298" s="13"/>
    </row>
    <row r="299">
      <c r="A299" s="1"/>
      <c r="B299" s="13"/>
      <c r="C299" s="13"/>
      <c r="D299" s="13"/>
      <c r="E299" s="13"/>
      <c r="F299" s="13"/>
      <c r="G299" s="13"/>
    </row>
    <row r="300">
      <c r="A300" s="1"/>
      <c r="B300" s="13"/>
      <c r="C300" s="13"/>
      <c r="D300" s="13"/>
      <c r="E300" s="13"/>
      <c r="F300" s="13"/>
      <c r="G300" s="13"/>
    </row>
    <row r="301">
      <c r="A301" s="1"/>
      <c r="B301" s="13"/>
      <c r="C301" s="13"/>
      <c r="D301" s="13"/>
      <c r="E301" s="13"/>
      <c r="F301" s="13"/>
      <c r="G301" s="13"/>
    </row>
    <row r="302">
      <c r="A302" s="1"/>
      <c r="B302" s="13"/>
      <c r="C302" s="13"/>
      <c r="D302" s="13"/>
      <c r="E302" s="13"/>
      <c r="F302" s="13"/>
      <c r="G302" s="13"/>
    </row>
    <row r="303">
      <c r="A303" s="1"/>
      <c r="B303" s="13"/>
      <c r="C303" s="13"/>
      <c r="D303" s="13"/>
      <c r="E303" s="13"/>
      <c r="F303" s="13"/>
      <c r="G303" s="13"/>
    </row>
    <row r="304">
      <c r="A304" s="1"/>
      <c r="B304" s="13"/>
      <c r="C304" s="13"/>
      <c r="D304" s="13"/>
      <c r="E304" s="13"/>
      <c r="F304" s="13"/>
      <c r="G304" s="13"/>
    </row>
    <row r="305">
      <c r="A305" s="1"/>
      <c r="B305" s="13"/>
      <c r="C305" s="13"/>
      <c r="D305" s="13"/>
      <c r="E305" s="13"/>
      <c r="F305" s="13"/>
      <c r="G305" s="13"/>
    </row>
    <row r="306">
      <c r="A306" s="1"/>
      <c r="B306" s="13"/>
      <c r="C306" s="13"/>
      <c r="D306" s="13"/>
      <c r="E306" s="13"/>
      <c r="F306" s="13"/>
      <c r="G306" s="13"/>
    </row>
    <row r="307">
      <c r="A307" s="1"/>
      <c r="B307" s="13"/>
      <c r="C307" s="13"/>
      <c r="D307" s="13"/>
      <c r="E307" s="13"/>
      <c r="F307" s="13"/>
      <c r="G307" s="13"/>
    </row>
    <row r="308">
      <c r="A308" s="1"/>
      <c r="B308" s="13"/>
      <c r="C308" s="13"/>
      <c r="D308" s="13"/>
      <c r="E308" s="13"/>
      <c r="F308" s="13"/>
      <c r="G308" s="13"/>
    </row>
    <row r="309">
      <c r="A309" s="1"/>
      <c r="B309" s="13"/>
      <c r="C309" s="13"/>
      <c r="D309" s="13"/>
      <c r="E309" s="13"/>
      <c r="F309" s="13"/>
      <c r="G309" s="13"/>
    </row>
    <row r="310">
      <c r="A310" s="1"/>
      <c r="B310" s="13"/>
      <c r="C310" s="13"/>
      <c r="D310" s="13"/>
      <c r="E310" s="13"/>
      <c r="F310" s="13"/>
      <c r="G310" s="13"/>
    </row>
    <row r="311">
      <c r="A311" s="1"/>
      <c r="B311" s="13"/>
      <c r="C311" s="13"/>
      <c r="D311" s="13"/>
      <c r="E311" s="13"/>
      <c r="F311" s="13"/>
      <c r="G311" s="13"/>
    </row>
    <row r="312">
      <c r="A312" s="1"/>
      <c r="B312" s="13"/>
      <c r="C312" s="13"/>
      <c r="D312" s="13"/>
      <c r="E312" s="13"/>
      <c r="F312" s="13"/>
      <c r="G312" s="13"/>
    </row>
    <row r="313">
      <c r="A313" s="1"/>
      <c r="B313" s="13"/>
      <c r="C313" s="13"/>
      <c r="D313" s="13"/>
      <c r="E313" s="13"/>
      <c r="F313" s="13"/>
      <c r="G313" s="13"/>
    </row>
    <row r="314">
      <c r="A314" s="1"/>
      <c r="B314" s="13"/>
      <c r="C314" s="13"/>
      <c r="D314" s="13"/>
      <c r="E314" s="13"/>
      <c r="F314" s="13"/>
      <c r="G314" s="13"/>
    </row>
    <row r="315">
      <c r="A315" s="1"/>
      <c r="B315" s="13"/>
      <c r="C315" s="13"/>
      <c r="D315" s="13"/>
      <c r="E315" s="13"/>
      <c r="F315" s="13"/>
      <c r="G315" s="13"/>
    </row>
    <row r="316">
      <c r="A316" s="1"/>
      <c r="B316" s="13"/>
      <c r="C316" s="13"/>
      <c r="D316" s="13"/>
      <c r="E316" s="13"/>
      <c r="F316" s="13"/>
      <c r="G316" s="13"/>
    </row>
    <row r="317">
      <c r="A317" s="1"/>
      <c r="B317" s="13"/>
      <c r="C317" s="13"/>
      <c r="D317" s="13"/>
      <c r="E317" s="13"/>
      <c r="F317" s="13"/>
      <c r="G317" s="13"/>
    </row>
    <row r="318">
      <c r="A318" s="1"/>
      <c r="B318" s="13"/>
      <c r="C318" s="13"/>
      <c r="D318" s="13"/>
      <c r="E318" s="13"/>
      <c r="F318" s="13"/>
      <c r="G318" s="13"/>
    </row>
    <row r="319">
      <c r="A319" s="1"/>
      <c r="B319" s="13"/>
      <c r="C319" s="13"/>
      <c r="D319" s="13"/>
      <c r="E319" s="13"/>
      <c r="F319" s="13"/>
      <c r="G319" s="13"/>
    </row>
    <row r="320">
      <c r="A320" s="1"/>
      <c r="B320" s="13"/>
      <c r="C320" s="13"/>
      <c r="D320" s="13"/>
      <c r="E320" s="13"/>
      <c r="F320" s="13"/>
      <c r="G320" s="13"/>
    </row>
    <row r="321">
      <c r="A321" s="1"/>
      <c r="B321" s="13"/>
      <c r="C321" s="13"/>
      <c r="D321" s="13"/>
      <c r="E321" s="13"/>
      <c r="F321" s="13"/>
      <c r="G321" s="13"/>
    </row>
    <row r="322">
      <c r="A322" s="1"/>
      <c r="B322" s="13"/>
      <c r="C322" s="13"/>
      <c r="D322" s="13"/>
      <c r="E322" s="13"/>
      <c r="F322" s="13"/>
      <c r="G322" s="13"/>
    </row>
    <row r="323">
      <c r="A323" s="1"/>
      <c r="B323" s="13"/>
      <c r="C323" s="13"/>
      <c r="D323" s="13"/>
      <c r="E323" s="13"/>
      <c r="F323" s="13"/>
      <c r="G323" s="13"/>
    </row>
    <row r="324">
      <c r="A324" s="1"/>
      <c r="B324" s="13"/>
      <c r="C324" s="13"/>
      <c r="D324" s="13"/>
      <c r="E324" s="13"/>
      <c r="F324" s="13"/>
      <c r="G324" s="13"/>
    </row>
    <row r="325">
      <c r="A325" s="1"/>
      <c r="B325" s="13"/>
      <c r="C325" s="13"/>
      <c r="D325" s="13"/>
      <c r="E325" s="13"/>
      <c r="F325" s="13"/>
      <c r="G325" s="13"/>
    </row>
    <row r="326">
      <c r="A326" s="1"/>
      <c r="B326" s="13"/>
      <c r="C326" s="13"/>
      <c r="D326" s="13"/>
      <c r="E326" s="13"/>
      <c r="F326" s="13"/>
      <c r="G326" s="13"/>
    </row>
    <row r="327">
      <c r="A327" s="1"/>
      <c r="B327" s="13"/>
      <c r="C327" s="13"/>
      <c r="D327" s="13"/>
      <c r="E327" s="13"/>
      <c r="F327" s="13"/>
      <c r="G327" s="13"/>
    </row>
    <row r="328">
      <c r="A328" s="1"/>
      <c r="B328" s="13"/>
      <c r="C328" s="13"/>
      <c r="D328" s="13"/>
      <c r="E328" s="13"/>
      <c r="F328" s="13"/>
      <c r="G328" s="13"/>
    </row>
    <row r="329">
      <c r="A329" s="1"/>
      <c r="B329" s="13"/>
      <c r="C329" s="13"/>
      <c r="D329" s="13"/>
      <c r="E329" s="13"/>
      <c r="F329" s="13"/>
      <c r="G329" s="13"/>
    </row>
    <row r="330">
      <c r="A330" s="1"/>
      <c r="B330" s="13"/>
      <c r="C330" s="13"/>
      <c r="D330" s="13"/>
      <c r="E330" s="13"/>
      <c r="F330" s="13"/>
      <c r="G330" s="13"/>
    </row>
    <row r="331">
      <c r="A331" s="1"/>
      <c r="B331" s="13"/>
      <c r="C331" s="13"/>
      <c r="D331" s="13"/>
      <c r="E331" s="13"/>
      <c r="F331" s="13"/>
      <c r="G331" s="13"/>
    </row>
    <row r="332">
      <c r="A332" s="1"/>
      <c r="B332" s="13"/>
      <c r="C332" s="13"/>
      <c r="D332" s="13"/>
      <c r="E332" s="13"/>
      <c r="F332" s="13"/>
      <c r="G332" s="13"/>
    </row>
    <row r="333">
      <c r="A333" s="1"/>
      <c r="B333" s="13"/>
      <c r="C333" s="13"/>
      <c r="D333" s="13"/>
      <c r="E333" s="13"/>
      <c r="F333" s="13"/>
      <c r="G333" s="13"/>
    </row>
    <row r="334">
      <c r="A334" s="1"/>
      <c r="B334" s="13"/>
      <c r="C334" s="13"/>
      <c r="D334" s="13"/>
      <c r="E334" s="13"/>
      <c r="F334" s="13"/>
      <c r="G334" s="13"/>
    </row>
    <row r="335">
      <c r="A335" s="1"/>
      <c r="B335" s="13"/>
      <c r="C335" s="13"/>
      <c r="D335" s="13"/>
      <c r="E335" s="13"/>
      <c r="F335" s="13"/>
      <c r="G335" s="13"/>
    </row>
    <row r="336">
      <c r="A336" s="1"/>
      <c r="B336" s="13"/>
      <c r="C336" s="13"/>
      <c r="D336" s="13"/>
      <c r="E336" s="13"/>
      <c r="F336" s="13"/>
      <c r="G336" s="13"/>
    </row>
    <row r="337">
      <c r="A337" s="1"/>
      <c r="B337" s="13"/>
      <c r="C337" s="13"/>
      <c r="D337" s="13"/>
      <c r="E337" s="13"/>
      <c r="F337" s="13"/>
      <c r="G337" s="13"/>
    </row>
    <row r="338">
      <c r="A338" s="1"/>
      <c r="B338" s="13"/>
      <c r="C338" s="13"/>
      <c r="D338" s="13"/>
      <c r="E338" s="13"/>
      <c r="F338" s="13"/>
      <c r="G338" s="13"/>
    </row>
    <row r="339">
      <c r="A339" s="1"/>
      <c r="B339" s="13"/>
      <c r="C339" s="13"/>
      <c r="D339" s="13"/>
      <c r="E339" s="13"/>
      <c r="F339" s="13"/>
      <c r="G339" s="13"/>
    </row>
    <row r="340">
      <c r="A340" s="1"/>
      <c r="B340" s="13"/>
      <c r="C340" s="13"/>
      <c r="D340" s="13"/>
      <c r="E340" s="13"/>
      <c r="F340" s="13"/>
      <c r="G340" s="13"/>
    </row>
    <row r="341">
      <c r="A341" s="1"/>
      <c r="B341" s="13"/>
      <c r="C341" s="13"/>
      <c r="D341" s="13"/>
      <c r="E341" s="13"/>
      <c r="F341" s="13"/>
      <c r="G341" s="13"/>
    </row>
    <row r="342">
      <c r="A342" s="1"/>
      <c r="B342" s="13"/>
      <c r="C342" s="13"/>
      <c r="D342" s="13"/>
      <c r="E342" s="13"/>
      <c r="F342" s="13"/>
      <c r="G342" s="13"/>
    </row>
    <row r="343">
      <c r="A343" s="1"/>
      <c r="B343" s="13"/>
      <c r="C343" s="13"/>
      <c r="D343" s="13"/>
      <c r="E343" s="13"/>
      <c r="F343" s="13"/>
      <c r="G343" s="13"/>
    </row>
    <row r="344">
      <c r="A344" s="1"/>
      <c r="B344" s="13"/>
      <c r="C344" s="13"/>
      <c r="D344" s="13"/>
      <c r="E344" s="13"/>
      <c r="F344" s="13"/>
      <c r="G344" s="13"/>
    </row>
    <row r="345">
      <c r="A345" s="1"/>
      <c r="B345" s="13"/>
      <c r="C345" s="13"/>
      <c r="D345" s="13"/>
      <c r="E345" s="13"/>
      <c r="F345" s="13"/>
      <c r="G345" s="13"/>
    </row>
    <row r="346">
      <c r="A346" s="1"/>
      <c r="B346" s="13"/>
      <c r="C346" s="13"/>
      <c r="D346" s="13"/>
      <c r="E346" s="13"/>
      <c r="F346" s="13"/>
      <c r="G346" s="13"/>
    </row>
    <row r="347">
      <c r="A347" s="1"/>
      <c r="B347" s="13"/>
      <c r="C347" s="13"/>
      <c r="D347" s="13"/>
      <c r="E347" s="13"/>
      <c r="F347" s="13"/>
      <c r="G347" s="13"/>
    </row>
    <row r="348">
      <c r="A348" s="1"/>
      <c r="B348" s="13"/>
      <c r="C348" s="13"/>
      <c r="D348" s="13"/>
      <c r="E348" s="13"/>
      <c r="F348" s="13"/>
      <c r="G348" s="13"/>
    </row>
    <row r="349">
      <c r="A349" s="1"/>
      <c r="B349" s="13"/>
      <c r="C349" s="13"/>
      <c r="D349" s="13"/>
      <c r="E349" s="13"/>
      <c r="F349" s="13"/>
      <c r="G349" s="13"/>
    </row>
    <row r="350">
      <c r="A350" s="1"/>
      <c r="B350" s="13"/>
      <c r="C350" s="13"/>
      <c r="D350" s="13"/>
      <c r="E350" s="13"/>
      <c r="F350" s="13"/>
      <c r="G350" s="13"/>
    </row>
    <row r="351">
      <c r="A351" s="1"/>
      <c r="B351" s="13"/>
      <c r="C351" s="13"/>
      <c r="D351" s="13"/>
      <c r="E351" s="13"/>
      <c r="F351" s="13"/>
      <c r="G351" s="13"/>
    </row>
    <row r="352">
      <c r="A352" s="1"/>
      <c r="B352" s="13"/>
      <c r="C352" s="13"/>
      <c r="D352" s="13"/>
      <c r="E352" s="13"/>
      <c r="F352" s="13"/>
      <c r="G352" s="13"/>
    </row>
    <row r="353">
      <c r="A353" s="1"/>
      <c r="B353" s="13"/>
      <c r="C353" s="13"/>
      <c r="D353" s="13"/>
      <c r="E353" s="13"/>
      <c r="F353" s="13"/>
      <c r="G353" s="13"/>
    </row>
    <row r="354">
      <c r="A354" s="1"/>
      <c r="B354" s="13"/>
      <c r="C354" s="13"/>
      <c r="D354" s="13"/>
      <c r="E354" s="13"/>
      <c r="F354" s="13"/>
      <c r="G354" s="13"/>
    </row>
    <row r="355">
      <c r="A355" s="1"/>
      <c r="B355" s="13"/>
      <c r="C355" s="13"/>
      <c r="D355" s="13"/>
      <c r="E355" s="13"/>
      <c r="F355" s="13"/>
      <c r="G355" s="13"/>
    </row>
    <row r="356">
      <c r="A356" s="1"/>
      <c r="B356" s="13"/>
      <c r="C356" s="13"/>
      <c r="D356" s="13"/>
      <c r="E356" s="13"/>
      <c r="F356" s="13"/>
      <c r="G356" s="13"/>
    </row>
    <row r="357">
      <c r="A357" s="1"/>
      <c r="B357" s="13"/>
      <c r="C357" s="13"/>
      <c r="D357" s="13"/>
      <c r="E357" s="13"/>
      <c r="F357" s="13"/>
      <c r="G357" s="13"/>
    </row>
    <row r="358">
      <c r="A358" s="1"/>
      <c r="B358" s="13"/>
      <c r="C358" s="13"/>
      <c r="D358" s="13"/>
      <c r="E358" s="13"/>
      <c r="F358" s="13"/>
      <c r="G358" s="13"/>
    </row>
    <row r="359">
      <c r="A359" s="1"/>
      <c r="B359" s="13"/>
      <c r="C359" s="13"/>
      <c r="D359" s="13"/>
      <c r="E359" s="13"/>
      <c r="F359" s="13"/>
      <c r="G359" s="13"/>
    </row>
    <row r="360">
      <c r="A360" s="1"/>
      <c r="B360" s="13"/>
      <c r="C360" s="13"/>
      <c r="D360" s="13"/>
      <c r="E360" s="13"/>
      <c r="F360" s="13"/>
      <c r="G360" s="13"/>
    </row>
    <row r="361">
      <c r="A361" s="1"/>
      <c r="B361" s="13"/>
      <c r="C361" s="13"/>
      <c r="D361" s="13"/>
      <c r="E361" s="13"/>
      <c r="F361" s="13"/>
      <c r="G361" s="13"/>
    </row>
    <row r="362">
      <c r="A362" s="1"/>
      <c r="B362" s="13"/>
      <c r="C362" s="13"/>
      <c r="D362" s="13"/>
      <c r="E362" s="13"/>
      <c r="F362" s="13"/>
      <c r="G362" s="13"/>
    </row>
    <row r="363">
      <c r="A363" s="1"/>
      <c r="B363" s="13"/>
      <c r="C363" s="13"/>
      <c r="D363" s="13"/>
      <c r="E363" s="13"/>
      <c r="F363" s="13"/>
      <c r="G363" s="13"/>
    </row>
    <row r="364">
      <c r="A364" s="1"/>
      <c r="B364" s="13"/>
      <c r="C364" s="13"/>
      <c r="D364" s="13"/>
      <c r="E364" s="13"/>
      <c r="F364" s="13"/>
      <c r="G364" s="13"/>
    </row>
    <row r="365">
      <c r="A365" s="1"/>
      <c r="B365" s="13"/>
      <c r="C365" s="13"/>
      <c r="D365" s="13"/>
      <c r="E365" s="13"/>
      <c r="F365" s="13"/>
      <c r="G365" s="13"/>
    </row>
    <row r="366">
      <c r="A366" s="1"/>
      <c r="B366" s="13"/>
      <c r="C366" s="13"/>
      <c r="D366" s="13"/>
      <c r="E366" s="13"/>
      <c r="F366" s="13"/>
      <c r="G366" s="13"/>
    </row>
    <row r="367">
      <c r="A367" s="1"/>
      <c r="B367" s="13"/>
      <c r="C367" s="13"/>
      <c r="D367" s="13"/>
      <c r="E367" s="13"/>
      <c r="F367" s="13"/>
      <c r="G367" s="13"/>
    </row>
    <row r="368">
      <c r="A368" s="1"/>
      <c r="B368" s="13"/>
      <c r="C368" s="13"/>
      <c r="D368" s="13"/>
      <c r="E368" s="13"/>
      <c r="F368" s="13"/>
      <c r="G368" s="13"/>
    </row>
    <row r="369">
      <c r="A369" s="1"/>
      <c r="B369" s="13"/>
      <c r="C369" s="13"/>
      <c r="D369" s="13"/>
      <c r="E369" s="13"/>
      <c r="F369" s="13"/>
      <c r="G369" s="13"/>
    </row>
    <row r="370">
      <c r="A370" s="1"/>
      <c r="B370" s="13"/>
      <c r="C370" s="13"/>
      <c r="D370" s="13"/>
      <c r="E370" s="13"/>
      <c r="F370" s="13"/>
      <c r="G370" s="13"/>
    </row>
    <row r="371">
      <c r="A371" s="1"/>
      <c r="B371" s="13"/>
      <c r="C371" s="13"/>
      <c r="D371" s="13"/>
      <c r="E371" s="13"/>
      <c r="F371" s="13"/>
      <c r="G371" s="13"/>
    </row>
    <row r="372">
      <c r="A372" s="1"/>
      <c r="B372" s="13"/>
      <c r="C372" s="13"/>
      <c r="D372" s="13"/>
      <c r="E372" s="13"/>
      <c r="F372" s="13"/>
      <c r="G372" s="13"/>
    </row>
    <row r="373">
      <c r="A373" s="1"/>
      <c r="B373" s="13"/>
      <c r="C373" s="13"/>
      <c r="D373" s="13"/>
      <c r="E373" s="13"/>
      <c r="F373" s="13"/>
      <c r="G373" s="13"/>
    </row>
    <row r="374">
      <c r="A374" s="1"/>
      <c r="B374" s="13"/>
      <c r="C374" s="13"/>
      <c r="D374" s="13"/>
      <c r="E374" s="13"/>
      <c r="F374" s="13"/>
      <c r="G374" s="13"/>
    </row>
    <row r="375">
      <c r="A375" s="1"/>
      <c r="B375" s="13"/>
      <c r="C375" s="13"/>
      <c r="D375" s="13"/>
      <c r="E375" s="13"/>
      <c r="F375" s="13"/>
      <c r="G375" s="13"/>
    </row>
    <row r="376">
      <c r="A376" s="1"/>
      <c r="B376" s="13"/>
      <c r="C376" s="13"/>
      <c r="D376" s="13"/>
      <c r="E376" s="13"/>
      <c r="F376" s="13"/>
      <c r="G376" s="13"/>
    </row>
    <row r="377">
      <c r="A377" s="1"/>
      <c r="B377" s="13"/>
      <c r="C377" s="13"/>
      <c r="D377" s="13"/>
      <c r="E377" s="13"/>
      <c r="F377" s="13"/>
      <c r="G377" s="13"/>
    </row>
    <row r="378">
      <c r="A378" s="1"/>
      <c r="B378" s="13"/>
      <c r="C378" s="13"/>
      <c r="D378" s="13"/>
      <c r="E378" s="13"/>
      <c r="F378" s="13"/>
      <c r="G378" s="13"/>
    </row>
    <row r="379">
      <c r="A379" s="1"/>
      <c r="B379" s="13"/>
      <c r="C379" s="13"/>
      <c r="D379" s="13"/>
      <c r="E379" s="13"/>
      <c r="F379" s="13"/>
      <c r="G379" s="13"/>
    </row>
    <row r="380">
      <c r="A380" s="1"/>
      <c r="B380" s="13"/>
      <c r="C380" s="13"/>
      <c r="D380" s="13"/>
      <c r="E380" s="13"/>
      <c r="F380" s="13"/>
      <c r="G380" s="13"/>
    </row>
    <row r="381">
      <c r="A381" s="1"/>
      <c r="B381" s="13"/>
      <c r="C381" s="13"/>
      <c r="D381" s="13"/>
      <c r="E381" s="13"/>
      <c r="F381" s="13"/>
      <c r="G381" s="13"/>
    </row>
    <row r="382">
      <c r="A382" s="1"/>
      <c r="B382" s="13"/>
      <c r="C382" s="13"/>
      <c r="D382" s="13"/>
      <c r="E382" s="13"/>
      <c r="F382" s="13"/>
      <c r="G382" s="13"/>
    </row>
    <row r="383">
      <c r="A383" s="1"/>
      <c r="B383" s="13"/>
      <c r="C383" s="13"/>
      <c r="D383" s="13"/>
      <c r="E383" s="13"/>
      <c r="F383" s="13"/>
      <c r="G383" s="13"/>
    </row>
    <row r="384">
      <c r="A384" s="1"/>
      <c r="B384" s="13"/>
      <c r="C384" s="13"/>
      <c r="D384" s="13"/>
      <c r="E384" s="13"/>
      <c r="F384" s="13"/>
      <c r="G384" s="13"/>
    </row>
    <row r="385">
      <c r="A385" s="1"/>
      <c r="B385" s="13"/>
      <c r="C385" s="13"/>
      <c r="D385" s="13"/>
      <c r="E385" s="13"/>
      <c r="F385" s="13"/>
      <c r="G385" s="13"/>
    </row>
    <row r="386">
      <c r="A386" s="1"/>
      <c r="B386" s="13"/>
      <c r="C386" s="13"/>
      <c r="D386" s="13"/>
      <c r="E386" s="13"/>
      <c r="F386" s="13"/>
      <c r="G386" s="13"/>
    </row>
    <row r="387">
      <c r="A387" s="1"/>
      <c r="B387" s="13"/>
      <c r="C387" s="13"/>
      <c r="D387" s="13"/>
      <c r="E387" s="13"/>
      <c r="F387" s="13"/>
      <c r="G387" s="13"/>
    </row>
    <row r="388">
      <c r="A388" s="1"/>
      <c r="B388" s="13"/>
      <c r="C388" s="13"/>
      <c r="D388" s="13"/>
      <c r="E388" s="13"/>
      <c r="F388" s="13"/>
      <c r="G388" s="13"/>
    </row>
    <row r="389">
      <c r="A389" s="1"/>
      <c r="B389" s="13"/>
      <c r="C389" s="13"/>
      <c r="D389" s="13"/>
      <c r="E389" s="13"/>
      <c r="F389" s="13"/>
      <c r="G389" s="13"/>
    </row>
    <row r="390">
      <c r="A390" s="1"/>
      <c r="B390" s="13"/>
      <c r="C390" s="13"/>
      <c r="D390" s="13"/>
      <c r="E390" s="13"/>
      <c r="F390" s="13"/>
      <c r="G390" s="13"/>
    </row>
    <row r="391">
      <c r="A391" s="1"/>
      <c r="B391" s="13"/>
      <c r="C391" s="13"/>
      <c r="D391" s="13"/>
      <c r="E391" s="13"/>
      <c r="F391" s="13"/>
      <c r="G391" s="13"/>
    </row>
    <row r="392">
      <c r="A392" s="1"/>
      <c r="B392" s="13"/>
      <c r="C392" s="13"/>
      <c r="D392" s="13"/>
      <c r="E392" s="13"/>
      <c r="F392" s="13"/>
      <c r="G392" s="13"/>
    </row>
    <row r="393">
      <c r="A393" s="1"/>
      <c r="B393" s="13"/>
      <c r="C393" s="13"/>
      <c r="D393" s="13"/>
      <c r="E393" s="13"/>
      <c r="F393" s="13"/>
      <c r="G393" s="13"/>
    </row>
    <row r="394">
      <c r="A394" s="1"/>
      <c r="B394" s="13"/>
      <c r="C394" s="13"/>
      <c r="D394" s="13"/>
      <c r="E394" s="13"/>
      <c r="F394" s="13"/>
      <c r="G394" s="13"/>
    </row>
    <row r="395">
      <c r="A395" s="1"/>
      <c r="B395" s="13"/>
      <c r="C395" s="13"/>
      <c r="D395" s="13"/>
      <c r="E395" s="13"/>
      <c r="F395" s="13"/>
      <c r="G395" s="13"/>
    </row>
    <row r="396">
      <c r="A396" s="1"/>
      <c r="B396" s="13"/>
      <c r="C396" s="13"/>
      <c r="D396" s="13"/>
      <c r="E396" s="13"/>
      <c r="F396" s="13"/>
      <c r="G396" s="13"/>
    </row>
    <row r="397">
      <c r="A397" s="1"/>
      <c r="B397" s="13"/>
      <c r="C397" s="13"/>
      <c r="D397" s="13"/>
      <c r="E397" s="13"/>
      <c r="F397" s="13"/>
      <c r="G397" s="13"/>
    </row>
    <row r="398">
      <c r="A398" s="1"/>
      <c r="B398" s="13"/>
      <c r="C398" s="13"/>
      <c r="D398" s="13"/>
      <c r="E398" s="13"/>
      <c r="F398" s="13"/>
      <c r="G398" s="13"/>
    </row>
    <row r="399">
      <c r="A399" s="1"/>
      <c r="B399" s="13"/>
      <c r="C399" s="13"/>
      <c r="D399" s="13"/>
      <c r="E399" s="13"/>
      <c r="F399" s="13"/>
      <c r="G399" s="13"/>
    </row>
    <row r="400">
      <c r="A400" s="1"/>
      <c r="B400" s="13"/>
      <c r="C400" s="13"/>
      <c r="D400" s="13"/>
      <c r="E400" s="13"/>
      <c r="F400" s="13"/>
      <c r="G400" s="13"/>
    </row>
    <row r="401">
      <c r="A401" s="1"/>
      <c r="B401" s="13"/>
      <c r="C401" s="13"/>
      <c r="D401" s="13"/>
      <c r="E401" s="13"/>
      <c r="F401" s="13"/>
      <c r="G401" s="13"/>
    </row>
    <row r="402">
      <c r="A402" s="1"/>
      <c r="B402" s="13"/>
      <c r="C402" s="13"/>
      <c r="D402" s="13"/>
      <c r="E402" s="13"/>
      <c r="F402" s="13"/>
      <c r="G402" s="13"/>
    </row>
    <row r="403">
      <c r="A403" s="1"/>
      <c r="B403" s="13"/>
      <c r="C403" s="13"/>
      <c r="D403" s="13"/>
      <c r="E403" s="13"/>
      <c r="F403" s="13"/>
      <c r="G403" s="13"/>
    </row>
    <row r="404">
      <c r="A404" s="1"/>
      <c r="B404" s="13"/>
      <c r="C404" s="13"/>
      <c r="D404" s="13"/>
      <c r="E404" s="13"/>
      <c r="F404" s="13"/>
      <c r="G404" s="13"/>
    </row>
    <row r="405">
      <c r="A405" s="1"/>
      <c r="B405" s="13"/>
      <c r="C405" s="13"/>
      <c r="D405" s="13"/>
      <c r="E405" s="13"/>
      <c r="F405" s="13"/>
      <c r="G405" s="13"/>
    </row>
    <row r="406">
      <c r="A406" s="1"/>
      <c r="B406" s="13"/>
      <c r="C406" s="13"/>
      <c r="D406" s="13"/>
      <c r="E406" s="13"/>
      <c r="F406" s="13"/>
      <c r="G406" s="13"/>
    </row>
    <row r="407">
      <c r="A407" s="1"/>
      <c r="B407" s="13"/>
      <c r="C407" s="13"/>
      <c r="D407" s="13"/>
      <c r="E407" s="13"/>
      <c r="F407" s="13"/>
      <c r="G407" s="13"/>
    </row>
    <row r="408">
      <c r="A408" s="1"/>
      <c r="B408" s="13"/>
      <c r="C408" s="13"/>
      <c r="D408" s="13"/>
      <c r="E408" s="13"/>
      <c r="F408" s="13"/>
      <c r="G408" s="13"/>
    </row>
    <row r="409">
      <c r="A409" s="1"/>
      <c r="B409" s="13"/>
      <c r="C409" s="13"/>
      <c r="D409" s="13"/>
      <c r="E409" s="13"/>
      <c r="F409" s="13"/>
      <c r="G409" s="13"/>
    </row>
    <row r="410">
      <c r="A410" s="1"/>
      <c r="B410" s="13"/>
      <c r="C410" s="13"/>
      <c r="D410" s="13"/>
      <c r="E410" s="13"/>
      <c r="F410" s="13"/>
      <c r="G410" s="13"/>
    </row>
    <row r="411">
      <c r="A411" s="1"/>
      <c r="B411" s="13"/>
      <c r="C411" s="13"/>
      <c r="D411" s="13"/>
      <c r="E411" s="13"/>
      <c r="F411" s="13"/>
      <c r="G411" s="13"/>
    </row>
    <row r="412">
      <c r="A412" s="1"/>
      <c r="B412" s="13"/>
      <c r="C412" s="13"/>
      <c r="D412" s="13"/>
      <c r="E412" s="13"/>
      <c r="F412" s="13"/>
      <c r="G412" s="13"/>
    </row>
    <row r="413">
      <c r="A413" s="1"/>
      <c r="B413" s="13"/>
      <c r="C413" s="13"/>
      <c r="D413" s="13"/>
      <c r="E413" s="13"/>
      <c r="F413" s="13"/>
      <c r="G413" s="13"/>
    </row>
    <row r="414">
      <c r="A414" s="1"/>
      <c r="B414" s="13"/>
      <c r="C414" s="13"/>
      <c r="D414" s="13"/>
      <c r="E414" s="13"/>
      <c r="F414" s="13"/>
      <c r="G414" s="13"/>
    </row>
    <row r="415">
      <c r="A415" s="1"/>
      <c r="B415" s="13"/>
      <c r="C415" s="13"/>
      <c r="D415" s="13"/>
      <c r="E415" s="13"/>
      <c r="F415" s="13"/>
      <c r="G415" s="13"/>
    </row>
    <row r="416">
      <c r="A416" s="1"/>
      <c r="B416" s="13"/>
      <c r="C416" s="13"/>
      <c r="D416" s="13"/>
      <c r="E416" s="13"/>
      <c r="F416" s="13"/>
      <c r="G416" s="13"/>
    </row>
    <row r="417">
      <c r="A417" s="1"/>
      <c r="B417" s="13"/>
      <c r="C417" s="13"/>
      <c r="D417" s="13"/>
      <c r="E417" s="13"/>
      <c r="F417" s="13"/>
      <c r="G417" s="13"/>
    </row>
    <row r="418">
      <c r="A418" s="1"/>
      <c r="B418" s="13"/>
      <c r="C418" s="13"/>
      <c r="D418" s="13"/>
      <c r="E418" s="13"/>
      <c r="F418" s="13"/>
      <c r="G418" s="13"/>
    </row>
    <row r="419">
      <c r="A419" s="1"/>
      <c r="B419" s="13"/>
      <c r="C419" s="13"/>
      <c r="D419" s="13"/>
      <c r="E419" s="13"/>
      <c r="F419" s="13"/>
      <c r="G419" s="13"/>
    </row>
    <row r="420">
      <c r="A420" s="1"/>
      <c r="B420" s="13"/>
      <c r="C420" s="13"/>
      <c r="D420" s="13"/>
      <c r="E420" s="13"/>
      <c r="F420" s="13"/>
      <c r="G420" s="13"/>
    </row>
    <row r="421">
      <c r="A421" s="1"/>
      <c r="B421" s="13"/>
      <c r="C421" s="13"/>
      <c r="D421" s="13"/>
      <c r="E421" s="13"/>
      <c r="F421" s="13"/>
      <c r="G421" s="13"/>
    </row>
    <row r="422">
      <c r="A422" s="1"/>
      <c r="B422" s="13"/>
      <c r="C422" s="13"/>
      <c r="D422" s="13"/>
      <c r="E422" s="13"/>
      <c r="F422" s="13"/>
      <c r="G422" s="13"/>
    </row>
    <row r="423">
      <c r="A423" s="1"/>
      <c r="B423" s="13"/>
      <c r="C423" s="13"/>
      <c r="D423" s="13"/>
      <c r="E423" s="13"/>
      <c r="F423" s="13"/>
      <c r="G423" s="13"/>
    </row>
    <row r="424">
      <c r="A424" s="1"/>
      <c r="B424" s="13"/>
      <c r="C424" s="13"/>
      <c r="D424" s="13"/>
      <c r="E424" s="13"/>
      <c r="F424" s="13"/>
      <c r="G424" s="13"/>
    </row>
    <row r="425">
      <c r="A425" s="1"/>
      <c r="B425" s="13"/>
      <c r="C425" s="13"/>
      <c r="D425" s="13"/>
      <c r="E425" s="13"/>
      <c r="F425" s="13"/>
      <c r="G425" s="13"/>
    </row>
    <row r="426">
      <c r="A426" s="1"/>
      <c r="B426" s="13"/>
      <c r="C426" s="13"/>
      <c r="D426" s="13"/>
      <c r="E426" s="13"/>
      <c r="F426" s="13"/>
      <c r="G426" s="13"/>
    </row>
    <row r="427">
      <c r="A427" s="1"/>
      <c r="B427" s="13"/>
      <c r="C427" s="13"/>
      <c r="D427" s="13"/>
      <c r="E427" s="13"/>
      <c r="F427" s="13"/>
      <c r="G427" s="13"/>
    </row>
    <row r="428">
      <c r="A428" s="1"/>
      <c r="B428" s="13"/>
      <c r="C428" s="13"/>
      <c r="D428" s="13"/>
      <c r="E428" s="13"/>
      <c r="F428" s="13"/>
      <c r="G428" s="13"/>
    </row>
    <row r="429">
      <c r="A429" s="1"/>
      <c r="B429" s="13"/>
      <c r="C429" s="13"/>
      <c r="D429" s="13"/>
      <c r="E429" s="13"/>
      <c r="F429" s="13"/>
      <c r="G429" s="13"/>
    </row>
    <row r="430">
      <c r="A430" s="1"/>
      <c r="B430" s="13"/>
      <c r="C430" s="13"/>
      <c r="D430" s="13"/>
      <c r="E430" s="13"/>
      <c r="F430" s="13"/>
      <c r="G430" s="13"/>
    </row>
    <row r="431">
      <c r="A431" s="1"/>
      <c r="B431" s="13"/>
      <c r="C431" s="13"/>
      <c r="D431" s="13"/>
      <c r="E431" s="13"/>
      <c r="F431" s="13"/>
      <c r="G431" s="13"/>
    </row>
    <row r="432">
      <c r="A432" s="1"/>
      <c r="B432" s="13"/>
      <c r="C432" s="13"/>
      <c r="D432" s="13"/>
      <c r="E432" s="13"/>
      <c r="F432" s="13"/>
      <c r="G432" s="13"/>
    </row>
    <row r="433">
      <c r="A433" s="1"/>
      <c r="B433" s="13"/>
      <c r="C433" s="13"/>
      <c r="D433" s="13"/>
      <c r="E433" s="13"/>
      <c r="F433" s="13"/>
      <c r="G433" s="13"/>
    </row>
    <row r="434">
      <c r="A434" s="1"/>
      <c r="B434" s="13"/>
      <c r="C434" s="13"/>
      <c r="D434" s="13"/>
      <c r="E434" s="13"/>
      <c r="F434" s="13"/>
      <c r="G434" s="13"/>
    </row>
    <row r="435">
      <c r="A435" s="1"/>
      <c r="B435" s="13"/>
      <c r="C435" s="13"/>
      <c r="D435" s="13"/>
      <c r="E435" s="13"/>
      <c r="F435" s="13"/>
      <c r="G435" s="13"/>
    </row>
    <row r="436">
      <c r="A436" s="1"/>
      <c r="B436" s="13"/>
      <c r="C436" s="13"/>
      <c r="D436" s="13"/>
      <c r="E436" s="13"/>
      <c r="F436" s="13"/>
      <c r="G436" s="13"/>
    </row>
    <row r="437">
      <c r="A437" s="1"/>
      <c r="B437" s="13"/>
      <c r="C437" s="13"/>
      <c r="D437" s="13"/>
      <c r="E437" s="13"/>
      <c r="F437" s="13"/>
      <c r="G437" s="13"/>
    </row>
    <row r="438">
      <c r="A438" s="1"/>
      <c r="B438" s="13"/>
      <c r="C438" s="13"/>
      <c r="D438" s="13"/>
      <c r="E438" s="13"/>
      <c r="F438" s="13"/>
      <c r="G438" s="13"/>
    </row>
    <row r="439">
      <c r="A439" s="1"/>
      <c r="B439" s="13"/>
      <c r="C439" s="13"/>
      <c r="D439" s="13"/>
      <c r="E439" s="13"/>
      <c r="F439" s="13"/>
      <c r="G439" s="13"/>
    </row>
    <row r="440">
      <c r="A440" s="1"/>
      <c r="B440" s="13"/>
      <c r="C440" s="13"/>
      <c r="D440" s="13"/>
      <c r="E440" s="13"/>
      <c r="F440" s="13"/>
      <c r="G440" s="13"/>
    </row>
    <row r="441">
      <c r="A441" s="1"/>
      <c r="B441" s="13"/>
      <c r="C441" s="13"/>
      <c r="D441" s="13"/>
      <c r="E441" s="13"/>
      <c r="F441" s="13"/>
      <c r="G441" s="13"/>
    </row>
    <row r="442">
      <c r="A442" s="1"/>
      <c r="B442" s="13"/>
      <c r="C442" s="13"/>
      <c r="D442" s="13"/>
      <c r="E442" s="13"/>
      <c r="F442" s="13"/>
      <c r="G442" s="13"/>
    </row>
    <row r="443">
      <c r="A443" s="1"/>
      <c r="B443" s="13"/>
      <c r="C443" s="13"/>
      <c r="D443" s="13"/>
      <c r="E443" s="13"/>
      <c r="F443" s="13"/>
      <c r="G443" s="13"/>
    </row>
    <row r="444">
      <c r="A444" s="1"/>
      <c r="B444" s="13"/>
      <c r="C444" s="13"/>
      <c r="D444" s="13"/>
      <c r="E444" s="13"/>
      <c r="F444" s="13"/>
      <c r="G444" s="13"/>
    </row>
    <row r="445">
      <c r="A445" s="1"/>
      <c r="B445" s="13"/>
      <c r="C445" s="13"/>
      <c r="D445" s="13"/>
      <c r="E445" s="13"/>
      <c r="F445" s="13"/>
      <c r="G445" s="13"/>
    </row>
    <row r="446">
      <c r="A446" s="1"/>
      <c r="B446" s="13"/>
      <c r="C446" s="13"/>
      <c r="D446" s="13"/>
      <c r="E446" s="13"/>
      <c r="F446" s="13"/>
      <c r="G446" s="13"/>
    </row>
    <row r="447">
      <c r="A447" s="1"/>
      <c r="B447" s="13"/>
      <c r="C447" s="13"/>
      <c r="D447" s="13"/>
      <c r="E447" s="13"/>
      <c r="F447" s="13"/>
      <c r="G447" s="13"/>
    </row>
    <row r="448">
      <c r="A448" s="1"/>
      <c r="B448" s="13"/>
      <c r="C448" s="13"/>
      <c r="D448" s="13"/>
      <c r="E448" s="13"/>
      <c r="F448" s="13"/>
      <c r="G448" s="13"/>
    </row>
    <row r="449">
      <c r="A449" s="1"/>
      <c r="B449" s="13"/>
      <c r="C449" s="13"/>
      <c r="D449" s="13"/>
      <c r="E449" s="13"/>
      <c r="F449" s="13"/>
      <c r="G449" s="13"/>
    </row>
    <row r="450">
      <c r="A450" s="1"/>
      <c r="B450" s="13"/>
      <c r="C450" s="13"/>
      <c r="D450" s="13"/>
      <c r="E450" s="13"/>
      <c r="F450" s="13"/>
      <c r="G450" s="13"/>
    </row>
    <row r="451">
      <c r="A451" s="1"/>
      <c r="B451" s="13"/>
      <c r="C451" s="13"/>
      <c r="D451" s="13"/>
      <c r="E451" s="13"/>
      <c r="F451" s="13"/>
      <c r="G451" s="13"/>
    </row>
    <row r="452">
      <c r="A452" s="1"/>
      <c r="B452" s="13"/>
      <c r="C452" s="13"/>
      <c r="D452" s="13"/>
      <c r="E452" s="13"/>
      <c r="F452" s="13"/>
      <c r="G452" s="13"/>
    </row>
    <row r="453">
      <c r="A453" s="1"/>
      <c r="B453" s="13"/>
      <c r="C453" s="13"/>
      <c r="D453" s="13"/>
      <c r="E453" s="13"/>
      <c r="F453" s="13"/>
      <c r="G453" s="13"/>
    </row>
    <row r="454">
      <c r="A454" s="1"/>
      <c r="B454" s="13"/>
      <c r="C454" s="13"/>
      <c r="D454" s="13"/>
      <c r="E454" s="13"/>
      <c r="F454" s="13"/>
      <c r="G454" s="13"/>
    </row>
    <row r="455">
      <c r="A455" s="1"/>
      <c r="B455" s="13"/>
      <c r="C455" s="13"/>
      <c r="D455" s="13"/>
      <c r="E455" s="13"/>
      <c r="F455" s="13"/>
      <c r="G455" s="13"/>
    </row>
    <row r="456">
      <c r="A456" s="1"/>
      <c r="B456" s="13"/>
      <c r="C456" s="13"/>
      <c r="D456" s="13"/>
      <c r="E456" s="13"/>
      <c r="F456" s="13"/>
      <c r="G456" s="13"/>
    </row>
    <row r="457">
      <c r="A457" s="1"/>
      <c r="B457" s="13"/>
      <c r="C457" s="13"/>
      <c r="D457" s="13"/>
      <c r="E457" s="13"/>
      <c r="F457" s="13"/>
      <c r="G457" s="13"/>
    </row>
    <row r="458">
      <c r="A458" s="1"/>
      <c r="B458" s="13"/>
      <c r="C458" s="13"/>
      <c r="D458" s="13"/>
      <c r="E458" s="13"/>
      <c r="F458" s="13"/>
      <c r="G458" s="13"/>
    </row>
    <row r="459">
      <c r="A459" s="1"/>
      <c r="B459" s="13"/>
      <c r="C459" s="13"/>
      <c r="D459" s="13"/>
      <c r="E459" s="13"/>
      <c r="F459" s="13"/>
      <c r="G459" s="13"/>
    </row>
    <row r="460">
      <c r="A460" s="1"/>
      <c r="B460" s="13"/>
      <c r="C460" s="13"/>
      <c r="D460" s="13"/>
      <c r="E460" s="13"/>
      <c r="F460" s="13"/>
      <c r="G460" s="13"/>
    </row>
    <row r="461">
      <c r="A461" s="1"/>
      <c r="B461" s="13"/>
      <c r="C461" s="13"/>
      <c r="D461" s="13"/>
      <c r="E461" s="13"/>
      <c r="F461" s="13"/>
      <c r="G461" s="13"/>
    </row>
    <row r="462">
      <c r="A462" s="1"/>
      <c r="B462" s="13"/>
      <c r="C462" s="13"/>
      <c r="D462" s="13"/>
      <c r="E462" s="13"/>
      <c r="F462" s="13"/>
      <c r="G462" s="13"/>
    </row>
    <row r="463">
      <c r="A463" s="1"/>
      <c r="B463" s="13"/>
      <c r="C463" s="13"/>
      <c r="D463" s="13"/>
      <c r="E463" s="13"/>
      <c r="F463" s="13"/>
      <c r="G463" s="13"/>
    </row>
    <row r="464">
      <c r="A464" s="1"/>
      <c r="B464" s="13"/>
      <c r="C464" s="13"/>
      <c r="D464" s="13"/>
      <c r="E464" s="13"/>
      <c r="F464" s="13"/>
      <c r="G464" s="13"/>
    </row>
    <row r="465">
      <c r="A465" s="1"/>
      <c r="B465" s="13"/>
      <c r="C465" s="13"/>
      <c r="D465" s="13"/>
      <c r="E465" s="13"/>
      <c r="F465" s="13"/>
      <c r="G465" s="13"/>
    </row>
    <row r="466">
      <c r="A466" s="1"/>
      <c r="B466" s="13"/>
      <c r="C466" s="13"/>
      <c r="D466" s="13"/>
      <c r="E466" s="13"/>
      <c r="F466" s="13"/>
      <c r="G466" s="13"/>
    </row>
    <row r="467">
      <c r="A467" s="1"/>
      <c r="B467" s="13"/>
      <c r="C467" s="13"/>
      <c r="D467" s="13"/>
      <c r="E467" s="13"/>
      <c r="F467" s="13"/>
      <c r="G467" s="13"/>
    </row>
    <row r="468">
      <c r="A468" s="1"/>
      <c r="B468" s="13"/>
      <c r="C468" s="13"/>
      <c r="D468" s="13"/>
      <c r="E468" s="13"/>
      <c r="F468" s="13"/>
      <c r="G468" s="13"/>
    </row>
    <row r="469">
      <c r="A469" s="1"/>
      <c r="B469" s="13"/>
      <c r="C469" s="13"/>
      <c r="D469" s="13"/>
      <c r="E469" s="13"/>
      <c r="F469" s="13"/>
      <c r="G469" s="13"/>
    </row>
    <row r="470">
      <c r="A470" s="1"/>
      <c r="B470" s="13"/>
      <c r="C470" s="13"/>
      <c r="D470" s="13"/>
      <c r="E470" s="13"/>
      <c r="F470" s="13"/>
      <c r="G470" s="13"/>
    </row>
    <row r="471">
      <c r="A471" s="1"/>
      <c r="B471" s="13"/>
      <c r="C471" s="13"/>
      <c r="D471" s="13"/>
      <c r="E471" s="13"/>
      <c r="F471" s="13"/>
      <c r="G471" s="13"/>
    </row>
    <row r="472">
      <c r="A472" s="1"/>
      <c r="B472" s="13"/>
      <c r="C472" s="13"/>
      <c r="D472" s="13"/>
      <c r="E472" s="13"/>
      <c r="F472" s="13"/>
      <c r="G472" s="13"/>
    </row>
    <row r="473">
      <c r="A473" s="1"/>
      <c r="B473" s="13"/>
      <c r="C473" s="13"/>
      <c r="D473" s="13"/>
      <c r="E473" s="13"/>
      <c r="F473" s="13"/>
      <c r="G473" s="13"/>
    </row>
    <row r="474">
      <c r="A474" s="1"/>
      <c r="B474" s="13"/>
      <c r="C474" s="13"/>
      <c r="D474" s="13"/>
      <c r="E474" s="13"/>
      <c r="F474" s="13"/>
      <c r="G474" s="13"/>
    </row>
    <row r="475">
      <c r="A475" s="1"/>
      <c r="B475" s="13"/>
      <c r="C475" s="13"/>
      <c r="D475" s="13"/>
      <c r="E475" s="13"/>
      <c r="F475" s="13"/>
      <c r="G475" s="13"/>
    </row>
    <row r="476">
      <c r="A476" s="1"/>
      <c r="B476" s="13"/>
      <c r="C476" s="13"/>
      <c r="D476" s="13"/>
      <c r="E476" s="13"/>
      <c r="F476" s="13"/>
      <c r="G476" s="13"/>
    </row>
    <row r="477">
      <c r="A477" s="1"/>
      <c r="B477" s="13"/>
      <c r="C477" s="13"/>
      <c r="D477" s="13"/>
      <c r="E477" s="13"/>
      <c r="F477" s="13"/>
      <c r="G477" s="13"/>
    </row>
    <row r="478">
      <c r="A478" s="1"/>
      <c r="B478" s="13"/>
      <c r="C478" s="13"/>
      <c r="D478" s="13"/>
      <c r="E478" s="13"/>
      <c r="F478" s="13"/>
      <c r="G478" s="13"/>
    </row>
    <row r="479">
      <c r="A479" s="1"/>
      <c r="B479" s="13"/>
      <c r="C479" s="13"/>
      <c r="D479" s="13"/>
      <c r="E479" s="13"/>
      <c r="F479" s="13"/>
      <c r="G479" s="13"/>
    </row>
    <row r="480">
      <c r="A480" s="1"/>
      <c r="B480" s="13"/>
      <c r="C480" s="13"/>
      <c r="D480" s="13"/>
      <c r="E480" s="13"/>
      <c r="F480" s="13"/>
      <c r="G480" s="13"/>
    </row>
    <row r="481">
      <c r="A481" s="1"/>
      <c r="B481" s="13"/>
      <c r="C481" s="13"/>
      <c r="D481" s="13"/>
      <c r="E481" s="13"/>
      <c r="F481" s="13"/>
      <c r="G481" s="13"/>
    </row>
    <row r="482">
      <c r="A482" s="1"/>
      <c r="B482" s="13"/>
      <c r="C482" s="13"/>
      <c r="D482" s="13"/>
      <c r="E482" s="13"/>
      <c r="F482" s="13"/>
      <c r="G482" s="13"/>
    </row>
    <row r="483">
      <c r="A483" s="1"/>
      <c r="B483" s="13"/>
      <c r="C483" s="13"/>
      <c r="D483" s="13"/>
      <c r="E483" s="13"/>
      <c r="F483" s="13"/>
      <c r="G483" s="13"/>
    </row>
    <row r="484">
      <c r="A484" s="1"/>
      <c r="B484" s="13"/>
      <c r="C484" s="13"/>
      <c r="D484" s="13"/>
      <c r="E484" s="13"/>
      <c r="F484" s="13"/>
      <c r="G484" s="13"/>
    </row>
    <row r="485">
      <c r="A485" s="1"/>
      <c r="B485" s="13"/>
      <c r="C485" s="13"/>
      <c r="D485" s="13"/>
      <c r="E485" s="13"/>
      <c r="F485" s="13"/>
      <c r="G485" s="13"/>
    </row>
    <row r="486">
      <c r="A486" s="1"/>
      <c r="B486" s="13"/>
      <c r="C486" s="13"/>
      <c r="D486" s="13"/>
      <c r="E486" s="13"/>
      <c r="F486" s="13"/>
      <c r="G486" s="13"/>
    </row>
    <row r="487">
      <c r="A487" s="1"/>
      <c r="B487" s="13"/>
      <c r="C487" s="13"/>
      <c r="D487" s="13"/>
      <c r="E487" s="13"/>
      <c r="F487" s="13"/>
      <c r="G487" s="13"/>
    </row>
    <row r="488">
      <c r="A488" s="1"/>
      <c r="B488" s="13"/>
      <c r="C488" s="13"/>
      <c r="D488" s="13"/>
      <c r="E488" s="13"/>
      <c r="F488" s="13"/>
      <c r="G488" s="13"/>
    </row>
    <row r="489">
      <c r="A489" s="1"/>
      <c r="B489" s="13"/>
      <c r="C489" s="13"/>
      <c r="D489" s="13"/>
      <c r="E489" s="13"/>
      <c r="F489" s="13"/>
      <c r="G489" s="13"/>
    </row>
    <row r="490">
      <c r="A490" s="1"/>
      <c r="B490" s="13"/>
      <c r="C490" s="13"/>
      <c r="D490" s="13"/>
      <c r="E490" s="13"/>
      <c r="F490" s="13"/>
      <c r="G490" s="13"/>
    </row>
    <row r="491">
      <c r="A491" s="1"/>
      <c r="B491" s="13"/>
      <c r="C491" s="13"/>
      <c r="D491" s="13"/>
      <c r="E491" s="13"/>
      <c r="F491" s="13"/>
      <c r="G491" s="13"/>
    </row>
    <row r="492">
      <c r="A492" s="1"/>
      <c r="B492" s="13"/>
      <c r="C492" s="13"/>
      <c r="D492" s="13"/>
      <c r="E492" s="13"/>
      <c r="F492" s="13"/>
      <c r="G492" s="13"/>
    </row>
    <row r="493">
      <c r="A493" s="1"/>
      <c r="B493" s="13"/>
      <c r="C493" s="13"/>
      <c r="D493" s="13"/>
      <c r="E493" s="13"/>
      <c r="F493" s="13"/>
      <c r="G493" s="13"/>
    </row>
    <row r="494">
      <c r="A494" s="1"/>
      <c r="B494" s="13"/>
      <c r="C494" s="13"/>
      <c r="D494" s="13"/>
      <c r="E494" s="13"/>
      <c r="F494" s="13"/>
      <c r="G494" s="13"/>
    </row>
    <row r="495">
      <c r="A495" s="1"/>
      <c r="B495" s="13"/>
      <c r="C495" s="13"/>
      <c r="D495" s="13"/>
      <c r="E495" s="13"/>
      <c r="F495" s="13"/>
      <c r="G495" s="13"/>
    </row>
    <row r="496">
      <c r="A496" s="1"/>
      <c r="B496" s="13"/>
      <c r="C496" s="13"/>
      <c r="D496" s="13"/>
      <c r="E496" s="13"/>
      <c r="F496" s="13"/>
      <c r="G496" s="13"/>
    </row>
    <row r="497">
      <c r="A497" s="1"/>
      <c r="B497" s="13"/>
      <c r="C497" s="13"/>
      <c r="D497" s="13"/>
      <c r="E497" s="13"/>
      <c r="F497" s="13"/>
      <c r="G497" s="13"/>
    </row>
    <row r="498">
      <c r="A498" s="1"/>
      <c r="B498" s="13"/>
      <c r="C498" s="13"/>
      <c r="D498" s="13"/>
      <c r="E498" s="13"/>
      <c r="F498" s="13"/>
      <c r="G498" s="13"/>
    </row>
    <row r="499">
      <c r="A499" s="1"/>
      <c r="B499" s="13"/>
      <c r="C499" s="13"/>
      <c r="D499" s="13"/>
      <c r="E499" s="13"/>
      <c r="F499" s="13"/>
      <c r="G499" s="13"/>
    </row>
    <row r="500">
      <c r="A500" s="1"/>
      <c r="B500" s="13"/>
      <c r="C500" s="13"/>
      <c r="D500" s="13"/>
      <c r="E500" s="13"/>
      <c r="F500" s="13"/>
      <c r="G500" s="13"/>
    </row>
    <row r="501">
      <c r="A501" s="1"/>
      <c r="B501" s="13"/>
      <c r="C501" s="13"/>
      <c r="D501" s="13"/>
      <c r="E501" s="13"/>
      <c r="F501" s="13"/>
      <c r="G501" s="13"/>
    </row>
    <row r="502">
      <c r="A502" s="1"/>
      <c r="B502" s="13"/>
      <c r="C502" s="13"/>
      <c r="D502" s="13"/>
      <c r="E502" s="13"/>
      <c r="F502" s="13"/>
      <c r="G502" s="13"/>
    </row>
    <row r="503">
      <c r="A503" s="1"/>
      <c r="B503" s="13"/>
      <c r="C503" s="13"/>
      <c r="D503" s="13"/>
      <c r="E503" s="13"/>
      <c r="F503" s="13"/>
      <c r="G503" s="13"/>
    </row>
    <row r="504">
      <c r="A504" s="1"/>
      <c r="B504" s="13"/>
      <c r="C504" s="13"/>
      <c r="D504" s="13"/>
      <c r="E504" s="13"/>
      <c r="F504" s="13"/>
      <c r="G504" s="13"/>
    </row>
    <row r="505">
      <c r="A505" s="1"/>
      <c r="B505" s="13"/>
      <c r="C505" s="13"/>
      <c r="D505" s="13"/>
      <c r="E505" s="13"/>
      <c r="F505" s="13"/>
      <c r="G505" s="13"/>
    </row>
    <row r="506">
      <c r="A506" s="1"/>
      <c r="B506" s="13"/>
      <c r="C506" s="13"/>
      <c r="D506" s="13"/>
      <c r="E506" s="13"/>
      <c r="F506" s="13"/>
      <c r="G506" s="13"/>
    </row>
    <row r="507">
      <c r="A507" s="1"/>
      <c r="B507" s="13"/>
      <c r="C507" s="13"/>
      <c r="D507" s="13"/>
      <c r="E507" s="13"/>
      <c r="F507" s="13"/>
      <c r="G507" s="13"/>
    </row>
    <row r="508">
      <c r="A508" s="1"/>
      <c r="B508" s="13"/>
      <c r="C508" s="13"/>
      <c r="D508" s="13"/>
      <c r="E508" s="13"/>
      <c r="F508" s="13"/>
      <c r="G508" s="13"/>
    </row>
    <row r="509">
      <c r="A509" s="1"/>
      <c r="B509" s="13"/>
      <c r="C509" s="13"/>
      <c r="D509" s="13"/>
      <c r="E509" s="13"/>
      <c r="F509" s="13"/>
      <c r="G509" s="13"/>
    </row>
    <row r="510">
      <c r="A510" s="1"/>
      <c r="B510" s="13"/>
      <c r="C510" s="13"/>
      <c r="D510" s="13"/>
      <c r="E510" s="13"/>
      <c r="F510" s="13"/>
      <c r="G510" s="13"/>
    </row>
    <row r="511">
      <c r="A511" s="1"/>
      <c r="B511" s="13"/>
      <c r="C511" s="13"/>
      <c r="D511" s="13"/>
      <c r="E511" s="13"/>
      <c r="F511" s="13"/>
      <c r="G511" s="13"/>
    </row>
    <row r="512">
      <c r="A512" s="1"/>
      <c r="B512" s="13"/>
      <c r="C512" s="13"/>
      <c r="D512" s="13"/>
      <c r="E512" s="13"/>
      <c r="F512" s="13"/>
      <c r="G512" s="13"/>
    </row>
    <row r="513">
      <c r="A513" s="1"/>
      <c r="B513" s="13"/>
      <c r="C513" s="13"/>
      <c r="D513" s="13"/>
      <c r="E513" s="13"/>
      <c r="F513" s="13"/>
      <c r="G513" s="13"/>
    </row>
    <row r="514">
      <c r="A514" s="1"/>
      <c r="B514" s="13"/>
      <c r="C514" s="13"/>
      <c r="D514" s="13"/>
      <c r="E514" s="13"/>
      <c r="F514" s="13"/>
      <c r="G514" s="13"/>
    </row>
    <row r="515">
      <c r="A515" s="1"/>
      <c r="B515" s="13"/>
      <c r="C515" s="13"/>
      <c r="D515" s="13"/>
      <c r="E515" s="13"/>
      <c r="F515" s="13"/>
      <c r="G515" s="13"/>
    </row>
    <row r="516">
      <c r="A516" s="1"/>
      <c r="B516" s="13"/>
      <c r="C516" s="13"/>
      <c r="D516" s="13"/>
      <c r="E516" s="13"/>
      <c r="F516" s="13"/>
      <c r="G516" s="13"/>
    </row>
    <row r="517">
      <c r="A517" s="1"/>
      <c r="B517" s="13"/>
      <c r="C517" s="13"/>
      <c r="D517" s="13"/>
      <c r="E517" s="13"/>
      <c r="F517" s="13"/>
      <c r="G517" s="13"/>
    </row>
    <row r="518">
      <c r="A518" s="1"/>
      <c r="B518" s="13"/>
      <c r="C518" s="13"/>
      <c r="D518" s="13"/>
      <c r="E518" s="13"/>
      <c r="F518" s="13"/>
      <c r="G518" s="13"/>
    </row>
    <row r="519">
      <c r="A519" s="1"/>
      <c r="B519" s="13"/>
      <c r="C519" s="13"/>
      <c r="D519" s="13"/>
      <c r="E519" s="13"/>
      <c r="F519" s="13"/>
      <c r="G519" s="13"/>
    </row>
    <row r="520">
      <c r="A520" s="1"/>
      <c r="B520" s="13"/>
      <c r="C520" s="13"/>
      <c r="D520" s="13"/>
      <c r="E520" s="13"/>
      <c r="F520" s="13"/>
      <c r="G520" s="13"/>
    </row>
    <row r="521">
      <c r="A521" s="1"/>
      <c r="B521" s="13"/>
      <c r="C521" s="13"/>
      <c r="D521" s="13"/>
      <c r="E521" s="13"/>
      <c r="F521" s="13"/>
      <c r="G521" s="13"/>
    </row>
    <row r="522">
      <c r="A522" s="1"/>
      <c r="B522" s="13"/>
      <c r="C522" s="13"/>
      <c r="D522" s="13"/>
      <c r="E522" s="13"/>
      <c r="F522" s="13"/>
      <c r="G522" s="13"/>
    </row>
    <row r="523">
      <c r="A523" s="1"/>
      <c r="B523" s="13"/>
      <c r="C523" s="13"/>
      <c r="D523" s="13"/>
      <c r="E523" s="13"/>
      <c r="F523" s="13"/>
      <c r="G523" s="13"/>
    </row>
    <row r="524">
      <c r="A524" s="1"/>
      <c r="B524" s="13"/>
      <c r="C524" s="13"/>
      <c r="D524" s="13"/>
      <c r="E524" s="13"/>
      <c r="F524" s="13"/>
      <c r="G524" s="13"/>
    </row>
    <row r="525">
      <c r="A525" s="1"/>
      <c r="B525" s="13"/>
      <c r="C525" s="13"/>
      <c r="D525" s="13"/>
      <c r="E525" s="13"/>
      <c r="F525" s="13"/>
      <c r="G525" s="13"/>
    </row>
    <row r="526">
      <c r="A526" s="1"/>
      <c r="B526" s="13"/>
      <c r="C526" s="13"/>
      <c r="D526" s="13"/>
      <c r="E526" s="13"/>
      <c r="F526" s="13"/>
      <c r="G526" s="13"/>
    </row>
    <row r="527">
      <c r="A527" s="1"/>
      <c r="B527" s="13"/>
      <c r="C527" s="13"/>
      <c r="D527" s="13"/>
      <c r="E527" s="13"/>
      <c r="F527" s="13"/>
      <c r="G527" s="13"/>
    </row>
    <row r="528">
      <c r="A528" s="1"/>
      <c r="B528" s="13"/>
      <c r="C528" s="13"/>
      <c r="D528" s="13"/>
      <c r="E528" s="13"/>
      <c r="F528" s="13"/>
      <c r="G528" s="13"/>
    </row>
    <row r="529">
      <c r="A529" s="1"/>
      <c r="B529" s="13"/>
      <c r="C529" s="13"/>
      <c r="D529" s="13"/>
      <c r="E529" s="13"/>
      <c r="F529" s="13"/>
      <c r="G529" s="13"/>
    </row>
    <row r="530">
      <c r="A530" s="1"/>
      <c r="B530" s="13"/>
      <c r="C530" s="13"/>
      <c r="D530" s="13"/>
      <c r="E530" s="13"/>
      <c r="F530" s="13"/>
      <c r="G530" s="13"/>
    </row>
    <row r="531">
      <c r="A531" s="1"/>
      <c r="B531" s="13"/>
      <c r="C531" s="13"/>
      <c r="D531" s="13"/>
      <c r="E531" s="13"/>
      <c r="F531" s="13"/>
      <c r="G531" s="13"/>
    </row>
    <row r="532">
      <c r="A532" s="1"/>
      <c r="B532" s="13"/>
      <c r="C532" s="13"/>
      <c r="D532" s="13"/>
      <c r="E532" s="13"/>
      <c r="F532" s="13"/>
      <c r="G532" s="13"/>
    </row>
    <row r="533">
      <c r="A533" s="1"/>
      <c r="B533" s="13"/>
      <c r="C533" s="13"/>
      <c r="D533" s="13"/>
      <c r="E533" s="13"/>
      <c r="F533" s="13"/>
      <c r="G533" s="13"/>
    </row>
    <row r="534">
      <c r="A534" s="1"/>
      <c r="B534" s="13"/>
      <c r="C534" s="13"/>
      <c r="D534" s="13"/>
      <c r="E534" s="13"/>
      <c r="F534" s="13"/>
      <c r="G534" s="13"/>
    </row>
    <row r="535">
      <c r="A535" s="1"/>
      <c r="B535" s="13"/>
      <c r="C535" s="13"/>
      <c r="D535" s="13"/>
      <c r="E535" s="13"/>
      <c r="F535" s="13"/>
      <c r="G535" s="13"/>
    </row>
    <row r="536">
      <c r="A536" s="1"/>
      <c r="B536" s="13"/>
      <c r="C536" s="13"/>
      <c r="D536" s="13"/>
      <c r="E536" s="13"/>
      <c r="F536" s="13"/>
      <c r="G536" s="13"/>
    </row>
    <row r="537">
      <c r="A537" s="1"/>
      <c r="B537" s="13"/>
      <c r="C537" s="13"/>
      <c r="D537" s="13"/>
      <c r="E537" s="13"/>
      <c r="F537" s="13"/>
      <c r="G537" s="13"/>
    </row>
    <row r="538">
      <c r="A538" s="1"/>
      <c r="B538" s="13"/>
      <c r="C538" s="13"/>
      <c r="D538" s="13"/>
      <c r="E538" s="13"/>
      <c r="F538" s="13"/>
      <c r="G538" s="13"/>
    </row>
    <row r="539">
      <c r="A539" s="1"/>
      <c r="B539" s="13"/>
      <c r="C539" s="13"/>
      <c r="D539" s="13"/>
      <c r="E539" s="13"/>
      <c r="F539" s="13"/>
      <c r="G539" s="13"/>
    </row>
    <row r="540">
      <c r="A540" s="1"/>
      <c r="B540" s="13"/>
      <c r="C540" s="13"/>
      <c r="D540" s="13"/>
      <c r="E540" s="13"/>
      <c r="F540" s="13"/>
      <c r="G540" s="13"/>
    </row>
    <row r="541">
      <c r="A541" s="1"/>
      <c r="B541" s="13"/>
      <c r="C541" s="13"/>
      <c r="D541" s="13"/>
      <c r="E541" s="13"/>
      <c r="F541" s="13"/>
      <c r="G541" s="13"/>
    </row>
    <row r="542">
      <c r="A542" s="1"/>
      <c r="B542" s="13"/>
      <c r="C542" s="13"/>
      <c r="D542" s="13"/>
      <c r="E542" s="13"/>
      <c r="F542" s="13"/>
      <c r="G542" s="13"/>
    </row>
    <row r="543">
      <c r="A543" s="1"/>
      <c r="B543" s="13"/>
      <c r="C543" s="13"/>
      <c r="D543" s="13"/>
      <c r="E543" s="13"/>
      <c r="F543" s="13"/>
      <c r="G543" s="13"/>
    </row>
    <row r="544">
      <c r="A544" s="1"/>
      <c r="B544" s="13"/>
      <c r="C544" s="13"/>
      <c r="D544" s="13"/>
      <c r="E544" s="13"/>
      <c r="F544" s="13"/>
      <c r="G544" s="13"/>
    </row>
    <row r="545">
      <c r="A545" s="1"/>
      <c r="B545" s="13"/>
      <c r="C545" s="13"/>
      <c r="D545" s="13"/>
      <c r="E545" s="13"/>
      <c r="F545" s="13"/>
      <c r="G545" s="13"/>
    </row>
    <row r="546">
      <c r="A546" s="1"/>
      <c r="B546" s="13"/>
      <c r="C546" s="13"/>
      <c r="D546" s="13"/>
      <c r="E546" s="13"/>
      <c r="F546" s="13"/>
      <c r="G546" s="13"/>
    </row>
    <row r="547">
      <c r="A547" s="1"/>
      <c r="B547" s="13"/>
      <c r="C547" s="13"/>
      <c r="D547" s="13"/>
      <c r="E547" s="13"/>
      <c r="F547" s="13"/>
      <c r="G547" s="13"/>
    </row>
    <row r="548">
      <c r="A548" s="1"/>
      <c r="B548" s="13"/>
      <c r="C548" s="13"/>
      <c r="D548" s="13"/>
      <c r="E548" s="13"/>
      <c r="F548" s="13"/>
      <c r="G548" s="13"/>
    </row>
    <row r="549">
      <c r="A549" s="1"/>
      <c r="B549" s="13"/>
      <c r="C549" s="13"/>
      <c r="D549" s="13"/>
      <c r="E549" s="13"/>
      <c r="F549" s="13"/>
      <c r="G549" s="13"/>
    </row>
    <row r="550">
      <c r="A550" s="1"/>
      <c r="B550" s="13"/>
      <c r="C550" s="13"/>
      <c r="D550" s="13"/>
      <c r="E550" s="13"/>
      <c r="F550" s="13"/>
      <c r="G550" s="13"/>
    </row>
    <row r="551">
      <c r="A551" s="1"/>
      <c r="B551" s="13"/>
      <c r="C551" s="13"/>
      <c r="D551" s="13"/>
      <c r="E551" s="13"/>
      <c r="F551" s="13"/>
      <c r="G551" s="13"/>
    </row>
    <row r="552">
      <c r="A552" s="1"/>
      <c r="B552" s="13"/>
      <c r="C552" s="13"/>
      <c r="D552" s="13"/>
      <c r="E552" s="13"/>
      <c r="F552" s="13"/>
      <c r="G552" s="13"/>
    </row>
    <row r="553">
      <c r="A553" s="1"/>
      <c r="B553" s="13"/>
      <c r="C553" s="13"/>
      <c r="D553" s="13"/>
      <c r="E553" s="13"/>
      <c r="F553" s="13"/>
      <c r="G553" s="13"/>
    </row>
    <row r="554">
      <c r="A554" s="1"/>
      <c r="B554" s="13"/>
      <c r="C554" s="13"/>
      <c r="D554" s="13"/>
      <c r="E554" s="13"/>
      <c r="F554" s="13"/>
      <c r="G554" s="13"/>
    </row>
    <row r="555">
      <c r="A555" s="1"/>
      <c r="B555" s="13"/>
      <c r="C555" s="13"/>
      <c r="D555" s="13"/>
      <c r="E555" s="13"/>
      <c r="F555" s="13"/>
      <c r="G555" s="13"/>
    </row>
    <row r="556">
      <c r="A556" s="1"/>
      <c r="B556" s="13"/>
      <c r="C556" s="13"/>
      <c r="D556" s="13"/>
      <c r="E556" s="13"/>
      <c r="F556" s="13"/>
      <c r="G556" s="13"/>
    </row>
    <row r="557">
      <c r="A557" s="1"/>
      <c r="B557" s="13"/>
      <c r="C557" s="13"/>
      <c r="D557" s="13"/>
      <c r="E557" s="13"/>
      <c r="F557" s="13"/>
      <c r="G557" s="13"/>
    </row>
    <row r="558">
      <c r="A558" s="1"/>
      <c r="B558" s="13"/>
      <c r="C558" s="13"/>
      <c r="D558" s="13"/>
      <c r="E558" s="13"/>
      <c r="F558" s="13"/>
      <c r="G558" s="13"/>
    </row>
    <row r="559">
      <c r="A559" s="1"/>
      <c r="B559" s="13"/>
      <c r="C559" s="13"/>
      <c r="D559" s="13"/>
      <c r="E559" s="13"/>
      <c r="F559" s="13"/>
      <c r="G559" s="13"/>
    </row>
    <row r="560">
      <c r="A560" s="1"/>
      <c r="B560" s="13"/>
      <c r="C560" s="13"/>
      <c r="D560" s="13"/>
      <c r="E560" s="13"/>
      <c r="F560" s="13"/>
      <c r="G560" s="13"/>
    </row>
    <row r="561">
      <c r="A561" s="1"/>
      <c r="B561" s="13"/>
      <c r="C561" s="13"/>
      <c r="D561" s="13"/>
      <c r="E561" s="13"/>
      <c r="F561" s="13"/>
      <c r="G561" s="13"/>
    </row>
    <row r="562">
      <c r="A562" s="1"/>
      <c r="B562" s="13"/>
      <c r="C562" s="13"/>
      <c r="D562" s="13"/>
      <c r="E562" s="13"/>
      <c r="F562" s="13"/>
      <c r="G562" s="13"/>
    </row>
    <row r="563">
      <c r="A563" s="1"/>
      <c r="B563" s="13"/>
      <c r="C563" s="13"/>
      <c r="D563" s="13"/>
      <c r="E563" s="13"/>
      <c r="F563" s="13"/>
      <c r="G563" s="13"/>
    </row>
    <row r="564">
      <c r="A564" s="1"/>
      <c r="B564" s="13"/>
      <c r="C564" s="13"/>
      <c r="D564" s="13"/>
      <c r="E564" s="13"/>
      <c r="F564" s="13"/>
      <c r="G564" s="13"/>
    </row>
    <row r="565">
      <c r="A565" s="1"/>
      <c r="B565" s="13"/>
      <c r="C565" s="13"/>
      <c r="D565" s="13"/>
      <c r="E565" s="13"/>
      <c r="F565" s="13"/>
      <c r="G565" s="13"/>
    </row>
    <row r="566">
      <c r="A566" s="1"/>
      <c r="B566" s="13"/>
      <c r="C566" s="13"/>
      <c r="D566" s="13"/>
      <c r="E566" s="13"/>
      <c r="F566" s="13"/>
      <c r="G566" s="13"/>
    </row>
    <row r="567">
      <c r="A567" s="1"/>
      <c r="B567" s="13"/>
      <c r="C567" s="13"/>
      <c r="D567" s="13"/>
      <c r="E567" s="13"/>
      <c r="F567" s="13"/>
      <c r="G567" s="13"/>
    </row>
    <row r="568">
      <c r="A568" s="1"/>
      <c r="B568" s="13"/>
      <c r="C568" s="13"/>
      <c r="D568" s="13"/>
      <c r="E568" s="13"/>
      <c r="F568" s="13"/>
      <c r="G568" s="13"/>
    </row>
    <row r="569">
      <c r="A569" s="1"/>
      <c r="B569" s="13"/>
      <c r="C569" s="13"/>
      <c r="D569" s="13"/>
      <c r="E569" s="13"/>
      <c r="F569" s="13"/>
      <c r="G569" s="13"/>
    </row>
    <row r="570">
      <c r="A570" s="1"/>
      <c r="B570" s="13"/>
      <c r="C570" s="13"/>
      <c r="D570" s="13"/>
      <c r="E570" s="13"/>
      <c r="F570" s="13"/>
      <c r="G570" s="13"/>
    </row>
    <row r="571">
      <c r="A571" s="1"/>
      <c r="B571" s="13"/>
      <c r="C571" s="13"/>
      <c r="D571" s="13"/>
      <c r="E571" s="13"/>
      <c r="F571" s="13"/>
      <c r="G571" s="13"/>
    </row>
    <row r="572">
      <c r="A572" s="1"/>
      <c r="B572" s="13"/>
      <c r="C572" s="13"/>
      <c r="D572" s="13"/>
      <c r="E572" s="13"/>
      <c r="F572" s="13"/>
      <c r="G572" s="13"/>
    </row>
    <row r="573">
      <c r="A573" s="1"/>
      <c r="B573" s="13"/>
      <c r="C573" s="13"/>
      <c r="D573" s="13"/>
      <c r="E573" s="13"/>
      <c r="F573" s="13"/>
      <c r="G573" s="13"/>
    </row>
    <row r="574">
      <c r="A574" s="1"/>
      <c r="B574" s="13"/>
      <c r="C574" s="13"/>
      <c r="D574" s="13"/>
      <c r="E574" s="13"/>
      <c r="F574" s="13"/>
      <c r="G574" s="13"/>
    </row>
    <row r="575">
      <c r="A575" s="1"/>
      <c r="B575" s="13"/>
      <c r="C575" s="13"/>
      <c r="D575" s="13"/>
      <c r="E575" s="13"/>
      <c r="F575" s="13"/>
      <c r="G575" s="13"/>
    </row>
    <row r="576">
      <c r="A576" s="1"/>
      <c r="B576" s="13"/>
      <c r="C576" s="13"/>
      <c r="D576" s="13"/>
      <c r="E576" s="13"/>
      <c r="F576" s="13"/>
      <c r="G576" s="13"/>
    </row>
    <row r="577">
      <c r="A577" s="1"/>
      <c r="B577" s="13"/>
      <c r="C577" s="13"/>
      <c r="D577" s="13"/>
      <c r="E577" s="13"/>
      <c r="F577" s="13"/>
      <c r="G577" s="13"/>
    </row>
    <row r="578">
      <c r="A578" s="1"/>
      <c r="B578" s="13"/>
      <c r="C578" s="13"/>
      <c r="D578" s="13"/>
      <c r="E578" s="13"/>
      <c r="F578" s="13"/>
      <c r="G578" s="13"/>
    </row>
    <row r="579">
      <c r="A579" s="1"/>
      <c r="B579" s="13"/>
      <c r="C579" s="13"/>
      <c r="D579" s="13"/>
      <c r="E579" s="13"/>
      <c r="F579" s="13"/>
      <c r="G579" s="13"/>
    </row>
    <row r="580">
      <c r="A580" s="1"/>
      <c r="B580" s="13"/>
      <c r="C580" s="13"/>
      <c r="D580" s="13"/>
      <c r="E580" s="13"/>
      <c r="F580" s="13"/>
      <c r="G580" s="13"/>
    </row>
    <row r="581">
      <c r="A581" s="1"/>
      <c r="B581" s="13"/>
      <c r="C581" s="13"/>
      <c r="D581" s="13"/>
      <c r="E581" s="13"/>
      <c r="F581" s="13"/>
      <c r="G581" s="13"/>
    </row>
    <row r="582">
      <c r="A582" s="1"/>
      <c r="B582" s="13"/>
      <c r="C582" s="13"/>
      <c r="D582" s="13"/>
      <c r="E582" s="13"/>
      <c r="F582" s="13"/>
      <c r="G582" s="13"/>
    </row>
    <row r="583">
      <c r="A583" s="1"/>
      <c r="B583" s="13"/>
      <c r="C583" s="13"/>
      <c r="D583" s="13"/>
      <c r="E583" s="13"/>
      <c r="F583" s="13"/>
      <c r="G583" s="13"/>
    </row>
    <row r="584">
      <c r="A584" s="1"/>
      <c r="B584" s="13"/>
      <c r="C584" s="13"/>
      <c r="D584" s="13"/>
      <c r="E584" s="13"/>
      <c r="F584" s="13"/>
      <c r="G584" s="13"/>
    </row>
    <row r="585">
      <c r="A585" s="1"/>
      <c r="B585" s="13"/>
      <c r="C585" s="13"/>
      <c r="D585" s="13"/>
      <c r="E585" s="13"/>
      <c r="F585" s="13"/>
      <c r="G585" s="13"/>
    </row>
    <row r="586">
      <c r="A586" s="1"/>
      <c r="B586" s="13"/>
      <c r="C586" s="13"/>
      <c r="D586" s="13"/>
      <c r="E586" s="13"/>
      <c r="F586" s="13"/>
      <c r="G586" s="13"/>
    </row>
    <row r="587">
      <c r="A587" s="1"/>
      <c r="B587" s="13"/>
      <c r="C587" s="13"/>
      <c r="D587" s="13"/>
      <c r="E587" s="13"/>
      <c r="F587" s="13"/>
      <c r="G587" s="13"/>
    </row>
    <row r="588">
      <c r="A588" s="1"/>
      <c r="B588" s="13"/>
      <c r="C588" s="13"/>
      <c r="D588" s="13"/>
      <c r="E588" s="13"/>
      <c r="F588" s="13"/>
      <c r="G588" s="13"/>
    </row>
    <row r="589">
      <c r="A589" s="1"/>
      <c r="B589" s="13"/>
      <c r="C589" s="13"/>
      <c r="D589" s="13"/>
      <c r="E589" s="13"/>
      <c r="F589" s="13"/>
      <c r="G589" s="13"/>
    </row>
    <row r="590">
      <c r="A590" s="1"/>
      <c r="B590" s="13"/>
      <c r="C590" s="13"/>
      <c r="D590" s="13"/>
      <c r="E590" s="13"/>
      <c r="F590" s="13"/>
      <c r="G590" s="13"/>
    </row>
    <row r="591">
      <c r="A591" s="1"/>
      <c r="B591" s="13"/>
      <c r="C591" s="13"/>
      <c r="D591" s="13"/>
      <c r="E591" s="13"/>
      <c r="F591" s="13"/>
      <c r="G591" s="13"/>
    </row>
    <row r="592">
      <c r="A592" s="1"/>
      <c r="B592" s="13"/>
      <c r="C592" s="13"/>
      <c r="D592" s="13"/>
      <c r="E592" s="13"/>
      <c r="F592" s="13"/>
      <c r="G592" s="13"/>
    </row>
    <row r="593">
      <c r="A593" s="1"/>
      <c r="B593" s="13"/>
      <c r="C593" s="13"/>
      <c r="D593" s="13"/>
      <c r="E593" s="13"/>
      <c r="F593" s="13"/>
      <c r="G593" s="13"/>
    </row>
    <row r="594">
      <c r="A594" s="1"/>
      <c r="B594" s="13"/>
      <c r="C594" s="13"/>
      <c r="D594" s="13"/>
      <c r="E594" s="13"/>
      <c r="F594" s="13"/>
      <c r="G594" s="13"/>
    </row>
    <row r="595">
      <c r="A595" s="1"/>
      <c r="B595" s="13"/>
      <c r="C595" s="13"/>
      <c r="D595" s="13"/>
      <c r="E595" s="13"/>
      <c r="F595" s="13"/>
      <c r="G595" s="13"/>
    </row>
    <row r="596">
      <c r="A596" s="1"/>
      <c r="B596" s="13"/>
      <c r="C596" s="13"/>
      <c r="D596" s="13"/>
      <c r="E596" s="13"/>
      <c r="F596" s="13"/>
      <c r="G596" s="13"/>
    </row>
    <row r="597">
      <c r="A597" s="1"/>
      <c r="B597" s="13"/>
      <c r="C597" s="13"/>
      <c r="D597" s="13"/>
      <c r="E597" s="13"/>
      <c r="F597" s="13"/>
      <c r="G597" s="13"/>
    </row>
    <row r="598">
      <c r="A598" s="1"/>
      <c r="B598" s="13"/>
      <c r="C598" s="13"/>
      <c r="D598" s="13"/>
      <c r="E598" s="13"/>
      <c r="F598" s="13"/>
      <c r="G598" s="13"/>
    </row>
    <row r="599">
      <c r="A599" s="1"/>
      <c r="B599" s="13"/>
      <c r="C599" s="13"/>
      <c r="D599" s="13"/>
      <c r="E599" s="13"/>
      <c r="F599" s="13"/>
      <c r="G599" s="13"/>
    </row>
    <row r="600">
      <c r="A600" s="1"/>
      <c r="B600" s="13"/>
      <c r="C600" s="13"/>
      <c r="D600" s="13"/>
      <c r="E600" s="13"/>
      <c r="F600" s="13"/>
      <c r="G600" s="13"/>
    </row>
    <row r="601">
      <c r="A601" s="1"/>
      <c r="B601" s="13"/>
      <c r="C601" s="13"/>
      <c r="D601" s="13"/>
      <c r="E601" s="13"/>
      <c r="F601" s="13"/>
      <c r="G601" s="13"/>
    </row>
    <row r="602">
      <c r="A602" s="1"/>
      <c r="B602" s="13"/>
      <c r="C602" s="13"/>
      <c r="D602" s="13"/>
      <c r="E602" s="13"/>
      <c r="F602" s="13"/>
      <c r="G602" s="13"/>
    </row>
    <row r="603">
      <c r="A603" s="1"/>
      <c r="B603" s="13"/>
      <c r="C603" s="13"/>
      <c r="D603" s="13"/>
      <c r="E603" s="13"/>
      <c r="F603" s="13"/>
      <c r="G603" s="13"/>
    </row>
    <row r="604">
      <c r="A604" s="1"/>
      <c r="B604" s="13"/>
      <c r="C604" s="13"/>
      <c r="D604" s="13"/>
      <c r="E604" s="13"/>
      <c r="F604" s="13"/>
      <c r="G604" s="13"/>
    </row>
    <row r="605">
      <c r="A605" s="1"/>
      <c r="B605" s="13"/>
      <c r="C605" s="13"/>
      <c r="D605" s="13"/>
      <c r="E605" s="13"/>
      <c r="F605" s="13"/>
      <c r="G605" s="13"/>
    </row>
    <row r="606">
      <c r="A606" s="1"/>
      <c r="B606" s="13"/>
      <c r="C606" s="13"/>
      <c r="D606" s="13"/>
      <c r="E606" s="13"/>
      <c r="F606" s="13"/>
      <c r="G606" s="13"/>
    </row>
    <row r="607">
      <c r="A607" s="1"/>
      <c r="B607" s="13"/>
      <c r="C607" s="13"/>
      <c r="D607" s="13"/>
      <c r="E607" s="13"/>
      <c r="F607" s="13"/>
      <c r="G607" s="13"/>
    </row>
    <row r="608">
      <c r="A608" s="1"/>
      <c r="B608" s="13"/>
      <c r="C608" s="13"/>
      <c r="D608" s="13"/>
      <c r="E608" s="13"/>
      <c r="F608" s="13"/>
      <c r="G608" s="13"/>
    </row>
    <row r="609">
      <c r="A609" s="1"/>
      <c r="B609" s="13"/>
      <c r="C609" s="13"/>
      <c r="D609" s="13"/>
      <c r="E609" s="13"/>
      <c r="F609" s="13"/>
      <c r="G609" s="13"/>
    </row>
    <row r="610">
      <c r="A610" s="1"/>
      <c r="B610" s="13"/>
      <c r="C610" s="13"/>
      <c r="D610" s="13"/>
      <c r="E610" s="13"/>
      <c r="F610" s="13"/>
      <c r="G610" s="13"/>
    </row>
    <row r="611">
      <c r="A611" s="1"/>
      <c r="B611" s="13"/>
      <c r="C611" s="13"/>
      <c r="D611" s="13"/>
      <c r="E611" s="13"/>
      <c r="F611" s="13"/>
      <c r="G611" s="13"/>
    </row>
    <row r="612">
      <c r="A612" s="1"/>
      <c r="B612" s="13"/>
      <c r="C612" s="13"/>
      <c r="D612" s="13"/>
      <c r="E612" s="13"/>
      <c r="F612" s="13"/>
      <c r="G612" s="13"/>
    </row>
    <row r="613">
      <c r="A613" s="1"/>
      <c r="B613" s="13"/>
      <c r="C613" s="13"/>
      <c r="D613" s="13"/>
      <c r="E613" s="13"/>
      <c r="F613" s="13"/>
      <c r="G613" s="13"/>
    </row>
    <row r="614">
      <c r="A614" s="1"/>
      <c r="B614" s="13"/>
      <c r="C614" s="13"/>
      <c r="D614" s="13"/>
      <c r="E614" s="13"/>
      <c r="F614" s="13"/>
      <c r="G614" s="13"/>
    </row>
    <row r="615">
      <c r="A615" s="1"/>
      <c r="B615" s="13"/>
      <c r="C615" s="13"/>
      <c r="D615" s="13"/>
      <c r="E615" s="13"/>
      <c r="F615" s="13"/>
      <c r="G615" s="13"/>
    </row>
    <row r="616">
      <c r="A616" s="1"/>
      <c r="B616" s="13"/>
      <c r="C616" s="13"/>
      <c r="D616" s="13"/>
      <c r="E616" s="13"/>
      <c r="F616" s="13"/>
      <c r="G616" s="13"/>
    </row>
    <row r="617">
      <c r="A617" s="1"/>
      <c r="B617" s="13"/>
      <c r="C617" s="13"/>
      <c r="D617" s="13"/>
      <c r="E617" s="13"/>
      <c r="F617" s="13"/>
      <c r="G617" s="13"/>
    </row>
    <row r="618">
      <c r="A618" s="1"/>
      <c r="B618" s="13"/>
      <c r="C618" s="13"/>
      <c r="D618" s="13"/>
      <c r="E618" s="13"/>
      <c r="F618" s="13"/>
      <c r="G618" s="13"/>
    </row>
    <row r="619">
      <c r="A619" s="1"/>
      <c r="B619" s="13"/>
      <c r="C619" s="13"/>
      <c r="D619" s="13"/>
      <c r="E619" s="13"/>
      <c r="F619" s="13"/>
      <c r="G619" s="13"/>
    </row>
    <row r="620">
      <c r="A620" s="1"/>
      <c r="B620" s="13"/>
      <c r="C620" s="13"/>
      <c r="D620" s="13"/>
      <c r="E620" s="13"/>
      <c r="F620" s="13"/>
      <c r="G620" s="13"/>
    </row>
    <row r="621">
      <c r="A621" s="1"/>
      <c r="B621" s="13"/>
      <c r="C621" s="13"/>
      <c r="D621" s="13"/>
      <c r="E621" s="13"/>
      <c r="F621" s="13"/>
      <c r="G621" s="13"/>
    </row>
    <row r="622">
      <c r="A622" s="1"/>
      <c r="B622" s="13"/>
      <c r="C622" s="13"/>
      <c r="D622" s="13"/>
      <c r="E622" s="13"/>
      <c r="F622" s="13"/>
      <c r="G622" s="13"/>
    </row>
    <row r="623">
      <c r="A623" s="1"/>
      <c r="B623" s="13"/>
      <c r="C623" s="13"/>
      <c r="D623" s="13"/>
      <c r="E623" s="13"/>
      <c r="F623" s="13"/>
      <c r="G623" s="13"/>
    </row>
    <row r="624">
      <c r="A624" s="1"/>
      <c r="B624" s="13"/>
      <c r="C624" s="13"/>
      <c r="D624" s="13"/>
      <c r="E624" s="13"/>
      <c r="F624" s="13"/>
      <c r="G624" s="13"/>
    </row>
    <row r="625">
      <c r="A625" s="1"/>
      <c r="B625" s="13"/>
      <c r="C625" s="13"/>
      <c r="D625" s="13"/>
      <c r="E625" s="13"/>
      <c r="F625" s="13"/>
      <c r="G625" s="13"/>
    </row>
    <row r="626">
      <c r="A626" s="1"/>
      <c r="B626" s="13"/>
      <c r="C626" s="13"/>
      <c r="D626" s="13"/>
      <c r="E626" s="13"/>
      <c r="F626" s="13"/>
      <c r="G626" s="13"/>
    </row>
    <row r="627">
      <c r="A627" s="1"/>
      <c r="B627" s="13"/>
      <c r="C627" s="13"/>
      <c r="D627" s="13"/>
      <c r="E627" s="13"/>
      <c r="F627" s="13"/>
      <c r="G627" s="13"/>
    </row>
    <row r="628">
      <c r="A628" s="1"/>
      <c r="B628" s="13"/>
      <c r="C628" s="13"/>
      <c r="D628" s="13"/>
      <c r="E628" s="13"/>
      <c r="F628" s="13"/>
      <c r="G628" s="13"/>
    </row>
    <row r="629">
      <c r="A629" s="1"/>
      <c r="B629" s="13"/>
      <c r="C629" s="13"/>
      <c r="D629" s="13"/>
      <c r="E629" s="13"/>
      <c r="F629" s="13"/>
      <c r="G629" s="13"/>
    </row>
    <row r="630">
      <c r="A630" s="1"/>
      <c r="B630" s="13"/>
      <c r="C630" s="13"/>
      <c r="D630" s="13"/>
      <c r="E630" s="13"/>
      <c r="F630" s="13"/>
      <c r="G630" s="13"/>
    </row>
    <row r="631">
      <c r="A631" s="1"/>
      <c r="B631" s="13"/>
      <c r="C631" s="13"/>
      <c r="D631" s="13"/>
      <c r="E631" s="13"/>
      <c r="F631" s="13"/>
      <c r="G631" s="13"/>
    </row>
    <row r="632">
      <c r="A632" s="1"/>
      <c r="B632" s="13"/>
      <c r="C632" s="13"/>
      <c r="D632" s="13"/>
      <c r="E632" s="13"/>
      <c r="F632" s="13"/>
      <c r="G632" s="13"/>
    </row>
    <row r="633">
      <c r="A633" s="1"/>
      <c r="B633" s="13"/>
      <c r="C633" s="13"/>
      <c r="D633" s="13"/>
      <c r="E633" s="13"/>
      <c r="F633" s="13"/>
      <c r="G633" s="13"/>
    </row>
    <row r="634">
      <c r="A634" s="1"/>
      <c r="B634" s="13"/>
      <c r="C634" s="13"/>
      <c r="D634" s="13"/>
      <c r="E634" s="13"/>
      <c r="F634" s="13"/>
      <c r="G634" s="13"/>
    </row>
    <row r="635">
      <c r="A635" s="1"/>
      <c r="B635" s="13"/>
      <c r="C635" s="13"/>
      <c r="D635" s="13"/>
      <c r="E635" s="13"/>
      <c r="F635" s="13"/>
      <c r="G635" s="13"/>
    </row>
    <row r="636">
      <c r="A636" s="1"/>
      <c r="B636" s="13"/>
      <c r="C636" s="13"/>
      <c r="D636" s="13"/>
      <c r="E636" s="13"/>
      <c r="F636" s="13"/>
      <c r="G636" s="13"/>
    </row>
    <row r="637">
      <c r="A637" s="1"/>
      <c r="B637" s="13"/>
      <c r="C637" s="13"/>
      <c r="D637" s="13"/>
      <c r="E637" s="13"/>
      <c r="F637" s="13"/>
      <c r="G637" s="13"/>
    </row>
    <row r="638">
      <c r="A638" s="1"/>
      <c r="B638" s="13"/>
      <c r="C638" s="13"/>
      <c r="D638" s="13"/>
      <c r="E638" s="13"/>
      <c r="F638" s="13"/>
      <c r="G638" s="13"/>
    </row>
    <row r="639">
      <c r="A639" s="1"/>
      <c r="B639" s="13"/>
      <c r="C639" s="13"/>
      <c r="D639" s="13"/>
      <c r="E639" s="13"/>
      <c r="F639" s="13"/>
      <c r="G639" s="13"/>
    </row>
    <row r="640">
      <c r="A640" s="1"/>
      <c r="B640" s="13"/>
      <c r="C640" s="13"/>
      <c r="D640" s="13"/>
      <c r="E640" s="13"/>
      <c r="F640" s="13"/>
      <c r="G640" s="13"/>
    </row>
    <row r="641">
      <c r="A641" s="1"/>
      <c r="B641" s="13"/>
      <c r="C641" s="13"/>
      <c r="D641" s="13"/>
      <c r="E641" s="13"/>
      <c r="F641" s="13"/>
      <c r="G641" s="13"/>
    </row>
    <row r="642">
      <c r="A642" s="1"/>
      <c r="B642" s="13"/>
      <c r="C642" s="13"/>
      <c r="D642" s="13"/>
      <c r="E642" s="13"/>
      <c r="F642" s="13"/>
      <c r="G642" s="13"/>
    </row>
    <row r="643">
      <c r="A643" s="1"/>
      <c r="B643" s="13"/>
      <c r="C643" s="13"/>
      <c r="D643" s="13"/>
      <c r="E643" s="13"/>
      <c r="F643" s="13"/>
      <c r="G643" s="13"/>
    </row>
    <row r="644">
      <c r="A644" s="1"/>
      <c r="B644" s="13"/>
      <c r="C644" s="13"/>
      <c r="D644" s="13"/>
      <c r="E644" s="13"/>
      <c r="F644" s="13"/>
      <c r="G644" s="13"/>
    </row>
    <row r="645">
      <c r="A645" s="1"/>
      <c r="B645" s="13"/>
      <c r="C645" s="13"/>
      <c r="D645" s="13"/>
      <c r="E645" s="13"/>
      <c r="F645" s="13"/>
      <c r="G645" s="13"/>
    </row>
    <row r="646">
      <c r="A646" s="1"/>
      <c r="B646" s="13"/>
      <c r="C646" s="13"/>
      <c r="D646" s="13"/>
      <c r="E646" s="13"/>
      <c r="F646" s="13"/>
      <c r="G646" s="13"/>
    </row>
    <row r="647">
      <c r="A647" s="1"/>
      <c r="B647" s="13"/>
      <c r="C647" s="13"/>
      <c r="D647" s="13"/>
      <c r="E647" s="13"/>
      <c r="F647" s="13"/>
      <c r="G647" s="13"/>
    </row>
    <row r="648">
      <c r="A648" s="1"/>
      <c r="B648" s="13"/>
      <c r="C648" s="13"/>
      <c r="D648" s="13"/>
      <c r="E648" s="13"/>
      <c r="F648" s="13"/>
      <c r="G648" s="13"/>
    </row>
    <row r="649">
      <c r="A649" s="1"/>
      <c r="B649" s="13"/>
      <c r="C649" s="13"/>
      <c r="D649" s="13"/>
      <c r="E649" s="13"/>
      <c r="F649" s="13"/>
      <c r="G649" s="13"/>
    </row>
    <row r="650">
      <c r="A650" s="1"/>
      <c r="B650" s="13"/>
      <c r="C650" s="13"/>
      <c r="D650" s="13"/>
      <c r="E650" s="13"/>
      <c r="F650" s="13"/>
      <c r="G650" s="13"/>
    </row>
    <row r="651">
      <c r="A651" s="1"/>
      <c r="B651" s="13"/>
      <c r="C651" s="13"/>
      <c r="D651" s="13"/>
      <c r="E651" s="13"/>
      <c r="F651" s="13"/>
      <c r="G651" s="13"/>
    </row>
    <row r="652">
      <c r="A652" s="1"/>
      <c r="B652" s="13"/>
      <c r="C652" s="13"/>
      <c r="D652" s="13"/>
      <c r="E652" s="13"/>
      <c r="F652" s="13"/>
      <c r="G652" s="13"/>
    </row>
    <row r="653">
      <c r="A653" s="1"/>
      <c r="B653" s="13"/>
      <c r="C653" s="13"/>
      <c r="D653" s="13"/>
      <c r="E653" s="13"/>
      <c r="F653" s="13"/>
      <c r="G653" s="13"/>
    </row>
    <row r="654">
      <c r="A654" s="1"/>
      <c r="B654" s="13"/>
      <c r="C654" s="13"/>
      <c r="D654" s="13"/>
      <c r="E654" s="13"/>
      <c r="F654" s="13"/>
      <c r="G654" s="13"/>
    </row>
    <row r="655">
      <c r="A655" s="1"/>
      <c r="B655" s="13"/>
      <c r="C655" s="13"/>
      <c r="D655" s="13"/>
      <c r="E655" s="13"/>
      <c r="F655" s="13"/>
      <c r="G655" s="13"/>
    </row>
    <row r="656">
      <c r="A656" s="1"/>
      <c r="B656" s="13"/>
      <c r="C656" s="13"/>
      <c r="D656" s="13"/>
      <c r="E656" s="13"/>
      <c r="F656" s="13"/>
      <c r="G656" s="13"/>
    </row>
    <row r="657">
      <c r="A657" s="1"/>
      <c r="B657" s="13"/>
      <c r="C657" s="13"/>
      <c r="D657" s="13"/>
      <c r="E657" s="13"/>
      <c r="F657" s="13"/>
      <c r="G657" s="13"/>
    </row>
    <row r="658">
      <c r="A658" s="1"/>
      <c r="B658" s="13"/>
      <c r="C658" s="13"/>
      <c r="D658" s="13"/>
      <c r="E658" s="13"/>
      <c r="F658" s="13"/>
      <c r="G658" s="13"/>
    </row>
    <row r="659">
      <c r="A659" s="1"/>
      <c r="B659" s="13"/>
      <c r="C659" s="13"/>
      <c r="D659" s="13"/>
      <c r="E659" s="13"/>
      <c r="F659" s="13"/>
      <c r="G659" s="13"/>
    </row>
    <row r="660">
      <c r="A660" s="1"/>
      <c r="B660" s="13"/>
      <c r="C660" s="13"/>
      <c r="D660" s="13"/>
      <c r="E660" s="13"/>
      <c r="F660" s="13"/>
      <c r="G660" s="13"/>
    </row>
    <row r="661">
      <c r="A661" s="1"/>
      <c r="B661" s="13"/>
      <c r="C661" s="13"/>
      <c r="D661" s="13"/>
      <c r="E661" s="13"/>
      <c r="F661" s="13"/>
      <c r="G661" s="13"/>
    </row>
    <row r="662">
      <c r="A662" s="1"/>
      <c r="B662" s="13"/>
      <c r="C662" s="13"/>
      <c r="D662" s="13"/>
      <c r="E662" s="13"/>
      <c r="F662" s="13"/>
      <c r="G662" s="13"/>
    </row>
    <row r="663">
      <c r="A663" s="1"/>
      <c r="B663" s="13"/>
      <c r="C663" s="13"/>
      <c r="D663" s="13"/>
      <c r="E663" s="13"/>
      <c r="F663" s="13"/>
      <c r="G663" s="13"/>
    </row>
    <row r="664">
      <c r="A664" s="1"/>
      <c r="B664" s="13"/>
      <c r="C664" s="13"/>
      <c r="D664" s="13"/>
      <c r="E664" s="13"/>
      <c r="F664" s="13"/>
      <c r="G664" s="13"/>
    </row>
    <row r="665">
      <c r="A665" s="1"/>
      <c r="B665" s="13"/>
      <c r="C665" s="13"/>
      <c r="D665" s="13"/>
      <c r="E665" s="13"/>
      <c r="F665" s="13"/>
      <c r="G665" s="13"/>
    </row>
    <row r="666">
      <c r="A666" s="1"/>
      <c r="B666" s="13"/>
      <c r="C666" s="13"/>
      <c r="D666" s="13"/>
      <c r="E666" s="13"/>
      <c r="F666" s="13"/>
      <c r="G666" s="13"/>
    </row>
    <row r="667">
      <c r="A667" s="1"/>
      <c r="B667" s="13"/>
      <c r="C667" s="13"/>
      <c r="D667" s="13"/>
      <c r="E667" s="13"/>
      <c r="F667" s="13"/>
      <c r="G667" s="13"/>
    </row>
    <row r="668">
      <c r="A668" s="1"/>
      <c r="B668" s="13"/>
      <c r="C668" s="13"/>
      <c r="D668" s="13"/>
      <c r="E668" s="13"/>
      <c r="F668" s="13"/>
      <c r="G668" s="13"/>
    </row>
    <row r="669">
      <c r="A669" s="1"/>
      <c r="B669" s="13"/>
      <c r="C669" s="13"/>
      <c r="D669" s="13"/>
      <c r="E669" s="13"/>
      <c r="F669" s="13"/>
      <c r="G669" s="13"/>
    </row>
    <row r="670">
      <c r="A670" s="1"/>
      <c r="B670" s="13"/>
      <c r="C670" s="13"/>
      <c r="D670" s="13"/>
      <c r="E670" s="13"/>
      <c r="F670" s="13"/>
      <c r="G670" s="13"/>
    </row>
    <row r="671">
      <c r="A671" s="1"/>
      <c r="B671" s="13"/>
      <c r="C671" s="13"/>
      <c r="D671" s="13"/>
      <c r="E671" s="13"/>
      <c r="F671" s="13"/>
      <c r="G671" s="13"/>
    </row>
    <row r="672">
      <c r="A672" s="1"/>
      <c r="B672" s="13"/>
      <c r="C672" s="13"/>
      <c r="D672" s="13"/>
      <c r="E672" s="13"/>
      <c r="F672" s="13"/>
      <c r="G672" s="13"/>
    </row>
    <row r="673">
      <c r="A673" s="1"/>
      <c r="B673" s="13"/>
      <c r="C673" s="13"/>
      <c r="D673" s="13"/>
      <c r="E673" s="13"/>
      <c r="F673" s="13"/>
      <c r="G673" s="13"/>
    </row>
    <row r="674">
      <c r="A674" s="1"/>
      <c r="B674" s="13"/>
      <c r="C674" s="13"/>
      <c r="D674" s="13"/>
      <c r="E674" s="13"/>
      <c r="F674" s="13"/>
      <c r="G674" s="13"/>
    </row>
    <row r="675">
      <c r="A675" s="1"/>
      <c r="B675" s="13"/>
      <c r="C675" s="13"/>
      <c r="D675" s="13"/>
      <c r="E675" s="13"/>
      <c r="F675" s="13"/>
      <c r="G675" s="13"/>
    </row>
    <row r="676">
      <c r="A676" s="1"/>
      <c r="B676" s="13"/>
      <c r="C676" s="13"/>
      <c r="D676" s="13"/>
      <c r="E676" s="13"/>
      <c r="F676" s="13"/>
      <c r="G676" s="13"/>
    </row>
    <row r="677">
      <c r="A677" s="1"/>
      <c r="B677" s="13"/>
      <c r="C677" s="13"/>
      <c r="D677" s="13"/>
      <c r="E677" s="13"/>
      <c r="F677" s="13"/>
      <c r="G677" s="13"/>
    </row>
    <row r="678">
      <c r="A678" s="1"/>
      <c r="B678" s="13"/>
      <c r="C678" s="13"/>
      <c r="D678" s="13"/>
      <c r="E678" s="13"/>
      <c r="F678" s="13"/>
      <c r="G678" s="13"/>
    </row>
    <row r="679">
      <c r="A679" s="1"/>
      <c r="B679" s="13"/>
      <c r="C679" s="13"/>
      <c r="D679" s="13"/>
      <c r="E679" s="13"/>
      <c r="F679" s="13"/>
      <c r="G679" s="13"/>
    </row>
    <row r="680">
      <c r="A680" s="1"/>
      <c r="B680" s="13"/>
      <c r="C680" s="13"/>
      <c r="D680" s="13"/>
      <c r="E680" s="13"/>
      <c r="F680" s="13"/>
      <c r="G680" s="13"/>
    </row>
    <row r="681">
      <c r="A681" s="1"/>
      <c r="B681" s="13"/>
      <c r="C681" s="13"/>
      <c r="D681" s="13"/>
      <c r="E681" s="13"/>
      <c r="F681" s="13"/>
      <c r="G681" s="13"/>
    </row>
    <row r="682">
      <c r="A682" s="1"/>
      <c r="B682" s="13"/>
      <c r="C682" s="13"/>
      <c r="D682" s="13"/>
      <c r="E682" s="13"/>
      <c r="F682" s="13"/>
      <c r="G682" s="13"/>
    </row>
    <row r="683">
      <c r="A683" s="1"/>
      <c r="B683" s="13"/>
      <c r="C683" s="13"/>
      <c r="D683" s="13"/>
      <c r="E683" s="13"/>
      <c r="F683" s="13"/>
      <c r="G683" s="13"/>
    </row>
    <row r="684">
      <c r="A684" s="1"/>
      <c r="B684" s="13"/>
      <c r="C684" s="13"/>
      <c r="D684" s="13"/>
      <c r="E684" s="13"/>
      <c r="F684" s="13"/>
      <c r="G684" s="13"/>
    </row>
    <row r="685">
      <c r="A685" s="1"/>
      <c r="B685" s="13"/>
      <c r="C685" s="13"/>
      <c r="D685" s="13"/>
      <c r="E685" s="13"/>
      <c r="F685" s="13"/>
      <c r="G685" s="13"/>
    </row>
    <row r="686">
      <c r="A686" s="1"/>
      <c r="B686" s="13"/>
      <c r="C686" s="13"/>
      <c r="D686" s="13"/>
      <c r="E686" s="13"/>
      <c r="F686" s="13"/>
      <c r="G686" s="13"/>
    </row>
    <row r="687">
      <c r="A687" s="1"/>
      <c r="B687" s="13"/>
      <c r="C687" s="13"/>
      <c r="D687" s="13"/>
      <c r="E687" s="13"/>
      <c r="F687" s="13"/>
      <c r="G687" s="13"/>
    </row>
    <row r="688">
      <c r="A688" s="1"/>
      <c r="B688" s="13"/>
      <c r="C688" s="13"/>
      <c r="D688" s="13"/>
      <c r="E688" s="13"/>
      <c r="F688" s="13"/>
      <c r="G688" s="13"/>
    </row>
    <row r="689">
      <c r="A689" s="1"/>
      <c r="B689" s="13"/>
      <c r="C689" s="13"/>
      <c r="D689" s="13"/>
      <c r="E689" s="13"/>
      <c r="F689" s="13"/>
      <c r="G689" s="13"/>
    </row>
    <row r="690">
      <c r="A690" s="1"/>
      <c r="B690" s="13"/>
      <c r="C690" s="13"/>
      <c r="D690" s="13"/>
      <c r="E690" s="13"/>
      <c r="F690" s="13"/>
      <c r="G690" s="13"/>
    </row>
    <row r="691">
      <c r="A691" s="1"/>
      <c r="B691" s="13"/>
      <c r="C691" s="13"/>
      <c r="D691" s="13"/>
      <c r="E691" s="13"/>
      <c r="F691" s="13"/>
      <c r="G691" s="13"/>
    </row>
    <row r="692">
      <c r="A692" s="1"/>
      <c r="B692" s="13"/>
      <c r="C692" s="13"/>
      <c r="D692" s="13"/>
      <c r="E692" s="13"/>
      <c r="F692" s="13"/>
      <c r="G692" s="13"/>
    </row>
    <row r="693">
      <c r="A693" s="1"/>
      <c r="B693" s="13"/>
      <c r="C693" s="13"/>
      <c r="D693" s="13"/>
      <c r="E693" s="13"/>
      <c r="F693" s="13"/>
      <c r="G693" s="13"/>
    </row>
    <row r="694">
      <c r="A694" s="1"/>
      <c r="B694" s="13"/>
      <c r="C694" s="13"/>
      <c r="D694" s="13"/>
      <c r="E694" s="13"/>
      <c r="F694" s="13"/>
      <c r="G694" s="13"/>
    </row>
    <row r="695">
      <c r="A695" s="1"/>
      <c r="B695" s="13"/>
      <c r="C695" s="13"/>
      <c r="D695" s="13"/>
      <c r="E695" s="13"/>
      <c r="F695" s="13"/>
      <c r="G695" s="13"/>
    </row>
    <row r="696">
      <c r="A696" s="1"/>
      <c r="B696" s="13"/>
      <c r="C696" s="13"/>
      <c r="D696" s="13"/>
      <c r="E696" s="13"/>
      <c r="F696" s="13"/>
      <c r="G696" s="13"/>
    </row>
    <row r="697">
      <c r="A697" s="1"/>
      <c r="B697" s="13"/>
      <c r="C697" s="13"/>
      <c r="D697" s="13"/>
      <c r="E697" s="13"/>
      <c r="F697" s="13"/>
      <c r="G697" s="13"/>
    </row>
    <row r="698">
      <c r="A698" s="1"/>
      <c r="B698" s="13"/>
      <c r="C698" s="13"/>
      <c r="D698" s="13"/>
      <c r="E698" s="13"/>
      <c r="F698" s="13"/>
      <c r="G698" s="13"/>
    </row>
    <row r="699">
      <c r="A699" s="1"/>
      <c r="B699" s="13"/>
      <c r="C699" s="13"/>
      <c r="D699" s="13"/>
      <c r="E699" s="13"/>
      <c r="F699" s="13"/>
      <c r="G699" s="13"/>
    </row>
    <row r="700">
      <c r="A700" s="1"/>
      <c r="B700" s="13"/>
      <c r="C700" s="13"/>
      <c r="D700" s="13"/>
      <c r="E700" s="13"/>
      <c r="F700" s="13"/>
      <c r="G700" s="13"/>
    </row>
    <row r="701">
      <c r="A701" s="1"/>
      <c r="B701" s="13"/>
      <c r="C701" s="13"/>
      <c r="D701" s="13"/>
      <c r="E701" s="13"/>
      <c r="F701" s="13"/>
      <c r="G701" s="13"/>
    </row>
    <row r="702">
      <c r="A702" s="1"/>
      <c r="B702" s="13"/>
      <c r="C702" s="13"/>
      <c r="D702" s="13"/>
      <c r="E702" s="13"/>
      <c r="F702" s="13"/>
      <c r="G702" s="13"/>
    </row>
    <row r="703">
      <c r="A703" s="1"/>
      <c r="B703" s="13"/>
      <c r="C703" s="13"/>
      <c r="D703" s="13"/>
      <c r="E703" s="13"/>
      <c r="F703" s="13"/>
      <c r="G703" s="13"/>
    </row>
    <row r="704">
      <c r="A704" s="1"/>
      <c r="B704" s="13"/>
      <c r="C704" s="13"/>
      <c r="D704" s="13"/>
      <c r="E704" s="13"/>
      <c r="F704" s="13"/>
      <c r="G704" s="13"/>
    </row>
    <row r="705">
      <c r="A705" s="1"/>
      <c r="B705" s="13"/>
      <c r="C705" s="13"/>
      <c r="D705" s="13"/>
      <c r="E705" s="13"/>
      <c r="F705" s="13"/>
      <c r="G705" s="13"/>
    </row>
    <row r="706">
      <c r="A706" s="1"/>
      <c r="B706" s="13"/>
      <c r="C706" s="13"/>
      <c r="D706" s="13"/>
      <c r="E706" s="13"/>
      <c r="F706" s="13"/>
      <c r="G706" s="13"/>
    </row>
    <row r="707">
      <c r="A707" s="1"/>
      <c r="B707" s="13"/>
      <c r="C707" s="13"/>
      <c r="D707" s="13"/>
      <c r="E707" s="13"/>
      <c r="F707" s="13"/>
      <c r="G707" s="13"/>
    </row>
    <row r="708">
      <c r="A708" s="1"/>
      <c r="B708" s="13"/>
      <c r="C708" s="13"/>
      <c r="D708" s="13"/>
      <c r="E708" s="13"/>
      <c r="F708" s="13"/>
      <c r="G708" s="13"/>
    </row>
    <row r="709">
      <c r="A709" s="1"/>
      <c r="B709" s="13"/>
      <c r="C709" s="13"/>
      <c r="D709" s="13"/>
      <c r="E709" s="13"/>
      <c r="F709" s="13"/>
      <c r="G709" s="13"/>
    </row>
    <row r="710">
      <c r="A710" s="1"/>
      <c r="B710" s="13"/>
      <c r="C710" s="13"/>
      <c r="D710" s="13"/>
      <c r="E710" s="13"/>
      <c r="F710" s="13"/>
      <c r="G710" s="13"/>
    </row>
    <row r="711">
      <c r="A711" s="1"/>
      <c r="B711" s="13"/>
      <c r="C711" s="13"/>
      <c r="D711" s="13"/>
      <c r="E711" s="13"/>
      <c r="F711" s="13"/>
      <c r="G711" s="13"/>
    </row>
    <row r="712">
      <c r="A712" s="1"/>
      <c r="B712" s="13"/>
      <c r="C712" s="13"/>
      <c r="D712" s="13"/>
      <c r="E712" s="13"/>
      <c r="F712" s="13"/>
      <c r="G712" s="13"/>
    </row>
    <row r="713">
      <c r="A713" s="1"/>
      <c r="B713" s="13"/>
      <c r="C713" s="13"/>
      <c r="D713" s="13"/>
      <c r="E713" s="13"/>
      <c r="F713" s="13"/>
      <c r="G713" s="13"/>
    </row>
    <row r="714">
      <c r="A714" s="1"/>
      <c r="B714" s="13"/>
      <c r="C714" s="13"/>
      <c r="D714" s="13"/>
      <c r="E714" s="13"/>
      <c r="F714" s="13"/>
      <c r="G714" s="13"/>
    </row>
    <row r="715">
      <c r="A715" s="1"/>
      <c r="B715" s="13"/>
      <c r="C715" s="13"/>
      <c r="D715" s="13"/>
      <c r="E715" s="13"/>
      <c r="F715" s="13"/>
      <c r="G715" s="13"/>
    </row>
    <row r="716">
      <c r="A716" s="1"/>
      <c r="B716" s="13"/>
      <c r="C716" s="13"/>
      <c r="D716" s="13"/>
      <c r="E716" s="13"/>
      <c r="F716" s="13"/>
      <c r="G716" s="13"/>
    </row>
    <row r="717">
      <c r="A717" s="1"/>
      <c r="B717" s="13"/>
      <c r="C717" s="13"/>
      <c r="D717" s="13"/>
      <c r="E717" s="13"/>
      <c r="F717" s="13"/>
      <c r="G717" s="13"/>
    </row>
    <row r="718">
      <c r="A718" s="1"/>
      <c r="B718" s="13"/>
      <c r="C718" s="13"/>
      <c r="D718" s="13"/>
      <c r="E718" s="13"/>
      <c r="F718" s="13"/>
      <c r="G718" s="13"/>
    </row>
    <row r="719">
      <c r="A719" s="1"/>
      <c r="B719" s="13"/>
      <c r="C719" s="13"/>
      <c r="D719" s="13"/>
      <c r="E719" s="13"/>
      <c r="F719" s="13"/>
      <c r="G719" s="13"/>
    </row>
    <row r="720">
      <c r="A720" s="1"/>
      <c r="B720" s="13"/>
      <c r="C720" s="13"/>
      <c r="D720" s="13"/>
      <c r="E720" s="13"/>
      <c r="F720" s="13"/>
      <c r="G720" s="13"/>
    </row>
    <row r="721">
      <c r="A721" s="1"/>
      <c r="B721" s="13"/>
      <c r="C721" s="13"/>
      <c r="D721" s="13"/>
      <c r="E721" s="13"/>
      <c r="F721" s="13"/>
      <c r="G721" s="13"/>
    </row>
    <row r="722">
      <c r="A722" s="1"/>
      <c r="B722" s="13"/>
      <c r="C722" s="13"/>
      <c r="D722" s="13"/>
      <c r="E722" s="13"/>
      <c r="F722" s="13"/>
      <c r="G722" s="13"/>
    </row>
    <row r="723">
      <c r="A723" s="1"/>
      <c r="B723" s="13"/>
      <c r="C723" s="13"/>
      <c r="D723" s="13"/>
      <c r="E723" s="13"/>
      <c r="F723" s="13"/>
      <c r="G723" s="13"/>
    </row>
    <row r="724">
      <c r="A724" s="1"/>
      <c r="B724" s="13"/>
      <c r="C724" s="13"/>
      <c r="D724" s="13"/>
      <c r="E724" s="13"/>
      <c r="F724" s="13"/>
      <c r="G724" s="13"/>
    </row>
    <row r="725">
      <c r="A725" s="1"/>
      <c r="B725" s="13"/>
      <c r="C725" s="13"/>
      <c r="D725" s="13"/>
      <c r="E725" s="13"/>
      <c r="F725" s="13"/>
      <c r="G725" s="13"/>
    </row>
    <row r="726">
      <c r="A726" s="1"/>
      <c r="B726" s="13"/>
      <c r="C726" s="13"/>
      <c r="D726" s="13"/>
      <c r="E726" s="13"/>
      <c r="F726" s="13"/>
      <c r="G726" s="13"/>
    </row>
    <row r="727">
      <c r="A727" s="1"/>
      <c r="B727" s="13"/>
      <c r="C727" s="13"/>
      <c r="D727" s="13"/>
      <c r="E727" s="13"/>
      <c r="F727" s="13"/>
      <c r="G727" s="13"/>
    </row>
    <row r="728">
      <c r="A728" s="1"/>
      <c r="B728" s="13"/>
      <c r="C728" s="13"/>
      <c r="D728" s="13"/>
      <c r="E728" s="13"/>
      <c r="F728" s="13"/>
      <c r="G728" s="13"/>
    </row>
    <row r="729">
      <c r="A729" s="1"/>
      <c r="B729" s="13"/>
      <c r="C729" s="13"/>
      <c r="D729" s="13"/>
      <c r="E729" s="13"/>
      <c r="F729" s="13"/>
      <c r="G729" s="13"/>
    </row>
    <row r="730">
      <c r="A730" s="1"/>
      <c r="B730" s="13"/>
      <c r="C730" s="13"/>
      <c r="D730" s="13"/>
      <c r="E730" s="13"/>
      <c r="F730" s="13"/>
      <c r="G730" s="13"/>
    </row>
    <row r="731">
      <c r="A731" s="1"/>
      <c r="B731" s="13"/>
      <c r="C731" s="13"/>
      <c r="D731" s="13"/>
      <c r="E731" s="13"/>
      <c r="F731" s="13"/>
      <c r="G731" s="13"/>
    </row>
    <row r="732">
      <c r="A732" s="1"/>
      <c r="B732" s="13"/>
      <c r="C732" s="13"/>
      <c r="D732" s="13"/>
      <c r="E732" s="13"/>
      <c r="F732" s="13"/>
      <c r="G732" s="13"/>
    </row>
    <row r="733">
      <c r="A733" s="1"/>
      <c r="B733" s="13"/>
      <c r="C733" s="13"/>
      <c r="D733" s="13"/>
      <c r="E733" s="13"/>
      <c r="F733" s="13"/>
      <c r="G733" s="13"/>
    </row>
    <row r="734">
      <c r="A734" s="1"/>
      <c r="B734" s="13"/>
      <c r="C734" s="13"/>
      <c r="D734" s="13"/>
      <c r="E734" s="13"/>
      <c r="F734" s="13"/>
      <c r="G734" s="13"/>
    </row>
    <row r="735">
      <c r="A735" s="1"/>
      <c r="B735" s="13"/>
      <c r="C735" s="13"/>
      <c r="D735" s="13"/>
      <c r="E735" s="13"/>
      <c r="F735" s="13"/>
      <c r="G735" s="13"/>
    </row>
    <row r="736">
      <c r="A736" s="1"/>
      <c r="B736" s="13"/>
      <c r="C736" s="13"/>
      <c r="D736" s="13"/>
      <c r="E736" s="13"/>
      <c r="F736" s="13"/>
      <c r="G736" s="13"/>
    </row>
    <row r="737">
      <c r="A737" s="1"/>
      <c r="B737" s="13"/>
      <c r="C737" s="13"/>
      <c r="D737" s="13"/>
      <c r="E737" s="13"/>
      <c r="F737" s="13"/>
      <c r="G737" s="13"/>
    </row>
    <row r="738">
      <c r="A738" s="1"/>
      <c r="B738" s="13"/>
      <c r="C738" s="13"/>
      <c r="D738" s="13"/>
      <c r="E738" s="13"/>
      <c r="F738" s="13"/>
      <c r="G738" s="13"/>
    </row>
    <row r="739">
      <c r="A739" s="1"/>
      <c r="B739" s="13"/>
      <c r="C739" s="13"/>
      <c r="D739" s="13"/>
      <c r="E739" s="13"/>
      <c r="F739" s="13"/>
      <c r="G739" s="13"/>
    </row>
    <row r="740">
      <c r="A740" s="1"/>
      <c r="B740" s="13"/>
      <c r="C740" s="13"/>
      <c r="D740" s="13"/>
      <c r="E740" s="13"/>
      <c r="F740" s="13"/>
      <c r="G740" s="13"/>
    </row>
    <row r="741">
      <c r="A741" s="1"/>
      <c r="B741" s="13"/>
      <c r="C741" s="13"/>
      <c r="D741" s="13"/>
      <c r="E741" s="13"/>
      <c r="F741" s="13"/>
      <c r="G741" s="13"/>
    </row>
    <row r="742">
      <c r="A742" s="1"/>
      <c r="B742" s="13"/>
      <c r="C742" s="13"/>
      <c r="D742" s="13"/>
      <c r="E742" s="13"/>
      <c r="F742" s="13"/>
      <c r="G742" s="13"/>
    </row>
    <row r="743">
      <c r="A743" s="1"/>
      <c r="B743" s="13"/>
      <c r="C743" s="13"/>
      <c r="D743" s="13"/>
      <c r="E743" s="13"/>
      <c r="F743" s="13"/>
      <c r="G743" s="13"/>
    </row>
    <row r="744">
      <c r="A744" s="1"/>
      <c r="B744" s="13"/>
      <c r="C744" s="13"/>
      <c r="D744" s="13"/>
      <c r="E744" s="13"/>
      <c r="F744" s="13"/>
      <c r="G744" s="13"/>
    </row>
    <row r="745">
      <c r="A745" s="1"/>
      <c r="B745" s="13"/>
      <c r="C745" s="13"/>
      <c r="D745" s="13"/>
      <c r="E745" s="13"/>
      <c r="F745" s="13"/>
      <c r="G745" s="13"/>
    </row>
    <row r="746">
      <c r="A746" s="1"/>
      <c r="B746" s="13"/>
      <c r="C746" s="13"/>
      <c r="D746" s="13"/>
      <c r="E746" s="13"/>
      <c r="F746" s="13"/>
      <c r="G746" s="13"/>
    </row>
    <row r="747">
      <c r="A747" s="1"/>
      <c r="B747" s="13"/>
      <c r="C747" s="13"/>
      <c r="D747" s="13"/>
      <c r="E747" s="13"/>
      <c r="F747" s="13"/>
      <c r="G747" s="13"/>
    </row>
    <row r="748">
      <c r="A748" s="1"/>
      <c r="B748" s="13"/>
      <c r="C748" s="13"/>
      <c r="D748" s="13"/>
      <c r="E748" s="13"/>
      <c r="F748" s="13"/>
      <c r="G748" s="13"/>
    </row>
    <row r="749">
      <c r="A749" s="1"/>
      <c r="B749" s="13"/>
      <c r="C749" s="13"/>
      <c r="D749" s="13"/>
      <c r="E749" s="13"/>
      <c r="F749" s="13"/>
      <c r="G749" s="13"/>
    </row>
    <row r="750">
      <c r="A750" s="1"/>
      <c r="B750" s="13"/>
      <c r="C750" s="13"/>
      <c r="D750" s="13"/>
      <c r="E750" s="13"/>
      <c r="F750" s="13"/>
      <c r="G750" s="13"/>
    </row>
    <row r="751">
      <c r="A751" s="1"/>
      <c r="B751" s="13"/>
      <c r="C751" s="13"/>
      <c r="D751" s="13"/>
      <c r="E751" s="13"/>
      <c r="F751" s="13"/>
      <c r="G751" s="13"/>
    </row>
    <row r="752">
      <c r="A752" s="1"/>
      <c r="B752" s="13"/>
      <c r="C752" s="13"/>
      <c r="D752" s="13"/>
      <c r="E752" s="13"/>
      <c r="F752" s="13"/>
      <c r="G752" s="13"/>
    </row>
    <row r="753">
      <c r="A753" s="1"/>
      <c r="B753" s="13"/>
      <c r="C753" s="13"/>
      <c r="D753" s="13"/>
      <c r="E753" s="13"/>
      <c r="F753" s="13"/>
      <c r="G753" s="13"/>
    </row>
    <row r="754">
      <c r="A754" s="1"/>
      <c r="B754" s="13"/>
      <c r="C754" s="13"/>
      <c r="D754" s="13"/>
      <c r="E754" s="13"/>
      <c r="F754" s="13"/>
      <c r="G754" s="13"/>
    </row>
    <row r="755">
      <c r="A755" s="1"/>
      <c r="B755" s="13"/>
      <c r="C755" s="13"/>
      <c r="D755" s="13"/>
      <c r="E755" s="13"/>
      <c r="F755" s="13"/>
      <c r="G755" s="13"/>
    </row>
    <row r="756">
      <c r="A756" s="1"/>
      <c r="B756" s="13"/>
      <c r="C756" s="13"/>
      <c r="D756" s="13"/>
      <c r="E756" s="13"/>
      <c r="F756" s="13"/>
      <c r="G756" s="13"/>
    </row>
    <row r="757">
      <c r="A757" s="1"/>
      <c r="B757" s="13"/>
      <c r="C757" s="13"/>
      <c r="D757" s="13"/>
      <c r="E757" s="13"/>
      <c r="F757" s="13"/>
      <c r="G757" s="13"/>
    </row>
    <row r="758">
      <c r="A758" s="1"/>
      <c r="B758" s="13"/>
      <c r="C758" s="13"/>
      <c r="D758" s="13"/>
      <c r="E758" s="13"/>
      <c r="F758" s="13"/>
      <c r="G758" s="13"/>
    </row>
    <row r="759">
      <c r="A759" s="1"/>
      <c r="B759" s="13"/>
      <c r="C759" s="13"/>
      <c r="D759" s="13"/>
      <c r="E759" s="13"/>
      <c r="F759" s="13"/>
      <c r="G759" s="13"/>
    </row>
    <row r="760">
      <c r="A760" s="1"/>
      <c r="B760" s="13"/>
      <c r="C760" s="13"/>
      <c r="D760" s="13"/>
      <c r="E760" s="13"/>
      <c r="F760" s="13"/>
      <c r="G760" s="13"/>
    </row>
    <row r="761">
      <c r="A761" s="1"/>
      <c r="B761" s="13"/>
      <c r="C761" s="13"/>
      <c r="D761" s="13"/>
      <c r="E761" s="13"/>
      <c r="F761" s="13"/>
      <c r="G761" s="13"/>
    </row>
    <row r="762">
      <c r="A762" s="1"/>
      <c r="B762" s="13"/>
      <c r="C762" s="13"/>
      <c r="D762" s="13"/>
      <c r="E762" s="13"/>
      <c r="F762" s="13"/>
      <c r="G762" s="13"/>
    </row>
    <row r="763">
      <c r="A763" s="1"/>
      <c r="B763" s="13"/>
      <c r="C763" s="13"/>
      <c r="D763" s="13"/>
      <c r="E763" s="13"/>
      <c r="F763" s="13"/>
      <c r="G763" s="13"/>
    </row>
    <row r="764">
      <c r="A764" s="1"/>
      <c r="B764" s="13"/>
      <c r="C764" s="13"/>
      <c r="D764" s="13"/>
      <c r="E764" s="13"/>
      <c r="F764" s="13"/>
      <c r="G764" s="13"/>
    </row>
    <row r="765">
      <c r="A765" s="1"/>
      <c r="B765" s="13"/>
      <c r="C765" s="13"/>
      <c r="D765" s="13"/>
      <c r="E765" s="13"/>
      <c r="F765" s="13"/>
      <c r="G765" s="13"/>
    </row>
    <row r="766">
      <c r="A766" s="1"/>
      <c r="B766" s="13"/>
      <c r="C766" s="13"/>
      <c r="D766" s="13"/>
      <c r="E766" s="13"/>
      <c r="F766" s="13"/>
      <c r="G766" s="13"/>
    </row>
    <row r="767">
      <c r="A767" s="1"/>
      <c r="B767" s="13"/>
      <c r="C767" s="13"/>
      <c r="D767" s="13"/>
      <c r="E767" s="13"/>
      <c r="F767" s="13"/>
      <c r="G767" s="13"/>
    </row>
    <row r="768">
      <c r="A768" s="1"/>
      <c r="B768" s="13"/>
      <c r="C768" s="13"/>
      <c r="D768" s="13"/>
      <c r="E768" s="13"/>
      <c r="F768" s="13"/>
      <c r="G768" s="13"/>
    </row>
    <row r="769">
      <c r="A769" s="1"/>
      <c r="B769" s="13"/>
      <c r="C769" s="13"/>
      <c r="D769" s="13"/>
      <c r="E769" s="13"/>
      <c r="F769" s="13"/>
      <c r="G769" s="13"/>
    </row>
    <row r="770">
      <c r="A770" s="1"/>
      <c r="B770" s="13"/>
      <c r="C770" s="13"/>
      <c r="D770" s="13"/>
      <c r="E770" s="13"/>
      <c r="F770" s="13"/>
      <c r="G770" s="13"/>
    </row>
    <row r="771">
      <c r="A771" s="1"/>
      <c r="B771" s="13"/>
      <c r="C771" s="13"/>
      <c r="D771" s="13"/>
      <c r="E771" s="13"/>
      <c r="F771" s="13"/>
      <c r="G771" s="13"/>
    </row>
    <row r="772">
      <c r="A772" s="1"/>
      <c r="B772" s="13"/>
      <c r="C772" s="13"/>
      <c r="D772" s="13"/>
      <c r="E772" s="13"/>
      <c r="F772" s="13"/>
      <c r="G772" s="13"/>
    </row>
    <row r="773">
      <c r="A773" s="1"/>
      <c r="B773" s="13"/>
      <c r="C773" s="13"/>
      <c r="D773" s="13"/>
      <c r="E773" s="13"/>
      <c r="F773" s="13"/>
      <c r="G773" s="13"/>
    </row>
    <row r="774">
      <c r="A774" s="1"/>
      <c r="B774" s="13"/>
      <c r="C774" s="13"/>
      <c r="D774" s="13"/>
      <c r="E774" s="13"/>
      <c r="F774" s="13"/>
      <c r="G774" s="13"/>
    </row>
    <row r="775">
      <c r="A775" s="1"/>
      <c r="B775" s="13"/>
      <c r="C775" s="13"/>
      <c r="D775" s="13"/>
      <c r="E775" s="13"/>
      <c r="F775" s="13"/>
      <c r="G775" s="13"/>
    </row>
    <row r="776">
      <c r="A776" s="1"/>
      <c r="B776" s="13"/>
      <c r="C776" s="13"/>
      <c r="D776" s="13"/>
      <c r="E776" s="13"/>
      <c r="F776" s="13"/>
      <c r="G776" s="13"/>
    </row>
    <row r="777">
      <c r="A777" s="1"/>
      <c r="B777" s="13"/>
      <c r="C777" s="13"/>
      <c r="D777" s="13"/>
      <c r="E777" s="13"/>
      <c r="F777" s="13"/>
      <c r="G777" s="13"/>
    </row>
    <row r="778">
      <c r="A778" s="1"/>
      <c r="B778" s="13"/>
      <c r="C778" s="13"/>
      <c r="D778" s="13"/>
      <c r="E778" s="13"/>
      <c r="F778" s="13"/>
      <c r="G778" s="13"/>
    </row>
    <row r="779">
      <c r="A779" s="1"/>
      <c r="B779" s="13"/>
      <c r="C779" s="13"/>
      <c r="D779" s="13"/>
      <c r="E779" s="13"/>
      <c r="F779" s="13"/>
      <c r="G779" s="13"/>
    </row>
    <row r="780">
      <c r="A780" s="1"/>
      <c r="B780" s="13"/>
      <c r="C780" s="13"/>
      <c r="D780" s="13"/>
      <c r="E780" s="13"/>
      <c r="F780" s="13"/>
      <c r="G780" s="13"/>
    </row>
    <row r="781">
      <c r="A781" s="1"/>
      <c r="B781" s="13"/>
      <c r="C781" s="13"/>
      <c r="D781" s="13"/>
      <c r="E781" s="13"/>
      <c r="F781" s="13"/>
      <c r="G781" s="13"/>
    </row>
    <row r="782">
      <c r="A782" s="1"/>
      <c r="B782" s="13"/>
      <c r="C782" s="13"/>
      <c r="D782" s="13"/>
      <c r="E782" s="13"/>
      <c r="F782" s="13"/>
      <c r="G782" s="13"/>
    </row>
    <row r="783">
      <c r="A783" s="1"/>
      <c r="B783" s="13"/>
      <c r="C783" s="13"/>
      <c r="D783" s="13"/>
      <c r="E783" s="13"/>
      <c r="F783" s="13"/>
      <c r="G783" s="13"/>
    </row>
    <row r="784">
      <c r="A784" s="1"/>
      <c r="B784" s="13"/>
      <c r="C784" s="13"/>
      <c r="D784" s="13"/>
      <c r="E784" s="13"/>
      <c r="F784" s="13"/>
      <c r="G784" s="13"/>
    </row>
    <row r="785">
      <c r="A785" s="1"/>
      <c r="B785" s="13"/>
      <c r="C785" s="13"/>
      <c r="D785" s="13"/>
      <c r="E785" s="13"/>
      <c r="F785" s="13"/>
      <c r="G785" s="13"/>
    </row>
    <row r="786">
      <c r="A786" s="1"/>
      <c r="B786" s="13"/>
      <c r="C786" s="13"/>
      <c r="D786" s="13"/>
      <c r="E786" s="13"/>
      <c r="F786" s="13"/>
      <c r="G786" s="13"/>
    </row>
    <row r="787">
      <c r="A787" s="1"/>
      <c r="B787" s="13"/>
      <c r="C787" s="13"/>
      <c r="D787" s="13"/>
      <c r="E787" s="13"/>
      <c r="F787" s="13"/>
      <c r="G787" s="13"/>
    </row>
    <row r="788">
      <c r="A788" s="1"/>
      <c r="B788" s="13"/>
      <c r="C788" s="13"/>
      <c r="D788" s="13"/>
      <c r="E788" s="13"/>
      <c r="F788" s="13"/>
      <c r="G788" s="13"/>
    </row>
    <row r="789">
      <c r="A789" s="1"/>
      <c r="B789" s="13"/>
      <c r="C789" s="13"/>
      <c r="D789" s="13"/>
      <c r="E789" s="13"/>
      <c r="F789" s="13"/>
      <c r="G789" s="13"/>
    </row>
    <row r="790">
      <c r="A790" s="1"/>
      <c r="B790" s="13"/>
      <c r="C790" s="13"/>
      <c r="D790" s="13"/>
      <c r="E790" s="13"/>
      <c r="F790" s="13"/>
      <c r="G790" s="13"/>
    </row>
    <row r="791">
      <c r="A791" s="1"/>
      <c r="B791" s="13"/>
      <c r="C791" s="13"/>
      <c r="D791" s="13"/>
      <c r="E791" s="13"/>
      <c r="F791" s="13"/>
      <c r="G791" s="13"/>
    </row>
    <row r="792">
      <c r="A792" s="1"/>
      <c r="B792" s="13"/>
      <c r="C792" s="13"/>
      <c r="D792" s="13"/>
      <c r="E792" s="13"/>
      <c r="F792" s="13"/>
      <c r="G792" s="13"/>
    </row>
    <row r="793">
      <c r="A793" s="1"/>
      <c r="B793" s="13"/>
      <c r="C793" s="13"/>
      <c r="D793" s="13"/>
      <c r="E793" s="13"/>
      <c r="F793" s="13"/>
      <c r="G793" s="13"/>
    </row>
    <row r="794">
      <c r="A794" s="1"/>
      <c r="B794" s="13"/>
      <c r="C794" s="13"/>
      <c r="D794" s="13"/>
      <c r="E794" s="13"/>
      <c r="F794" s="13"/>
      <c r="G794" s="13"/>
    </row>
    <row r="795">
      <c r="A795" s="1"/>
      <c r="B795" s="13"/>
      <c r="C795" s="13"/>
      <c r="D795" s="13"/>
      <c r="E795" s="13"/>
      <c r="F795" s="13"/>
      <c r="G795" s="13"/>
    </row>
    <row r="796">
      <c r="A796" s="1"/>
      <c r="B796" s="13"/>
      <c r="C796" s="13"/>
      <c r="D796" s="13"/>
      <c r="E796" s="13"/>
      <c r="F796" s="13"/>
      <c r="G796" s="13"/>
    </row>
    <row r="797">
      <c r="A797" s="1"/>
      <c r="B797" s="13"/>
      <c r="C797" s="13"/>
      <c r="D797" s="13"/>
      <c r="E797" s="13"/>
      <c r="F797" s="13"/>
      <c r="G797" s="13"/>
    </row>
    <row r="798">
      <c r="A798" s="1"/>
      <c r="B798" s="13"/>
      <c r="C798" s="13"/>
      <c r="D798" s="13"/>
      <c r="E798" s="13"/>
      <c r="F798" s="13"/>
      <c r="G798" s="13"/>
    </row>
    <row r="799">
      <c r="A799" s="1"/>
      <c r="B799" s="13"/>
      <c r="C799" s="13"/>
      <c r="D799" s="13"/>
      <c r="E799" s="13"/>
      <c r="F799" s="13"/>
      <c r="G799" s="13"/>
    </row>
    <row r="800">
      <c r="A800" s="1"/>
      <c r="B800" s="13"/>
      <c r="C800" s="13"/>
      <c r="D800" s="13"/>
      <c r="E800" s="13"/>
      <c r="F800" s="13"/>
      <c r="G800" s="13"/>
    </row>
    <row r="801">
      <c r="A801" s="1"/>
      <c r="B801" s="13"/>
      <c r="C801" s="13"/>
      <c r="D801" s="13"/>
      <c r="E801" s="13"/>
      <c r="F801" s="13"/>
      <c r="G801" s="13"/>
    </row>
    <row r="802">
      <c r="A802" s="1"/>
      <c r="B802" s="13"/>
      <c r="C802" s="13"/>
      <c r="D802" s="13"/>
      <c r="E802" s="13"/>
      <c r="F802" s="13"/>
      <c r="G802" s="13"/>
    </row>
    <row r="803">
      <c r="A803" s="1"/>
      <c r="B803" s="13"/>
      <c r="C803" s="13"/>
      <c r="D803" s="13"/>
      <c r="E803" s="13"/>
      <c r="F803" s="13"/>
      <c r="G803" s="13"/>
    </row>
    <row r="804">
      <c r="A804" s="1"/>
      <c r="B804" s="13"/>
      <c r="C804" s="13"/>
      <c r="D804" s="13"/>
      <c r="E804" s="13"/>
      <c r="F804" s="13"/>
      <c r="G804" s="13"/>
    </row>
    <row r="805">
      <c r="A805" s="1"/>
      <c r="B805" s="13"/>
      <c r="C805" s="13"/>
      <c r="D805" s="13"/>
      <c r="E805" s="13"/>
      <c r="F805" s="13"/>
      <c r="G805" s="13"/>
    </row>
    <row r="806">
      <c r="A806" s="1"/>
      <c r="B806" s="13"/>
      <c r="C806" s="13"/>
      <c r="D806" s="13"/>
      <c r="E806" s="13"/>
      <c r="F806" s="13"/>
      <c r="G806" s="13"/>
    </row>
    <row r="807">
      <c r="A807" s="1"/>
      <c r="B807" s="13"/>
      <c r="C807" s="13"/>
      <c r="D807" s="13"/>
      <c r="E807" s="13"/>
      <c r="F807" s="13"/>
      <c r="G807" s="13"/>
    </row>
    <row r="808">
      <c r="A808" s="1"/>
      <c r="B808" s="13"/>
      <c r="C808" s="13"/>
      <c r="D808" s="13"/>
      <c r="E808" s="13"/>
      <c r="F808" s="13"/>
      <c r="G808" s="13"/>
    </row>
    <row r="809">
      <c r="A809" s="1"/>
      <c r="B809" s="13"/>
      <c r="C809" s="13"/>
      <c r="D809" s="13"/>
      <c r="E809" s="13"/>
      <c r="F809" s="13"/>
      <c r="G809" s="13"/>
    </row>
    <row r="810">
      <c r="A810" s="1"/>
      <c r="B810" s="13"/>
      <c r="C810" s="13"/>
      <c r="D810" s="13"/>
      <c r="E810" s="13"/>
      <c r="F810" s="13"/>
      <c r="G810" s="13"/>
    </row>
    <row r="811">
      <c r="A811" s="1"/>
      <c r="B811" s="13"/>
      <c r="C811" s="13"/>
      <c r="D811" s="13"/>
      <c r="E811" s="13"/>
      <c r="F811" s="13"/>
      <c r="G811" s="13"/>
    </row>
    <row r="812">
      <c r="A812" s="1"/>
      <c r="B812" s="13"/>
      <c r="C812" s="13"/>
      <c r="D812" s="13"/>
      <c r="E812" s="13"/>
      <c r="F812" s="13"/>
      <c r="G812" s="13"/>
    </row>
    <row r="813">
      <c r="A813" s="1"/>
      <c r="B813" s="13"/>
      <c r="C813" s="13"/>
      <c r="D813" s="13"/>
      <c r="E813" s="13"/>
      <c r="F813" s="13"/>
      <c r="G813" s="13"/>
    </row>
    <row r="814">
      <c r="A814" s="1"/>
      <c r="B814" s="13"/>
      <c r="C814" s="13"/>
      <c r="D814" s="13"/>
      <c r="E814" s="13"/>
      <c r="F814" s="13"/>
      <c r="G814" s="13"/>
    </row>
    <row r="815">
      <c r="A815" s="1"/>
      <c r="B815" s="13"/>
      <c r="C815" s="13"/>
      <c r="D815" s="13"/>
      <c r="E815" s="13"/>
      <c r="F815" s="13"/>
      <c r="G815" s="13"/>
    </row>
    <row r="816">
      <c r="A816" s="1"/>
      <c r="B816" s="13"/>
      <c r="C816" s="13"/>
      <c r="D816" s="13"/>
      <c r="E816" s="13"/>
      <c r="F816" s="13"/>
      <c r="G816" s="13"/>
    </row>
    <row r="817">
      <c r="A817" s="1"/>
      <c r="B817" s="13"/>
      <c r="C817" s="13"/>
      <c r="D817" s="13"/>
      <c r="E817" s="13"/>
      <c r="F817" s="13"/>
      <c r="G817" s="13"/>
    </row>
    <row r="818">
      <c r="A818" s="1"/>
      <c r="B818" s="13"/>
      <c r="C818" s="13"/>
      <c r="D818" s="13"/>
      <c r="E818" s="13"/>
      <c r="F818" s="13"/>
      <c r="G818" s="13"/>
    </row>
    <row r="819">
      <c r="A819" s="1"/>
      <c r="B819" s="13"/>
      <c r="C819" s="13"/>
      <c r="D819" s="13"/>
      <c r="E819" s="13"/>
      <c r="F819" s="13"/>
      <c r="G819" s="13"/>
    </row>
    <row r="820">
      <c r="A820" s="1"/>
      <c r="B820" s="13"/>
      <c r="C820" s="13"/>
      <c r="D820" s="13"/>
      <c r="E820" s="13"/>
      <c r="F820" s="13"/>
      <c r="G820" s="13"/>
    </row>
    <row r="821">
      <c r="A821" s="1"/>
      <c r="B821" s="13"/>
      <c r="C821" s="13"/>
      <c r="D821" s="13"/>
      <c r="E821" s="13"/>
      <c r="F821" s="13"/>
      <c r="G821" s="13"/>
    </row>
    <row r="822">
      <c r="A822" s="1"/>
      <c r="B822" s="13"/>
      <c r="C822" s="13"/>
      <c r="D822" s="13"/>
      <c r="E822" s="13"/>
      <c r="F822" s="13"/>
      <c r="G822" s="13"/>
    </row>
    <row r="823">
      <c r="A823" s="1"/>
      <c r="B823" s="13"/>
      <c r="C823" s="13"/>
      <c r="D823" s="13"/>
      <c r="E823" s="13"/>
      <c r="F823" s="13"/>
      <c r="G823" s="13"/>
    </row>
    <row r="824">
      <c r="A824" s="1"/>
      <c r="B824" s="13"/>
      <c r="C824" s="13"/>
      <c r="D824" s="13"/>
      <c r="E824" s="13"/>
      <c r="F824" s="13"/>
      <c r="G824" s="13"/>
    </row>
    <row r="825">
      <c r="A825" s="1"/>
      <c r="B825" s="13"/>
      <c r="C825" s="13"/>
      <c r="D825" s="13"/>
      <c r="E825" s="13"/>
      <c r="F825" s="13"/>
      <c r="G825" s="13"/>
    </row>
    <row r="826">
      <c r="A826" s="1"/>
      <c r="B826" s="13"/>
      <c r="C826" s="13"/>
      <c r="D826" s="13"/>
      <c r="E826" s="13"/>
      <c r="F826" s="13"/>
      <c r="G826" s="13"/>
    </row>
    <row r="827">
      <c r="A827" s="1"/>
      <c r="B827" s="13"/>
      <c r="C827" s="13"/>
      <c r="D827" s="13"/>
      <c r="E827" s="13"/>
      <c r="F827" s="13"/>
      <c r="G827" s="13"/>
    </row>
    <row r="828">
      <c r="A828" s="1"/>
      <c r="B828" s="13"/>
      <c r="C828" s="13"/>
      <c r="D828" s="13"/>
      <c r="E828" s="13"/>
      <c r="F828" s="13"/>
      <c r="G828" s="13"/>
    </row>
    <row r="829">
      <c r="A829" s="1"/>
      <c r="B829" s="13"/>
      <c r="C829" s="13"/>
      <c r="D829" s="13"/>
      <c r="E829" s="13"/>
      <c r="F829" s="13"/>
      <c r="G829" s="13"/>
    </row>
    <row r="830">
      <c r="A830" s="1"/>
      <c r="B830" s="13"/>
      <c r="C830" s="13"/>
      <c r="D830" s="13"/>
      <c r="E830" s="13"/>
      <c r="F830" s="13"/>
      <c r="G830" s="13"/>
    </row>
    <row r="831">
      <c r="A831" s="1"/>
      <c r="B831" s="13"/>
      <c r="C831" s="13"/>
      <c r="D831" s="13"/>
      <c r="E831" s="13"/>
      <c r="F831" s="13"/>
      <c r="G831" s="13"/>
    </row>
    <row r="832">
      <c r="A832" s="1"/>
      <c r="B832" s="13"/>
      <c r="C832" s="13"/>
      <c r="D832" s="13"/>
      <c r="E832" s="13"/>
      <c r="F832" s="13"/>
      <c r="G832" s="13"/>
    </row>
    <row r="833">
      <c r="A833" s="1"/>
      <c r="B833" s="13"/>
      <c r="C833" s="13"/>
      <c r="D833" s="13"/>
      <c r="E833" s="13"/>
      <c r="F833" s="13"/>
      <c r="G833" s="13"/>
    </row>
    <row r="834">
      <c r="A834" s="1"/>
      <c r="B834" s="13"/>
      <c r="C834" s="13"/>
      <c r="D834" s="13"/>
      <c r="E834" s="13"/>
      <c r="F834" s="13"/>
      <c r="G834" s="13"/>
    </row>
    <row r="835">
      <c r="A835" s="1"/>
      <c r="B835" s="13"/>
      <c r="C835" s="13"/>
      <c r="D835" s="13"/>
      <c r="E835" s="13"/>
      <c r="F835" s="13"/>
      <c r="G835" s="13"/>
    </row>
    <row r="836">
      <c r="A836" s="1"/>
      <c r="B836" s="13"/>
      <c r="C836" s="13"/>
      <c r="D836" s="13"/>
      <c r="E836" s="13"/>
      <c r="F836" s="13"/>
      <c r="G836" s="13"/>
    </row>
    <row r="837">
      <c r="A837" s="1"/>
      <c r="B837" s="13"/>
      <c r="C837" s="13"/>
      <c r="D837" s="13"/>
      <c r="E837" s="13"/>
      <c r="F837" s="13"/>
      <c r="G837" s="13"/>
    </row>
    <row r="838">
      <c r="A838" s="1"/>
      <c r="B838" s="13"/>
      <c r="C838" s="13"/>
      <c r="D838" s="13"/>
      <c r="E838" s="13"/>
      <c r="F838" s="13"/>
      <c r="G838" s="13"/>
    </row>
    <row r="839">
      <c r="A839" s="1"/>
      <c r="B839" s="13"/>
      <c r="C839" s="13"/>
      <c r="D839" s="13"/>
      <c r="E839" s="13"/>
      <c r="F839" s="13"/>
      <c r="G839" s="13"/>
    </row>
    <row r="840">
      <c r="A840" s="1"/>
      <c r="B840" s="13"/>
      <c r="C840" s="13"/>
      <c r="D840" s="13"/>
      <c r="E840" s="13"/>
      <c r="F840" s="13"/>
      <c r="G840" s="13"/>
    </row>
    <row r="841">
      <c r="A841" s="1"/>
      <c r="B841" s="13"/>
      <c r="C841" s="13"/>
      <c r="D841" s="13"/>
      <c r="E841" s="13"/>
      <c r="F841" s="13"/>
      <c r="G841" s="13"/>
    </row>
    <row r="842">
      <c r="A842" s="1"/>
      <c r="B842" s="13"/>
      <c r="C842" s="13"/>
      <c r="D842" s="13"/>
      <c r="E842" s="13"/>
      <c r="F842" s="13"/>
      <c r="G842" s="13"/>
    </row>
    <row r="843">
      <c r="A843" s="1"/>
      <c r="B843" s="13"/>
      <c r="C843" s="13"/>
      <c r="D843" s="13"/>
      <c r="E843" s="13"/>
      <c r="F843" s="13"/>
      <c r="G843" s="13"/>
    </row>
    <row r="844">
      <c r="A844" s="1"/>
      <c r="B844" s="13"/>
      <c r="C844" s="13"/>
      <c r="D844" s="13"/>
      <c r="E844" s="13"/>
      <c r="F844" s="13"/>
      <c r="G844" s="13"/>
    </row>
    <row r="845">
      <c r="A845" s="1"/>
      <c r="B845" s="13"/>
      <c r="C845" s="13"/>
      <c r="D845" s="13"/>
      <c r="E845" s="13"/>
      <c r="F845" s="13"/>
      <c r="G845" s="13"/>
    </row>
    <row r="846">
      <c r="A846" s="1"/>
      <c r="B846" s="13"/>
      <c r="C846" s="13"/>
      <c r="D846" s="13"/>
      <c r="E846" s="13"/>
      <c r="F846" s="13"/>
      <c r="G846" s="13"/>
    </row>
    <row r="847">
      <c r="A847" s="1"/>
      <c r="B847" s="13"/>
      <c r="C847" s="13"/>
      <c r="D847" s="13"/>
      <c r="E847" s="13"/>
      <c r="F847" s="13"/>
      <c r="G847" s="13"/>
    </row>
    <row r="848">
      <c r="A848" s="1"/>
      <c r="B848" s="13"/>
      <c r="C848" s="13"/>
      <c r="D848" s="13"/>
      <c r="E848" s="13"/>
      <c r="F848" s="13"/>
      <c r="G848" s="13"/>
    </row>
    <row r="849">
      <c r="A849" s="1"/>
      <c r="B849" s="13"/>
      <c r="C849" s="13"/>
      <c r="D849" s="13"/>
      <c r="E849" s="13"/>
      <c r="F849" s="13"/>
      <c r="G849" s="13"/>
    </row>
    <row r="850">
      <c r="A850" s="1"/>
      <c r="B850" s="13"/>
      <c r="C850" s="13"/>
      <c r="D850" s="13"/>
      <c r="E850" s="13"/>
      <c r="F850" s="13"/>
      <c r="G850" s="13"/>
    </row>
    <row r="851">
      <c r="A851" s="1"/>
      <c r="B851" s="13"/>
      <c r="C851" s="13"/>
      <c r="D851" s="13"/>
      <c r="E851" s="13"/>
      <c r="F851" s="13"/>
      <c r="G851" s="13"/>
    </row>
    <row r="852">
      <c r="A852" s="1"/>
      <c r="B852" s="13"/>
      <c r="C852" s="13"/>
      <c r="D852" s="13"/>
      <c r="E852" s="13"/>
      <c r="F852" s="13"/>
      <c r="G852" s="13"/>
    </row>
    <row r="853">
      <c r="A853" s="1"/>
      <c r="B853" s="13"/>
      <c r="C853" s="13"/>
      <c r="D853" s="13"/>
      <c r="E853" s="13"/>
      <c r="F853" s="13"/>
      <c r="G853" s="13"/>
    </row>
    <row r="854">
      <c r="A854" s="1"/>
      <c r="B854" s="13"/>
      <c r="C854" s="13"/>
      <c r="D854" s="13"/>
      <c r="E854" s="13"/>
      <c r="F854" s="13"/>
      <c r="G854" s="13"/>
    </row>
    <row r="855">
      <c r="A855" s="1"/>
      <c r="B855" s="13"/>
      <c r="C855" s="13"/>
      <c r="D855" s="13"/>
      <c r="E855" s="13"/>
      <c r="F855" s="13"/>
      <c r="G855" s="13"/>
    </row>
    <row r="856">
      <c r="A856" s="1"/>
      <c r="B856" s="13"/>
      <c r="C856" s="13"/>
      <c r="D856" s="13"/>
      <c r="E856" s="13"/>
      <c r="F856" s="13"/>
      <c r="G856" s="13"/>
    </row>
    <row r="857">
      <c r="A857" s="1"/>
      <c r="B857" s="13"/>
      <c r="C857" s="13"/>
      <c r="D857" s="13"/>
      <c r="E857" s="13"/>
      <c r="F857" s="13"/>
      <c r="G857" s="13"/>
    </row>
    <row r="858">
      <c r="A858" s="1"/>
      <c r="B858" s="13"/>
      <c r="C858" s="13"/>
      <c r="D858" s="13"/>
      <c r="E858" s="13"/>
      <c r="F858" s="13"/>
      <c r="G858" s="13"/>
    </row>
    <row r="859">
      <c r="A859" s="1"/>
      <c r="B859" s="13"/>
      <c r="C859" s="13"/>
      <c r="D859" s="13"/>
      <c r="E859" s="13"/>
      <c r="F859" s="13"/>
      <c r="G859" s="13"/>
    </row>
    <row r="860">
      <c r="A860" s="1"/>
      <c r="B860" s="13"/>
      <c r="C860" s="13"/>
      <c r="D860" s="13"/>
      <c r="E860" s="13"/>
      <c r="F860" s="13"/>
      <c r="G860" s="13"/>
    </row>
    <row r="861">
      <c r="A861" s="1"/>
      <c r="B861" s="13"/>
      <c r="C861" s="13"/>
      <c r="D861" s="13"/>
      <c r="E861" s="13"/>
      <c r="F861" s="13"/>
      <c r="G861" s="13"/>
    </row>
    <row r="862">
      <c r="A862" s="1"/>
      <c r="B862" s="13"/>
      <c r="C862" s="13"/>
      <c r="D862" s="13"/>
      <c r="E862" s="13"/>
      <c r="F862" s="13"/>
      <c r="G862" s="13"/>
    </row>
    <row r="863">
      <c r="A863" s="1"/>
      <c r="B863" s="13"/>
      <c r="C863" s="13"/>
      <c r="D863" s="13"/>
      <c r="E863" s="13"/>
      <c r="F863" s="13"/>
      <c r="G863" s="13"/>
    </row>
    <row r="864">
      <c r="A864" s="1"/>
      <c r="B864" s="13"/>
      <c r="C864" s="13"/>
      <c r="D864" s="13"/>
      <c r="E864" s="13"/>
      <c r="F864" s="13"/>
      <c r="G864" s="13"/>
    </row>
    <row r="865">
      <c r="A865" s="1"/>
      <c r="B865" s="13"/>
      <c r="C865" s="13"/>
      <c r="D865" s="13"/>
      <c r="E865" s="13"/>
      <c r="F865" s="13"/>
      <c r="G865" s="13"/>
    </row>
    <row r="866">
      <c r="A866" s="1"/>
      <c r="B866" s="13"/>
      <c r="C866" s="13"/>
      <c r="D866" s="13"/>
      <c r="E866" s="13"/>
      <c r="F866" s="13"/>
      <c r="G866" s="13"/>
    </row>
    <row r="867">
      <c r="A867" s="1"/>
      <c r="B867" s="13"/>
      <c r="C867" s="13"/>
      <c r="D867" s="13"/>
      <c r="E867" s="13"/>
      <c r="F867" s="13"/>
      <c r="G867" s="13"/>
    </row>
    <row r="868">
      <c r="A868" s="1"/>
      <c r="B868" s="13"/>
      <c r="C868" s="13"/>
      <c r="D868" s="13"/>
      <c r="E868" s="13"/>
      <c r="F868" s="13"/>
      <c r="G868" s="13"/>
    </row>
    <row r="869">
      <c r="A869" s="1"/>
      <c r="B869" s="13"/>
      <c r="C869" s="13"/>
      <c r="D869" s="13"/>
      <c r="E869" s="13"/>
      <c r="F869" s="13"/>
      <c r="G869" s="13"/>
    </row>
    <row r="870">
      <c r="A870" s="1"/>
      <c r="B870" s="13"/>
      <c r="C870" s="13"/>
      <c r="D870" s="13"/>
      <c r="E870" s="13"/>
      <c r="F870" s="13"/>
      <c r="G870" s="13"/>
    </row>
    <row r="871">
      <c r="A871" s="1"/>
      <c r="B871" s="13"/>
      <c r="C871" s="13"/>
      <c r="D871" s="13"/>
      <c r="E871" s="13"/>
      <c r="F871" s="13"/>
      <c r="G871" s="13"/>
    </row>
    <row r="872">
      <c r="A872" s="1"/>
      <c r="B872" s="13"/>
      <c r="C872" s="13"/>
      <c r="D872" s="13"/>
      <c r="E872" s="13"/>
      <c r="F872" s="13"/>
      <c r="G872" s="13"/>
    </row>
    <row r="873">
      <c r="A873" s="1"/>
      <c r="B873" s="13"/>
      <c r="C873" s="13"/>
      <c r="D873" s="13"/>
      <c r="E873" s="13"/>
      <c r="F873" s="13"/>
      <c r="G873" s="13"/>
    </row>
    <row r="874">
      <c r="A874" s="1"/>
      <c r="B874" s="13"/>
      <c r="C874" s="13"/>
      <c r="D874" s="13"/>
      <c r="E874" s="13"/>
      <c r="F874" s="13"/>
      <c r="G874" s="13"/>
    </row>
    <row r="875">
      <c r="A875" s="1"/>
      <c r="B875" s="13"/>
      <c r="C875" s="13"/>
      <c r="D875" s="13"/>
      <c r="E875" s="13"/>
      <c r="F875" s="13"/>
      <c r="G875" s="13"/>
    </row>
    <row r="876">
      <c r="A876" s="1"/>
      <c r="B876" s="13"/>
      <c r="C876" s="13"/>
      <c r="D876" s="13"/>
      <c r="E876" s="13"/>
      <c r="F876" s="13"/>
      <c r="G876" s="13"/>
    </row>
    <row r="877">
      <c r="A877" s="1"/>
      <c r="B877" s="13"/>
      <c r="C877" s="13"/>
      <c r="D877" s="13"/>
      <c r="E877" s="13"/>
      <c r="F877" s="13"/>
      <c r="G877" s="13"/>
    </row>
    <row r="878">
      <c r="A878" s="1"/>
      <c r="B878" s="13"/>
      <c r="C878" s="13"/>
      <c r="D878" s="13"/>
      <c r="E878" s="13"/>
      <c r="F878" s="13"/>
      <c r="G878" s="13"/>
    </row>
    <row r="879">
      <c r="A879" s="1"/>
      <c r="B879" s="13"/>
      <c r="C879" s="13"/>
      <c r="D879" s="13"/>
      <c r="E879" s="13"/>
      <c r="F879" s="13"/>
      <c r="G879" s="13"/>
    </row>
    <row r="880">
      <c r="A880" s="1"/>
      <c r="B880" s="13"/>
      <c r="C880" s="13"/>
      <c r="D880" s="13"/>
      <c r="E880" s="13"/>
      <c r="F880" s="13"/>
      <c r="G880" s="13"/>
    </row>
    <row r="881">
      <c r="A881" s="1"/>
      <c r="B881" s="13"/>
      <c r="C881" s="13"/>
      <c r="D881" s="13"/>
      <c r="E881" s="13"/>
      <c r="F881" s="13"/>
      <c r="G881" s="13"/>
    </row>
    <row r="882">
      <c r="A882" s="1"/>
      <c r="B882" s="13"/>
      <c r="C882" s="13"/>
      <c r="D882" s="13"/>
      <c r="E882" s="13"/>
      <c r="F882" s="13"/>
      <c r="G882" s="13"/>
    </row>
    <row r="883">
      <c r="A883" s="1"/>
      <c r="B883" s="13"/>
      <c r="C883" s="13"/>
      <c r="D883" s="13"/>
      <c r="E883" s="13"/>
      <c r="F883" s="13"/>
      <c r="G883" s="13"/>
    </row>
    <row r="884">
      <c r="A884" s="1"/>
      <c r="B884" s="13"/>
      <c r="C884" s="13"/>
      <c r="D884" s="13"/>
      <c r="E884" s="13"/>
      <c r="F884" s="13"/>
      <c r="G884" s="13"/>
    </row>
    <row r="885">
      <c r="A885" s="1"/>
      <c r="B885" s="13"/>
      <c r="C885" s="13"/>
      <c r="D885" s="13"/>
      <c r="E885" s="13"/>
      <c r="F885" s="13"/>
      <c r="G885" s="13"/>
    </row>
    <row r="886">
      <c r="A886" s="1"/>
      <c r="B886" s="13"/>
      <c r="C886" s="13"/>
      <c r="D886" s="13"/>
      <c r="E886" s="13"/>
      <c r="F886" s="13"/>
      <c r="G886" s="13"/>
    </row>
    <row r="887">
      <c r="A887" s="1"/>
      <c r="B887" s="13"/>
      <c r="C887" s="13"/>
      <c r="D887" s="13"/>
      <c r="E887" s="13"/>
      <c r="F887" s="13"/>
      <c r="G887" s="13"/>
    </row>
    <row r="888">
      <c r="A888" s="1"/>
      <c r="B888" s="13"/>
      <c r="C888" s="13"/>
      <c r="D888" s="13"/>
      <c r="E888" s="13"/>
      <c r="F888" s="13"/>
      <c r="G888" s="13"/>
    </row>
    <row r="889">
      <c r="A889" s="1"/>
      <c r="B889" s="13"/>
      <c r="C889" s="13"/>
      <c r="D889" s="13"/>
      <c r="E889" s="13"/>
      <c r="F889" s="13"/>
      <c r="G889" s="13"/>
    </row>
    <row r="890">
      <c r="A890" s="1"/>
      <c r="B890" s="13"/>
      <c r="C890" s="13"/>
      <c r="D890" s="13"/>
      <c r="E890" s="13"/>
      <c r="F890" s="13"/>
      <c r="G890" s="13"/>
    </row>
    <row r="891">
      <c r="A891" s="1"/>
      <c r="B891" s="13"/>
      <c r="C891" s="13"/>
      <c r="D891" s="13"/>
      <c r="E891" s="13"/>
      <c r="F891" s="13"/>
      <c r="G891" s="13"/>
    </row>
    <row r="892">
      <c r="A892" s="1"/>
      <c r="B892" s="13"/>
      <c r="C892" s="13"/>
      <c r="D892" s="13"/>
      <c r="E892" s="13"/>
      <c r="F892" s="13"/>
      <c r="G892" s="13"/>
    </row>
    <row r="893">
      <c r="A893" s="1"/>
      <c r="B893" s="13"/>
      <c r="C893" s="13"/>
      <c r="D893" s="13"/>
      <c r="E893" s="13"/>
      <c r="F893" s="13"/>
      <c r="G893" s="13"/>
    </row>
    <row r="894">
      <c r="A894" s="1"/>
      <c r="B894" s="13"/>
      <c r="C894" s="13"/>
      <c r="D894" s="13"/>
      <c r="E894" s="13"/>
      <c r="F894" s="13"/>
      <c r="G894" s="13"/>
    </row>
    <row r="895">
      <c r="A895" s="1"/>
      <c r="B895" s="13"/>
      <c r="C895" s="13"/>
      <c r="D895" s="13"/>
      <c r="E895" s="13"/>
      <c r="F895" s="13"/>
      <c r="G895" s="13"/>
    </row>
    <row r="896">
      <c r="A896" s="1"/>
      <c r="B896" s="13"/>
      <c r="C896" s="13"/>
      <c r="D896" s="13"/>
      <c r="E896" s="13"/>
      <c r="F896" s="13"/>
      <c r="G896" s="13"/>
    </row>
    <row r="897">
      <c r="A897" s="1"/>
      <c r="B897" s="13"/>
      <c r="C897" s="13"/>
      <c r="D897" s="13"/>
      <c r="E897" s="13"/>
      <c r="F897" s="13"/>
      <c r="G897" s="13"/>
    </row>
    <row r="898">
      <c r="A898" s="1"/>
      <c r="B898" s="13"/>
      <c r="C898" s="13"/>
      <c r="D898" s="13"/>
      <c r="E898" s="13"/>
      <c r="F898" s="13"/>
      <c r="G898" s="13"/>
    </row>
    <row r="899">
      <c r="A899" s="1"/>
      <c r="B899" s="13"/>
      <c r="C899" s="13"/>
      <c r="D899" s="13"/>
      <c r="E899" s="13"/>
      <c r="F899" s="13"/>
      <c r="G899" s="13"/>
    </row>
    <row r="900">
      <c r="A900" s="1"/>
      <c r="B900" s="13"/>
      <c r="C900" s="13"/>
      <c r="D900" s="13"/>
      <c r="E900" s="13"/>
      <c r="F900" s="13"/>
      <c r="G900" s="13"/>
    </row>
    <row r="901">
      <c r="A901" s="1"/>
      <c r="B901" s="13"/>
      <c r="C901" s="13"/>
      <c r="D901" s="13"/>
      <c r="E901" s="13"/>
      <c r="F901" s="13"/>
      <c r="G901" s="13"/>
    </row>
    <row r="902">
      <c r="A902" s="1"/>
      <c r="B902" s="13"/>
      <c r="C902" s="13"/>
      <c r="D902" s="13"/>
      <c r="E902" s="13"/>
      <c r="F902" s="13"/>
      <c r="G902" s="13"/>
    </row>
    <row r="903">
      <c r="A903" s="1"/>
      <c r="B903" s="13"/>
      <c r="C903" s="13"/>
      <c r="D903" s="13"/>
      <c r="E903" s="13"/>
      <c r="F903" s="13"/>
      <c r="G903" s="13"/>
    </row>
    <row r="904">
      <c r="A904" s="1"/>
      <c r="B904" s="13"/>
      <c r="C904" s="13"/>
      <c r="D904" s="13"/>
      <c r="E904" s="13"/>
      <c r="F904" s="13"/>
      <c r="G904" s="13"/>
    </row>
    <row r="905">
      <c r="A905" s="1"/>
      <c r="B905" s="13"/>
      <c r="C905" s="13"/>
      <c r="D905" s="13"/>
      <c r="E905" s="13"/>
      <c r="F905" s="13"/>
      <c r="G905" s="13"/>
    </row>
    <row r="906">
      <c r="A906" s="1"/>
      <c r="B906" s="13"/>
      <c r="C906" s="13"/>
      <c r="D906" s="13"/>
      <c r="E906" s="13"/>
      <c r="F906" s="13"/>
      <c r="G906" s="13"/>
    </row>
    <row r="907">
      <c r="A907" s="1"/>
      <c r="B907" s="13"/>
      <c r="C907" s="13"/>
      <c r="D907" s="13"/>
      <c r="E907" s="13"/>
      <c r="F907" s="13"/>
      <c r="G907" s="13"/>
    </row>
    <row r="908">
      <c r="A908" s="1"/>
      <c r="B908" s="13"/>
      <c r="C908" s="13"/>
      <c r="D908" s="13"/>
      <c r="E908" s="13"/>
      <c r="F908" s="13"/>
      <c r="G908" s="13"/>
    </row>
    <row r="909">
      <c r="A909" s="1"/>
      <c r="B909" s="13"/>
      <c r="C909" s="13"/>
      <c r="D909" s="13"/>
      <c r="E909" s="13"/>
      <c r="F909" s="13"/>
      <c r="G909" s="13"/>
    </row>
    <row r="910">
      <c r="A910" s="1"/>
      <c r="B910" s="13"/>
      <c r="C910" s="13"/>
      <c r="D910" s="13"/>
      <c r="E910" s="13"/>
      <c r="F910" s="13"/>
      <c r="G910" s="13"/>
    </row>
    <row r="911">
      <c r="A911" s="1"/>
      <c r="B911" s="13"/>
      <c r="C911" s="13"/>
      <c r="D911" s="13"/>
      <c r="E911" s="13"/>
      <c r="F911" s="13"/>
      <c r="G911" s="13"/>
    </row>
    <row r="912">
      <c r="A912" s="1"/>
      <c r="B912" s="13"/>
      <c r="C912" s="13"/>
      <c r="D912" s="13"/>
      <c r="E912" s="13"/>
      <c r="F912" s="13"/>
      <c r="G912" s="13"/>
    </row>
    <row r="913">
      <c r="A913" s="1"/>
      <c r="B913" s="13"/>
      <c r="C913" s="13"/>
      <c r="D913" s="13"/>
      <c r="E913" s="13"/>
      <c r="F913" s="13"/>
      <c r="G913" s="13"/>
    </row>
    <row r="914">
      <c r="A914" s="1"/>
      <c r="B914" s="13"/>
      <c r="C914" s="13"/>
      <c r="D914" s="13"/>
      <c r="E914" s="13"/>
      <c r="F914" s="13"/>
      <c r="G914" s="13"/>
    </row>
    <row r="915">
      <c r="A915" s="1"/>
      <c r="B915" s="13"/>
      <c r="C915" s="13"/>
      <c r="D915" s="13"/>
      <c r="E915" s="13"/>
      <c r="F915" s="13"/>
      <c r="G915" s="13"/>
    </row>
    <row r="916">
      <c r="A916" s="1"/>
      <c r="B916" s="13"/>
      <c r="C916" s="13"/>
      <c r="D916" s="13"/>
      <c r="E916" s="13"/>
      <c r="F916" s="13"/>
      <c r="G916" s="13"/>
    </row>
    <row r="917">
      <c r="A917" s="1"/>
      <c r="B917" s="13"/>
      <c r="C917" s="13"/>
      <c r="D917" s="13"/>
      <c r="E917" s="13"/>
      <c r="F917" s="13"/>
      <c r="G917" s="13"/>
    </row>
    <row r="918">
      <c r="A918" s="1"/>
      <c r="B918" s="13"/>
      <c r="C918" s="13"/>
      <c r="D918" s="13"/>
      <c r="E918" s="13"/>
      <c r="F918" s="13"/>
      <c r="G918" s="13"/>
    </row>
    <row r="919">
      <c r="A919" s="1"/>
      <c r="B919" s="13"/>
      <c r="C919" s="13"/>
      <c r="D919" s="13"/>
      <c r="E919" s="13"/>
      <c r="F919" s="13"/>
      <c r="G919" s="13"/>
    </row>
    <row r="920">
      <c r="A920" s="1"/>
      <c r="B920" s="13"/>
      <c r="C920" s="13"/>
      <c r="D920" s="13"/>
      <c r="E920" s="13"/>
      <c r="F920" s="13"/>
      <c r="G920" s="13"/>
    </row>
    <row r="921">
      <c r="A921" s="1"/>
      <c r="B921" s="13"/>
      <c r="C921" s="13"/>
      <c r="D921" s="13"/>
      <c r="E921" s="13"/>
      <c r="F921" s="13"/>
      <c r="G921" s="13"/>
    </row>
    <row r="922">
      <c r="A922" s="1"/>
      <c r="B922" s="13"/>
      <c r="C922" s="13"/>
      <c r="D922" s="13"/>
      <c r="E922" s="13"/>
      <c r="F922" s="13"/>
      <c r="G922" s="13"/>
    </row>
    <row r="923">
      <c r="A923" s="1"/>
      <c r="B923" s="13"/>
      <c r="C923" s="13"/>
      <c r="D923" s="13"/>
      <c r="E923" s="13"/>
      <c r="F923" s="13"/>
      <c r="G923" s="13"/>
    </row>
    <row r="924">
      <c r="A924" s="1"/>
      <c r="B924" s="13"/>
      <c r="C924" s="13"/>
      <c r="D924" s="13"/>
      <c r="E924" s="13"/>
      <c r="F924" s="13"/>
      <c r="G924" s="13"/>
    </row>
    <row r="925">
      <c r="A925" s="1"/>
      <c r="B925" s="13"/>
      <c r="C925" s="13"/>
      <c r="D925" s="13"/>
      <c r="E925" s="13"/>
      <c r="F925" s="13"/>
      <c r="G925" s="13"/>
    </row>
    <row r="926">
      <c r="A926" s="1"/>
      <c r="B926" s="13"/>
      <c r="C926" s="13"/>
      <c r="D926" s="13"/>
      <c r="E926" s="13"/>
      <c r="F926" s="13"/>
      <c r="G926" s="13"/>
    </row>
    <row r="927">
      <c r="A927" s="1"/>
      <c r="B927" s="13"/>
      <c r="C927" s="13"/>
      <c r="D927" s="13"/>
      <c r="E927" s="13"/>
      <c r="F927" s="13"/>
      <c r="G927" s="13"/>
    </row>
    <row r="928">
      <c r="A928" s="1"/>
      <c r="B928" s="13"/>
      <c r="C928" s="13"/>
      <c r="D928" s="13"/>
      <c r="E928" s="13"/>
      <c r="F928" s="13"/>
      <c r="G928" s="13"/>
    </row>
    <row r="929">
      <c r="A929" s="1"/>
      <c r="B929" s="13"/>
      <c r="C929" s="13"/>
      <c r="D929" s="13"/>
      <c r="E929" s="13"/>
      <c r="F929" s="13"/>
      <c r="G929" s="13"/>
    </row>
    <row r="930">
      <c r="A930" s="1"/>
      <c r="B930" s="13"/>
      <c r="C930" s="13"/>
      <c r="D930" s="13"/>
      <c r="E930" s="13"/>
      <c r="F930" s="13"/>
      <c r="G930" s="13"/>
    </row>
    <row r="931">
      <c r="A931" s="1"/>
      <c r="B931" s="13"/>
      <c r="C931" s="13"/>
      <c r="D931" s="13"/>
      <c r="E931" s="13"/>
      <c r="F931" s="13"/>
      <c r="G931" s="13"/>
    </row>
    <row r="932">
      <c r="A932" s="1"/>
      <c r="B932" s="13"/>
      <c r="C932" s="13"/>
      <c r="D932" s="13"/>
      <c r="E932" s="13"/>
      <c r="F932" s="13"/>
      <c r="G932" s="13"/>
    </row>
    <row r="933">
      <c r="A933" s="1"/>
      <c r="B933" s="13"/>
      <c r="C933" s="13"/>
      <c r="D933" s="13"/>
      <c r="E933" s="13"/>
      <c r="F933" s="13"/>
      <c r="G933" s="13"/>
    </row>
    <row r="934">
      <c r="A934" s="1"/>
      <c r="B934" s="13"/>
      <c r="C934" s="13"/>
      <c r="D934" s="13"/>
      <c r="E934" s="13"/>
      <c r="F934" s="13"/>
      <c r="G934" s="13"/>
    </row>
    <row r="935">
      <c r="A935" s="1"/>
      <c r="B935" s="13"/>
      <c r="C935" s="13"/>
      <c r="D935" s="13"/>
      <c r="E935" s="13"/>
      <c r="F935" s="13"/>
      <c r="G935" s="13"/>
    </row>
    <row r="936">
      <c r="A936" s="1"/>
      <c r="B936" s="13"/>
      <c r="C936" s="13"/>
      <c r="D936" s="13"/>
      <c r="E936" s="13"/>
      <c r="F936" s="13"/>
      <c r="G936" s="13"/>
    </row>
    <row r="937">
      <c r="A937" s="1"/>
      <c r="B937" s="13"/>
      <c r="C937" s="13"/>
      <c r="D937" s="13"/>
      <c r="E937" s="13"/>
      <c r="F937" s="13"/>
      <c r="G937" s="13"/>
    </row>
    <row r="938">
      <c r="A938" s="1"/>
      <c r="B938" s="13"/>
      <c r="C938" s="13"/>
      <c r="D938" s="13"/>
      <c r="E938" s="13"/>
      <c r="F938" s="13"/>
      <c r="G938" s="13"/>
    </row>
    <row r="939">
      <c r="A939" s="1"/>
      <c r="B939" s="13"/>
      <c r="C939" s="13"/>
      <c r="D939" s="13"/>
      <c r="E939" s="13"/>
      <c r="F939" s="13"/>
      <c r="G939" s="13"/>
    </row>
    <row r="940">
      <c r="A940" s="1"/>
      <c r="B940" s="13"/>
      <c r="C940" s="13"/>
      <c r="D940" s="13"/>
      <c r="E940" s="13"/>
      <c r="F940" s="13"/>
      <c r="G940" s="13"/>
    </row>
    <row r="941">
      <c r="A941" s="1"/>
      <c r="B941" s="13"/>
      <c r="C941" s="13"/>
      <c r="D941" s="13"/>
      <c r="E941" s="13"/>
      <c r="F941" s="13"/>
      <c r="G941" s="13"/>
    </row>
    <row r="942">
      <c r="A942" s="1"/>
      <c r="B942" s="13"/>
      <c r="C942" s="13"/>
      <c r="D942" s="13"/>
      <c r="E942" s="13"/>
      <c r="F942" s="13"/>
      <c r="G942" s="13"/>
    </row>
    <row r="943">
      <c r="A943" s="1"/>
      <c r="B943" s="13"/>
      <c r="C943" s="13"/>
      <c r="D943" s="13"/>
      <c r="E943" s="13"/>
      <c r="F943" s="13"/>
      <c r="G943" s="13"/>
    </row>
    <row r="944">
      <c r="A944" s="1"/>
      <c r="B944" s="13"/>
      <c r="C944" s="13"/>
      <c r="D944" s="13"/>
      <c r="E944" s="13"/>
      <c r="F944" s="13"/>
      <c r="G944" s="13"/>
    </row>
    <row r="945">
      <c r="A945" s="1"/>
      <c r="B945" s="13"/>
      <c r="C945" s="13"/>
      <c r="D945" s="13"/>
      <c r="E945" s="13"/>
      <c r="F945" s="13"/>
      <c r="G945" s="13"/>
    </row>
    <row r="946">
      <c r="A946" s="1"/>
      <c r="B946" s="13"/>
      <c r="C946" s="13"/>
      <c r="D946" s="13"/>
      <c r="E946" s="13"/>
      <c r="F946" s="13"/>
      <c r="G946" s="13"/>
    </row>
    <row r="947">
      <c r="A947" s="1"/>
      <c r="B947" s="13"/>
      <c r="C947" s="13"/>
      <c r="D947" s="13"/>
      <c r="E947" s="13"/>
      <c r="F947" s="13"/>
      <c r="G947" s="13"/>
    </row>
    <row r="948">
      <c r="A948" s="1"/>
      <c r="B948" s="13"/>
      <c r="C948" s="13"/>
      <c r="D948" s="13"/>
      <c r="E948" s="13"/>
      <c r="F948" s="13"/>
      <c r="G948" s="13"/>
    </row>
    <row r="949">
      <c r="A949" s="1"/>
      <c r="B949" s="13"/>
      <c r="C949" s="13"/>
      <c r="D949" s="13"/>
      <c r="E949" s="13"/>
      <c r="F949" s="13"/>
      <c r="G949" s="13"/>
    </row>
    <row r="950">
      <c r="A950" s="1"/>
      <c r="B950" s="13"/>
      <c r="C950" s="13"/>
      <c r="D950" s="13"/>
      <c r="E950" s="13"/>
      <c r="F950" s="13"/>
      <c r="G950" s="13"/>
    </row>
    <row r="951">
      <c r="A951" s="1"/>
      <c r="B951" s="13"/>
      <c r="C951" s="13"/>
      <c r="D951" s="13"/>
      <c r="E951" s="13"/>
      <c r="F951" s="13"/>
      <c r="G951" s="13"/>
    </row>
    <row r="952">
      <c r="A952" s="1"/>
      <c r="B952" s="13"/>
      <c r="C952" s="13"/>
      <c r="D952" s="13"/>
      <c r="E952" s="13"/>
      <c r="F952" s="13"/>
      <c r="G952" s="13"/>
    </row>
    <row r="953">
      <c r="A953" s="1"/>
      <c r="B953" s="13"/>
      <c r="C953" s="13"/>
      <c r="D953" s="13"/>
      <c r="E953" s="13"/>
      <c r="F953" s="13"/>
      <c r="G953" s="13"/>
    </row>
    <row r="954">
      <c r="A954" s="1"/>
      <c r="B954" s="13"/>
      <c r="C954" s="13"/>
      <c r="D954" s="13"/>
      <c r="E954" s="13"/>
      <c r="F954" s="13"/>
      <c r="G954" s="13"/>
    </row>
    <row r="955">
      <c r="A955" s="1"/>
      <c r="B955" s="13"/>
      <c r="C955" s="13"/>
      <c r="D955" s="13"/>
      <c r="E955" s="13"/>
      <c r="F955" s="13"/>
      <c r="G955" s="13"/>
    </row>
    <row r="956">
      <c r="A956" s="1"/>
      <c r="B956" s="13"/>
      <c r="C956" s="13"/>
      <c r="D956" s="13"/>
      <c r="E956" s="13"/>
      <c r="F956" s="13"/>
      <c r="G956" s="13"/>
    </row>
    <row r="957">
      <c r="A957" s="1"/>
      <c r="B957" s="13"/>
      <c r="C957" s="13"/>
      <c r="D957" s="13"/>
      <c r="E957" s="13"/>
      <c r="F957" s="13"/>
      <c r="G957" s="13"/>
    </row>
    <row r="958">
      <c r="A958" s="1"/>
      <c r="B958" s="13"/>
      <c r="C958" s="13"/>
      <c r="D958" s="13"/>
      <c r="E958" s="13"/>
      <c r="F958" s="13"/>
      <c r="G958" s="13"/>
    </row>
    <row r="959">
      <c r="A959" s="1"/>
      <c r="B959" s="13"/>
      <c r="C959" s="13"/>
      <c r="D959" s="13"/>
      <c r="E959" s="13"/>
      <c r="F959" s="13"/>
      <c r="G959" s="13"/>
    </row>
    <row r="960">
      <c r="A960" s="1"/>
      <c r="B960" s="13"/>
      <c r="C960" s="13"/>
      <c r="D960" s="13"/>
      <c r="E960" s="13"/>
      <c r="F960" s="13"/>
      <c r="G960" s="13"/>
    </row>
    <row r="961">
      <c r="A961" s="1"/>
      <c r="B961" s="13"/>
      <c r="C961" s="13"/>
      <c r="D961" s="13"/>
      <c r="E961" s="13"/>
      <c r="F961" s="13"/>
      <c r="G961" s="13"/>
    </row>
    <row r="962">
      <c r="A962" s="1"/>
      <c r="B962" s="13"/>
      <c r="C962" s="13"/>
      <c r="D962" s="13"/>
      <c r="E962" s="13"/>
      <c r="F962" s="13"/>
      <c r="G962" s="13"/>
    </row>
    <row r="963">
      <c r="A963" s="1"/>
      <c r="B963" s="13"/>
      <c r="C963" s="13"/>
      <c r="D963" s="13"/>
      <c r="E963" s="13"/>
      <c r="F963" s="13"/>
      <c r="G963" s="13"/>
    </row>
    <row r="964">
      <c r="A964" s="1"/>
      <c r="B964" s="13"/>
      <c r="C964" s="13"/>
      <c r="D964" s="13"/>
      <c r="E964" s="13"/>
      <c r="F964" s="13"/>
      <c r="G964" s="13"/>
    </row>
    <row r="965">
      <c r="A965" s="1"/>
      <c r="B965" s="13"/>
      <c r="C965" s="13"/>
      <c r="D965" s="13"/>
      <c r="E965" s="13"/>
      <c r="F965" s="13"/>
      <c r="G965" s="13"/>
    </row>
    <row r="966">
      <c r="A966" s="1"/>
      <c r="B966" s="13"/>
      <c r="C966" s="13"/>
      <c r="D966" s="13"/>
      <c r="E966" s="13"/>
      <c r="F966" s="13"/>
      <c r="G966" s="13"/>
    </row>
    <row r="967">
      <c r="A967" s="1"/>
      <c r="B967" s="13"/>
      <c r="C967" s="13"/>
      <c r="D967" s="13"/>
      <c r="E967" s="13"/>
      <c r="F967" s="13"/>
      <c r="G967" s="13"/>
    </row>
    <row r="968">
      <c r="A968" s="1"/>
      <c r="B968" s="13"/>
      <c r="C968" s="13"/>
      <c r="D968" s="13"/>
      <c r="E968" s="13"/>
      <c r="F968" s="13"/>
      <c r="G968" s="13"/>
    </row>
    <row r="969">
      <c r="A969" s="1"/>
      <c r="B969" s="13"/>
      <c r="C969" s="13"/>
      <c r="D969" s="13"/>
      <c r="E969" s="13"/>
      <c r="F969" s="13"/>
      <c r="G969" s="13"/>
    </row>
    <row r="970">
      <c r="A970" s="1"/>
      <c r="B970" s="13"/>
      <c r="C970" s="13"/>
      <c r="D970" s="13"/>
      <c r="E970" s="13"/>
      <c r="F970" s="13"/>
      <c r="G970" s="13"/>
    </row>
    <row r="971">
      <c r="A971" s="1"/>
      <c r="B971" s="13"/>
      <c r="C971" s="13"/>
      <c r="D971" s="13"/>
      <c r="E971" s="13"/>
      <c r="F971" s="13"/>
      <c r="G971" s="13"/>
    </row>
    <row r="972">
      <c r="A972" s="1"/>
      <c r="B972" s="13"/>
      <c r="C972" s="13"/>
      <c r="D972" s="13"/>
      <c r="E972" s="13"/>
      <c r="F972" s="13"/>
      <c r="G972" s="13"/>
    </row>
    <row r="973">
      <c r="A973" s="1"/>
      <c r="B973" s="13"/>
      <c r="C973" s="13"/>
      <c r="D973" s="13"/>
      <c r="E973" s="13"/>
      <c r="F973" s="13"/>
      <c r="G973" s="13"/>
    </row>
    <row r="974">
      <c r="A974" s="1"/>
      <c r="B974" s="13"/>
      <c r="C974" s="13"/>
      <c r="D974" s="13"/>
      <c r="E974" s="13"/>
      <c r="F974" s="13"/>
      <c r="G974" s="13"/>
    </row>
    <row r="975">
      <c r="A975" s="1"/>
      <c r="B975" s="13"/>
      <c r="C975" s="13"/>
      <c r="D975" s="13"/>
      <c r="E975" s="13"/>
      <c r="F975" s="13"/>
      <c r="G975" s="13"/>
    </row>
    <row r="976">
      <c r="A976" s="1"/>
      <c r="B976" s="13"/>
      <c r="C976" s="13"/>
      <c r="D976" s="13"/>
      <c r="E976" s="13"/>
      <c r="F976" s="13"/>
      <c r="G976" s="13"/>
    </row>
    <row r="977">
      <c r="A977" s="1"/>
      <c r="B977" s="13"/>
      <c r="C977" s="13"/>
      <c r="D977" s="13"/>
      <c r="E977" s="13"/>
      <c r="F977" s="13"/>
      <c r="G977" s="13"/>
    </row>
    <row r="978">
      <c r="A978" s="1"/>
      <c r="B978" s="13"/>
      <c r="C978" s="13"/>
      <c r="D978" s="13"/>
      <c r="E978" s="13"/>
      <c r="F978" s="13"/>
      <c r="G978" s="13"/>
    </row>
    <row r="979">
      <c r="A979" s="1"/>
      <c r="B979" s="13"/>
      <c r="C979" s="13"/>
      <c r="D979" s="13"/>
      <c r="E979" s="13"/>
      <c r="F979" s="13"/>
      <c r="G979" s="13"/>
    </row>
    <row r="980">
      <c r="A980" s="1"/>
      <c r="B980" s="13"/>
      <c r="C980" s="13"/>
      <c r="D980" s="13"/>
      <c r="E980" s="13"/>
      <c r="F980" s="13"/>
      <c r="G980" s="13"/>
    </row>
    <row r="981">
      <c r="A981" s="1"/>
      <c r="B981" s="13"/>
      <c r="C981" s="13"/>
      <c r="D981" s="13"/>
      <c r="E981" s="13"/>
      <c r="F981" s="13"/>
      <c r="G981" s="13"/>
    </row>
    <row r="982">
      <c r="A982" s="1"/>
      <c r="B982" s="13"/>
      <c r="C982" s="13"/>
      <c r="D982" s="13"/>
      <c r="E982" s="13"/>
      <c r="F982" s="13"/>
      <c r="G982" s="13"/>
    </row>
    <row r="983">
      <c r="A983" s="1"/>
      <c r="B983" s="13"/>
      <c r="C983" s="13"/>
      <c r="D983" s="13"/>
      <c r="E983" s="13"/>
      <c r="F983" s="13"/>
      <c r="G983" s="13"/>
    </row>
    <row r="984">
      <c r="A984" s="1"/>
      <c r="B984" s="13"/>
      <c r="C984" s="13"/>
      <c r="D984" s="13"/>
      <c r="E984" s="13"/>
      <c r="F984" s="13"/>
      <c r="G984" s="13"/>
    </row>
    <row r="985">
      <c r="A985" s="1"/>
      <c r="B985" s="13"/>
      <c r="C985" s="13"/>
      <c r="D985" s="13"/>
      <c r="E985" s="13"/>
      <c r="F985" s="13"/>
      <c r="G985" s="13"/>
    </row>
    <row r="986">
      <c r="A986" s="1"/>
      <c r="B986" s="13"/>
      <c r="C986" s="13"/>
      <c r="D986" s="13"/>
      <c r="E986" s="13"/>
      <c r="F986" s="13"/>
      <c r="G986" s="13"/>
    </row>
    <row r="987">
      <c r="A987" s="1"/>
      <c r="B987" s="13"/>
      <c r="C987" s="13"/>
      <c r="D987" s="13"/>
      <c r="E987" s="13"/>
      <c r="F987" s="13"/>
      <c r="G987" s="13"/>
    </row>
    <row r="988">
      <c r="A988" s="1"/>
      <c r="B988" s="13"/>
      <c r="C988" s="13"/>
      <c r="D988" s="13"/>
      <c r="E988" s="13"/>
      <c r="F988" s="13"/>
      <c r="G988" s="13"/>
    </row>
    <row r="989">
      <c r="A989" s="1"/>
      <c r="B989" s="13"/>
      <c r="C989" s="13"/>
      <c r="D989" s="13"/>
      <c r="E989" s="13"/>
      <c r="F989" s="13"/>
      <c r="G989" s="13"/>
    </row>
    <row r="990">
      <c r="A990" s="1"/>
      <c r="B990" s="13"/>
      <c r="C990" s="13"/>
      <c r="D990" s="13"/>
      <c r="E990" s="13"/>
      <c r="F990" s="13"/>
      <c r="G990" s="13"/>
    </row>
    <row r="991">
      <c r="A991" s="1"/>
      <c r="B991" s="13"/>
      <c r="C991" s="13"/>
      <c r="D991" s="13"/>
      <c r="E991" s="13"/>
      <c r="F991" s="13"/>
      <c r="G991" s="13"/>
    </row>
    <row r="992">
      <c r="A992" s="1"/>
      <c r="B992" s="13"/>
      <c r="C992" s="13"/>
      <c r="D992" s="13"/>
      <c r="E992" s="13"/>
      <c r="F992" s="13"/>
      <c r="G992" s="13"/>
    </row>
  </sheetData>
  <mergeCells count="2">
    <mergeCell ref="B7:C7"/>
    <mergeCell ref="B9:C9"/>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39.29"/>
  </cols>
  <sheetData>
    <row r="1">
      <c r="A1" s="1"/>
      <c r="B1" s="2"/>
      <c r="C1" s="1"/>
      <c r="D1" s="1"/>
      <c r="E1" s="1"/>
      <c r="F1" s="1"/>
      <c r="G1" s="1"/>
      <c r="H1" s="1"/>
      <c r="I1" s="1"/>
      <c r="J1" s="1"/>
      <c r="K1" s="1"/>
      <c r="L1" s="1"/>
      <c r="M1" s="1"/>
      <c r="N1" s="1"/>
      <c r="O1" s="1"/>
      <c r="P1" s="1"/>
      <c r="Q1" s="1"/>
      <c r="R1" s="1"/>
      <c r="S1" s="1"/>
      <c r="T1" s="1"/>
      <c r="U1" s="1"/>
      <c r="V1" s="1"/>
      <c r="W1" s="1"/>
      <c r="X1" s="1"/>
      <c r="Y1" s="1"/>
    </row>
    <row r="2">
      <c r="A2" s="1"/>
      <c r="B2" s="14"/>
      <c r="C2" s="13"/>
      <c r="D2" s="13"/>
      <c r="E2" s="13"/>
      <c r="F2" s="13"/>
      <c r="G2" s="13"/>
      <c r="H2" s="13"/>
      <c r="I2" s="13"/>
      <c r="J2" s="13"/>
      <c r="K2" s="13"/>
      <c r="L2" s="13"/>
      <c r="M2" s="13"/>
      <c r="N2" s="13"/>
      <c r="O2" s="13"/>
      <c r="P2" s="13"/>
      <c r="Q2" s="13"/>
      <c r="R2" s="13"/>
      <c r="S2" s="13"/>
      <c r="T2" s="13"/>
      <c r="U2" s="13"/>
      <c r="V2" s="13"/>
      <c r="W2" s="13"/>
      <c r="X2" s="13"/>
      <c r="Y2" s="13"/>
    </row>
    <row r="3">
      <c r="A3" s="1"/>
      <c r="B3" s="6"/>
      <c r="C3" s="7"/>
      <c r="D3" s="7"/>
      <c r="E3" s="7"/>
      <c r="F3" s="13"/>
      <c r="G3" s="13"/>
      <c r="H3" s="13"/>
      <c r="I3" s="13"/>
      <c r="J3" s="13"/>
      <c r="K3" s="13"/>
      <c r="L3" s="13"/>
      <c r="M3" s="13"/>
      <c r="N3" s="13"/>
      <c r="O3" s="13"/>
      <c r="P3" s="13"/>
      <c r="Q3" s="13"/>
      <c r="R3" s="13"/>
      <c r="S3" s="13"/>
      <c r="T3" s="13"/>
      <c r="U3" s="13"/>
      <c r="V3" s="13"/>
      <c r="W3" s="13"/>
      <c r="X3" s="13"/>
      <c r="Y3" s="13"/>
    </row>
    <row r="4">
      <c r="A4" s="8"/>
      <c r="B4" s="15" t="s">
        <v>9</v>
      </c>
      <c r="C4" s="18" t="s">
        <v>12</v>
      </c>
      <c r="D4" s="11"/>
      <c r="E4" s="11"/>
      <c r="F4" s="13"/>
      <c r="G4" s="13"/>
      <c r="H4" s="13"/>
      <c r="I4" s="13"/>
      <c r="J4" s="13"/>
      <c r="K4" s="13"/>
      <c r="L4" s="13"/>
      <c r="M4" s="13"/>
      <c r="N4" s="13"/>
      <c r="O4" s="13"/>
      <c r="P4" s="13"/>
      <c r="Q4" s="13"/>
      <c r="R4" s="13"/>
      <c r="S4" s="13"/>
      <c r="T4" s="13"/>
      <c r="U4" s="13"/>
      <c r="V4" s="13"/>
      <c r="W4" s="13"/>
      <c r="X4" s="13"/>
      <c r="Y4" s="13"/>
    </row>
    <row r="5">
      <c r="A5" s="8"/>
      <c r="B5" s="12"/>
      <c r="C5" s="20" t="s">
        <v>14</v>
      </c>
      <c r="D5" s="20" t="s">
        <v>16</v>
      </c>
      <c r="E5" s="20" t="s">
        <v>17</v>
      </c>
      <c r="F5" s="13"/>
      <c r="G5" s="13"/>
      <c r="H5" s="13"/>
      <c r="I5" s="13"/>
      <c r="J5" s="13"/>
      <c r="K5" s="13"/>
      <c r="L5" s="13"/>
      <c r="M5" s="13"/>
      <c r="N5" s="13"/>
      <c r="O5" s="13"/>
      <c r="P5" s="13"/>
      <c r="Q5" s="13"/>
      <c r="R5" s="13"/>
      <c r="S5" s="13"/>
      <c r="T5" s="13"/>
      <c r="U5" s="13"/>
      <c r="V5" s="13"/>
      <c r="W5" s="13"/>
      <c r="X5" s="13"/>
      <c r="Y5" s="13"/>
    </row>
    <row r="6">
      <c r="A6" s="8"/>
      <c r="B6" s="22" t="s">
        <v>18</v>
      </c>
      <c r="C6" s="25" t="str">
        <f>'PLAN DE ACCION'!Q5</f>
        <v>$200,000</v>
      </c>
      <c r="D6" s="25" t="str">
        <f>'PLAN DE ACCION'!Q19</f>
        <v>$220,000</v>
      </c>
      <c r="E6" s="25" t="str">
        <f>'PLAN DE ACCION'!Q30</f>
        <v>$240,000</v>
      </c>
      <c r="F6" s="13"/>
      <c r="G6" s="13"/>
      <c r="H6" s="13"/>
      <c r="I6" s="13"/>
      <c r="J6" s="13"/>
      <c r="K6" s="13"/>
      <c r="L6" s="13"/>
      <c r="M6" s="13"/>
      <c r="N6" s="13"/>
      <c r="O6" s="13"/>
      <c r="P6" s="13"/>
      <c r="Q6" s="13"/>
      <c r="R6" s="13"/>
      <c r="S6" s="13"/>
      <c r="T6" s="13"/>
      <c r="U6" s="13"/>
      <c r="V6" s="13"/>
      <c r="W6" s="13"/>
      <c r="X6" s="13"/>
      <c r="Y6" s="13"/>
    </row>
    <row r="7">
      <c r="A7" s="8"/>
      <c r="B7" s="22" t="s">
        <v>29</v>
      </c>
      <c r="C7" s="29" t="str">
        <f>'PLAN DE ACCION'!W3</f>
        <v>$1,200,000</v>
      </c>
      <c r="D7" s="30"/>
      <c r="E7" s="30"/>
      <c r="F7" s="13"/>
      <c r="G7" s="13"/>
      <c r="H7" s="13"/>
      <c r="I7" s="13"/>
      <c r="J7" s="13"/>
      <c r="K7" s="13"/>
      <c r="L7" s="13"/>
      <c r="M7" s="13"/>
      <c r="N7" s="13"/>
      <c r="O7" s="13"/>
      <c r="P7" s="13"/>
      <c r="Q7" s="13"/>
      <c r="R7" s="13"/>
      <c r="S7" s="13"/>
      <c r="T7" s="13"/>
      <c r="U7" s="13"/>
      <c r="V7" s="13"/>
      <c r="W7" s="13"/>
      <c r="X7" s="13"/>
      <c r="Y7" s="13"/>
    </row>
    <row r="8">
      <c r="A8" s="8"/>
      <c r="B8" s="22" t="s">
        <v>35</v>
      </c>
      <c r="C8" s="30"/>
      <c r="D8" s="30"/>
      <c r="E8" s="30"/>
      <c r="F8" s="13"/>
      <c r="G8" s="13"/>
      <c r="H8" s="13"/>
      <c r="I8" s="13"/>
      <c r="J8" s="13"/>
      <c r="K8" s="13"/>
      <c r="L8" s="13"/>
      <c r="M8" s="13"/>
      <c r="N8" s="13"/>
      <c r="O8" s="13"/>
      <c r="P8" s="13"/>
      <c r="Q8" s="13"/>
      <c r="R8" s="13"/>
      <c r="S8" s="13"/>
      <c r="T8" s="13"/>
      <c r="U8" s="13"/>
      <c r="V8" s="13"/>
      <c r="W8" s="13"/>
      <c r="X8" s="13"/>
      <c r="Y8" s="13"/>
    </row>
    <row r="9">
      <c r="A9" s="8"/>
      <c r="B9" s="22" t="s">
        <v>36</v>
      </c>
      <c r="C9" s="30"/>
      <c r="D9" s="30"/>
      <c r="E9" s="30"/>
      <c r="F9" s="13"/>
      <c r="G9" s="13"/>
      <c r="H9" s="13"/>
      <c r="I9" s="13"/>
      <c r="J9" s="13"/>
      <c r="K9" s="13"/>
      <c r="L9" s="13"/>
      <c r="M9" s="13"/>
      <c r="N9" s="13"/>
      <c r="O9" s="13"/>
      <c r="P9" s="13"/>
      <c r="Q9" s="13"/>
      <c r="R9" s="13"/>
      <c r="S9" s="13"/>
      <c r="T9" s="13"/>
      <c r="U9" s="13"/>
      <c r="V9" s="13"/>
      <c r="W9" s="13"/>
      <c r="X9" s="13"/>
      <c r="Y9" s="13"/>
    </row>
    <row r="10">
      <c r="A10" s="8"/>
      <c r="B10" s="22" t="s">
        <v>37</v>
      </c>
      <c r="C10" s="25" t="str">
        <f>'PLAN DE ACCION'!Q3+'PLAN DE ACCION'!Q7</f>
        <v>$591,250</v>
      </c>
      <c r="D10" s="25" t="str">
        <f>'PLAN DE ACCION'!Q16+'PLAN DE ACCION'!Q20</f>
        <v>$682,500</v>
      </c>
      <c r="E10" s="25" t="str">
        <f>'PLAN DE ACCION'!Q29+'PLAN DE ACCION'!Q33</f>
        <v>$816,000</v>
      </c>
      <c r="F10" s="13"/>
      <c r="G10" s="13"/>
      <c r="H10" s="13"/>
      <c r="I10" s="13"/>
      <c r="J10" s="13"/>
      <c r="K10" s="13"/>
      <c r="L10" s="13"/>
      <c r="M10" s="13"/>
      <c r="N10" s="13"/>
      <c r="O10" s="13"/>
      <c r="P10" s="13"/>
      <c r="Q10" s="13"/>
      <c r="R10" s="13"/>
      <c r="S10" s="13"/>
      <c r="T10" s="13"/>
      <c r="U10" s="13"/>
      <c r="V10" s="13"/>
      <c r="W10" s="13"/>
      <c r="X10" s="13"/>
      <c r="Y10" s="13"/>
    </row>
    <row r="11">
      <c r="A11" s="8"/>
      <c r="B11" s="22" t="s">
        <v>45</v>
      </c>
      <c r="C11" s="29" t="str">
        <f>'PLAN DE ACCION'!Q6</f>
        <v>$280,000</v>
      </c>
      <c r="D11" s="29" t="str">
        <f>'PLAN DE ACCION'!Q17</f>
        <v>$300,000</v>
      </c>
      <c r="E11" s="29" t="str">
        <f>'PLAN DE ACCION'!Q31</f>
        <v>$400,000</v>
      </c>
      <c r="F11" s="13"/>
      <c r="G11" s="13"/>
      <c r="H11" s="13"/>
      <c r="I11" s="13"/>
      <c r="J11" s="13"/>
      <c r="K11" s="13"/>
      <c r="L11" s="13"/>
      <c r="M11" s="13"/>
      <c r="N11" s="13"/>
      <c r="O11" s="13"/>
      <c r="P11" s="13"/>
      <c r="Q11" s="13"/>
      <c r="R11" s="13"/>
      <c r="S11" s="13"/>
      <c r="T11" s="13"/>
      <c r="U11" s="13"/>
      <c r="V11" s="13"/>
      <c r="W11" s="13"/>
      <c r="X11" s="13"/>
      <c r="Y11" s="13"/>
    </row>
    <row r="12">
      <c r="A12" s="8"/>
      <c r="B12" s="22" t="s">
        <v>46</v>
      </c>
      <c r="C12" s="25" t="str">
        <f>'PLAN DE ACCION'!Q4</f>
        <v>$6,000,000</v>
      </c>
      <c r="D12" s="30"/>
      <c r="E12" s="30"/>
      <c r="F12" s="13"/>
      <c r="G12" s="13"/>
      <c r="H12" s="13"/>
      <c r="I12" s="13"/>
      <c r="J12" s="13"/>
      <c r="K12" s="13"/>
      <c r="L12" s="13"/>
      <c r="M12" s="13"/>
      <c r="N12" s="13"/>
      <c r="O12" s="13"/>
      <c r="P12" s="13"/>
      <c r="Q12" s="13"/>
      <c r="R12" s="13"/>
      <c r="S12" s="13"/>
      <c r="T12" s="13"/>
      <c r="U12" s="13"/>
      <c r="V12" s="13"/>
      <c r="W12" s="13"/>
      <c r="X12" s="13"/>
      <c r="Y12" s="13"/>
    </row>
    <row r="13">
      <c r="A13" s="8"/>
      <c r="B13" s="22" t="s">
        <v>50</v>
      </c>
      <c r="C13" s="30"/>
      <c r="D13" s="30"/>
      <c r="E13" s="30"/>
      <c r="F13" s="13"/>
      <c r="G13" s="13"/>
      <c r="H13" s="13"/>
      <c r="I13" s="13"/>
      <c r="J13" s="13"/>
      <c r="K13" s="13"/>
      <c r="L13" s="13"/>
      <c r="M13" s="13"/>
      <c r="N13" s="13"/>
      <c r="O13" s="13"/>
      <c r="P13" s="13"/>
      <c r="Q13" s="13"/>
      <c r="R13" s="13"/>
      <c r="S13" s="13"/>
      <c r="T13" s="13"/>
      <c r="U13" s="13"/>
      <c r="V13" s="13"/>
      <c r="W13" s="13"/>
      <c r="X13" s="13"/>
      <c r="Y13" s="13"/>
    </row>
    <row r="14">
      <c r="A14" s="8"/>
      <c r="B14" s="22" t="s">
        <v>52</v>
      </c>
      <c r="C14" s="25" t="str">
        <f>'PLAN DE ACCION'!Q12</f>
        <v>$250,000</v>
      </c>
      <c r="D14" s="30"/>
      <c r="E14" s="30"/>
      <c r="F14" s="13"/>
      <c r="G14" s="13"/>
      <c r="H14" s="13"/>
      <c r="I14" s="13"/>
      <c r="J14" s="13"/>
      <c r="K14" s="13"/>
      <c r="L14" s="13"/>
      <c r="M14" s="13"/>
      <c r="N14" s="13"/>
      <c r="O14" s="13"/>
      <c r="P14" s="13"/>
      <c r="Q14" s="13"/>
      <c r="R14" s="13"/>
      <c r="S14" s="13"/>
      <c r="T14" s="13"/>
      <c r="U14" s="13"/>
      <c r="V14" s="13"/>
      <c r="W14" s="13"/>
      <c r="X14" s="13"/>
      <c r="Y14" s="13"/>
    </row>
    <row r="15">
      <c r="A15" s="8"/>
      <c r="B15" s="22" t="s">
        <v>58</v>
      </c>
      <c r="C15" s="30"/>
      <c r="D15" s="30"/>
      <c r="E15" s="30"/>
      <c r="F15" s="13"/>
      <c r="G15" s="13"/>
      <c r="H15" s="13"/>
      <c r="I15" s="13"/>
      <c r="J15" s="13"/>
      <c r="K15" s="13"/>
      <c r="L15" s="13"/>
      <c r="M15" s="13"/>
      <c r="N15" s="13"/>
      <c r="O15" s="13"/>
      <c r="P15" s="13"/>
      <c r="Q15" s="13"/>
      <c r="R15" s="13"/>
      <c r="S15" s="13"/>
      <c r="T15" s="13"/>
      <c r="U15" s="13"/>
      <c r="V15" s="13"/>
      <c r="W15" s="13"/>
      <c r="X15" s="13"/>
      <c r="Y15" s="13"/>
    </row>
    <row r="16">
      <c r="A16" s="8"/>
      <c r="B16" s="22" t="s">
        <v>59</v>
      </c>
      <c r="C16" s="30"/>
      <c r="D16" s="30"/>
      <c r="E16" s="30"/>
      <c r="F16" s="13"/>
      <c r="G16" s="13"/>
      <c r="H16" s="13"/>
      <c r="I16" s="13"/>
      <c r="J16" s="13"/>
      <c r="K16" s="13"/>
      <c r="L16" s="13"/>
      <c r="M16" s="13"/>
      <c r="N16" s="13"/>
      <c r="O16" s="13"/>
      <c r="P16" s="13"/>
      <c r="Q16" s="13"/>
      <c r="R16" s="13"/>
      <c r="S16" s="13"/>
      <c r="T16" s="13"/>
      <c r="U16" s="13"/>
      <c r="V16" s="13"/>
      <c r="W16" s="13"/>
      <c r="X16" s="13"/>
      <c r="Y16" s="13"/>
    </row>
    <row r="17">
      <c r="A17" s="8"/>
      <c r="B17" s="22" t="s">
        <v>60</v>
      </c>
      <c r="C17" s="25" t="str">
        <f>'PLAN DE ACCION'!Q8</f>
        <v>$233,333</v>
      </c>
      <c r="D17" s="25" t="str">
        <f>'PLAN DE ACCION'!Q22</f>
        <v>$250,000</v>
      </c>
      <c r="E17" s="25" t="str">
        <f>'PLAN DE ACCION'!Q35</f>
        <v>$533,333</v>
      </c>
      <c r="F17" s="13"/>
      <c r="G17" s="13"/>
      <c r="H17" s="13"/>
      <c r="I17" s="13"/>
      <c r="J17" s="13"/>
      <c r="K17" s="13"/>
      <c r="L17" s="13"/>
      <c r="M17" s="13"/>
      <c r="N17" s="13"/>
      <c r="O17" s="13"/>
      <c r="P17" s="13"/>
      <c r="Q17" s="13"/>
      <c r="R17" s="13"/>
      <c r="S17" s="13"/>
      <c r="T17" s="13"/>
      <c r="U17" s="13"/>
      <c r="V17" s="13"/>
      <c r="W17" s="13"/>
      <c r="X17" s="13"/>
      <c r="Y17" s="13"/>
    </row>
    <row r="18">
      <c r="A18" s="8"/>
      <c r="B18" s="22" t="s">
        <v>66</v>
      </c>
      <c r="C18" s="40"/>
      <c r="D18" s="40"/>
      <c r="E18" s="40"/>
      <c r="F18" s="13"/>
      <c r="G18" s="13"/>
      <c r="H18" s="13"/>
      <c r="I18" s="13"/>
      <c r="J18" s="13"/>
      <c r="K18" s="13"/>
      <c r="L18" s="13"/>
      <c r="M18" s="13"/>
      <c r="N18" s="13"/>
      <c r="O18" s="13"/>
      <c r="P18" s="13"/>
      <c r="Q18" s="13"/>
      <c r="R18" s="13"/>
      <c r="S18" s="13"/>
      <c r="T18" s="13"/>
      <c r="U18" s="13"/>
      <c r="V18" s="13"/>
      <c r="W18" s="13"/>
      <c r="X18" s="13"/>
      <c r="Y18" s="13"/>
    </row>
    <row r="19">
      <c r="A19" s="8"/>
      <c r="B19" s="22" t="s">
        <v>67</v>
      </c>
      <c r="C19" s="30"/>
      <c r="D19" s="30"/>
      <c r="E19" s="30"/>
      <c r="F19" s="13"/>
      <c r="G19" s="13"/>
      <c r="H19" s="13"/>
      <c r="I19" s="13"/>
      <c r="J19" s="13"/>
      <c r="K19" s="13"/>
      <c r="L19" s="13"/>
      <c r="M19" s="13"/>
      <c r="N19" s="13"/>
      <c r="O19" s="13"/>
      <c r="P19" s="13"/>
      <c r="Q19" s="13"/>
      <c r="R19" s="13"/>
      <c r="S19" s="13"/>
      <c r="T19" s="13"/>
      <c r="U19" s="13"/>
      <c r="V19" s="13"/>
      <c r="W19" s="13"/>
      <c r="X19" s="13"/>
      <c r="Y19" s="13"/>
    </row>
    <row r="20">
      <c r="A20" s="8"/>
      <c r="B20" s="22" t="s">
        <v>68</v>
      </c>
      <c r="C20" s="29" t="str">
        <f>'PLAN DE ACCION'!Q9</f>
        <v>$301,500</v>
      </c>
      <c r="D20" s="29" t="str">
        <f>'PLAN DE ACCION'!Q18</f>
        <v>$770,000</v>
      </c>
      <c r="E20" s="30"/>
      <c r="F20" s="13"/>
      <c r="G20" s="13"/>
      <c r="H20" s="13"/>
      <c r="I20" s="13"/>
      <c r="J20" s="13"/>
      <c r="K20" s="13"/>
      <c r="L20" s="13"/>
      <c r="M20" s="13"/>
      <c r="N20" s="13"/>
      <c r="O20" s="13"/>
      <c r="P20" s="13"/>
      <c r="Q20" s="13"/>
      <c r="R20" s="13"/>
      <c r="S20" s="13"/>
      <c r="T20" s="13"/>
      <c r="U20" s="13"/>
      <c r="V20" s="13"/>
      <c r="W20" s="13"/>
      <c r="X20" s="13"/>
      <c r="Y20" s="13"/>
    </row>
    <row r="21">
      <c r="A21" s="8"/>
      <c r="B21" s="46" t="s">
        <v>71</v>
      </c>
      <c r="C21" s="51" t="str">
        <f t="shared" ref="C21:E21" si="1">SUM(C6:C20)</f>
        <v>$9,056,083</v>
      </c>
      <c r="D21" s="51" t="str">
        <f t="shared" si="1"/>
        <v>$2,222,500</v>
      </c>
      <c r="E21" s="51" t="str">
        <f t="shared" si="1"/>
        <v>$1,989,333</v>
      </c>
      <c r="F21" s="13"/>
      <c r="G21" s="13"/>
      <c r="H21" s="13"/>
      <c r="I21" s="13"/>
      <c r="J21" s="13"/>
      <c r="K21" s="13"/>
      <c r="L21" s="13"/>
      <c r="M21" s="13"/>
      <c r="N21" s="13"/>
      <c r="O21" s="13"/>
      <c r="P21" s="13"/>
      <c r="Q21" s="13"/>
      <c r="R21" s="13"/>
      <c r="S21" s="13"/>
      <c r="T21" s="13"/>
      <c r="U21" s="13"/>
      <c r="V21" s="13"/>
      <c r="W21" s="13"/>
      <c r="X21" s="13"/>
      <c r="Y21" s="13"/>
    </row>
    <row r="22">
      <c r="A22" s="1"/>
      <c r="B22" s="14"/>
      <c r="C22" s="13"/>
      <c r="D22" s="13"/>
      <c r="E22" s="13"/>
      <c r="F22" s="13"/>
      <c r="G22" s="13"/>
      <c r="H22" s="13"/>
      <c r="I22" s="13"/>
      <c r="J22" s="13"/>
      <c r="K22" s="13"/>
      <c r="L22" s="13"/>
      <c r="M22" s="13"/>
      <c r="N22" s="13"/>
      <c r="O22" s="13"/>
      <c r="P22" s="13"/>
      <c r="Q22" s="13"/>
      <c r="R22" s="13"/>
      <c r="S22" s="13"/>
      <c r="T22" s="13"/>
      <c r="U22" s="13"/>
      <c r="V22" s="13"/>
      <c r="W22" s="13"/>
      <c r="X22" s="13"/>
      <c r="Y22" s="13"/>
    </row>
    <row r="23">
      <c r="A23" s="1"/>
      <c r="B23" s="14"/>
      <c r="C23" s="13"/>
      <c r="D23" s="13"/>
      <c r="E23" s="13"/>
      <c r="F23" s="13"/>
      <c r="G23" s="13"/>
      <c r="H23" s="13"/>
      <c r="I23" s="13"/>
      <c r="J23" s="13"/>
      <c r="K23" s="13"/>
      <c r="L23" s="13"/>
      <c r="M23" s="13"/>
      <c r="N23" s="13"/>
      <c r="O23" s="13"/>
      <c r="P23" s="13"/>
      <c r="Q23" s="13"/>
      <c r="R23" s="13"/>
      <c r="S23" s="13"/>
      <c r="T23" s="13"/>
      <c r="U23" s="13"/>
      <c r="V23" s="13"/>
      <c r="W23" s="13"/>
      <c r="X23" s="13"/>
      <c r="Y23" s="13"/>
    </row>
    <row r="24">
      <c r="A24" s="1"/>
      <c r="B24" s="14"/>
      <c r="C24" s="13"/>
      <c r="D24" s="13"/>
      <c r="E24" s="13"/>
      <c r="F24" s="13"/>
      <c r="G24" s="13"/>
      <c r="H24" s="13"/>
      <c r="I24" s="13"/>
      <c r="J24" s="13"/>
      <c r="K24" s="13"/>
      <c r="L24" s="13"/>
      <c r="M24" s="13"/>
      <c r="N24" s="13"/>
      <c r="O24" s="13"/>
      <c r="P24" s="13"/>
      <c r="Q24" s="13"/>
      <c r="R24" s="13"/>
      <c r="S24" s="13"/>
      <c r="T24" s="13"/>
      <c r="U24" s="13"/>
      <c r="V24" s="13"/>
      <c r="W24" s="13"/>
      <c r="X24" s="13"/>
      <c r="Y24" s="13"/>
    </row>
    <row r="25">
      <c r="A25" s="1"/>
      <c r="B25" s="14"/>
      <c r="C25" s="13"/>
      <c r="D25" s="13"/>
      <c r="E25" s="13"/>
      <c r="F25" s="13"/>
      <c r="G25" s="13"/>
      <c r="H25" s="13"/>
      <c r="I25" s="13"/>
      <c r="J25" s="13"/>
      <c r="K25" s="13"/>
      <c r="L25" s="13"/>
      <c r="M25" s="13"/>
      <c r="N25" s="13"/>
      <c r="O25" s="13"/>
      <c r="P25" s="13"/>
      <c r="Q25" s="13"/>
      <c r="R25" s="13"/>
      <c r="S25" s="13"/>
      <c r="T25" s="13"/>
      <c r="U25" s="13"/>
      <c r="V25" s="13"/>
      <c r="W25" s="13"/>
      <c r="X25" s="13"/>
      <c r="Y25" s="13"/>
    </row>
    <row r="26">
      <c r="A26" s="1"/>
      <c r="B26" s="14"/>
      <c r="C26" s="13"/>
      <c r="D26" s="13"/>
      <c r="E26" s="13"/>
      <c r="F26" s="13"/>
      <c r="G26" s="13"/>
      <c r="H26" s="13"/>
      <c r="I26" s="13"/>
      <c r="J26" s="13"/>
      <c r="K26" s="13"/>
      <c r="L26" s="13"/>
      <c r="M26" s="13"/>
      <c r="N26" s="13"/>
      <c r="O26" s="13"/>
      <c r="P26" s="13"/>
      <c r="Q26" s="13"/>
      <c r="R26" s="13"/>
      <c r="S26" s="13"/>
      <c r="T26" s="13"/>
      <c r="U26" s="13"/>
      <c r="V26" s="13"/>
      <c r="W26" s="13"/>
      <c r="X26" s="13"/>
      <c r="Y26" s="13"/>
    </row>
    <row r="27">
      <c r="A27" s="1"/>
      <c r="B27" s="14"/>
      <c r="C27" s="13"/>
      <c r="D27" s="13"/>
      <c r="E27" s="13"/>
      <c r="F27" s="13"/>
      <c r="G27" s="13"/>
      <c r="H27" s="13"/>
      <c r="I27" s="13"/>
      <c r="J27" s="13"/>
      <c r="K27" s="13"/>
      <c r="L27" s="13"/>
      <c r="M27" s="13"/>
      <c r="N27" s="13"/>
      <c r="O27" s="13"/>
      <c r="P27" s="13"/>
      <c r="Q27" s="13"/>
      <c r="R27" s="13"/>
      <c r="S27" s="13"/>
      <c r="T27" s="13"/>
      <c r="U27" s="13"/>
      <c r="V27" s="13"/>
      <c r="W27" s="13"/>
      <c r="X27" s="13"/>
      <c r="Y27" s="13"/>
    </row>
    <row r="28">
      <c r="A28" s="1"/>
      <c r="B28" s="14"/>
      <c r="C28" s="13"/>
      <c r="D28" s="13"/>
      <c r="E28" s="13"/>
      <c r="F28" s="13"/>
      <c r="G28" s="13"/>
      <c r="H28" s="13"/>
      <c r="I28" s="13"/>
      <c r="J28" s="13"/>
      <c r="K28" s="13"/>
      <c r="L28" s="13"/>
      <c r="M28" s="13"/>
      <c r="N28" s="13"/>
      <c r="O28" s="13"/>
      <c r="P28" s="13"/>
      <c r="Q28" s="13"/>
      <c r="R28" s="13"/>
      <c r="S28" s="13"/>
      <c r="T28" s="13"/>
      <c r="U28" s="13"/>
      <c r="V28" s="13"/>
      <c r="W28" s="13"/>
      <c r="X28" s="13"/>
      <c r="Y28" s="13"/>
    </row>
    <row r="29">
      <c r="A29" s="1"/>
      <c r="B29" s="14"/>
      <c r="C29" s="13"/>
      <c r="D29" s="13"/>
      <c r="E29" s="13"/>
      <c r="F29" s="13"/>
      <c r="G29" s="13"/>
      <c r="H29" s="13"/>
      <c r="I29" s="13"/>
      <c r="J29" s="13"/>
      <c r="K29" s="13"/>
      <c r="L29" s="13"/>
      <c r="M29" s="13"/>
      <c r="N29" s="13"/>
      <c r="O29" s="13"/>
      <c r="P29" s="13"/>
      <c r="Q29" s="13"/>
      <c r="R29" s="13"/>
      <c r="S29" s="13"/>
      <c r="T29" s="13"/>
      <c r="U29" s="13"/>
      <c r="V29" s="13"/>
      <c r="W29" s="13"/>
      <c r="X29" s="13"/>
      <c r="Y29" s="13"/>
    </row>
    <row r="30">
      <c r="A30" s="1"/>
      <c r="B30" s="14"/>
      <c r="C30" s="13"/>
      <c r="D30" s="13"/>
      <c r="E30" s="13"/>
      <c r="F30" s="13"/>
      <c r="G30" s="13"/>
      <c r="H30" s="13"/>
      <c r="I30" s="13"/>
      <c r="J30" s="13"/>
      <c r="K30" s="13"/>
      <c r="L30" s="13"/>
      <c r="M30" s="13"/>
      <c r="N30" s="13"/>
      <c r="O30" s="13"/>
      <c r="P30" s="13"/>
      <c r="Q30" s="13"/>
      <c r="R30" s="13"/>
      <c r="S30" s="13"/>
      <c r="T30" s="13"/>
      <c r="U30" s="13"/>
      <c r="V30" s="13"/>
      <c r="W30" s="13"/>
      <c r="X30" s="13"/>
      <c r="Y30" s="13"/>
    </row>
    <row r="31">
      <c r="A31" s="1"/>
      <c r="B31" s="14"/>
      <c r="C31" s="13"/>
      <c r="D31" s="13"/>
      <c r="E31" s="13"/>
      <c r="F31" s="13"/>
      <c r="G31" s="13"/>
      <c r="H31" s="13"/>
      <c r="I31" s="13"/>
      <c r="J31" s="13"/>
      <c r="K31" s="13"/>
      <c r="L31" s="13"/>
      <c r="M31" s="13"/>
      <c r="N31" s="13"/>
      <c r="O31" s="13"/>
      <c r="P31" s="13"/>
      <c r="Q31" s="13"/>
      <c r="R31" s="13"/>
      <c r="S31" s="13"/>
      <c r="T31" s="13"/>
      <c r="U31" s="13"/>
      <c r="V31" s="13"/>
      <c r="W31" s="13"/>
      <c r="X31" s="13"/>
      <c r="Y31" s="13"/>
    </row>
    <row r="32">
      <c r="A32" s="1"/>
      <c r="B32" s="14"/>
      <c r="C32" s="13"/>
      <c r="D32" s="13"/>
      <c r="E32" s="13"/>
      <c r="F32" s="13"/>
      <c r="G32" s="13"/>
      <c r="H32" s="13"/>
      <c r="I32" s="13"/>
      <c r="J32" s="13"/>
      <c r="K32" s="13"/>
      <c r="L32" s="13"/>
      <c r="M32" s="13"/>
      <c r="N32" s="13"/>
      <c r="O32" s="13"/>
      <c r="P32" s="13"/>
      <c r="Q32" s="13"/>
      <c r="R32" s="13"/>
      <c r="S32" s="13"/>
      <c r="T32" s="13"/>
      <c r="U32" s="13"/>
      <c r="V32" s="13"/>
      <c r="W32" s="13"/>
      <c r="X32" s="13"/>
      <c r="Y32" s="13"/>
    </row>
    <row r="33">
      <c r="A33" s="1"/>
      <c r="B33" s="14"/>
      <c r="C33" s="13"/>
      <c r="D33" s="13"/>
      <c r="E33" s="13"/>
      <c r="F33" s="13"/>
      <c r="G33" s="13"/>
      <c r="H33" s="13"/>
      <c r="I33" s="13"/>
      <c r="J33" s="13"/>
      <c r="K33" s="13"/>
      <c r="L33" s="13"/>
      <c r="M33" s="13"/>
      <c r="N33" s="13"/>
      <c r="O33" s="13"/>
      <c r="P33" s="13"/>
      <c r="Q33" s="13"/>
      <c r="R33" s="13"/>
      <c r="S33" s="13"/>
      <c r="T33" s="13"/>
      <c r="U33" s="13"/>
      <c r="V33" s="13"/>
      <c r="W33" s="13"/>
      <c r="X33" s="13"/>
      <c r="Y33" s="13"/>
    </row>
    <row r="34">
      <c r="A34" s="1"/>
      <c r="B34" s="14"/>
      <c r="C34" s="13"/>
      <c r="D34" s="13"/>
      <c r="E34" s="13"/>
      <c r="F34" s="13"/>
      <c r="G34" s="13"/>
      <c r="H34" s="13"/>
      <c r="I34" s="13"/>
      <c r="J34" s="13"/>
      <c r="K34" s="13"/>
      <c r="L34" s="13"/>
      <c r="M34" s="13"/>
      <c r="N34" s="13"/>
      <c r="O34" s="13"/>
      <c r="P34" s="13"/>
      <c r="Q34" s="13"/>
      <c r="R34" s="13"/>
      <c r="S34" s="13"/>
      <c r="T34" s="13"/>
      <c r="U34" s="13"/>
      <c r="V34" s="13"/>
      <c r="W34" s="13"/>
      <c r="X34" s="13"/>
      <c r="Y34" s="13"/>
    </row>
    <row r="35">
      <c r="A35" s="1"/>
      <c r="B35" s="14"/>
      <c r="C35" s="13"/>
      <c r="D35" s="13"/>
      <c r="E35" s="13"/>
      <c r="F35" s="13"/>
      <c r="G35" s="13"/>
      <c r="H35" s="13"/>
      <c r="I35" s="13"/>
      <c r="J35" s="13"/>
      <c r="K35" s="13"/>
      <c r="L35" s="13"/>
      <c r="M35" s="13"/>
      <c r="N35" s="13"/>
      <c r="O35" s="13"/>
      <c r="P35" s="13"/>
      <c r="Q35" s="13"/>
      <c r="R35" s="13"/>
      <c r="S35" s="13"/>
      <c r="T35" s="13"/>
      <c r="U35" s="13"/>
      <c r="V35" s="13"/>
      <c r="W35" s="13"/>
      <c r="X35" s="13"/>
      <c r="Y35" s="13"/>
    </row>
    <row r="36">
      <c r="A36" s="1"/>
      <c r="B36" s="14"/>
      <c r="C36" s="13"/>
      <c r="D36" s="13"/>
      <c r="E36" s="13"/>
      <c r="F36" s="13"/>
      <c r="G36" s="13"/>
      <c r="H36" s="13"/>
      <c r="I36" s="13"/>
      <c r="J36" s="13"/>
      <c r="K36" s="13"/>
      <c r="L36" s="13"/>
      <c r="M36" s="13"/>
      <c r="N36" s="13"/>
      <c r="O36" s="13"/>
      <c r="P36" s="13"/>
      <c r="Q36" s="13"/>
      <c r="R36" s="13"/>
      <c r="S36" s="13"/>
      <c r="T36" s="13"/>
      <c r="U36" s="13"/>
      <c r="V36" s="13"/>
      <c r="W36" s="13"/>
      <c r="X36" s="13"/>
      <c r="Y36" s="13"/>
    </row>
    <row r="37">
      <c r="A37" s="1"/>
      <c r="B37" s="14"/>
      <c r="C37" s="13"/>
      <c r="D37" s="13"/>
      <c r="E37" s="13"/>
      <c r="F37" s="13"/>
      <c r="G37" s="13"/>
      <c r="H37" s="13"/>
      <c r="I37" s="13"/>
      <c r="J37" s="13"/>
      <c r="K37" s="13"/>
      <c r="L37" s="13"/>
      <c r="M37" s="13"/>
      <c r="N37" s="13"/>
      <c r="O37" s="13"/>
      <c r="P37" s="13"/>
      <c r="Q37" s="13"/>
      <c r="R37" s="13"/>
      <c r="S37" s="13"/>
      <c r="T37" s="13"/>
      <c r="U37" s="13"/>
      <c r="V37" s="13"/>
      <c r="W37" s="13"/>
      <c r="X37" s="13"/>
      <c r="Y37" s="13"/>
    </row>
    <row r="38">
      <c r="A38" s="1"/>
      <c r="B38" s="14"/>
      <c r="C38" s="13"/>
      <c r="D38" s="13"/>
      <c r="E38" s="13"/>
      <c r="F38" s="13"/>
      <c r="G38" s="13"/>
      <c r="H38" s="13"/>
      <c r="I38" s="13"/>
      <c r="J38" s="13"/>
      <c r="K38" s="13"/>
      <c r="L38" s="13"/>
      <c r="M38" s="13"/>
      <c r="N38" s="13"/>
      <c r="O38" s="13"/>
      <c r="P38" s="13"/>
      <c r="Q38" s="13"/>
      <c r="R38" s="13"/>
      <c r="S38" s="13"/>
      <c r="T38" s="13"/>
      <c r="U38" s="13"/>
      <c r="V38" s="13"/>
      <c r="W38" s="13"/>
      <c r="X38" s="13"/>
      <c r="Y38" s="13"/>
    </row>
    <row r="39">
      <c r="A39" s="1"/>
      <c r="B39" s="14"/>
      <c r="C39" s="13"/>
      <c r="D39" s="13"/>
      <c r="E39" s="13"/>
      <c r="F39" s="13"/>
      <c r="G39" s="13"/>
      <c r="H39" s="13"/>
      <c r="I39" s="13"/>
      <c r="J39" s="13"/>
      <c r="K39" s="13"/>
      <c r="L39" s="13"/>
      <c r="M39" s="13"/>
      <c r="N39" s="13"/>
      <c r="O39" s="13"/>
      <c r="P39" s="13"/>
      <c r="Q39" s="13"/>
      <c r="R39" s="13"/>
      <c r="S39" s="13"/>
      <c r="T39" s="13"/>
      <c r="U39" s="13"/>
      <c r="V39" s="13"/>
      <c r="W39" s="13"/>
      <c r="X39" s="13"/>
      <c r="Y39" s="13"/>
    </row>
    <row r="40">
      <c r="A40" s="1"/>
      <c r="B40" s="14"/>
      <c r="C40" s="13"/>
      <c r="D40" s="13"/>
      <c r="E40" s="13"/>
      <c r="F40" s="13"/>
      <c r="G40" s="13"/>
      <c r="H40" s="13"/>
      <c r="I40" s="13"/>
      <c r="J40" s="13"/>
      <c r="K40" s="13"/>
      <c r="L40" s="13"/>
      <c r="M40" s="13"/>
      <c r="N40" s="13"/>
      <c r="O40" s="13"/>
      <c r="P40" s="13"/>
      <c r="Q40" s="13"/>
      <c r="R40" s="13"/>
      <c r="S40" s="13"/>
      <c r="T40" s="13"/>
      <c r="U40" s="13"/>
      <c r="V40" s="13"/>
      <c r="W40" s="13"/>
      <c r="X40" s="13"/>
      <c r="Y40" s="13"/>
    </row>
    <row r="41">
      <c r="A41" s="1"/>
      <c r="B41" s="14"/>
      <c r="C41" s="13"/>
      <c r="D41" s="13"/>
      <c r="E41" s="13"/>
      <c r="F41" s="13"/>
      <c r="G41" s="13"/>
      <c r="H41" s="13"/>
      <c r="I41" s="13"/>
      <c r="J41" s="13"/>
      <c r="K41" s="13"/>
      <c r="L41" s="13"/>
      <c r="M41" s="13"/>
      <c r="N41" s="13"/>
      <c r="O41" s="13"/>
      <c r="P41" s="13"/>
      <c r="Q41" s="13"/>
      <c r="R41" s="13"/>
      <c r="S41" s="13"/>
      <c r="T41" s="13"/>
      <c r="U41" s="13"/>
      <c r="V41" s="13"/>
      <c r="W41" s="13"/>
      <c r="X41" s="13"/>
      <c r="Y41" s="13"/>
    </row>
    <row r="42">
      <c r="A42" s="1"/>
      <c r="B42" s="14"/>
      <c r="C42" s="13"/>
      <c r="D42" s="13"/>
      <c r="E42" s="13"/>
      <c r="F42" s="13"/>
      <c r="G42" s="13"/>
      <c r="H42" s="13"/>
      <c r="I42" s="13"/>
      <c r="J42" s="13"/>
      <c r="K42" s="13"/>
      <c r="L42" s="13"/>
      <c r="M42" s="13"/>
      <c r="N42" s="13"/>
      <c r="O42" s="13"/>
      <c r="P42" s="13"/>
      <c r="Q42" s="13"/>
      <c r="R42" s="13"/>
      <c r="S42" s="13"/>
      <c r="T42" s="13"/>
      <c r="U42" s="13"/>
      <c r="V42" s="13"/>
      <c r="W42" s="13"/>
      <c r="X42" s="13"/>
      <c r="Y42" s="13"/>
    </row>
    <row r="43">
      <c r="A43" s="1"/>
      <c r="B43" s="14"/>
      <c r="C43" s="13"/>
      <c r="D43" s="13"/>
      <c r="E43" s="13"/>
      <c r="F43" s="13"/>
      <c r="G43" s="13"/>
      <c r="H43" s="13"/>
      <c r="I43" s="13"/>
      <c r="J43" s="13"/>
      <c r="K43" s="13"/>
      <c r="L43" s="13"/>
      <c r="M43" s="13"/>
      <c r="N43" s="13"/>
      <c r="O43" s="13"/>
      <c r="P43" s="13"/>
      <c r="Q43" s="13"/>
      <c r="R43" s="13"/>
      <c r="S43" s="13"/>
      <c r="T43" s="13"/>
      <c r="U43" s="13"/>
      <c r="V43" s="13"/>
      <c r="W43" s="13"/>
      <c r="X43" s="13"/>
      <c r="Y43" s="13"/>
    </row>
    <row r="44">
      <c r="A44" s="1"/>
      <c r="B44" s="14"/>
      <c r="C44" s="13"/>
      <c r="D44" s="13"/>
      <c r="E44" s="13"/>
      <c r="F44" s="13"/>
      <c r="G44" s="13"/>
      <c r="H44" s="13"/>
      <c r="I44" s="13"/>
      <c r="J44" s="13"/>
      <c r="K44" s="13"/>
      <c r="L44" s="13"/>
      <c r="M44" s="13"/>
      <c r="N44" s="13"/>
      <c r="O44" s="13"/>
      <c r="P44" s="13"/>
      <c r="Q44" s="13"/>
      <c r="R44" s="13"/>
      <c r="S44" s="13"/>
      <c r="T44" s="13"/>
      <c r="U44" s="13"/>
      <c r="V44" s="13"/>
      <c r="W44" s="13"/>
      <c r="X44" s="13"/>
      <c r="Y44" s="13"/>
    </row>
    <row r="45">
      <c r="A45" s="1"/>
      <c r="B45" s="14"/>
      <c r="C45" s="13"/>
      <c r="D45" s="13"/>
      <c r="E45" s="13"/>
      <c r="F45" s="13"/>
      <c r="G45" s="13"/>
      <c r="H45" s="13"/>
      <c r="I45" s="13"/>
      <c r="J45" s="13"/>
      <c r="K45" s="13"/>
      <c r="L45" s="13"/>
      <c r="M45" s="13"/>
      <c r="N45" s="13"/>
      <c r="O45" s="13"/>
      <c r="P45" s="13"/>
      <c r="Q45" s="13"/>
      <c r="R45" s="13"/>
      <c r="S45" s="13"/>
      <c r="T45" s="13"/>
      <c r="U45" s="13"/>
      <c r="V45" s="13"/>
      <c r="W45" s="13"/>
      <c r="X45" s="13"/>
      <c r="Y45" s="13"/>
    </row>
    <row r="46">
      <c r="A46" s="1"/>
      <c r="B46" s="14"/>
      <c r="C46" s="13"/>
      <c r="D46" s="13"/>
      <c r="E46" s="13"/>
      <c r="F46" s="13"/>
      <c r="G46" s="13"/>
      <c r="H46" s="13"/>
      <c r="I46" s="13"/>
      <c r="J46" s="13"/>
      <c r="K46" s="13"/>
      <c r="L46" s="13"/>
      <c r="M46" s="13"/>
      <c r="N46" s="13"/>
      <c r="O46" s="13"/>
      <c r="P46" s="13"/>
      <c r="Q46" s="13"/>
      <c r="R46" s="13"/>
      <c r="S46" s="13"/>
      <c r="T46" s="13"/>
      <c r="U46" s="13"/>
      <c r="V46" s="13"/>
      <c r="W46" s="13"/>
      <c r="X46" s="13"/>
      <c r="Y46" s="13"/>
    </row>
    <row r="47">
      <c r="A47" s="1"/>
      <c r="B47" s="14"/>
      <c r="C47" s="13"/>
      <c r="D47" s="13"/>
      <c r="E47" s="13"/>
      <c r="F47" s="13"/>
      <c r="G47" s="13"/>
      <c r="H47" s="13"/>
      <c r="I47" s="13"/>
      <c r="J47" s="13"/>
      <c r="K47" s="13"/>
      <c r="L47" s="13"/>
      <c r="M47" s="13"/>
      <c r="N47" s="13"/>
      <c r="O47" s="13"/>
      <c r="P47" s="13"/>
      <c r="Q47" s="13"/>
      <c r="R47" s="13"/>
      <c r="S47" s="13"/>
      <c r="T47" s="13"/>
      <c r="U47" s="13"/>
      <c r="V47" s="13"/>
      <c r="W47" s="13"/>
      <c r="X47" s="13"/>
      <c r="Y47" s="13"/>
    </row>
    <row r="48">
      <c r="A48" s="1"/>
      <c r="B48" s="14"/>
      <c r="C48" s="13"/>
      <c r="D48" s="13"/>
      <c r="E48" s="13"/>
      <c r="F48" s="13"/>
      <c r="G48" s="13"/>
      <c r="H48" s="13"/>
      <c r="I48" s="13"/>
      <c r="J48" s="13"/>
      <c r="K48" s="13"/>
      <c r="L48" s="13"/>
      <c r="M48" s="13"/>
      <c r="N48" s="13"/>
      <c r="O48" s="13"/>
      <c r="P48" s="13"/>
      <c r="Q48" s="13"/>
      <c r="R48" s="13"/>
      <c r="S48" s="13"/>
      <c r="T48" s="13"/>
      <c r="U48" s="13"/>
      <c r="V48" s="13"/>
      <c r="W48" s="13"/>
      <c r="X48" s="13"/>
      <c r="Y48" s="13"/>
    </row>
    <row r="49">
      <c r="A49" s="1"/>
      <c r="B49" s="14"/>
      <c r="C49" s="13"/>
      <c r="D49" s="13"/>
      <c r="E49" s="13"/>
      <c r="F49" s="13"/>
      <c r="G49" s="13"/>
      <c r="H49" s="13"/>
      <c r="I49" s="13"/>
      <c r="J49" s="13"/>
      <c r="K49" s="13"/>
      <c r="L49" s="13"/>
      <c r="M49" s="13"/>
      <c r="N49" s="13"/>
      <c r="O49" s="13"/>
      <c r="P49" s="13"/>
      <c r="Q49" s="13"/>
      <c r="R49" s="13"/>
      <c r="S49" s="13"/>
      <c r="T49" s="13"/>
      <c r="U49" s="13"/>
      <c r="V49" s="13"/>
      <c r="W49" s="13"/>
      <c r="X49" s="13"/>
      <c r="Y49" s="13"/>
    </row>
    <row r="50">
      <c r="A50" s="1"/>
      <c r="B50" s="14"/>
      <c r="C50" s="13"/>
      <c r="D50" s="13"/>
      <c r="E50" s="13"/>
      <c r="F50" s="13"/>
      <c r="G50" s="13"/>
      <c r="H50" s="13"/>
      <c r="I50" s="13"/>
      <c r="J50" s="13"/>
      <c r="K50" s="13"/>
      <c r="L50" s="13"/>
      <c r="M50" s="13"/>
      <c r="N50" s="13"/>
      <c r="O50" s="13"/>
      <c r="P50" s="13"/>
      <c r="Q50" s="13"/>
      <c r="R50" s="13"/>
      <c r="S50" s="13"/>
      <c r="T50" s="13"/>
      <c r="U50" s="13"/>
      <c r="V50" s="13"/>
      <c r="W50" s="13"/>
      <c r="X50" s="13"/>
      <c r="Y50" s="13"/>
    </row>
    <row r="51">
      <c r="A51" s="1"/>
      <c r="B51" s="14"/>
      <c r="C51" s="13"/>
      <c r="D51" s="13"/>
      <c r="E51" s="13"/>
      <c r="F51" s="13"/>
      <c r="G51" s="13"/>
      <c r="H51" s="13"/>
      <c r="I51" s="13"/>
      <c r="J51" s="13"/>
      <c r="K51" s="13"/>
      <c r="L51" s="13"/>
      <c r="M51" s="13"/>
      <c r="N51" s="13"/>
      <c r="O51" s="13"/>
      <c r="P51" s="13"/>
      <c r="Q51" s="13"/>
      <c r="R51" s="13"/>
      <c r="S51" s="13"/>
      <c r="T51" s="13"/>
      <c r="U51" s="13"/>
      <c r="V51" s="13"/>
      <c r="W51" s="13"/>
      <c r="X51" s="13"/>
      <c r="Y51" s="13"/>
    </row>
    <row r="52">
      <c r="A52" s="1"/>
      <c r="B52" s="14"/>
      <c r="C52" s="13"/>
      <c r="D52" s="13"/>
      <c r="E52" s="13"/>
      <c r="F52" s="13"/>
      <c r="G52" s="13"/>
      <c r="H52" s="13"/>
      <c r="I52" s="13"/>
      <c r="J52" s="13"/>
      <c r="K52" s="13"/>
      <c r="L52" s="13"/>
      <c r="M52" s="13"/>
      <c r="N52" s="13"/>
      <c r="O52" s="13"/>
      <c r="P52" s="13"/>
      <c r="Q52" s="13"/>
      <c r="R52" s="13"/>
      <c r="S52" s="13"/>
      <c r="T52" s="13"/>
      <c r="U52" s="13"/>
      <c r="V52" s="13"/>
      <c r="W52" s="13"/>
      <c r="X52" s="13"/>
      <c r="Y52" s="13"/>
    </row>
    <row r="53">
      <c r="A53" s="1"/>
      <c r="B53" s="14"/>
      <c r="C53" s="13"/>
      <c r="D53" s="13"/>
      <c r="E53" s="13"/>
      <c r="F53" s="13"/>
      <c r="G53" s="13"/>
      <c r="H53" s="13"/>
      <c r="I53" s="13"/>
      <c r="J53" s="13"/>
      <c r="K53" s="13"/>
      <c r="L53" s="13"/>
      <c r="M53" s="13"/>
      <c r="N53" s="13"/>
      <c r="O53" s="13"/>
      <c r="P53" s="13"/>
      <c r="Q53" s="13"/>
      <c r="R53" s="13"/>
      <c r="S53" s="13"/>
      <c r="T53" s="13"/>
      <c r="U53" s="13"/>
      <c r="V53" s="13"/>
      <c r="W53" s="13"/>
      <c r="X53" s="13"/>
      <c r="Y53" s="13"/>
    </row>
    <row r="54">
      <c r="A54" s="1"/>
      <c r="B54" s="14"/>
      <c r="C54" s="13"/>
      <c r="D54" s="13"/>
      <c r="E54" s="13"/>
      <c r="F54" s="13"/>
      <c r="G54" s="13"/>
      <c r="H54" s="13"/>
      <c r="I54" s="13"/>
      <c r="J54" s="13"/>
      <c r="K54" s="13"/>
      <c r="L54" s="13"/>
      <c r="M54" s="13"/>
      <c r="N54" s="13"/>
      <c r="O54" s="13"/>
      <c r="P54" s="13"/>
      <c r="Q54" s="13"/>
      <c r="R54" s="13"/>
      <c r="S54" s="13"/>
      <c r="T54" s="13"/>
      <c r="U54" s="13"/>
      <c r="V54" s="13"/>
      <c r="W54" s="13"/>
      <c r="X54" s="13"/>
      <c r="Y54" s="13"/>
    </row>
    <row r="55">
      <c r="A55" s="1"/>
      <c r="B55" s="14"/>
      <c r="C55" s="13"/>
      <c r="D55" s="13"/>
      <c r="E55" s="13"/>
      <c r="F55" s="13"/>
      <c r="G55" s="13"/>
      <c r="H55" s="13"/>
      <c r="I55" s="13"/>
      <c r="J55" s="13"/>
      <c r="K55" s="13"/>
      <c r="L55" s="13"/>
      <c r="M55" s="13"/>
      <c r="N55" s="13"/>
      <c r="O55" s="13"/>
      <c r="P55" s="13"/>
      <c r="Q55" s="13"/>
      <c r="R55" s="13"/>
      <c r="S55" s="13"/>
      <c r="T55" s="13"/>
      <c r="U55" s="13"/>
      <c r="V55" s="13"/>
      <c r="W55" s="13"/>
      <c r="X55" s="13"/>
      <c r="Y55" s="13"/>
    </row>
    <row r="56">
      <c r="A56" s="1"/>
      <c r="B56" s="14"/>
      <c r="C56" s="13"/>
      <c r="D56" s="13"/>
      <c r="E56" s="13"/>
      <c r="F56" s="13"/>
      <c r="G56" s="13"/>
      <c r="H56" s="13"/>
      <c r="I56" s="13"/>
      <c r="J56" s="13"/>
      <c r="K56" s="13"/>
      <c r="L56" s="13"/>
      <c r="M56" s="13"/>
      <c r="N56" s="13"/>
      <c r="O56" s="13"/>
      <c r="P56" s="13"/>
      <c r="Q56" s="13"/>
      <c r="R56" s="13"/>
      <c r="S56" s="13"/>
      <c r="T56" s="13"/>
      <c r="U56" s="13"/>
      <c r="V56" s="13"/>
      <c r="W56" s="13"/>
      <c r="X56" s="13"/>
      <c r="Y56" s="13"/>
    </row>
    <row r="57">
      <c r="A57" s="1"/>
      <c r="B57" s="14"/>
      <c r="C57" s="13"/>
      <c r="D57" s="13"/>
      <c r="E57" s="13"/>
      <c r="F57" s="13"/>
      <c r="G57" s="13"/>
      <c r="H57" s="13"/>
      <c r="I57" s="13"/>
      <c r="J57" s="13"/>
      <c r="K57" s="13"/>
      <c r="L57" s="13"/>
      <c r="M57" s="13"/>
      <c r="N57" s="13"/>
      <c r="O57" s="13"/>
      <c r="P57" s="13"/>
      <c r="Q57" s="13"/>
      <c r="R57" s="13"/>
      <c r="S57" s="13"/>
      <c r="T57" s="13"/>
      <c r="U57" s="13"/>
      <c r="V57" s="13"/>
      <c r="W57" s="13"/>
      <c r="X57" s="13"/>
      <c r="Y57" s="13"/>
    </row>
    <row r="58">
      <c r="A58" s="1"/>
      <c r="B58" s="14"/>
      <c r="C58" s="13"/>
      <c r="D58" s="13"/>
      <c r="E58" s="13"/>
      <c r="F58" s="13"/>
      <c r="G58" s="13"/>
      <c r="H58" s="13"/>
      <c r="I58" s="13"/>
      <c r="J58" s="13"/>
      <c r="K58" s="13"/>
      <c r="L58" s="13"/>
      <c r="M58" s="13"/>
      <c r="N58" s="13"/>
      <c r="O58" s="13"/>
      <c r="P58" s="13"/>
      <c r="Q58" s="13"/>
      <c r="R58" s="13"/>
      <c r="S58" s="13"/>
      <c r="T58" s="13"/>
      <c r="U58" s="13"/>
      <c r="V58" s="13"/>
      <c r="W58" s="13"/>
      <c r="X58" s="13"/>
      <c r="Y58" s="13"/>
    </row>
    <row r="59">
      <c r="A59" s="1"/>
      <c r="B59" s="14"/>
      <c r="C59" s="13"/>
      <c r="D59" s="13"/>
      <c r="E59" s="13"/>
      <c r="F59" s="13"/>
      <c r="G59" s="13"/>
      <c r="H59" s="13"/>
      <c r="I59" s="13"/>
      <c r="J59" s="13"/>
      <c r="K59" s="13"/>
      <c r="L59" s="13"/>
      <c r="M59" s="13"/>
      <c r="N59" s="13"/>
      <c r="O59" s="13"/>
      <c r="P59" s="13"/>
      <c r="Q59" s="13"/>
      <c r="R59" s="13"/>
      <c r="S59" s="13"/>
      <c r="T59" s="13"/>
      <c r="U59" s="13"/>
      <c r="V59" s="13"/>
      <c r="W59" s="13"/>
      <c r="X59" s="13"/>
      <c r="Y59" s="13"/>
    </row>
    <row r="60">
      <c r="A60" s="1"/>
      <c r="B60" s="14"/>
      <c r="C60" s="13"/>
      <c r="D60" s="13"/>
      <c r="E60" s="13"/>
      <c r="F60" s="13"/>
      <c r="G60" s="13"/>
      <c r="H60" s="13"/>
      <c r="I60" s="13"/>
      <c r="J60" s="13"/>
      <c r="K60" s="13"/>
      <c r="L60" s="13"/>
      <c r="M60" s="13"/>
      <c r="N60" s="13"/>
      <c r="O60" s="13"/>
      <c r="P60" s="13"/>
      <c r="Q60" s="13"/>
      <c r="R60" s="13"/>
      <c r="S60" s="13"/>
      <c r="T60" s="13"/>
      <c r="U60" s="13"/>
      <c r="V60" s="13"/>
      <c r="W60" s="13"/>
      <c r="X60" s="13"/>
      <c r="Y60" s="13"/>
    </row>
    <row r="61">
      <c r="A61" s="1"/>
      <c r="B61" s="14"/>
      <c r="C61" s="13"/>
      <c r="D61" s="13"/>
      <c r="E61" s="13"/>
      <c r="F61" s="13"/>
      <c r="G61" s="13"/>
      <c r="H61" s="13"/>
      <c r="I61" s="13"/>
      <c r="J61" s="13"/>
      <c r="K61" s="13"/>
      <c r="L61" s="13"/>
      <c r="M61" s="13"/>
      <c r="N61" s="13"/>
      <c r="O61" s="13"/>
      <c r="P61" s="13"/>
      <c r="Q61" s="13"/>
      <c r="R61" s="13"/>
      <c r="S61" s="13"/>
      <c r="T61" s="13"/>
      <c r="U61" s="13"/>
      <c r="V61" s="13"/>
      <c r="W61" s="13"/>
      <c r="X61" s="13"/>
      <c r="Y61" s="13"/>
    </row>
    <row r="62">
      <c r="A62" s="1"/>
      <c r="B62" s="14"/>
      <c r="C62" s="13"/>
      <c r="D62" s="13"/>
      <c r="E62" s="13"/>
      <c r="F62" s="13"/>
      <c r="G62" s="13"/>
      <c r="H62" s="13"/>
      <c r="I62" s="13"/>
      <c r="J62" s="13"/>
      <c r="K62" s="13"/>
      <c r="L62" s="13"/>
      <c r="M62" s="13"/>
      <c r="N62" s="13"/>
      <c r="O62" s="13"/>
      <c r="P62" s="13"/>
      <c r="Q62" s="13"/>
      <c r="R62" s="13"/>
      <c r="S62" s="13"/>
      <c r="T62" s="13"/>
      <c r="U62" s="13"/>
      <c r="V62" s="13"/>
      <c r="W62" s="13"/>
      <c r="X62" s="13"/>
      <c r="Y62" s="13"/>
    </row>
    <row r="63">
      <c r="A63" s="1"/>
      <c r="B63" s="14"/>
      <c r="C63" s="13"/>
      <c r="D63" s="13"/>
      <c r="E63" s="13"/>
      <c r="F63" s="13"/>
      <c r="G63" s="13"/>
      <c r="H63" s="13"/>
      <c r="I63" s="13"/>
      <c r="J63" s="13"/>
      <c r="K63" s="13"/>
      <c r="L63" s="13"/>
      <c r="M63" s="13"/>
      <c r="N63" s="13"/>
      <c r="O63" s="13"/>
      <c r="P63" s="13"/>
      <c r="Q63" s="13"/>
      <c r="R63" s="13"/>
      <c r="S63" s="13"/>
      <c r="T63" s="13"/>
      <c r="U63" s="13"/>
      <c r="V63" s="13"/>
      <c r="W63" s="13"/>
      <c r="X63" s="13"/>
      <c r="Y63" s="13"/>
    </row>
    <row r="64">
      <c r="A64" s="1"/>
      <c r="B64" s="14"/>
      <c r="C64" s="13"/>
      <c r="D64" s="13"/>
      <c r="E64" s="13"/>
      <c r="F64" s="13"/>
      <c r="G64" s="13"/>
      <c r="H64" s="13"/>
      <c r="I64" s="13"/>
      <c r="J64" s="13"/>
      <c r="K64" s="13"/>
      <c r="L64" s="13"/>
      <c r="M64" s="13"/>
      <c r="N64" s="13"/>
      <c r="O64" s="13"/>
      <c r="P64" s="13"/>
      <c r="Q64" s="13"/>
      <c r="R64" s="13"/>
      <c r="S64" s="13"/>
      <c r="T64" s="13"/>
      <c r="U64" s="13"/>
      <c r="V64" s="13"/>
      <c r="W64" s="13"/>
      <c r="X64" s="13"/>
      <c r="Y64" s="13"/>
    </row>
    <row r="65">
      <c r="A65" s="1"/>
      <c r="B65" s="14"/>
      <c r="C65" s="13"/>
      <c r="D65" s="13"/>
      <c r="E65" s="13"/>
      <c r="F65" s="13"/>
      <c r="G65" s="13"/>
      <c r="H65" s="13"/>
      <c r="I65" s="13"/>
      <c r="J65" s="13"/>
      <c r="K65" s="13"/>
      <c r="L65" s="13"/>
      <c r="M65" s="13"/>
      <c r="N65" s="13"/>
      <c r="O65" s="13"/>
      <c r="P65" s="13"/>
      <c r="Q65" s="13"/>
      <c r="R65" s="13"/>
      <c r="S65" s="13"/>
      <c r="T65" s="13"/>
      <c r="U65" s="13"/>
      <c r="V65" s="13"/>
      <c r="W65" s="13"/>
      <c r="X65" s="13"/>
      <c r="Y65" s="13"/>
    </row>
    <row r="66">
      <c r="A66" s="1"/>
      <c r="B66" s="14"/>
      <c r="C66" s="13"/>
      <c r="D66" s="13"/>
      <c r="E66" s="13"/>
      <c r="F66" s="13"/>
      <c r="G66" s="13"/>
      <c r="H66" s="13"/>
      <c r="I66" s="13"/>
      <c r="J66" s="13"/>
      <c r="K66" s="13"/>
      <c r="L66" s="13"/>
      <c r="M66" s="13"/>
      <c r="N66" s="13"/>
      <c r="O66" s="13"/>
      <c r="P66" s="13"/>
      <c r="Q66" s="13"/>
      <c r="R66" s="13"/>
      <c r="S66" s="13"/>
      <c r="T66" s="13"/>
      <c r="U66" s="13"/>
      <c r="V66" s="13"/>
      <c r="W66" s="13"/>
      <c r="X66" s="13"/>
      <c r="Y66" s="13"/>
    </row>
    <row r="67">
      <c r="A67" s="1"/>
      <c r="B67" s="14"/>
      <c r="C67" s="13"/>
      <c r="D67" s="13"/>
      <c r="E67" s="13"/>
      <c r="F67" s="13"/>
      <c r="G67" s="13"/>
      <c r="H67" s="13"/>
      <c r="I67" s="13"/>
      <c r="J67" s="13"/>
      <c r="K67" s="13"/>
      <c r="L67" s="13"/>
      <c r="M67" s="13"/>
      <c r="N67" s="13"/>
      <c r="O67" s="13"/>
      <c r="P67" s="13"/>
      <c r="Q67" s="13"/>
      <c r="R67" s="13"/>
      <c r="S67" s="13"/>
      <c r="T67" s="13"/>
      <c r="U67" s="13"/>
      <c r="V67" s="13"/>
      <c r="W67" s="13"/>
      <c r="X67" s="13"/>
      <c r="Y67" s="13"/>
    </row>
    <row r="68">
      <c r="A68" s="1"/>
      <c r="B68" s="14"/>
      <c r="C68" s="13"/>
      <c r="D68" s="13"/>
      <c r="E68" s="13"/>
      <c r="F68" s="13"/>
      <c r="G68" s="13"/>
      <c r="H68" s="13"/>
      <c r="I68" s="13"/>
      <c r="J68" s="13"/>
      <c r="K68" s="13"/>
      <c r="L68" s="13"/>
      <c r="M68" s="13"/>
      <c r="N68" s="13"/>
      <c r="O68" s="13"/>
      <c r="P68" s="13"/>
      <c r="Q68" s="13"/>
      <c r="R68" s="13"/>
      <c r="S68" s="13"/>
      <c r="T68" s="13"/>
      <c r="U68" s="13"/>
      <c r="V68" s="13"/>
      <c r="W68" s="13"/>
      <c r="X68" s="13"/>
      <c r="Y68" s="13"/>
    </row>
    <row r="69">
      <c r="A69" s="1"/>
      <c r="B69" s="14"/>
      <c r="C69" s="13"/>
      <c r="D69" s="13"/>
      <c r="E69" s="13"/>
      <c r="F69" s="13"/>
      <c r="G69" s="13"/>
      <c r="H69" s="13"/>
      <c r="I69" s="13"/>
      <c r="J69" s="13"/>
      <c r="K69" s="13"/>
      <c r="L69" s="13"/>
      <c r="M69" s="13"/>
      <c r="N69" s="13"/>
      <c r="O69" s="13"/>
      <c r="P69" s="13"/>
      <c r="Q69" s="13"/>
      <c r="R69" s="13"/>
      <c r="S69" s="13"/>
      <c r="T69" s="13"/>
      <c r="U69" s="13"/>
      <c r="V69" s="13"/>
      <c r="W69" s="13"/>
      <c r="X69" s="13"/>
      <c r="Y69" s="13"/>
    </row>
    <row r="70">
      <c r="A70" s="1"/>
      <c r="B70" s="14"/>
      <c r="C70" s="13"/>
      <c r="D70" s="13"/>
      <c r="E70" s="13"/>
      <c r="F70" s="13"/>
      <c r="G70" s="13"/>
      <c r="H70" s="13"/>
      <c r="I70" s="13"/>
      <c r="J70" s="13"/>
      <c r="K70" s="13"/>
      <c r="L70" s="13"/>
      <c r="M70" s="13"/>
      <c r="N70" s="13"/>
      <c r="O70" s="13"/>
      <c r="P70" s="13"/>
      <c r="Q70" s="13"/>
      <c r="R70" s="13"/>
      <c r="S70" s="13"/>
      <c r="T70" s="13"/>
      <c r="U70" s="13"/>
      <c r="V70" s="13"/>
      <c r="W70" s="13"/>
      <c r="X70" s="13"/>
      <c r="Y70" s="13"/>
    </row>
    <row r="71">
      <c r="A71" s="1"/>
      <c r="B71" s="14"/>
      <c r="C71" s="13"/>
      <c r="D71" s="13"/>
      <c r="E71" s="13"/>
      <c r="F71" s="13"/>
      <c r="G71" s="13"/>
      <c r="H71" s="13"/>
      <c r="I71" s="13"/>
      <c r="J71" s="13"/>
      <c r="K71" s="13"/>
      <c r="L71" s="13"/>
      <c r="M71" s="13"/>
      <c r="N71" s="13"/>
      <c r="O71" s="13"/>
      <c r="P71" s="13"/>
      <c r="Q71" s="13"/>
      <c r="R71" s="13"/>
      <c r="S71" s="13"/>
      <c r="T71" s="13"/>
      <c r="U71" s="13"/>
      <c r="V71" s="13"/>
      <c r="W71" s="13"/>
      <c r="X71" s="13"/>
      <c r="Y71" s="13"/>
    </row>
    <row r="72">
      <c r="A72" s="1"/>
      <c r="B72" s="14"/>
      <c r="C72" s="13"/>
      <c r="D72" s="13"/>
      <c r="E72" s="13"/>
      <c r="F72" s="13"/>
      <c r="G72" s="13"/>
      <c r="H72" s="13"/>
      <c r="I72" s="13"/>
      <c r="J72" s="13"/>
      <c r="K72" s="13"/>
      <c r="L72" s="13"/>
      <c r="M72" s="13"/>
      <c r="N72" s="13"/>
      <c r="O72" s="13"/>
      <c r="P72" s="13"/>
      <c r="Q72" s="13"/>
      <c r="R72" s="13"/>
      <c r="S72" s="13"/>
      <c r="T72" s="13"/>
      <c r="U72" s="13"/>
      <c r="V72" s="13"/>
      <c r="W72" s="13"/>
      <c r="X72" s="13"/>
      <c r="Y72" s="13"/>
    </row>
    <row r="73">
      <c r="A73" s="1"/>
      <c r="B73" s="14"/>
      <c r="C73" s="13"/>
      <c r="D73" s="13"/>
      <c r="E73" s="13"/>
      <c r="F73" s="13"/>
      <c r="G73" s="13"/>
      <c r="H73" s="13"/>
      <c r="I73" s="13"/>
      <c r="J73" s="13"/>
      <c r="K73" s="13"/>
      <c r="L73" s="13"/>
      <c r="M73" s="13"/>
      <c r="N73" s="13"/>
      <c r="O73" s="13"/>
      <c r="P73" s="13"/>
      <c r="Q73" s="13"/>
      <c r="R73" s="13"/>
      <c r="S73" s="13"/>
      <c r="T73" s="13"/>
      <c r="U73" s="13"/>
      <c r="V73" s="13"/>
      <c r="W73" s="13"/>
      <c r="X73" s="13"/>
      <c r="Y73" s="13"/>
    </row>
    <row r="74">
      <c r="A74" s="1"/>
      <c r="B74" s="14"/>
      <c r="C74" s="13"/>
      <c r="D74" s="13"/>
      <c r="E74" s="13"/>
      <c r="F74" s="13"/>
      <c r="G74" s="13"/>
      <c r="H74" s="13"/>
      <c r="I74" s="13"/>
      <c r="J74" s="13"/>
      <c r="K74" s="13"/>
      <c r="L74" s="13"/>
      <c r="M74" s="13"/>
      <c r="N74" s="13"/>
      <c r="O74" s="13"/>
      <c r="P74" s="13"/>
      <c r="Q74" s="13"/>
      <c r="R74" s="13"/>
      <c r="S74" s="13"/>
      <c r="T74" s="13"/>
      <c r="U74" s="13"/>
      <c r="V74" s="13"/>
      <c r="W74" s="13"/>
      <c r="X74" s="13"/>
      <c r="Y74" s="13"/>
    </row>
    <row r="75">
      <c r="A75" s="1"/>
      <c r="B75" s="14"/>
      <c r="C75" s="13"/>
      <c r="D75" s="13"/>
      <c r="E75" s="13"/>
      <c r="F75" s="13"/>
      <c r="G75" s="13"/>
      <c r="H75" s="13"/>
      <c r="I75" s="13"/>
      <c r="J75" s="13"/>
      <c r="K75" s="13"/>
      <c r="L75" s="13"/>
      <c r="M75" s="13"/>
      <c r="N75" s="13"/>
      <c r="O75" s="13"/>
      <c r="P75" s="13"/>
      <c r="Q75" s="13"/>
      <c r="R75" s="13"/>
      <c r="S75" s="13"/>
      <c r="T75" s="13"/>
      <c r="U75" s="13"/>
      <c r="V75" s="13"/>
      <c r="W75" s="13"/>
      <c r="X75" s="13"/>
      <c r="Y75" s="13"/>
    </row>
    <row r="76">
      <c r="A76" s="1"/>
      <c r="B76" s="14"/>
      <c r="C76" s="13"/>
      <c r="D76" s="13"/>
      <c r="E76" s="13"/>
      <c r="F76" s="13"/>
      <c r="G76" s="13"/>
      <c r="H76" s="13"/>
      <c r="I76" s="13"/>
      <c r="J76" s="13"/>
      <c r="K76" s="13"/>
      <c r="L76" s="13"/>
      <c r="M76" s="13"/>
      <c r="N76" s="13"/>
      <c r="O76" s="13"/>
      <c r="P76" s="13"/>
      <c r="Q76" s="13"/>
      <c r="R76" s="13"/>
      <c r="S76" s="13"/>
      <c r="T76" s="13"/>
      <c r="U76" s="13"/>
      <c r="V76" s="13"/>
      <c r="W76" s="13"/>
      <c r="X76" s="13"/>
      <c r="Y76" s="13"/>
    </row>
    <row r="77">
      <c r="A77" s="1"/>
      <c r="B77" s="14"/>
      <c r="C77" s="13"/>
      <c r="D77" s="13"/>
      <c r="E77" s="13"/>
      <c r="F77" s="13"/>
      <c r="G77" s="13"/>
      <c r="H77" s="13"/>
      <c r="I77" s="13"/>
      <c r="J77" s="13"/>
      <c r="K77" s="13"/>
      <c r="L77" s="13"/>
      <c r="M77" s="13"/>
      <c r="N77" s="13"/>
      <c r="O77" s="13"/>
      <c r="P77" s="13"/>
      <c r="Q77" s="13"/>
      <c r="R77" s="13"/>
      <c r="S77" s="13"/>
      <c r="T77" s="13"/>
      <c r="U77" s="13"/>
      <c r="V77" s="13"/>
      <c r="W77" s="13"/>
      <c r="X77" s="13"/>
      <c r="Y77" s="13"/>
    </row>
    <row r="78">
      <c r="A78" s="1"/>
      <c r="B78" s="14"/>
      <c r="C78" s="13"/>
      <c r="D78" s="13"/>
      <c r="E78" s="13"/>
      <c r="F78" s="13"/>
      <c r="G78" s="13"/>
      <c r="H78" s="13"/>
      <c r="I78" s="13"/>
      <c r="J78" s="13"/>
      <c r="K78" s="13"/>
      <c r="L78" s="13"/>
      <c r="M78" s="13"/>
      <c r="N78" s="13"/>
      <c r="O78" s="13"/>
      <c r="P78" s="13"/>
      <c r="Q78" s="13"/>
      <c r="R78" s="13"/>
      <c r="S78" s="13"/>
      <c r="T78" s="13"/>
      <c r="U78" s="13"/>
      <c r="V78" s="13"/>
      <c r="W78" s="13"/>
      <c r="X78" s="13"/>
      <c r="Y78" s="13"/>
    </row>
    <row r="79">
      <c r="A79" s="1"/>
      <c r="B79" s="14"/>
      <c r="C79" s="13"/>
      <c r="D79" s="13"/>
      <c r="E79" s="13"/>
      <c r="F79" s="13"/>
      <c r="G79" s="13"/>
      <c r="H79" s="13"/>
      <c r="I79" s="13"/>
      <c r="J79" s="13"/>
      <c r="K79" s="13"/>
      <c r="L79" s="13"/>
      <c r="M79" s="13"/>
      <c r="N79" s="13"/>
      <c r="O79" s="13"/>
      <c r="P79" s="13"/>
      <c r="Q79" s="13"/>
      <c r="R79" s="13"/>
      <c r="S79" s="13"/>
      <c r="T79" s="13"/>
      <c r="U79" s="13"/>
      <c r="V79" s="13"/>
      <c r="W79" s="13"/>
      <c r="X79" s="13"/>
      <c r="Y79" s="13"/>
    </row>
    <row r="80">
      <c r="A80" s="1"/>
      <c r="B80" s="14"/>
      <c r="C80" s="13"/>
      <c r="D80" s="13"/>
      <c r="E80" s="13"/>
      <c r="F80" s="13"/>
      <c r="G80" s="13"/>
      <c r="H80" s="13"/>
      <c r="I80" s="13"/>
      <c r="J80" s="13"/>
      <c r="K80" s="13"/>
      <c r="L80" s="13"/>
      <c r="M80" s="13"/>
      <c r="N80" s="13"/>
      <c r="O80" s="13"/>
      <c r="P80" s="13"/>
      <c r="Q80" s="13"/>
      <c r="R80" s="13"/>
      <c r="S80" s="13"/>
      <c r="T80" s="13"/>
      <c r="U80" s="13"/>
      <c r="V80" s="13"/>
      <c r="W80" s="13"/>
      <c r="X80" s="13"/>
      <c r="Y80" s="13"/>
    </row>
    <row r="81">
      <c r="A81" s="1"/>
      <c r="B81" s="14"/>
      <c r="C81" s="13"/>
      <c r="D81" s="13"/>
      <c r="E81" s="13"/>
      <c r="F81" s="13"/>
      <c r="G81" s="13"/>
      <c r="H81" s="13"/>
      <c r="I81" s="13"/>
      <c r="J81" s="13"/>
      <c r="K81" s="13"/>
      <c r="L81" s="13"/>
      <c r="M81" s="13"/>
      <c r="N81" s="13"/>
      <c r="O81" s="13"/>
      <c r="P81" s="13"/>
      <c r="Q81" s="13"/>
      <c r="R81" s="13"/>
      <c r="S81" s="13"/>
      <c r="T81" s="13"/>
      <c r="U81" s="13"/>
      <c r="V81" s="13"/>
      <c r="W81" s="13"/>
      <c r="X81" s="13"/>
      <c r="Y81" s="13"/>
    </row>
    <row r="82">
      <c r="A82" s="1"/>
      <c r="B82" s="14"/>
      <c r="C82" s="13"/>
      <c r="D82" s="13"/>
      <c r="E82" s="13"/>
      <c r="F82" s="13"/>
      <c r="G82" s="13"/>
      <c r="H82" s="13"/>
      <c r="I82" s="13"/>
      <c r="J82" s="13"/>
      <c r="K82" s="13"/>
      <c r="L82" s="13"/>
      <c r="M82" s="13"/>
      <c r="N82" s="13"/>
      <c r="O82" s="13"/>
      <c r="P82" s="13"/>
      <c r="Q82" s="13"/>
      <c r="R82" s="13"/>
      <c r="S82" s="13"/>
      <c r="T82" s="13"/>
      <c r="U82" s="13"/>
      <c r="V82" s="13"/>
      <c r="W82" s="13"/>
      <c r="X82" s="13"/>
      <c r="Y82" s="13"/>
    </row>
    <row r="83">
      <c r="A83" s="1"/>
      <c r="B83" s="14"/>
      <c r="C83" s="13"/>
      <c r="D83" s="13"/>
      <c r="E83" s="13"/>
      <c r="F83" s="13"/>
      <c r="G83" s="13"/>
      <c r="H83" s="13"/>
      <c r="I83" s="13"/>
      <c r="J83" s="13"/>
      <c r="K83" s="13"/>
      <c r="L83" s="13"/>
      <c r="M83" s="13"/>
      <c r="N83" s="13"/>
      <c r="O83" s="13"/>
      <c r="P83" s="13"/>
      <c r="Q83" s="13"/>
      <c r="R83" s="13"/>
      <c r="S83" s="13"/>
      <c r="T83" s="13"/>
      <c r="U83" s="13"/>
      <c r="V83" s="13"/>
      <c r="W83" s="13"/>
      <c r="X83" s="13"/>
      <c r="Y83" s="13"/>
    </row>
    <row r="84">
      <c r="A84" s="1"/>
      <c r="B84" s="14"/>
      <c r="C84" s="13"/>
      <c r="D84" s="13"/>
      <c r="E84" s="13"/>
      <c r="F84" s="13"/>
      <c r="G84" s="13"/>
      <c r="H84" s="13"/>
      <c r="I84" s="13"/>
      <c r="J84" s="13"/>
      <c r="K84" s="13"/>
      <c r="L84" s="13"/>
      <c r="M84" s="13"/>
      <c r="N84" s="13"/>
      <c r="O84" s="13"/>
      <c r="P84" s="13"/>
      <c r="Q84" s="13"/>
      <c r="R84" s="13"/>
      <c r="S84" s="13"/>
      <c r="T84" s="13"/>
      <c r="U84" s="13"/>
      <c r="V84" s="13"/>
      <c r="W84" s="13"/>
      <c r="X84" s="13"/>
      <c r="Y84" s="13"/>
    </row>
    <row r="85">
      <c r="A85" s="1"/>
      <c r="B85" s="14"/>
      <c r="C85" s="13"/>
      <c r="D85" s="13"/>
      <c r="E85" s="13"/>
      <c r="F85" s="13"/>
      <c r="G85" s="13"/>
      <c r="H85" s="13"/>
      <c r="I85" s="13"/>
      <c r="J85" s="13"/>
      <c r="K85" s="13"/>
      <c r="L85" s="13"/>
      <c r="M85" s="13"/>
      <c r="N85" s="13"/>
      <c r="O85" s="13"/>
      <c r="P85" s="13"/>
      <c r="Q85" s="13"/>
      <c r="R85" s="13"/>
      <c r="S85" s="13"/>
      <c r="T85" s="13"/>
      <c r="U85" s="13"/>
      <c r="V85" s="13"/>
      <c r="W85" s="13"/>
      <c r="X85" s="13"/>
      <c r="Y85" s="13"/>
    </row>
    <row r="86">
      <c r="A86" s="1"/>
      <c r="B86" s="14"/>
      <c r="C86" s="13"/>
      <c r="D86" s="13"/>
      <c r="E86" s="13"/>
      <c r="F86" s="13"/>
      <c r="G86" s="13"/>
      <c r="H86" s="13"/>
      <c r="I86" s="13"/>
      <c r="J86" s="13"/>
      <c r="K86" s="13"/>
      <c r="L86" s="13"/>
      <c r="M86" s="13"/>
      <c r="N86" s="13"/>
      <c r="O86" s="13"/>
      <c r="P86" s="13"/>
      <c r="Q86" s="13"/>
      <c r="R86" s="13"/>
      <c r="S86" s="13"/>
      <c r="T86" s="13"/>
      <c r="U86" s="13"/>
      <c r="V86" s="13"/>
      <c r="W86" s="13"/>
      <c r="X86" s="13"/>
      <c r="Y86" s="13"/>
    </row>
    <row r="87">
      <c r="A87" s="1"/>
      <c r="B87" s="14"/>
      <c r="C87" s="13"/>
      <c r="D87" s="13"/>
      <c r="E87" s="13"/>
      <c r="F87" s="13"/>
      <c r="G87" s="13"/>
      <c r="H87" s="13"/>
      <c r="I87" s="13"/>
      <c r="J87" s="13"/>
      <c r="K87" s="13"/>
      <c r="L87" s="13"/>
      <c r="M87" s="13"/>
      <c r="N87" s="13"/>
      <c r="O87" s="13"/>
      <c r="P87" s="13"/>
      <c r="Q87" s="13"/>
      <c r="R87" s="13"/>
      <c r="S87" s="13"/>
      <c r="T87" s="13"/>
      <c r="U87" s="13"/>
      <c r="V87" s="13"/>
      <c r="W87" s="13"/>
      <c r="X87" s="13"/>
      <c r="Y87" s="13"/>
    </row>
    <row r="88">
      <c r="A88" s="1"/>
      <c r="B88" s="14"/>
      <c r="C88" s="13"/>
      <c r="D88" s="13"/>
      <c r="E88" s="13"/>
      <c r="F88" s="13"/>
      <c r="G88" s="13"/>
      <c r="H88" s="13"/>
      <c r="I88" s="13"/>
      <c r="J88" s="13"/>
      <c r="K88" s="13"/>
      <c r="L88" s="13"/>
      <c r="M88" s="13"/>
      <c r="N88" s="13"/>
      <c r="O88" s="13"/>
      <c r="P88" s="13"/>
      <c r="Q88" s="13"/>
      <c r="R88" s="13"/>
      <c r="S88" s="13"/>
      <c r="T88" s="13"/>
      <c r="U88" s="13"/>
      <c r="V88" s="13"/>
      <c r="W88" s="13"/>
      <c r="X88" s="13"/>
      <c r="Y88" s="13"/>
    </row>
    <row r="89">
      <c r="A89" s="1"/>
      <c r="B89" s="14"/>
      <c r="C89" s="13"/>
      <c r="D89" s="13"/>
      <c r="E89" s="13"/>
      <c r="F89" s="13"/>
      <c r="G89" s="13"/>
      <c r="H89" s="13"/>
      <c r="I89" s="13"/>
      <c r="J89" s="13"/>
      <c r="K89" s="13"/>
      <c r="L89" s="13"/>
      <c r="M89" s="13"/>
      <c r="N89" s="13"/>
      <c r="O89" s="13"/>
      <c r="P89" s="13"/>
      <c r="Q89" s="13"/>
      <c r="R89" s="13"/>
      <c r="S89" s="13"/>
      <c r="T89" s="13"/>
      <c r="U89" s="13"/>
      <c r="V89" s="13"/>
      <c r="W89" s="13"/>
      <c r="X89" s="13"/>
      <c r="Y89" s="13"/>
    </row>
    <row r="90">
      <c r="A90" s="1"/>
      <c r="B90" s="14"/>
      <c r="C90" s="13"/>
      <c r="D90" s="13"/>
      <c r="E90" s="13"/>
      <c r="F90" s="13"/>
      <c r="G90" s="13"/>
      <c r="H90" s="13"/>
      <c r="I90" s="13"/>
      <c r="J90" s="13"/>
      <c r="K90" s="13"/>
      <c r="L90" s="13"/>
      <c r="M90" s="13"/>
      <c r="N90" s="13"/>
      <c r="O90" s="13"/>
      <c r="P90" s="13"/>
      <c r="Q90" s="13"/>
      <c r="R90" s="13"/>
      <c r="S90" s="13"/>
      <c r="T90" s="13"/>
      <c r="U90" s="13"/>
      <c r="V90" s="13"/>
      <c r="W90" s="13"/>
      <c r="X90" s="13"/>
      <c r="Y90" s="13"/>
    </row>
    <row r="91">
      <c r="A91" s="1"/>
      <c r="B91" s="14"/>
      <c r="C91" s="13"/>
      <c r="D91" s="13"/>
      <c r="E91" s="13"/>
      <c r="F91" s="13"/>
      <c r="G91" s="13"/>
      <c r="H91" s="13"/>
      <c r="I91" s="13"/>
      <c r="J91" s="13"/>
      <c r="K91" s="13"/>
      <c r="L91" s="13"/>
      <c r="M91" s="13"/>
      <c r="N91" s="13"/>
      <c r="O91" s="13"/>
      <c r="P91" s="13"/>
      <c r="Q91" s="13"/>
      <c r="R91" s="13"/>
      <c r="S91" s="13"/>
      <c r="T91" s="13"/>
      <c r="U91" s="13"/>
      <c r="V91" s="13"/>
      <c r="W91" s="13"/>
      <c r="X91" s="13"/>
      <c r="Y91" s="13"/>
    </row>
    <row r="92">
      <c r="A92" s="1"/>
      <c r="B92" s="14"/>
      <c r="C92" s="13"/>
      <c r="D92" s="13"/>
      <c r="E92" s="13"/>
      <c r="F92" s="13"/>
      <c r="G92" s="13"/>
      <c r="H92" s="13"/>
      <c r="I92" s="13"/>
      <c r="J92" s="13"/>
      <c r="K92" s="13"/>
      <c r="L92" s="13"/>
      <c r="M92" s="13"/>
      <c r="N92" s="13"/>
      <c r="O92" s="13"/>
      <c r="P92" s="13"/>
      <c r="Q92" s="13"/>
      <c r="R92" s="13"/>
      <c r="S92" s="13"/>
      <c r="T92" s="13"/>
      <c r="U92" s="13"/>
      <c r="V92" s="13"/>
      <c r="W92" s="13"/>
      <c r="X92" s="13"/>
      <c r="Y92" s="13"/>
    </row>
    <row r="93">
      <c r="A93" s="1"/>
      <c r="B93" s="14"/>
      <c r="C93" s="13"/>
      <c r="D93" s="13"/>
      <c r="E93" s="13"/>
      <c r="F93" s="13"/>
      <c r="G93" s="13"/>
      <c r="H93" s="13"/>
      <c r="I93" s="13"/>
      <c r="J93" s="13"/>
      <c r="K93" s="13"/>
      <c r="L93" s="13"/>
      <c r="M93" s="13"/>
      <c r="N93" s="13"/>
      <c r="O93" s="13"/>
      <c r="P93" s="13"/>
      <c r="Q93" s="13"/>
      <c r="R93" s="13"/>
      <c r="S93" s="13"/>
      <c r="T93" s="13"/>
      <c r="U93" s="13"/>
      <c r="V93" s="13"/>
      <c r="W93" s="13"/>
      <c r="X93" s="13"/>
      <c r="Y93" s="13"/>
    </row>
    <row r="94">
      <c r="A94" s="1"/>
      <c r="B94" s="14"/>
      <c r="C94" s="13"/>
      <c r="D94" s="13"/>
      <c r="E94" s="13"/>
      <c r="F94" s="13"/>
      <c r="G94" s="13"/>
      <c r="H94" s="13"/>
      <c r="I94" s="13"/>
      <c r="J94" s="13"/>
      <c r="K94" s="13"/>
      <c r="L94" s="13"/>
      <c r="M94" s="13"/>
      <c r="N94" s="13"/>
      <c r="O94" s="13"/>
      <c r="P94" s="13"/>
      <c r="Q94" s="13"/>
      <c r="R94" s="13"/>
      <c r="S94" s="13"/>
      <c r="T94" s="13"/>
      <c r="U94" s="13"/>
      <c r="V94" s="13"/>
      <c r="W94" s="13"/>
      <c r="X94" s="13"/>
      <c r="Y94" s="13"/>
    </row>
    <row r="95">
      <c r="A95" s="1"/>
      <c r="B95" s="14"/>
      <c r="C95" s="13"/>
      <c r="D95" s="13"/>
      <c r="E95" s="13"/>
      <c r="F95" s="13"/>
      <c r="G95" s="13"/>
      <c r="H95" s="13"/>
      <c r="I95" s="13"/>
      <c r="J95" s="13"/>
      <c r="K95" s="13"/>
      <c r="L95" s="13"/>
      <c r="M95" s="13"/>
      <c r="N95" s="13"/>
      <c r="O95" s="13"/>
      <c r="P95" s="13"/>
      <c r="Q95" s="13"/>
      <c r="R95" s="13"/>
      <c r="S95" s="13"/>
      <c r="T95" s="13"/>
      <c r="U95" s="13"/>
      <c r="V95" s="13"/>
      <c r="W95" s="13"/>
      <c r="X95" s="13"/>
      <c r="Y95" s="13"/>
    </row>
    <row r="96">
      <c r="A96" s="1"/>
      <c r="B96" s="14"/>
      <c r="C96" s="13"/>
      <c r="D96" s="13"/>
      <c r="E96" s="13"/>
      <c r="F96" s="13"/>
      <c r="G96" s="13"/>
      <c r="H96" s="13"/>
      <c r="I96" s="13"/>
      <c r="J96" s="13"/>
      <c r="K96" s="13"/>
      <c r="L96" s="13"/>
      <c r="M96" s="13"/>
      <c r="N96" s="13"/>
      <c r="O96" s="13"/>
      <c r="P96" s="13"/>
      <c r="Q96" s="13"/>
      <c r="R96" s="13"/>
      <c r="S96" s="13"/>
      <c r="T96" s="13"/>
      <c r="U96" s="13"/>
      <c r="V96" s="13"/>
      <c r="W96" s="13"/>
      <c r="X96" s="13"/>
      <c r="Y96" s="13"/>
    </row>
    <row r="97">
      <c r="A97" s="1"/>
      <c r="B97" s="14"/>
      <c r="C97" s="13"/>
      <c r="D97" s="13"/>
      <c r="E97" s="13"/>
      <c r="F97" s="13"/>
      <c r="G97" s="13"/>
      <c r="H97" s="13"/>
      <c r="I97" s="13"/>
      <c r="J97" s="13"/>
      <c r="K97" s="13"/>
      <c r="L97" s="13"/>
      <c r="M97" s="13"/>
      <c r="N97" s="13"/>
      <c r="O97" s="13"/>
      <c r="P97" s="13"/>
      <c r="Q97" s="13"/>
      <c r="R97" s="13"/>
      <c r="S97" s="13"/>
      <c r="T97" s="13"/>
      <c r="U97" s="13"/>
      <c r="V97" s="13"/>
      <c r="W97" s="13"/>
      <c r="X97" s="13"/>
      <c r="Y97" s="13"/>
    </row>
    <row r="98">
      <c r="A98" s="1"/>
      <c r="B98" s="14"/>
      <c r="C98" s="13"/>
      <c r="D98" s="13"/>
      <c r="E98" s="13"/>
      <c r="F98" s="13"/>
      <c r="G98" s="13"/>
      <c r="H98" s="13"/>
      <c r="I98" s="13"/>
      <c r="J98" s="13"/>
      <c r="K98" s="13"/>
      <c r="L98" s="13"/>
      <c r="M98" s="13"/>
      <c r="N98" s="13"/>
      <c r="O98" s="13"/>
      <c r="P98" s="13"/>
      <c r="Q98" s="13"/>
      <c r="R98" s="13"/>
      <c r="S98" s="13"/>
      <c r="T98" s="13"/>
      <c r="U98" s="13"/>
      <c r="V98" s="13"/>
      <c r="W98" s="13"/>
      <c r="X98" s="13"/>
      <c r="Y98" s="13"/>
    </row>
    <row r="99">
      <c r="A99" s="1"/>
      <c r="B99" s="14"/>
      <c r="C99" s="13"/>
      <c r="D99" s="13"/>
      <c r="E99" s="13"/>
      <c r="F99" s="13"/>
      <c r="G99" s="13"/>
      <c r="H99" s="13"/>
      <c r="I99" s="13"/>
      <c r="J99" s="13"/>
      <c r="K99" s="13"/>
      <c r="L99" s="13"/>
      <c r="M99" s="13"/>
      <c r="N99" s="13"/>
      <c r="O99" s="13"/>
      <c r="P99" s="13"/>
      <c r="Q99" s="13"/>
      <c r="R99" s="13"/>
      <c r="S99" s="13"/>
      <c r="T99" s="13"/>
      <c r="U99" s="13"/>
      <c r="V99" s="13"/>
      <c r="W99" s="13"/>
      <c r="X99" s="13"/>
      <c r="Y99" s="13"/>
    </row>
    <row r="100">
      <c r="A100" s="1"/>
      <c r="B100" s="14"/>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c r="A101" s="1"/>
      <c r="B101" s="14"/>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c r="A102" s="1"/>
      <c r="B102" s="14"/>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c r="A103" s="1"/>
      <c r="B103" s="14"/>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c r="A104" s="1"/>
      <c r="B104" s="14"/>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c r="A105" s="1"/>
      <c r="B105" s="14"/>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c r="A106" s="1"/>
      <c r="B106" s="14"/>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c r="A107" s="1"/>
      <c r="B107" s="14"/>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c r="A108" s="1"/>
      <c r="B108" s="14"/>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c r="A109" s="1"/>
      <c r="B109" s="14"/>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c r="A110" s="1"/>
      <c r="B110" s="14"/>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c r="A111" s="1"/>
      <c r="B111" s="14"/>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c r="A112" s="1"/>
      <c r="B112" s="14"/>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c r="A113" s="1"/>
      <c r="B113" s="14"/>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c r="A114" s="1"/>
      <c r="B114" s="14"/>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c r="A115" s="1"/>
      <c r="B115" s="14"/>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c r="A116" s="1"/>
      <c r="B116" s="14"/>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c r="A117" s="1"/>
      <c r="B117" s="14"/>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c r="A118" s="1"/>
      <c r="B118" s="14"/>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c r="A119" s="1"/>
      <c r="B119" s="14"/>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c r="A120" s="1"/>
      <c r="B120" s="14"/>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c r="A121" s="1"/>
      <c r="B121" s="14"/>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c r="A122" s="1"/>
      <c r="B122" s="14"/>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c r="A123" s="1"/>
      <c r="B123" s="14"/>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c r="A124" s="1"/>
      <c r="B124" s="14"/>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c r="A125" s="1"/>
      <c r="B125" s="14"/>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c r="A126" s="1"/>
      <c r="B126" s="14"/>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c r="A127" s="1"/>
      <c r="B127" s="14"/>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c r="A128" s="1"/>
      <c r="B128" s="14"/>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c r="A129" s="1"/>
      <c r="B129" s="14"/>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c r="A130" s="1"/>
      <c r="B130" s="14"/>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c r="A131" s="1"/>
      <c r="B131" s="14"/>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c r="A132" s="1"/>
      <c r="B132" s="14"/>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c r="A133" s="1"/>
      <c r="B133" s="14"/>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c r="A134" s="1"/>
      <c r="B134" s="14"/>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c r="A135" s="1"/>
      <c r="B135" s="14"/>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c r="A136" s="1"/>
      <c r="B136" s="14"/>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c r="A137" s="1"/>
      <c r="B137" s="14"/>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c r="A138" s="1"/>
      <c r="B138" s="14"/>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c r="A139" s="1"/>
      <c r="B139" s="14"/>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c r="A140" s="1"/>
      <c r="B140" s="14"/>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c r="A141" s="1"/>
      <c r="B141" s="14"/>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c r="A142" s="1"/>
      <c r="B142" s="14"/>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c r="A143" s="1"/>
      <c r="B143" s="14"/>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c r="A144" s="1"/>
      <c r="B144" s="14"/>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c r="A145" s="1"/>
      <c r="B145" s="14"/>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c r="A146" s="1"/>
      <c r="B146" s="14"/>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c r="A147" s="1"/>
      <c r="B147" s="14"/>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c r="A148" s="1"/>
      <c r="B148" s="14"/>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c r="A149" s="1"/>
      <c r="B149" s="14"/>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c r="A150" s="1"/>
      <c r="B150" s="14"/>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c r="A151" s="1"/>
      <c r="B151" s="14"/>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c r="A152" s="1"/>
      <c r="B152" s="14"/>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c r="A153" s="1"/>
      <c r="B153" s="14"/>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c r="A154" s="1"/>
      <c r="B154" s="14"/>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c r="A155" s="1"/>
      <c r="B155" s="14"/>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c r="A156" s="1"/>
      <c r="B156" s="14"/>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c r="A157" s="1"/>
      <c r="B157" s="14"/>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c r="A158" s="1"/>
      <c r="B158" s="14"/>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c r="A159" s="1"/>
      <c r="B159" s="14"/>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c r="A160" s="1"/>
      <c r="B160" s="14"/>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c r="A161" s="1"/>
      <c r="B161" s="14"/>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c r="A162" s="1"/>
      <c r="B162" s="14"/>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c r="A163" s="1"/>
      <c r="B163" s="14"/>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c r="A164" s="1"/>
      <c r="B164" s="14"/>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c r="A165" s="1"/>
      <c r="B165" s="14"/>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c r="A166" s="1"/>
      <c r="B166" s="14"/>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c r="A167" s="1"/>
      <c r="B167" s="14"/>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c r="A168" s="1"/>
      <c r="B168" s="14"/>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c r="A169" s="1"/>
      <c r="B169" s="14"/>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c r="A170" s="1"/>
      <c r="B170" s="14"/>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c r="A171" s="1"/>
      <c r="B171" s="14"/>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c r="A172" s="1"/>
      <c r="B172" s="14"/>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c r="A173" s="1"/>
      <c r="B173" s="14"/>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c r="A174" s="1"/>
      <c r="B174" s="14"/>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c r="A175" s="1"/>
      <c r="B175" s="14"/>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c r="A176" s="1"/>
      <c r="B176" s="14"/>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c r="A177" s="1"/>
      <c r="B177" s="14"/>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c r="A178" s="1"/>
      <c r="B178" s="14"/>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c r="A179" s="1"/>
      <c r="B179" s="14"/>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c r="A180" s="1"/>
      <c r="B180" s="14"/>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c r="A181" s="1"/>
      <c r="B181" s="14"/>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c r="A182" s="1"/>
      <c r="B182" s="14"/>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c r="A183" s="1"/>
      <c r="B183" s="14"/>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c r="A184" s="1"/>
      <c r="B184" s="14"/>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c r="A185" s="1"/>
      <c r="B185" s="14"/>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c r="A186" s="1"/>
      <c r="B186" s="14"/>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c r="A187" s="1"/>
      <c r="B187" s="14"/>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c r="A188" s="1"/>
      <c r="B188" s="14"/>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c r="A189" s="1"/>
      <c r="B189" s="14"/>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c r="A190" s="1"/>
      <c r="B190" s="14"/>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c r="A191" s="1"/>
      <c r="B191" s="14"/>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c r="A192" s="1"/>
      <c r="B192" s="14"/>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c r="A193" s="1"/>
      <c r="B193" s="14"/>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c r="A194" s="1"/>
      <c r="B194" s="14"/>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c r="A195" s="1"/>
      <c r="B195" s="14"/>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c r="A196" s="1"/>
      <c r="B196" s="14"/>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c r="A197" s="1"/>
      <c r="B197" s="14"/>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c r="A198" s="1"/>
      <c r="B198" s="14"/>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c r="A199" s="1"/>
      <c r="B199" s="14"/>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c r="A200" s="1"/>
      <c r="B200" s="14"/>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c r="A201" s="1"/>
      <c r="B201" s="14"/>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c r="A202" s="1"/>
      <c r="B202" s="14"/>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c r="A203" s="1"/>
      <c r="B203" s="14"/>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c r="A204" s="1"/>
      <c r="B204" s="14"/>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c r="A205" s="1"/>
      <c r="B205" s="14"/>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c r="A206" s="1"/>
      <c r="B206" s="14"/>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c r="A207" s="1"/>
      <c r="B207" s="14"/>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c r="A208" s="1"/>
      <c r="B208" s="14"/>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c r="A209" s="1"/>
      <c r="B209" s="14"/>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c r="A210" s="1"/>
      <c r="B210" s="14"/>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c r="A211" s="1"/>
      <c r="B211" s="14"/>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c r="A212" s="1"/>
      <c r="B212" s="14"/>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c r="A213" s="1"/>
      <c r="B213" s="14"/>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c r="A214" s="1"/>
      <c r="B214" s="14"/>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c r="A215" s="1"/>
      <c r="B215" s="14"/>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c r="A216" s="1"/>
      <c r="B216" s="14"/>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c r="A217" s="1"/>
      <c r="B217" s="14"/>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c r="A218" s="1"/>
      <c r="B218" s="14"/>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c r="A219" s="1"/>
      <c r="B219" s="14"/>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c r="A220" s="1"/>
      <c r="B220" s="14"/>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c r="A221" s="1"/>
      <c r="B221" s="14"/>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c r="A222" s="1"/>
      <c r="B222" s="14"/>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c r="A223" s="1"/>
      <c r="B223" s="14"/>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c r="A224" s="1"/>
      <c r="B224" s="14"/>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c r="A225" s="1"/>
      <c r="B225" s="14"/>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c r="A226" s="1"/>
      <c r="B226" s="14"/>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c r="A227" s="1"/>
      <c r="B227" s="14"/>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c r="A228" s="1"/>
      <c r="B228" s="14"/>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c r="A229" s="1"/>
      <c r="B229" s="14"/>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c r="A230" s="1"/>
      <c r="B230" s="14"/>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c r="A231" s="1"/>
      <c r="B231" s="14"/>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c r="A232" s="1"/>
      <c r="B232" s="14"/>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c r="A233" s="1"/>
      <c r="B233" s="14"/>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c r="A234" s="1"/>
      <c r="B234" s="14"/>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c r="A235" s="1"/>
      <c r="B235" s="14"/>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c r="A236" s="1"/>
      <c r="B236" s="14"/>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c r="A237" s="1"/>
      <c r="B237" s="14"/>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c r="A238" s="1"/>
      <c r="B238" s="14"/>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c r="A239" s="1"/>
      <c r="B239" s="14"/>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c r="A240" s="1"/>
      <c r="B240" s="14"/>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c r="A241" s="1"/>
      <c r="B241" s="14"/>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c r="A242" s="1"/>
      <c r="B242" s="14"/>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c r="A243" s="1"/>
      <c r="B243" s="14"/>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c r="A244" s="1"/>
      <c r="B244" s="14"/>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c r="A245" s="1"/>
      <c r="B245" s="14"/>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c r="A246" s="1"/>
      <c r="B246" s="14"/>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c r="A247" s="1"/>
      <c r="B247" s="14"/>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c r="A248" s="1"/>
      <c r="B248" s="14"/>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c r="A249" s="1"/>
      <c r="B249" s="14"/>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c r="A250" s="1"/>
      <c r="B250" s="14"/>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c r="A251" s="1"/>
      <c r="B251" s="14"/>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c r="A252" s="1"/>
      <c r="B252" s="14"/>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c r="A253" s="1"/>
      <c r="B253" s="14"/>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c r="A254" s="1"/>
      <c r="B254" s="14"/>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c r="A255" s="1"/>
      <c r="B255" s="14"/>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c r="A256" s="1"/>
      <c r="B256" s="14"/>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c r="A257" s="1"/>
      <c r="B257" s="14"/>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c r="A258" s="1"/>
      <c r="B258" s="14"/>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c r="A259" s="1"/>
      <c r="B259" s="14"/>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c r="A260" s="1"/>
      <c r="B260" s="14"/>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c r="A261" s="1"/>
      <c r="B261" s="14"/>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c r="A262" s="1"/>
      <c r="B262" s="14"/>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c r="A263" s="1"/>
      <c r="B263" s="14"/>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c r="A264" s="1"/>
      <c r="B264" s="14"/>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c r="A265" s="1"/>
      <c r="B265" s="14"/>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c r="A266" s="1"/>
      <c r="B266" s="14"/>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c r="A267" s="1"/>
      <c r="B267" s="14"/>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c r="A268" s="1"/>
      <c r="B268" s="14"/>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c r="A269" s="1"/>
      <c r="B269" s="14"/>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c r="A270" s="1"/>
      <c r="B270" s="14"/>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c r="A271" s="1"/>
      <c r="B271" s="14"/>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c r="A272" s="1"/>
      <c r="B272" s="14"/>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c r="A273" s="1"/>
      <c r="B273" s="14"/>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c r="A274" s="1"/>
      <c r="B274" s="14"/>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c r="A275" s="1"/>
      <c r="B275" s="14"/>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c r="A276" s="1"/>
      <c r="B276" s="14"/>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c r="A277" s="1"/>
      <c r="B277" s="14"/>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c r="A278" s="1"/>
      <c r="B278" s="14"/>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c r="A279" s="1"/>
      <c r="B279" s="14"/>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c r="A280" s="1"/>
      <c r="B280" s="14"/>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c r="A281" s="1"/>
      <c r="B281" s="14"/>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c r="A282" s="1"/>
      <c r="B282" s="14"/>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c r="A283" s="1"/>
      <c r="B283" s="14"/>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c r="A284" s="1"/>
      <c r="B284" s="14"/>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c r="A285" s="1"/>
      <c r="B285" s="14"/>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c r="A286" s="1"/>
      <c r="B286" s="14"/>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c r="A287" s="1"/>
      <c r="B287" s="14"/>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c r="A288" s="1"/>
      <c r="B288" s="14"/>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c r="A289" s="1"/>
      <c r="B289" s="14"/>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c r="A290" s="1"/>
      <c r="B290" s="14"/>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c r="A291" s="1"/>
      <c r="B291" s="14"/>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c r="A292" s="1"/>
      <c r="B292" s="14"/>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c r="A293" s="1"/>
      <c r="B293" s="14"/>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c r="A294" s="1"/>
      <c r="B294" s="14"/>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c r="A295" s="1"/>
      <c r="B295" s="14"/>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c r="A296" s="1"/>
      <c r="B296" s="14"/>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c r="A297" s="1"/>
      <c r="B297" s="14"/>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c r="A298" s="1"/>
      <c r="B298" s="14"/>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c r="A299" s="1"/>
      <c r="B299" s="14"/>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c r="A300" s="1"/>
      <c r="B300" s="14"/>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c r="A301" s="1"/>
      <c r="B301" s="14"/>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c r="A302" s="1"/>
      <c r="B302" s="14"/>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c r="A303" s="1"/>
      <c r="B303" s="14"/>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c r="A304" s="1"/>
      <c r="B304" s="14"/>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c r="A305" s="1"/>
      <c r="B305" s="14"/>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c r="A306" s="1"/>
      <c r="B306" s="14"/>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c r="A307" s="1"/>
      <c r="B307" s="14"/>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c r="A308" s="1"/>
      <c r="B308" s="14"/>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c r="A309" s="1"/>
      <c r="B309" s="14"/>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c r="A310" s="1"/>
      <c r="B310" s="14"/>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c r="A311" s="1"/>
      <c r="B311" s="14"/>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c r="A312" s="1"/>
      <c r="B312" s="14"/>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c r="A313" s="1"/>
      <c r="B313" s="14"/>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c r="A314" s="1"/>
      <c r="B314" s="14"/>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c r="A315" s="1"/>
      <c r="B315" s="14"/>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c r="A316" s="1"/>
      <c r="B316" s="14"/>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c r="A317" s="1"/>
      <c r="B317" s="14"/>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c r="A318" s="1"/>
      <c r="B318" s="14"/>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c r="A319" s="1"/>
      <c r="B319" s="14"/>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c r="A320" s="1"/>
      <c r="B320" s="14"/>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c r="A321" s="1"/>
      <c r="B321" s="14"/>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c r="A322" s="1"/>
      <c r="B322" s="14"/>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c r="A323" s="1"/>
      <c r="B323" s="14"/>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c r="A324" s="1"/>
      <c r="B324" s="14"/>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c r="A325" s="1"/>
      <c r="B325" s="14"/>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c r="A326" s="1"/>
      <c r="B326" s="14"/>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c r="A327" s="1"/>
      <c r="B327" s="14"/>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c r="A328" s="1"/>
      <c r="B328" s="14"/>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c r="A329" s="1"/>
      <c r="B329" s="14"/>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c r="A330" s="1"/>
      <c r="B330" s="14"/>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c r="A331" s="1"/>
      <c r="B331" s="14"/>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c r="A332" s="1"/>
      <c r="B332" s="14"/>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c r="A333" s="1"/>
      <c r="B333" s="14"/>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c r="A334" s="1"/>
      <c r="B334" s="14"/>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c r="A335" s="1"/>
      <c r="B335" s="14"/>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c r="A336" s="1"/>
      <c r="B336" s="14"/>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c r="A337" s="1"/>
      <c r="B337" s="14"/>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c r="A338" s="1"/>
      <c r="B338" s="14"/>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c r="A339" s="1"/>
      <c r="B339" s="14"/>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c r="A340" s="1"/>
      <c r="B340" s="14"/>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c r="A341" s="1"/>
      <c r="B341" s="14"/>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c r="A342" s="1"/>
      <c r="B342" s="14"/>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c r="A343" s="1"/>
      <c r="B343" s="14"/>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c r="A344" s="1"/>
      <c r="B344" s="14"/>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c r="A345" s="1"/>
      <c r="B345" s="14"/>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c r="A346" s="1"/>
      <c r="B346" s="14"/>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c r="A347" s="1"/>
      <c r="B347" s="14"/>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c r="A348" s="1"/>
      <c r="B348" s="14"/>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c r="A349" s="1"/>
      <c r="B349" s="14"/>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c r="A350" s="1"/>
      <c r="B350" s="14"/>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c r="A351" s="1"/>
      <c r="B351" s="14"/>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c r="A352" s="1"/>
      <c r="B352" s="14"/>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c r="A353" s="1"/>
      <c r="B353" s="14"/>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c r="A354" s="1"/>
      <c r="B354" s="14"/>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c r="A355" s="1"/>
      <c r="B355" s="14"/>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c r="A356" s="1"/>
      <c r="B356" s="14"/>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c r="A357" s="1"/>
      <c r="B357" s="14"/>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c r="A358" s="1"/>
      <c r="B358" s="14"/>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c r="A359" s="1"/>
      <c r="B359" s="14"/>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c r="A360" s="1"/>
      <c r="B360" s="14"/>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c r="A361" s="1"/>
      <c r="B361" s="14"/>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c r="A362" s="1"/>
      <c r="B362" s="14"/>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c r="A363" s="1"/>
      <c r="B363" s="14"/>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c r="A364" s="1"/>
      <c r="B364" s="14"/>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c r="A365" s="1"/>
      <c r="B365" s="14"/>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c r="A366" s="1"/>
      <c r="B366" s="14"/>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c r="A367" s="1"/>
      <c r="B367" s="14"/>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c r="A368" s="1"/>
      <c r="B368" s="14"/>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c r="A369" s="1"/>
      <c r="B369" s="14"/>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c r="A370" s="1"/>
      <c r="B370" s="14"/>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c r="A371" s="1"/>
      <c r="B371" s="14"/>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c r="A372" s="1"/>
      <c r="B372" s="14"/>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c r="A373" s="1"/>
      <c r="B373" s="14"/>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c r="A374" s="1"/>
      <c r="B374" s="14"/>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c r="A375" s="1"/>
      <c r="B375" s="14"/>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c r="A376" s="1"/>
      <c r="B376" s="14"/>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c r="A377" s="1"/>
      <c r="B377" s="14"/>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c r="A378" s="1"/>
      <c r="B378" s="14"/>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c r="A379" s="1"/>
      <c r="B379" s="14"/>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c r="A380" s="1"/>
      <c r="B380" s="14"/>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c r="A381" s="1"/>
      <c r="B381" s="14"/>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c r="A382" s="1"/>
      <c r="B382" s="14"/>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c r="A383" s="1"/>
      <c r="B383" s="14"/>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c r="A384" s="1"/>
      <c r="B384" s="14"/>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c r="A385" s="1"/>
      <c r="B385" s="14"/>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c r="A386" s="1"/>
      <c r="B386" s="14"/>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c r="A387" s="1"/>
      <c r="B387" s="14"/>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c r="A388" s="1"/>
      <c r="B388" s="14"/>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c r="A389" s="1"/>
      <c r="B389" s="14"/>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c r="A390" s="1"/>
      <c r="B390" s="14"/>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c r="A391" s="1"/>
      <c r="B391" s="14"/>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c r="A392" s="1"/>
      <c r="B392" s="14"/>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c r="A393" s="1"/>
      <c r="B393" s="14"/>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c r="A394" s="1"/>
      <c r="B394" s="14"/>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c r="A395" s="1"/>
      <c r="B395" s="14"/>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c r="A396" s="1"/>
      <c r="B396" s="14"/>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c r="A397" s="1"/>
      <c r="B397" s="14"/>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c r="A398" s="1"/>
      <c r="B398" s="14"/>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c r="A399" s="1"/>
      <c r="B399" s="14"/>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c r="A400" s="1"/>
      <c r="B400" s="14"/>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c r="A401" s="1"/>
      <c r="B401" s="14"/>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c r="A402" s="1"/>
      <c r="B402" s="14"/>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c r="A403" s="1"/>
      <c r="B403" s="14"/>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c r="A404" s="1"/>
      <c r="B404" s="14"/>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c r="A405" s="1"/>
      <c r="B405" s="14"/>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c r="A406" s="1"/>
      <c r="B406" s="14"/>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c r="A407" s="1"/>
      <c r="B407" s="14"/>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c r="A408" s="1"/>
      <c r="B408" s="14"/>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c r="A409" s="1"/>
      <c r="B409" s="14"/>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c r="A410" s="1"/>
      <c r="B410" s="14"/>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c r="A411" s="1"/>
      <c r="B411" s="14"/>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c r="A412" s="1"/>
      <c r="B412" s="14"/>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c r="A413" s="1"/>
      <c r="B413" s="14"/>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c r="A414" s="1"/>
      <c r="B414" s="14"/>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c r="A415" s="1"/>
      <c r="B415" s="14"/>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c r="A416" s="1"/>
      <c r="B416" s="14"/>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c r="A417" s="1"/>
      <c r="B417" s="14"/>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c r="A418" s="1"/>
      <c r="B418" s="14"/>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c r="A419" s="1"/>
      <c r="B419" s="14"/>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c r="A420" s="1"/>
      <c r="B420" s="14"/>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c r="A421" s="1"/>
      <c r="B421" s="14"/>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c r="A422" s="1"/>
      <c r="B422" s="14"/>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c r="A423" s="1"/>
      <c r="B423" s="14"/>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c r="A424" s="1"/>
      <c r="B424" s="14"/>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c r="A425" s="1"/>
      <c r="B425" s="14"/>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c r="A426" s="1"/>
      <c r="B426" s="14"/>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c r="A427" s="1"/>
      <c r="B427" s="14"/>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c r="A428" s="1"/>
      <c r="B428" s="14"/>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c r="A429" s="1"/>
      <c r="B429" s="14"/>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c r="A430" s="1"/>
      <c r="B430" s="14"/>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c r="A431" s="1"/>
      <c r="B431" s="14"/>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c r="A432" s="1"/>
      <c r="B432" s="14"/>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c r="A433" s="1"/>
      <c r="B433" s="14"/>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c r="A434" s="1"/>
      <c r="B434" s="14"/>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c r="A435" s="1"/>
      <c r="B435" s="14"/>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c r="A436" s="1"/>
      <c r="B436" s="14"/>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c r="A437" s="1"/>
      <c r="B437" s="14"/>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c r="A438" s="1"/>
      <c r="B438" s="14"/>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c r="A439" s="1"/>
      <c r="B439" s="14"/>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c r="A440" s="1"/>
      <c r="B440" s="14"/>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c r="A441" s="1"/>
      <c r="B441" s="14"/>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c r="A442" s="1"/>
      <c r="B442" s="14"/>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c r="A443" s="1"/>
      <c r="B443" s="14"/>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c r="A444" s="1"/>
      <c r="B444" s="14"/>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c r="A445" s="1"/>
      <c r="B445" s="14"/>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c r="A446" s="1"/>
      <c r="B446" s="14"/>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c r="A447" s="1"/>
      <c r="B447" s="14"/>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c r="A448" s="1"/>
      <c r="B448" s="14"/>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c r="A449" s="1"/>
      <c r="B449" s="14"/>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c r="A450" s="1"/>
      <c r="B450" s="14"/>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c r="A451" s="1"/>
      <c r="B451" s="14"/>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c r="A452" s="1"/>
      <c r="B452" s="14"/>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c r="A453" s="1"/>
      <c r="B453" s="14"/>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c r="A454" s="1"/>
      <c r="B454" s="14"/>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c r="A455" s="1"/>
      <c r="B455" s="14"/>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c r="A456" s="1"/>
      <c r="B456" s="14"/>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c r="A457" s="1"/>
      <c r="B457" s="14"/>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c r="A458" s="1"/>
      <c r="B458" s="14"/>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c r="A459" s="1"/>
      <c r="B459" s="14"/>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c r="A460" s="1"/>
      <c r="B460" s="14"/>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c r="A461" s="1"/>
      <c r="B461" s="14"/>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c r="A462" s="1"/>
      <c r="B462" s="14"/>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c r="A463" s="1"/>
      <c r="B463" s="14"/>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c r="A464" s="1"/>
      <c r="B464" s="14"/>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c r="A465" s="1"/>
      <c r="B465" s="14"/>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c r="A466" s="1"/>
      <c r="B466" s="14"/>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c r="A467" s="1"/>
      <c r="B467" s="14"/>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c r="A468" s="1"/>
      <c r="B468" s="14"/>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c r="A469" s="1"/>
      <c r="B469" s="14"/>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c r="A470" s="1"/>
      <c r="B470" s="14"/>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c r="A471" s="1"/>
      <c r="B471" s="14"/>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c r="A472" s="1"/>
      <c r="B472" s="14"/>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c r="A473" s="1"/>
      <c r="B473" s="14"/>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c r="A474" s="1"/>
      <c r="B474" s="14"/>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c r="A475" s="1"/>
      <c r="B475" s="14"/>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c r="A476" s="1"/>
      <c r="B476" s="14"/>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c r="A477" s="1"/>
      <c r="B477" s="14"/>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c r="A478" s="1"/>
      <c r="B478" s="14"/>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c r="A479" s="1"/>
      <c r="B479" s="14"/>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c r="A480" s="1"/>
      <c r="B480" s="14"/>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c r="A481" s="1"/>
      <c r="B481" s="14"/>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c r="A482" s="1"/>
      <c r="B482" s="14"/>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c r="A483" s="1"/>
      <c r="B483" s="14"/>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c r="A484" s="1"/>
      <c r="B484" s="14"/>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c r="A485" s="1"/>
      <c r="B485" s="14"/>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c r="A486" s="1"/>
      <c r="B486" s="14"/>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c r="A487" s="1"/>
      <c r="B487" s="14"/>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c r="A488" s="1"/>
      <c r="B488" s="14"/>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c r="A489" s="1"/>
      <c r="B489" s="14"/>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c r="A490" s="1"/>
      <c r="B490" s="14"/>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c r="A491" s="1"/>
      <c r="B491" s="14"/>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c r="A492" s="1"/>
      <c r="B492" s="14"/>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c r="A493" s="1"/>
      <c r="B493" s="14"/>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c r="A494" s="1"/>
      <c r="B494" s="14"/>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c r="A495" s="1"/>
      <c r="B495" s="14"/>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c r="A496" s="1"/>
      <c r="B496" s="14"/>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c r="A497" s="1"/>
      <c r="B497" s="14"/>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c r="A498" s="1"/>
      <c r="B498" s="14"/>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c r="A499" s="1"/>
      <c r="B499" s="14"/>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c r="A500" s="1"/>
      <c r="B500" s="14"/>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c r="A501" s="1"/>
      <c r="B501" s="14"/>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c r="A502" s="1"/>
      <c r="B502" s="14"/>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c r="A503" s="1"/>
      <c r="B503" s="14"/>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c r="A504" s="1"/>
      <c r="B504" s="14"/>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c r="A505" s="1"/>
      <c r="B505" s="14"/>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c r="A506" s="1"/>
      <c r="B506" s="14"/>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c r="A507" s="1"/>
      <c r="B507" s="14"/>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c r="A508" s="1"/>
      <c r="B508" s="14"/>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c r="A509" s="1"/>
      <c r="B509" s="14"/>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c r="A510" s="1"/>
      <c r="B510" s="14"/>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c r="A511" s="1"/>
      <c r="B511" s="14"/>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c r="A512" s="1"/>
      <c r="B512" s="14"/>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c r="A513" s="1"/>
      <c r="B513" s="14"/>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c r="A514" s="1"/>
      <c r="B514" s="14"/>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c r="A515" s="1"/>
      <c r="B515" s="14"/>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c r="A516" s="1"/>
      <c r="B516" s="14"/>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c r="A517" s="1"/>
      <c r="B517" s="14"/>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c r="A518" s="1"/>
      <c r="B518" s="14"/>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c r="A519" s="1"/>
      <c r="B519" s="14"/>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c r="A520" s="1"/>
      <c r="B520" s="14"/>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c r="A521" s="1"/>
      <c r="B521" s="14"/>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c r="A522" s="1"/>
      <c r="B522" s="14"/>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c r="A523" s="1"/>
      <c r="B523" s="14"/>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c r="A524" s="1"/>
      <c r="B524" s="14"/>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c r="A525" s="1"/>
      <c r="B525" s="14"/>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c r="A526" s="1"/>
      <c r="B526" s="14"/>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c r="A527" s="1"/>
      <c r="B527" s="14"/>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c r="A528" s="1"/>
      <c r="B528" s="14"/>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c r="A529" s="1"/>
      <c r="B529" s="14"/>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c r="A530" s="1"/>
      <c r="B530" s="14"/>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c r="A531" s="1"/>
      <c r="B531" s="14"/>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c r="A532" s="1"/>
      <c r="B532" s="14"/>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c r="A533" s="1"/>
      <c r="B533" s="14"/>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c r="A534" s="1"/>
      <c r="B534" s="14"/>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c r="A535" s="1"/>
      <c r="B535" s="14"/>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c r="A536" s="1"/>
      <c r="B536" s="14"/>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c r="A537" s="1"/>
      <c r="B537" s="14"/>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c r="A538" s="1"/>
      <c r="B538" s="14"/>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c r="A539" s="1"/>
      <c r="B539" s="14"/>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c r="A540" s="1"/>
      <c r="B540" s="14"/>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c r="A541" s="1"/>
      <c r="B541" s="14"/>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c r="A542" s="1"/>
      <c r="B542" s="14"/>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c r="A543" s="1"/>
      <c r="B543" s="14"/>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c r="A544" s="1"/>
      <c r="B544" s="14"/>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c r="A545" s="1"/>
      <c r="B545" s="14"/>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c r="A546" s="1"/>
      <c r="B546" s="14"/>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c r="A547" s="1"/>
      <c r="B547" s="14"/>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c r="A548" s="1"/>
      <c r="B548" s="14"/>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c r="A549" s="1"/>
      <c r="B549" s="14"/>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c r="A550" s="1"/>
      <c r="B550" s="14"/>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c r="A551" s="1"/>
      <c r="B551" s="14"/>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c r="A552" s="1"/>
      <c r="B552" s="14"/>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c r="A553" s="1"/>
      <c r="B553" s="14"/>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c r="A554" s="1"/>
      <c r="B554" s="14"/>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c r="A555" s="1"/>
      <c r="B555" s="14"/>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c r="A556" s="1"/>
      <c r="B556" s="14"/>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c r="A557" s="1"/>
      <c r="B557" s="14"/>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c r="A558" s="1"/>
      <c r="B558" s="14"/>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c r="A559" s="1"/>
      <c r="B559" s="14"/>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c r="A560" s="1"/>
      <c r="B560" s="14"/>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c r="A561" s="1"/>
      <c r="B561" s="14"/>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c r="A562" s="1"/>
      <c r="B562" s="14"/>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c r="A563" s="1"/>
      <c r="B563" s="14"/>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c r="A564" s="1"/>
      <c r="B564" s="14"/>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c r="A565" s="1"/>
      <c r="B565" s="14"/>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c r="A566" s="1"/>
      <c r="B566" s="14"/>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c r="A567" s="1"/>
      <c r="B567" s="14"/>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c r="A568" s="1"/>
      <c r="B568" s="14"/>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c r="A569" s="1"/>
      <c r="B569" s="14"/>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c r="A570" s="1"/>
      <c r="B570" s="14"/>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c r="A571" s="1"/>
      <c r="B571" s="14"/>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c r="A572" s="1"/>
      <c r="B572" s="14"/>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c r="A573" s="1"/>
      <c r="B573" s="14"/>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c r="A574" s="1"/>
      <c r="B574" s="14"/>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c r="A575" s="1"/>
      <c r="B575" s="14"/>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c r="A576" s="1"/>
      <c r="B576" s="14"/>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c r="A577" s="1"/>
      <c r="B577" s="14"/>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c r="A578" s="1"/>
      <c r="B578" s="14"/>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c r="A579" s="1"/>
      <c r="B579" s="14"/>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c r="A580" s="1"/>
      <c r="B580" s="14"/>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c r="A581" s="1"/>
      <c r="B581" s="14"/>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c r="A582" s="1"/>
      <c r="B582" s="14"/>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c r="A583" s="1"/>
      <c r="B583" s="14"/>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c r="A584" s="1"/>
      <c r="B584" s="14"/>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c r="A585" s="1"/>
      <c r="B585" s="14"/>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c r="A586" s="1"/>
      <c r="B586" s="14"/>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c r="A587" s="1"/>
      <c r="B587" s="14"/>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c r="A588" s="1"/>
      <c r="B588" s="14"/>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c r="A589" s="1"/>
      <c r="B589" s="14"/>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c r="A590" s="1"/>
      <c r="B590" s="14"/>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c r="A591" s="1"/>
      <c r="B591" s="14"/>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c r="A592" s="1"/>
      <c r="B592" s="14"/>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c r="A593" s="1"/>
      <c r="B593" s="14"/>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c r="A594" s="1"/>
      <c r="B594" s="14"/>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c r="A595" s="1"/>
      <c r="B595" s="14"/>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c r="A596" s="1"/>
      <c r="B596" s="14"/>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c r="A597" s="1"/>
      <c r="B597" s="14"/>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c r="A598" s="1"/>
      <c r="B598" s="14"/>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c r="A599" s="1"/>
      <c r="B599" s="14"/>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c r="A600" s="1"/>
      <c r="B600" s="14"/>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c r="A601" s="1"/>
      <c r="B601" s="14"/>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c r="A602" s="1"/>
      <c r="B602" s="14"/>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c r="A603" s="1"/>
      <c r="B603" s="14"/>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c r="A604" s="1"/>
      <c r="B604" s="14"/>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c r="A605" s="1"/>
      <c r="B605" s="14"/>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c r="A606" s="1"/>
      <c r="B606" s="14"/>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c r="A607" s="1"/>
      <c r="B607" s="14"/>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c r="A608" s="1"/>
      <c r="B608" s="14"/>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c r="A609" s="1"/>
      <c r="B609" s="14"/>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c r="A610" s="1"/>
      <c r="B610" s="14"/>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c r="A611" s="1"/>
      <c r="B611" s="14"/>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c r="A612" s="1"/>
      <c r="B612" s="14"/>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c r="A613" s="1"/>
      <c r="B613" s="14"/>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c r="A614" s="1"/>
      <c r="B614" s="14"/>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c r="A615" s="1"/>
      <c r="B615" s="14"/>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c r="A616" s="1"/>
      <c r="B616" s="14"/>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c r="A617" s="1"/>
      <c r="B617" s="14"/>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c r="A618" s="1"/>
      <c r="B618" s="14"/>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c r="A619" s="1"/>
      <c r="B619" s="14"/>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c r="A620" s="1"/>
      <c r="B620" s="14"/>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c r="A621" s="1"/>
      <c r="B621" s="14"/>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c r="A622" s="1"/>
      <c r="B622" s="14"/>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c r="A623" s="1"/>
      <c r="B623" s="14"/>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c r="A624" s="1"/>
      <c r="B624" s="14"/>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c r="A625" s="1"/>
      <c r="B625" s="14"/>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c r="A626" s="1"/>
      <c r="B626" s="14"/>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c r="A627" s="1"/>
      <c r="B627" s="14"/>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c r="A628" s="1"/>
      <c r="B628" s="14"/>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c r="A629" s="1"/>
      <c r="B629" s="14"/>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c r="A630" s="1"/>
      <c r="B630" s="14"/>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c r="A631" s="1"/>
      <c r="B631" s="14"/>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c r="A632" s="1"/>
      <c r="B632" s="14"/>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c r="A633" s="1"/>
      <c r="B633" s="14"/>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c r="A634" s="1"/>
      <c r="B634" s="14"/>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c r="A635" s="1"/>
      <c r="B635" s="14"/>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c r="A636" s="1"/>
      <c r="B636" s="14"/>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c r="A637" s="1"/>
      <c r="B637" s="14"/>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c r="A638" s="1"/>
      <c r="B638" s="14"/>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c r="A639" s="1"/>
      <c r="B639" s="14"/>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c r="A640" s="1"/>
      <c r="B640" s="14"/>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c r="A641" s="1"/>
      <c r="B641" s="14"/>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c r="A642" s="1"/>
      <c r="B642" s="14"/>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c r="A643" s="1"/>
      <c r="B643" s="14"/>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c r="A644" s="1"/>
      <c r="B644" s="14"/>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c r="A645" s="1"/>
      <c r="B645" s="14"/>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c r="A646" s="1"/>
      <c r="B646" s="14"/>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c r="A647" s="1"/>
      <c r="B647" s="14"/>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c r="A648" s="1"/>
      <c r="B648" s="14"/>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c r="A649" s="1"/>
      <c r="B649" s="14"/>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c r="A650" s="1"/>
      <c r="B650" s="14"/>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c r="A651" s="1"/>
      <c r="B651" s="14"/>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c r="A652" s="1"/>
      <c r="B652" s="14"/>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c r="A653" s="1"/>
      <c r="B653" s="14"/>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c r="A654" s="1"/>
      <c r="B654" s="14"/>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c r="A655" s="1"/>
      <c r="B655" s="14"/>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c r="A656" s="1"/>
      <c r="B656" s="14"/>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c r="A657" s="1"/>
      <c r="B657" s="14"/>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c r="A658" s="1"/>
      <c r="B658" s="14"/>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c r="A659" s="1"/>
      <c r="B659" s="14"/>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c r="A660" s="1"/>
      <c r="B660" s="14"/>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c r="A661" s="1"/>
      <c r="B661" s="14"/>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c r="A662" s="1"/>
      <c r="B662" s="14"/>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c r="A663" s="1"/>
      <c r="B663" s="14"/>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c r="A664" s="1"/>
      <c r="B664" s="14"/>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c r="A665" s="1"/>
      <c r="B665" s="14"/>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c r="A666" s="1"/>
      <c r="B666" s="14"/>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c r="A667" s="1"/>
      <c r="B667" s="14"/>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c r="A668" s="1"/>
      <c r="B668" s="14"/>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c r="A669" s="1"/>
      <c r="B669" s="14"/>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c r="A670" s="1"/>
      <c r="B670" s="14"/>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c r="A671" s="1"/>
      <c r="B671" s="14"/>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c r="A672" s="1"/>
      <c r="B672" s="14"/>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c r="A673" s="1"/>
      <c r="B673" s="14"/>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c r="A674" s="1"/>
      <c r="B674" s="14"/>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c r="A675" s="1"/>
      <c r="B675" s="14"/>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c r="A676" s="1"/>
      <c r="B676" s="14"/>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c r="A677" s="1"/>
      <c r="B677" s="14"/>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c r="A678" s="1"/>
      <c r="B678" s="14"/>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c r="A679" s="1"/>
      <c r="B679" s="14"/>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c r="A680" s="1"/>
      <c r="B680" s="14"/>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c r="A681" s="1"/>
      <c r="B681" s="14"/>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c r="A682" s="1"/>
      <c r="B682" s="14"/>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c r="A683" s="1"/>
      <c r="B683" s="14"/>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c r="A684" s="1"/>
      <c r="B684" s="14"/>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c r="A685" s="1"/>
      <c r="B685" s="14"/>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c r="A686" s="1"/>
      <c r="B686" s="14"/>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c r="A687" s="1"/>
      <c r="B687" s="14"/>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c r="A688" s="1"/>
      <c r="B688" s="14"/>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c r="A689" s="1"/>
      <c r="B689" s="14"/>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c r="A690" s="1"/>
      <c r="B690" s="14"/>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c r="A691" s="1"/>
      <c r="B691" s="14"/>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c r="A692" s="1"/>
      <c r="B692" s="14"/>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c r="A693" s="1"/>
      <c r="B693" s="14"/>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c r="A694" s="1"/>
      <c r="B694" s="14"/>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c r="A695" s="1"/>
      <c r="B695" s="14"/>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c r="A696" s="1"/>
      <c r="B696" s="14"/>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c r="A697" s="1"/>
      <c r="B697" s="14"/>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c r="A698" s="1"/>
      <c r="B698" s="14"/>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c r="A699" s="1"/>
      <c r="B699" s="14"/>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c r="A700" s="1"/>
      <c r="B700" s="14"/>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c r="A701" s="1"/>
      <c r="B701" s="14"/>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c r="A702" s="1"/>
      <c r="B702" s="14"/>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c r="A703" s="1"/>
      <c r="B703" s="14"/>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c r="A704" s="1"/>
      <c r="B704" s="14"/>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c r="A705" s="1"/>
      <c r="B705" s="14"/>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c r="A706" s="1"/>
      <c r="B706" s="14"/>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c r="A707" s="1"/>
      <c r="B707" s="14"/>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c r="A708" s="1"/>
      <c r="B708" s="14"/>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c r="A709" s="1"/>
      <c r="B709" s="14"/>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c r="A710" s="1"/>
      <c r="B710" s="14"/>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c r="A711" s="1"/>
      <c r="B711" s="14"/>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c r="A712" s="1"/>
      <c r="B712" s="14"/>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c r="A713" s="1"/>
      <c r="B713" s="14"/>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c r="A714" s="1"/>
      <c r="B714" s="14"/>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c r="A715" s="1"/>
      <c r="B715" s="14"/>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c r="A716" s="1"/>
      <c r="B716" s="14"/>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c r="A717" s="1"/>
      <c r="B717" s="14"/>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c r="A718" s="1"/>
      <c r="B718" s="14"/>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c r="A719" s="1"/>
      <c r="B719" s="14"/>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c r="A720" s="1"/>
      <c r="B720" s="14"/>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c r="A721" s="1"/>
      <c r="B721" s="14"/>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c r="A722" s="1"/>
      <c r="B722" s="14"/>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c r="A723" s="1"/>
      <c r="B723" s="14"/>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c r="A724" s="1"/>
      <c r="B724" s="14"/>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c r="A725" s="1"/>
      <c r="B725" s="14"/>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c r="A726" s="1"/>
      <c r="B726" s="14"/>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c r="A727" s="1"/>
      <c r="B727" s="14"/>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c r="A728" s="1"/>
      <c r="B728" s="14"/>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c r="A729" s="1"/>
      <c r="B729" s="14"/>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c r="A730" s="1"/>
      <c r="B730" s="14"/>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c r="A731" s="1"/>
      <c r="B731" s="14"/>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c r="A732" s="1"/>
      <c r="B732" s="14"/>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c r="A733" s="1"/>
      <c r="B733" s="14"/>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c r="A734" s="1"/>
      <c r="B734" s="14"/>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c r="A735" s="1"/>
      <c r="B735" s="14"/>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c r="A736" s="1"/>
      <c r="B736" s="14"/>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c r="A737" s="1"/>
      <c r="B737" s="14"/>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c r="A738" s="1"/>
      <c r="B738" s="14"/>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c r="A739" s="1"/>
      <c r="B739" s="14"/>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c r="A740" s="1"/>
      <c r="B740" s="14"/>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c r="A741" s="1"/>
      <c r="B741" s="14"/>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c r="A742" s="1"/>
      <c r="B742" s="14"/>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c r="A743" s="1"/>
      <c r="B743" s="14"/>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c r="A744" s="1"/>
      <c r="B744" s="14"/>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c r="A745" s="1"/>
      <c r="B745" s="14"/>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c r="A746" s="1"/>
      <c r="B746" s="14"/>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c r="A747" s="1"/>
      <c r="B747" s="14"/>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c r="A748" s="1"/>
      <c r="B748" s="14"/>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c r="A749" s="1"/>
      <c r="B749" s="14"/>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c r="A750" s="1"/>
      <c r="B750" s="14"/>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c r="A751" s="1"/>
      <c r="B751" s="14"/>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c r="A752" s="1"/>
      <c r="B752" s="14"/>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c r="A753" s="1"/>
      <c r="B753" s="14"/>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c r="A754" s="1"/>
      <c r="B754" s="14"/>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c r="A755" s="1"/>
      <c r="B755" s="14"/>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c r="A756" s="1"/>
      <c r="B756" s="14"/>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c r="A757" s="1"/>
      <c r="B757" s="14"/>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c r="A758" s="1"/>
      <c r="B758" s="14"/>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c r="A759" s="1"/>
      <c r="B759" s="14"/>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c r="A760" s="1"/>
      <c r="B760" s="14"/>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c r="A761" s="1"/>
      <c r="B761" s="14"/>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c r="A762" s="1"/>
      <c r="B762" s="14"/>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c r="A763" s="1"/>
      <c r="B763" s="14"/>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c r="A764" s="1"/>
      <c r="B764" s="14"/>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c r="A765" s="1"/>
      <c r="B765" s="14"/>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c r="A766" s="1"/>
      <c r="B766" s="14"/>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c r="A767" s="1"/>
      <c r="B767" s="14"/>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c r="A768" s="1"/>
      <c r="B768" s="14"/>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c r="A769" s="1"/>
      <c r="B769" s="14"/>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c r="A770" s="1"/>
      <c r="B770" s="14"/>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c r="A771" s="1"/>
      <c r="B771" s="14"/>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c r="A772" s="1"/>
      <c r="B772" s="14"/>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c r="A773" s="1"/>
      <c r="B773" s="14"/>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c r="A774" s="1"/>
      <c r="B774" s="14"/>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c r="A775" s="1"/>
      <c r="B775" s="14"/>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c r="A776" s="1"/>
      <c r="B776" s="14"/>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c r="A777" s="1"/>
      <c r="B777" s="14"/>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c r="A778" s="1"/>
      <c r="B778" s="14"/>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c r="A779" s="1"/>
      <c r="B779" s="14"/>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c r="A780" s="1"/>
      <c r="B780" s="14"/>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c r="A781" s="1"/>
      <c r="B781" s="14"/>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c r="A782" s="1"/>
      <c r="B782" s="14"/>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c r="A783" s="1"/>
      <c r="B783" s="14"/>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c r="A784" s="1"/>
      <c r="B784" s="14"/>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c r="A785" s="1"/>
      <c r="B785" s="14"/>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c r="A786" s="1"/>
      <c r="B786" s="14"/>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c r="A787" s="1"/>
      <c r="B787" s="14"/>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c r="A788" s="1"/>
      <c r="B788" s="14"/>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c r="A789" s="1"/>
      <c r="B789" s="14"/>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c r="A790" s="1"/>
      <c r="B790" s="14"/>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c r="A791" s="1"/>
      <c r="B791" s="14"/>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c r="A792" s="1"/>
      <c r="B792" s="14"/>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c r="A793" s="1"/>
      <c r="B793" s="14"/>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c r="A794" s="1"/>
      <c r="B794" s="14"/>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c r="A795" s="1"/>
      <c r="B795" s="14"/>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c r="A796" s="1"/>
      <c r="B796" s="14"/>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c r="A797" s="1"/>
      <c r="B797" s="14"/>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c r="A798" s="1"/>
      <c r="B798" s="14"/>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c r="A799" s="1"/>
      <c r="B799" s="14"/>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c r="A800" s="1"/>
      <c r="B800" s="14"/>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c r="A801" s="1"/>
      <c r="B801" s="14"/>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c r="A802" s="1"/>
      <c r="B802" s="14"/>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c r="A803" s="1"/>
      <c r="B803" s="14"/>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c r="A804" s="1"/>
      <c r="B804" s="14"/>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c r="A805" s="1"/>
      <c r="B805" s="14"/>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c r="A806" s="1"/>
      <c r="B806" s="14"/>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c r="A807" s="1"/>
      <c r="B807" s="14"/>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c r="A808" s="1"/>
      <c r="B808" s="14"/>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c r="A809" s="1"/>
      <c r="B809" s="14"/>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c r="A810" s="1"/>
      <c r="B810" s="14"/>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c r="A811" s="1"/>
      <c r="B811" s="14"/>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c r="A812" s="1"/>
      <c r="B812" s="14"/>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c r="A813" s="1"/>
      <c r="B813" s="14"/>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c r="A814" s="1"/>
      <c r="B814" s="14"/>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c r="A815" s="1"/>
      <c r="B815" s="14"/>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c r="A816" s="1"/>
      <c r="B816" s="14"/>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c r="A817" s="1"/>
      <c r="B817" s="14"/>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c r="A818" s="1"/>
      <c r="B818" s="14"/>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c r="A819" s="1"/>
      <c r="B819" s="14"/>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c r="A820" s="1"/>
      <c r="B820" s="14"/>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c r="A821" s="1"/>
      <c r="B821" s="14"/>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c r="A822" s="1"/>
      <c r="B822" s="14"/>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c r="A823" s="1"/>
      <c r="B823" s="14"/>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c r="A824" s="1"/>
      <c r="B824" s="14"/>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c r="A825" s="1"/>
      <c r="B825" s="14"/>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c r="A826" s="1"/>
      <c r="B826" s="14"/>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c r="A827" s="1"/>
      <c r="B827" s="14"/>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c r="A828" s="1"/>
      <c r="B828" s="14"/>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c r="A829" s="1"/>
      <c r="B829" s="14"/>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c r="A830" s="1"/>
      <c r="B830" s="14"/>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c r="A831" s="1"/>
      <c r="B831" s="14"/>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c r="A832" s="1"/>
      <c r="B832" s="14"/>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c r="A833" s="1"/>
      <c r="B833" s="14"/>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c r="A834" s="1"/>
      <c r="B834" s="14"/>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c r="A835" s="1"/>
      <c r="B835" s="14"/>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c r="A836" s="1"/>
      <c r="B836" s="14"/>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c r="A837" s="1"/>
      <c r="B837" s="14"/>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c r="A838" s="1"/>
      <c r="B838" s="14"/>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c r="A839" s="1"/>
      <c r="B839" s="14"/>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c r="A840" s="1"/>
      <c r="B840" s="14"/>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c r="A841" s="1"/>
      <c r="B841" s="14"/>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c r="A842" s="1"/>
      <c r="B842" s="14"/>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c r="A843" s="1"/>
      <c r="B843" s="14"/>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c r="A844" s="1"/>
      <c r="B844" s="14"/>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c r="A845" s="1"/>
      <c r="B845" s="14"/>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c r="A846" s="1"/>
      <c r="B846" s="14"/>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c r="A847" s="1"/>
      <c r="B847" s="14"/>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c r="A848" s="1"/>
      <c r="B848" s="14"/>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c r="A849" s="1"/>
      <c r="B849" s="14"/>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c r="A850" s="1"/>
      <c r="B850" s="14"/>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c r="A851" s="1"/>
      <c r="B851" s="14"/>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c r="A852" s="1"/>
      <c r="B852" s="14"/>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c r="A853" s="1"/>
      <c r="B853" s="14"/>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c r="A854" s="1"/>
      <c r="B854" s="14"/>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c r="A855" s="1"/>
      <c r="B855" s="14"/>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c r="A856" s="1"/>
      <c r="B856" s="14"/>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c r="A857" s="1"/>
      <c r="B857" s="14"/>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c r="A858" s="1"/>
      <c r="B858" s="14"/>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c r="A859" s="1"/>
      <c r="B859" s="14"/>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c r="A860" s="1"/>
      <c r="B860" s="14"/>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c r="A861" s="1"/>
      <c r="B861" s="14"/>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c r="A862" s="1"/>
      <c r="B862" s="14"/>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c r="A863" s="1"/>
      <c r="B863" s="14"/>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c r="A864" s="1"/>
      <c r="B864" s="14"/>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c r="A865" s="1"/>
      <c r="B865" s="14"/>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c r="A866" s="1"/>
      <c r="B866" s="14"/>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c r="A867" s="1"/>
      <c r="B867" s="14"/>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c r="A868" s="1"/>
      <c r="B868" s="14"/>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c r="A869" s="1"/>
      <c r="B869" s="14"/>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c r="A870" s="1"/>
      <c r="B870" s="14"/>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c r="A871" s="1"/>
      <c r="B871" s="14"/>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c r="A872" s="1"/>
      <c r="B872" s="14"/>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c r="A873" s="1"/>
      <c r="B873" s="14"/>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c r="A874" s="1"/>
      <c r="B874" s="14"/>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c r="A875" s="1"/>
      <c r="B875" s="14"/>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c r="A876" s="1"/>
      <c r="B876" s="14"/>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c r="A877" s="1"/>
      <c r="B877" s="14"/>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c r="A878" s="1"/>
      <c r="B878" s="14"/>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c r="A879" s="1"/>
      <c r="B879" s="14"/>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c r="A880" s="1"/>
      <c r="B880" s="14"/>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c r="A881" s="1"/>
      <c r="B881" s="14"/>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c r="A882" s="1"/>
      <c r="B882" s="14"/>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c r="A883" s="1"/>
      <c r="B883" s="14"/>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c r="A884" s="1"/>
      <c r="B884" s="14"/>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c r="A885" s="1"/>
      <c r="B885" s="14"/>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c r="A886" s="1"/>
      <c r="B886" s="14"/>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c r="A887" s="1"/>
      <c r="B887" s="14"/>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c r="A888" s="1"/>
      <c r="B888" s="14"/>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c r="A889" s="1"/>
      <c r="B889" s="14"/>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c r="A890" s="1"/>
      <c r="B890" s="14"/>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c r="A891" s="1"/>
      <c r="B891" s="14"/>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c r="A892" s="1"/>
      <c r="B892" s="14"/>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c r="A893" s="1"/>
      <c r="B893" s="14"/>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c r="A894" s="1"/>
      <c r="B894" s="14"/>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c r="A895" s="1"/>
      <c r="B895" s="14"/>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c r="A896" s="1"/>
      <c r="B896" s="14"/>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c r="A897" s="1"/>
      <c r="B897" s="14"/>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c r="A898" s="1"/>
      <c r="B898" s="14"/>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c r="A899" s="1"/>
      <c r="B899" s="14"/>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c r="A900" s="1"/>
      <c r="B900" s="14"/>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c r="A901" s="1"/>
      <c r="B901" s="14"/>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c r="A902" s="1"/>
      <c r="B902" s="14"/>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c r="A903" s="1"/>
      <c r="B903" s="14"/>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c r="A904" s="1"/>
      <c r="B904" s="14"/>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c r="A905" s="1"/>
      <c r="B905" s="14"/>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c r="A906" s="1"/>
      <c r="B906" s="14"/>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c r="A907" s="1"/>
      <c r="B907" s="14"/>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c r="A908" s="1"/>
      <c r="B908" s="14"/>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c r="A909" s="1"/>
      <c r="B909" s="14"/>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c r="A910" s="1"/>
      <c r="B910" s="14"/>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c r="A911" s="1"/>
      <c r="B911" s="14"/>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c r="A912" s="1"/>
      <c r="B912" s="14"/>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c r="A913" s="1"/>
      <c r="B913" s="14"/>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c r="A914" s="1"/>
      <c r="B914" s="14"/>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c r="A915" s="1"/>
      <c r="B915" s="14"/>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c r="A916" s="1"/>
      <c r="B916" s="14"/>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c r="A917" s="1"/>
      <c r="B917" s="14"/>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c r="A918" s="1"/>
      <c r="B918" s="14"/>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c r="A919" s="1"/>
      <c r="B919" s="14"/>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c r="A920" s="1"/>
      <c r="B920" s="14"/>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c r="A921" s="1"/>
      <c r="B921" s="14"/>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c r="A922" s="1"/>
      <c r="B922" s="14"/>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c r="A923" s="1"/>
      <c r="B923" s="14"/>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c r="A924" s="1"/>
      <c r="B924" s="14"/>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c r="A925" s="1"/>
      <c r="B925" s="14"/>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c r="A926" s="1"/>
      <c r="B926" s="14"/>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c r="A927" s="1"/>
      <c r="B927" s="14"/>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c r="A928" s="1"/>
      <c r="B928" s="14"/>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c r="A929" s="1"/>
      <c r="B929" s="14"/>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c r="A930" s="1"/>
      <c r="B930" s="14"/>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c r="A931" s="1"/>
      <c r="B931" s="14"/>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c r="A932" s="1"/>
      <c r="B932" s="14"/>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c r="A933" s="1"/>
      <c r="B933" s="14"/>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c r="A934" s="1"/>
      <c r="B934" s="14"/>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c r="A935" s="1"/>
      <c r="B935" s="14"/>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c r="A936" s="1"/>
      <c r="B936" s="14"/>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c r="A937" s="1"/>
      <c r="B937" s="14"/>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c r="A938" s="1"/>
      <c r="B938" s="14"/>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c r="A939" s="1"/>
      <c r="B939" s="14"/>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c r="A940" s="1"/>
      <c r="B940" s="14"/>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c r="A941" s="1"/>
      <c r="B941" s="14"/>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c r="A942" s="1"/>
      <c r="B942" s="14"/>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c r="A943" s="1"/>
      <c r="B943" s="14"/>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c r="A944" s="1"/>
      <c r="B944" s="14"/>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c r="A945" s="1"/>
      <c r="B945" s="14"/>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c r="A946" s="1"/>
      <c r="B946" s="14"/>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c r="A947" s="1"/>
      <c r="B947" s="14"/>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c r="A948" s="1"/>
      <c r="B948" s="14"/>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c r="A949" s="1"/>
      <c r="B949" s="14"/>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c r="A950" s="1"/>
      <c r="B950" s="14"/>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c r="A951" s="1"/>
      <c r="B951" s="14"/>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c r="A952" s="1"/>
      <c r="B952" s="14"/>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c r="A953" s="1"/>
      <c r="B953" s="14"/>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c r="A954" s="1"/>
      <c r="B954" s="14"/>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c r="A955" s="1"/>
      <c r="B955" s="14"/>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c r="A956" s="1"/>
      <c r="B956" s="14"/>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c r="A957" s="1"/>
      <c r="B957" s="14"/>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c r="A958" s="1"/>
      <c r="B958" s="14"/>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c r="A959" s="1"/>
      <c r="B959" s="14"/>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c r="A960" s="1"/>
      <c r="B960" s="14"/>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c r="A961" s="1"/>
      <c r="B961" s="14"/>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c r="A962" s="1"/>
      <c r="B962" s="14"/>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c r="A963" s="1"/>
      <c r="B963" s="14"/>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c r="A964" s="1"/>
      <c r="B964" s="14"/>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c r="A965" s="1"/>
      <c r="B965" s="14"/>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c r="A966" s="1"/>
      <c r="B966" s="14"/>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c r="A967" s="1"/>
      <c r="B967" s="14"/>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c r="A968" s="1"/>
      <c r="B968" s="14"/>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c r="A969" s="1"/>
      <c r="B969" s="14"/>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c r="A970" s="1"/>
      <c r="B970" s="14"/>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c r="A971" s="1"/>
      <c r="B971" s="14"/>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c r="A972" s="1"/>
      <c r="B972" s="14"/>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c r="A973" s="1"/>
      <c r="B973" s="14"/>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c r="A974" s="1"/>
      <c r="B974" s="14"/>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c r="A975" s="1"/>
      <c r="B975" s="14"/>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c r="A976" s="1"/>
      <c r="B976" s="14"/>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c r="A977" s="1"/>
      <c r="B977" s="14"/>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c r="A978" s="1"/>
      <c r="B978" s="14"/>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c r="A979" s="1"/>
      <c r="B979" s="14"/>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c r="A980" s="1"/>
      <c r="B980" s="14"/>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c r="A981" s="1"/>
      <c r="B981" s="14"/>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c r="A982" s="1"/>
      <c r="B982" s="14"/>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c r="A983" s="1"/>
      <c r="B983" s="14"/>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c r="A984" s="1"/>
      <c r="B984" s="14"/>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c r="A985" s="1"/>
      <c r="B985" s="14"/>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c r="A986" s="1"/>
      <c r="B986" s="14"/>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c r="A987" s="1"/>
      <c r="B987" s="14"/>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c r="A988" s="1"/>
      <c r="B988" s="14"/>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c r="A989" s="1"/>
      <c r="B989" s="14"/>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c r="A990" s="1"/>
      <c r="B990" s="14"/>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c r="A991" s="1"/>
      <c r="B991" s="14"/>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c r="A992" s="1"/>
      <c r="B992" s="14"/>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c r="A993" s="1"/>
      <c r="B993" s="14"/>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c r="A994" s="1"/>
      <c r="B994" s="14"/>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c r="A995" s="1"/>
      <c r="B995" s="14"/>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c r="A996" s="1"/>
      <c r="B996" s="14"/>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c r="A997" s="1"/>
      <c r="B997" s="14"/>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c r="A998" s="1"/>
      <c r="B998" s="14"/>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c r="A999" s="1"/>
      <c r="B999" s="14"/>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c r="A1000" s="1"/>
      <c r="B1000" s="14"/>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row r="1001">
      <c r="A1001" s="1"/>
      <c r="B1001" s="14"/>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row>
  </sheetData>
  <mergeCells count="2">
    <mergeCell ref="B4:B5"/>
    <mergeCell ref="C4:E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6.71"/>
    <col customWidth="1" min="2" max="2" width="39.43"/>
    <col customWidth="1" min="3" max="3" width="21.29"/>
    <col customWidth="1" min="4" max="4" width="11.14"/>
    <col customWidth="1" min="5" max="5" width="50.71"/>
    <col customWidth="1" min="6" max="6" width="26.14"/>
    <col customWidth="1" min="7" max="7" width="13.43"/>
    <col customWidth="1" min="8" max="8" width="34.0"/>
    <col customWidth="1" min="9" max="9" width="21.14"/>
    <col customWidth="1" min="10" max="10" width="11.43"/>
    <col customWidth="1" min="13" max="13" width="20.29"/>
    <col customWidth="1" min="14" max="14" width="16.71"/>
    <col customWidth="1" min="15" max="15" width="17.71"/>
    <col customWidth="1" min="16" max="16" width="34.43"/>
    <col customWidth="1" min="22" max="22" width="38.57"/>
  </cols>
  <sheetData>
    <row r="1">
      <c r="A1" s="3"/>
      <c r="B1" s="4"/>
      <c r="C1" s="4"/>
      <c r="D1" s="9" t="s">
        <v>4</v>
      </c>
      <c r="E1" s="17"/>
      <c r="F1" s="17"/>
      <c r="G1" s="17"/>
      <c r="H1" s="17"/>
      <c r="I1" s="17"/>
      <c r="J1" s="17"/>
      <c r="K1" s="19"/>
      <c r="L1" s="3"/>
      <c r="M1" s="3"/>
      <c r="N1" s="21" t="s">
        <v>15</v>
      </c>
      <c r="O1" s="17"/>
      <c r="P1" s="17"/>
      <c r="Q1" s="19"/>
      <c r="R1" s="3"/>
      <c r="S1" s="3"/>
      <c r="T1" s="21" t="s">
        <v>19</v>
      </c>
      <c r="U1" s="17"/>
      <c r="V1" s="17"/>
      <c r="W1" s="19"/>
    </row>
    <row r="2">
      <c r="A2" s="3"/>
      <c r="B2" s="4" t="s">
        <v>20</v>
      </c>
      <c r="C2" s="4"/>
      <c r="D2" s="23" t="s">
        <v>21</v>
      </c>
      <c r="E2" s="4" t="s">
        <v>22</v>
      </c>
      <c r="F2" s="4" t="s">
        <v>23</v>
      </c>
      <c r="G2" s="24" t="s">
        <v>21</v>
      </c>
      <c r="H2" s="4" t="s">
        <v>25</v>
      </c>
      <c r="I2" s="4" t="s">
        <v>23</v>
      </c>
      <c r="J2" s="23" t="s">
        <v>21</v>
      </c>
      <c r="K2" s="4" t="s">
        <v>26</v>
      </c>
      <c r="L2" s="3"/>
      <c r="M2" s="3"/>
      <c r="N2" s="3"/>
      <c r="O2" s="27" t="s">
        <v>27</v>
      </c>
      <c r="P2" s="28" t="s">
        <v>30</v>
      </c>
      <c r="Q2" s="4" t="s">
        <v>33</v>
      </c>
      <c r="R2" s="3"/>
      <c r="S2" s="3"/>
      <c r="T2" s="3"/>
      <c r="U2" s="4" t="s">
        <v>27</v>
      </c>
      <c r="V2" s="4" t="s">
        <v>30</v>
      </c>
      <c r="W2" s="23" t="s">
        <v>33</v>
      </c>
    </row>
    <row r="3">
      <c r="A3" s="33" t="s">
        <v>34</v>
      </c>
      <c r="B3" s="28" t="s">
        <v>44</v>
      </c>
      <c r="C3" s="38"/>
      <c r="D3" s="39"/>
      <c r="E3" s="38"/>
      <c r="F3" s="38"/>
      <c r="G3" s="24"/>
      <c r="H3" s="4" t="s">
        <v>65</v>
      </c>
      <c r="I3" s="3"/>
      <c r="J3" s="43"/>
      <c r="K3" s="3"/>
      <c r="L3" s="3"/>
      <c r="M3" s="3"/>
      <c r="N3" s="33">
        <v>2016.0</v>
      </c>
      <c r="O3" s="27" t="s">
        <v>75</v>
      </c>
      <c r="P3" s="27" t="s">
        <v>76</v>
      </c>
      <c r="Q3" s="45" t="str">
        <f>125*700+200*750+50*700</f>
        <v>$272,500</v>
      </c>
      <c r="R3" s="52" t="str">
        <f>Q3+Q7</f>
        <v>$591,250</v>
      </c>
      <c r="S3" s="3"/>
      <c r="T3" s="33">
        <v>2016.0</v>
      </c>
      <c r="U3" s="4" t="s">
        <v>85</v>
      </c>
      <c r="V3" s="54" t="s">
        <v>86</v>
      </c>
      <c r="W3" s="24" t="str">
        <f>2*600000</f>
        <v>$1,200,000</v>
      </c>
    </row>
    <row r="4">
      <c r="A4" s="33" t="s">
        <v>92</v>
      </c>
      <c r="B4" s="3"/>
      <c r="C4" s="38"/>
      <c r="D4" s="24"/>
      <c r="E4" s="28" t="s">
        <v>93</v>
      </c>
      <c r="F4" s="56" t="s">
        <v>94</v>
      </c>
      <c r="G4" s="58" t="str">
        <f t="shared" ref="G4:G6" si="1">(5250/0.9)*12*4+(4250/0.9)*12*4</f>
        <v>$506,667</v>
      </c>
      <c r="H4" s="4" t="s">
        <v>97</v>
      </c>
      <c r="I4" s="28" t="s">
        <v>98</v>
      </c>
      <c r="J4" s="58" t="str">
        <f t="shared" ref="J4:J11" si="2">350000/0.9*2</f>
        <v>$777,778</v>
      </c>
      <c r="K4" s="3"/>
      <c r="L4" s="3"/>
      <c r="M4" s="3"/>
      <c r="N4" s="33">
        <v>2016.0</v>
      </c>
      <c r="O4" s="27" t="s">
        <v>99</v>
      </c>
      <c r="P4" s="56" t="s">
        <v>100</v>
      </c>
      <c r="Q4" s="45">
        <v>6000000.0</v>
      </c>
      <c r="R4" s="4"/>
      <c r="S4" s="3"/>
      <c r="T4" s="33">
        <v>2016.0</v>
      </c>
      <c r="W4" s="24"/>
    </row>
    <row r="5">
      <c r="A5" s="33" t="s">
        <v>101</v>
      </c>
      <c r="B5" s="3"/>
      <c r="C5" s="38"/>
      <c r="D5" s="24"/>
      <c r="E5" s="28" t="s">
        <v>102</v>
      </c>
      <c r="F5" s="56" t="s">
        <v>94</v>
      </c>
      <c r="G5" s="58" t="str">
        <f t="shared" si="1"/>
        <v>$506,667</v>
      </c>
      <c r="H5" s="4" t="s">
        <v>97</v>
      </c>
      <c r="I5" s="28" t="s">
        <v>103</v>
      </c>
      <c r="J5" s="58" t="str">
        <f t="shared" si="2"/>
        <v>$777,778</v>
      </c>
      <c r="K5" s="3"/>
      <c r="L5" s="3"/>
      <c r="M5" s="3"/>
      <c r="N5" s="33">
        <v>2016.0</v>
      </c>
      <c r="O5" s="60" t="s">
        <v>18</v>
      </c>
      <c r="P5" s="56" t="s">
        <v>104</v>
      </c>
      <c r="Q5" s="45">
        <v>200000.0</v>
      </c>
      <c r="R5" s="4"/>
      <c r="S5" s="3"/>
      <c r="T5" s="33">
        <v>2016.0</v>
      </c>
      <c r="U5" s="3"/>
      <c r="V5" s="3"/>
      <c r="W5" s="24"/>
    </row>
    <row r="6">
      <c r="A6" s="33" t="s">
        <v>105</v>
      </c>
      <c r="B6" s="38"/>
      <c r="C6" s="38"/>
      <c r="D6" s="24"/>
      <c r="E6" s="28" t="s">
        <v>102</v>
      </c>
      <c r="F6" s="56" t="s">
        <v>106</v>
      </c>
      <c r="G6" s="58" t="str">
        <f t="shared" si="1"/>
        <v>$506,667</v>
      </c>
      <c r="H6" s="4" t="s">
        <v>97</v>
      </c>
      <c r="I6" s="28" t="s">
        <v>103</v>
      </c>
      <c r="J6" s="58" t="str">
        <f t="shared" si="2"/>
        <v>$777,778</v>
      </c>
      <c r="K6" s="3"/>
      <c r="L6" s="3"/>
      <c r="M6" s="3"/>
      <c r="N6" s="33">
        <v>2016.0</v>
      </c>
      <c r="O6" s="63" t="s">
        <v>45</v>
      </c>
      <c r="P6" s="56" t="s">
        <v>108</v>
      </c>
      <c r="Q6" s="45" t="str">
        <f>400*700</f>
        <v>$280,000</v>
      </c>
      <c r="R6" s="4"/>
      <c r="S6" s="3"/>
      <c r="T6" s="33">
        <v>2016.0</v>
      </c>
      <c r="U6" s="3"/>
      <c r="V6" s="3"/>
      <c r="W6" s="24"/>
    </row>
    <row r="7">
      <c r="A7" s="33" t="s">
        <v>109</v>
      </c>
      <c r="B7" s="38"/>
      <c r="C7" s="38"/>
      <c r="D7" s="24"/>
      <c r="E7" s="28" t="s">
        <v>110</v>
      </c>
      <c r="F7" s="28" t="s">
        <v>111</v>
      </c>
      <c r="G7" s="24" t="str">
        <f>(500000/0.9)*5</f>
        <v>$2,777,778</v>
      </c>
      <c r="H7" s="4" t="s">
        <v>97</v>
      </c>
      <c r="I7" s="28" t="s">
        <v>103</v>
      </c>
      <c r="J7" s="58" t="str">
        <f t="shared" si="2"/>
        <v>$777,778</v>
      </c>
      <c r="K7" s="3"/>
      <c r="L7" s="3"/>
      <c r="M7" s="3"/>
      <c r="N7" s="33">
        <v>2016.0</v>
      </c>
      <c r="O7" s="27" t="s">
        <v>75</v>
      </c>
      <c r="P7" s="56" t="s">
        <v>114</v>
      </c>
      <c r="Q7" s="66" t="str">
        <f>5*85*750</f>
        <v>$318,750</v>
      </c>
      <c r="R7" s="4"/>
      <c r="S7" s="3"/>
      <c r="T7" s="33">
        <v>2016.0</v>
      </c>
      <c r="U7" s="3"/>
      <c r="V7" s="3"/>
      <c r="W7" s="24"/>
    </row>
    <row r="8">
      <c r="A8" s="33" t="s">
        <v>118</v>
      </c>
      <c r="B8" s="38"/>
      <c r="C8" s="38"/>
      <c r="D8" s="24"/>
      <c r="E8" s="28" t="s">
        <v>119</v>
      </c>
      <c r="F8" s="28" t="s">
        <v>120</v>
      </c>
      <c r="G8" s="24" t="str">
        <f>(82500/0.9)*2</f>
        <v>$183,333</v>
      </c>
      <c r="H8" s="4" t="s">
        <v>121</v>
      </c>
      <c r="I8" s="28" t="s">
        <v>122</v>
      </c>
      <c r="J8" s="58" t="str">
        <f t="shared" si="2"/>
        <v>$777,778</v>
      </c>
      <c r="K8" s="3"/>
      <c r="L8" s="3"/>
      <c r="M8" s="3"/>
      <c r="N8" s="33">
        <v>2016.0</v>
      </c>
      <c r="O8" s="27" t="s">
        <v>60</v>
      </c>
      <c r="P8" s="28" t="s">
        <v>124</v>
      </c>
      <c r="Q8" s="69" t="str">
        <f>70000/0.9*3</f>
        <v>$233,333</v>
      </c>
      <c r="R8" s="4"/>
      <c r="S8" s="3"/>
      <c r="T8" s="33">
        <v>2016.0</v>
      </c>
      <c r="U8" s="3"/>
      <c r="V8" s="3"/>
      <c r="W8" s="24"/>
    </row>
    <row r="9">
      <c r="A9" s="33" t="s">
        <v>126</v>
      </c>
      <c r="B9" s="4"/>
      <c r="C9" s="28"/>
      <c r="D9" s="66"/>
      <c r="E9" s="28" t="s">
        <v>127</v>
      </c>
      <c r="F9" s="28" t="s">
        <v>128</v>
      </c>
      <c r="G9" s="24" t="str">
        <f>(4250/0.9)*40*4*2</f>
        <v>$1,511,111</v>
      </c>
      <c r="H9" s="4" t="s">
        <v>121</v>
      </c>
      <c r="I9" s="28" t="s">
        <v>103</v>
      </c>
      <c r="J9" s="58" t="str">
        <f t="shared" si="2"/>
        <v>$777,778</v>
      </c>
      <c r="K9" s="27"/>
      <c r="L9" s="3"/>
      <c r="M9" s="3"/>
      <c r="N9" s="33">
        <v>2016.0</v>
      </c>
      <c r="O9" s="27" t="s">
        <v>129</v>
      </c>
      <c r="P9" s="28" t="s">
        <v>130</v>
      </c>
      <c r="Q9" s="69" t="str">
        <f>50250*6</f>
        <v>$301,500</v>
      </c>
      <c r="R9" s="4"/>
      <c r="S9" s="3"/>
      <c r="T9" s="33">
        <v>2016.0</v>
      </c>
      <c r="U9" s="3"/>
      <c r="V9" s="3"/>
      <c r="W9" s="24"/>
    </row>
    <row r="10">
      <c r="A10" s="33" t="s">
        <v>131</v>
      </c>
      <c r="B10" s="28"/>
      <c r="C10" s="28"/>
      <c r="D10" s="24"/>
      <c r="E10" s="28" t="s">
        <v>132</v>
      </c>
      <c r="F10" s="28" t="s">
        <v>133</v>
      </c>
      <c r="G10" s="24" t="str">
        <f t="shared" ref="G10:G11" si="3">(5250/0.9)*16*4</f>
        <v>$373,333</v>
      </c>
      <c r="H10" s="4" t="s">
        <v>134</v>
      </c>
      <c r="I10" s="28" t="s">
        <v>103</v>
      </c>
      <c r="J10" s="58" t="str">
        <f t="shared" si="2"/>
        <v>$777,778</v>
      </c>
      <c r="K10" s="3"/>
      <c r="L10" s="3"/>
      <c r="M10" s="3"/>
      <c r="N10" s="33">
        <v>2016.0</v>
      </c>
      <c r="O10" s="28" t="s">
        <v>135</v>
      </c>
      <c r="P10" s="56" t="s">
        <v>136</v>
      </c>
      <c r="Q10" s="66" t="str">
        <f>6*30000</f>
        <v>$180,000</v>
      </c>
      <c r="R10" s="4"/>
      <c r="S10" s="3"/>
      <c r="T10" s="33">
        <v>2016.0</v>
      </c>
      <c r="U10" s="3"/>
      <c r="V10" s="3"/>
      <c r="W10" s="24"/>
    </row>
    <row r="11">
      <c r="A11" s="33" t="s">
        <v>137</v>
      </c>
      <c r="B11" s="38"/>
      <c r="C11" s="38"/>
      <c r="D11" s="24"/>
      <c r="E11" s="28" t="s">
        <v>132</v>
      </c>
      <c r="F11" s="28" t="s">
        <v>133</v>
      </c>
      <c r="G11" s="24" t="str">
        <f t="shared" si="3"/>
        <v>$373,333</v>
      </c>
      <c r="H11" s="4" t="s">
        <v>134</v>
      </c>
      <c r="I11" s="28" t="s">
        <v>103</v>
      </c>
      <c r="J11" s="58" t="str">
        <f t="shared" si="2"/>
        <v>$777,778</v>
      </c>
      <c r="K11" s="3"/>
      <c r="L11" s="3"/>
      <c r="M11" s="3"/>
      <c r="N11" s="33">
        <v>2016.0</v>
      </c>
      <c r="O11" s="72"/>
      <c r="P11" s="38"/>
      <c r="Q11" s="3"/>
      <c r="R11" s="4"/>
      <c r="S11" s="3"/>
      <c r="T11" s="33">
        <v>2016.0</v>
      </c>
      <c r="U11" s="3"/>
      <c r="V11" s="3"/>
      <c r="W11" s="24"/>
    </row>
    <row r="12">
      <c r="A12" s="33" t="s">
        <v>139</v>
      </c>
      <c r="B12" s="3"/>
      <c r="C12" s="38"/>
      <c r="D12" s="24"/>
      <c r="E12" s="28" t="s">
        <v>140</v>
      </c>
      <c r="F12" s="28" t="s">
        <v>141</v>
      </c>
      <c r="G12" s="24"/>
      <c r="H12" s="4" t="s">
        <v>142</v>
      </c>
      <c r="I12" s="3"/>
      <c r="J12" s="24"/>
      <c r="K12" s="3"/>
      <c r="L12" s="3"/>
      <c r="M12" s="3"/>
      <c r="N12" s="33">
        <v>2016.0</v>
      </c>
      <c r="O12" s="27" t="s">
        <v>52</v>
      </c>
      <c r="P12" s="28" t="s">
        <v>143</v>
      </c>
      <c r="Q12" s="66">
        <v>250000.0</v>
      </c>
      <c r="R12" s="4"/>
      <c r="S12" s="3"/>
      <c r="T12" s="33">
        <v>2016.0</v>
      </c>
      <c r="U12" s="3"/>
      <c r="V12" s="3"/>
      <c r="W12" s="24"/>
    </row>
    <row r="13">
      <c r="A13" s="33" t="s">
        <v>144</v>
      </c>
      <c r="B13" s="38"/>
      <c r="C13" s="38"/>
      <c r="D13" s="24"/>
      <c r="E13" s="38"/>
      <c r="F13" s="38"/>
      <c r="G13" s="24"/>
      <c r="H13" s="3"/>
      <c r="I13" s="3"/>
      <c r="J13" s="24"/>
      <c r="K13" s="3"/>
      <c r="L13" s="3"/>
      <c r="M13" s="3"/>
      <c r="N13" s="33">
        <v>2016.0</v>
      </c>
      <c r="O13" s="72"/>
      <c r="P13" s="38"/>
      <c r="Q13" s="3"/>
      <c r="R13" s="3"/>
      <c r="S13" s="3"/>
      <c r="T13" s="33">
        <v>2016.0</v>
      </c>
      <c r="U13" s="3"/>
      <c r="V13" s="3"/>
      <c r="W13" s="24"/>
    </row>
    <row r="14">
      <c r="A14" s="33" t="s">
        <v>145</v>
      </c>
      <c r="B14" s="28" t="s">
        <v>146</v>
      </c>
      <c r="C14" s="38"/>
      <c r="D14" s="24"/>
      <c r="E14" s="38"/>
      <c r="F14" s="38"/>
      <c r="G14" s="24"/>
      <c r="H14" s="3"/>
      <c r="I14" s="3"/>
      <c r="J14" s="24"/>
      <c r="K14" s="3"/>
      <c r="L14" s="3"/>
      <c r="M14" s="3"/>
      <c r="N14" s="33">
        <v>2016.0</v>
      </c>
      <c r="O14" s="72"/>
      <c r="P14" s="38"/>
      <c r="Q14" s="3"/>
      <c r="R14" s="4"/>
      <c r="S14" s="3"/>
      <c r="T14" s="33">
        <v>2016.0</v>
      </c>
      <c r="U14" s="3"/>
      <c r="V14" s="3"/>
      <c r="W14" s="24"/>
    </row>
    <row r="15">
      <c r="A15" s="73">
        <v>2017.0</v>
      </c>
      <c r="B15" s="74"/>
      <c r="C15" s="74"/>
      <c r="D15" s="75" t="str">
        <f>SUM(D3:D14)</f>
        <v>$0</v>
      </c>
      <c r="E15" s="74"/>
      <c r="F15" s="74"/>
      <c r="G15" s="75" t="str">
        <f>SUM(G3:G14)</f>
        <v>$6,738,889</v>
      </c>
      <c r="H15" s="76"/>
      <c r="I15" s="76"/>
      <c r="J15" s="75" t="str">
        <f>SUM(J3:J14)</f>
        <v>$6,222,222</v>
      </c>
      <c r="K15" s="75"/>
      <c r="L15" s="76"/>
      <c r="M15" s="75" t="str">
        <f>SUM(C15:J15)</f>
        <v>$12,961,111</v>
      </c>
      <c r="N15" s="73">
        <v>2016.0</v>
      </c>
      <c r="O15" s="77"/>
      <c r="P15" s="74"/>
      <c r="Q15" s="79" t="str">
        <f>sum(Q3:Q14)</f>
        <v>$8,036,083</v>
      </c>
      <c r="R15" s="80"/>
      <c r="S15" s="76"/>
      <c r="T15" s="73">
        <v>2016.0</v>
      </c>
      <c r="U15" s="76"/>
      <c r="V15" s="76"/>
      <c r="W15" s="79" t="str">
        <f>sum(W3:W14)</f>
        <v>$1,200,000</v>
      </c>
      <c r="X15" s="81"/>
      <c r="Y15" s="82" t="str">
        <f>sum(D15,G15,J15,M15,Q15,W15)</f>
        <v>$35,158,306</v>
      </c>
    </row>
    <row r="16">
      <c r="A16" s="33" t="s">
        <v>147</v>
      </c>
      <c r="B16" s="28" t="s">
        <v>148</v>
      </c>
      <c r="C16" s="38"/>
      <c r="D16" s="24"/>
      <c r="E16" s="28"/>
      <c r="F16" s="38"/>
      <c r="G16" s="24"/>
      <c r="H16" s="4" t="s">
        <v>149</v>
      </c>
      <c r="I16" s="3"/>
      <c r="J16" s="24"/>
      <c r="K16" s="3"/>
      <c r="L16" s="3"/>
      <c r="M16" s="3"/>
      <c r="N16" s="33">
        <v>2017.0</v>
      </c>
      <c r="O16" s="27" t="s">
        <v>75</v>
      </c>
      <c r="P16" s="27" t="s">
        <v>150</v>
      </c>
      <c r="Q16" s="45" t="str">
        <f>150*750+225*750+60*750</f>
        <v>$326,250</v>
      </c>
      <c r="R16" s="4"/>
      <c r="S16" s="3"/>
      <c r="T16" s="33">
        <v>2017.0</v>
      </c>
      <c r="U16" s="3"/>
      <c r="V16" s="3"/>
      <c r="W16" s="24"/>
    </row>
    <row r="17">
      <c r="A17" s="33" t="s">
        <v>92</v>
      </c>
      <c r="B17" s="38"/>
      <c r="C17" s="38"/>
      <c r="D17" s="24"/>
      <c r="E17" s="28" t="s">
        <v>151</v>
      </c>
      <c r="F17" s="38"/>
      <c r="G17" s="24"/>
      <c r="H17" s="4" t="s">
        <v>97</v>
      </c>
      <c r="I17" s="28" t="s">
        <v>103</v>
      </c>
      <c r="J17" s="58" t="str">
        <f t="shared" ref="J17:J24" si="4">350000/0.9*2</f>
        <v>$777,778</v>
      </c>
      <c r="K17" s="3"/>
      <c r="L17" s="3"/>
      <c r="M17" s="3"/>
      <c r="N17" s="33">
        <v>2017.0</v>
      </c>
      <c r="O17" s="60" t="s">
        <v>45</v>
      </c>
      <c r="P17" s="56" t="s">
        <v>152</v>
      </c>
      <c r="Q17" s="45" t="str">
        <f>+400*750</f>
        <v>$300,000</v>
      </c>
      <c r="R17" s="4"/>
      <c r="S17" s="3"/>
      <c r="T17" s="33">
        <v>2017.0</v>
      </c>
      <c r="U17" s="3"/>
      <c r="V17" s="3"/>
      <c r="W17" s="24"/>
    </row>
    <row r="18">
      <c r="A18" s="33" t="s">
        <v>101</v>
      </c>
      <c r="B18" s="4"/>
      <c r="C18" s="28"/>
      <c r="D18" s="66" t="str">
        <f>50000*20</f>
        <v>$1,000,000</v>
      </c>
      <c r="E18" s="28" t="s">
        <v>153</v>
      </c>
      <c r="F18" s="28" t="s">
        <v>154</v>
      </c>
      <c r="G18" s="58" t="str">
        <f t="shared" ref="G18:G20" si="5">4500/0.9*40*4*2</f>
        <v>$1,600,000</v>
      </c>
      <c r="H18" s="4" t="s">
        <v>97</v>
      </c>
      <c r="I18" s="28" t="s">
        <v>103</v>
      </c>
      <c r="J18" s="58" t="str">
        <f t="shared" si="4"/>
        <v>$777,778</v>
      </c>
      <c r="K18" s="4" t="s">
        <v>155</v>
      </c>
      <c r="L18" s="3"/>
      <c r="M18" s="28"/>
      <c r="N18" s="33">
        <v>2017.0</v>
      </c>
      <c r="O18" s="27" t="s">
        <v>129</v>
      </c>
      <c r="P18" s="28" t="s">
        <v>156</v>
      </c>
      <c r="Q18" s="66" t="str">
        <f>55000*14</f>
        <v>$770,000</v>
      </c>
      <c r="R18" s="3"/>
      <c r="S18" s="3"/>
      <c r="T18" s="33">
        <v>2017.0</v>
      </c>
      <c r="U18" s="3"/>
      <c r="V18" s="3"/>
      <c r="W18" s="24"/>
    </row>
    <row r="19">
      <c r="A19" s="33" t="s">
        <v>105</v>
      </c>
      <c r="B19" s="38"/>
      <c r="C19" s="38"/>
      <c r="D19" s="24"/>
      <c r="E19" s="28" t="s">
        <v>153</v>
      </c>
      <c r="F19" s="28" t="s">
        <v>154</v>
      </c>
      <c r="G19" s="58" t="str">
        <f t="shared" si="5"/>
        <v>$1,600,000</v>
      </c>
      <c r="H19" s="4" t="s">
        <v>97</v>
      </c>
      <c r="I19" s="28" t="s">
        <v>103</v>
      </c>
      <c r="J19" s="58" t="str">
        <f t="shared" si="4"/>
        <v>$777,778</v>
      </c>
      <c r="K19" s="4" t="s">
        <v>155</v>
      </c>
      <c r="L19" s="3"/>
      <c r="M19" s="3"/>
      <c r="N19" s="33">
        <v>2017.0</v>
      </c>
      <c r="O19" s="60" t="s">
        <v>18</v>
      </c>
      <c r="P19" s="56" t="s">
        <v>157</v>
      </c>
      <c r="Q19" s="45">
        <v>220000.0</v>
      </c>
      <c r="R19" s="3"/>
      <c r="S19" s="3"/>
      <c r="T19" s="33">
        <v>2017.0</v>
      </c>
      <c r="U19" s="3"/>
      <c r="V19" s="3"/>
      <c r="W19" s="24"/>
    </row>
    <row r="20">
      <c r="A20" s="33" t="s">
        <v>109</v>
      </c>
      <c r="B20" s="38"/>
      <c r="C20" s="38"/>
      <c r="D20" s="24"/>
      <c r="E20" s="28" t="s">
        <v>153</v>
      </c>
      <c r="F20" s="28" t="s">
        <v>154</v>
      </c>
      <c r="G20" s="58" t="str">
        <f t="shared" si="5"/>
        <v>$1,600,000</v>
      </c>
      <c r="H20" s="4" t="s">
        <v>97</v>
      </c>
      <c r="I20" s="28" t="s">
        <v>103</v>
      </c>
      <c r="J20" s="58" t="str">
        <f t="shared" si="4"/>
        <v>$777,778</v>
      </c>
      <c r="K20" s="3"/>
      <c r="L20" s="3"/>
      <c r="M20" s="3"/>
      <c r="N20" s="33">
        <v>2017.0</v>
      </c>
      <c r="O20" s="27" t="s">
        <v>75</v>
      </c>
      <c r="P20" s="28" t="s">
        <v>158</v>
      </c>
      <c r="Q20" s="66" t="str">
        <f>5*95*750</f>
        <v>$356,250</v>
      </c>
      <c r="R20" s="3"/>
      <c r="S20" s="3"/>
      <c r="T20" s="33">
        <v>2017.0</v>
      </c>
      <c r="U20" s="3"/>
      <c r="V20" s="3"/>
      <c r="W20" s="24"/>
    </row>
    <row r="21">
      <c r="A21" s="33" t="s">
        <v>118</v>
      </c>
      <c r="B21" s="38"/>
      <c r="C21" s="38"/>
      <c r="D21" s="24"/>
      <c r="E21" s="28" t="s">
        <v>159</v>
      </c>
      <c r="F21" s="28" t="s">
        <v>160</v>
      </c>
      <c r="G21" s="58" t="str">
        <f t="shared" ref="G21:G24" si="6">5500/0.9*16*4</f>
        <v>$391,111</v>
      </c>
      <c r="H21" s="4" t="s">
        <v>121</v>
      </c>
      <c r="I21" s="28" t="s">
        <v>103</v>
      </c>
      <c r="J21" s="58" t="str">
        <f t="shared" si="4"/>
        <v>$777,778</v>
      </c>
      <c r="K21" s="3"/>
      <c r="L21" s="3"/>
      <c r="M21" s="3"/>
      <c r="N21" s="33">
        <v>2017.0</v>
      </c>
      <c r="O21" s="83"/>
      <c r="P21" s="38"/>
      <c r="Q21" s="3"/>
      <c r="R21" s="3"/>
      <c r="S21" s="3"/>
      <c r="T21" s="33">
        <v>2017.0</v>
      </c>
      <c r="U21" s="3"/>
      <c r="V21" s="3"/>
      <c r="W21" s="24"/>
    </row>
    <row r="22">
      <c r="A22" s="33" t="s">
        <v>126</v>
      </c>
      <c r="B22" s="38"/>
      <c r="C22" s="38"/>
      <c r="D22" s="24"/>
      <c r="E22" s="28" t="s">
        <v>159</v>
      </c>
      <c r="F22" s="28" t="s">
        <v>161</v>
      </c>
      <c r="G22" s="58" t="str">
        <f t="shared" si="6"/>
        <v>$391,111</v>
      </c>
      <c r="H22" s="4" t="s">
        <v>121</v>
      </c>
      <c r="I22" s="28" t="s">
        <v>103</v>
      </c>
      <c r="J22" s="58" t="str">
        <f t="shared" si="4"/>
        <v>$777,778</v>
      </c>
      <c r="K22" s="3"/>
      <c r="L22" s="3"/>
      <c r="M22" s="3"/>
      <c r="N22" s="33">
        <v>2017.0</v>
      </c>
      <c r="O22" s="27" t="s">
        <v>60</v>
      </c>
      <c r="P22" s="28" t="s">
        <v>162</v>
      </c>
      <c r="Q22" s="66" t="str">
        <f>75000/0.9*3</f>
        <v>$250,000</v>
      </c>
      <c r="R22" s="3"/>
      <c r="S22" s="3"/>
      <c r="T22" s="33">
        <v>2017.0</v>
      </c>
      <c r="U22" s="3"/>
      <c r="V22" s="3"/>
      <c r="W22" s="24"/>
    </row>
    <row r="23">
      <c r="A23" s="33" t="s">
        <v>131</v>
      </c>
      <c r="B23" s="38"/>
      <c r="C23" s="38"/>
      <c r="D23" s="24"/>
      <c r="E23" s="28" t="s">
        <v>163</v>
      </c>
      <c r="F23" s="28" t="s">
        <v>161</v>
      </c>
      <c r="G23" s="58" t="str">
        <f t="shared" si="6"/>
        <v>$391,111</v>
      </c>
      <c r="H23" s="4" t="s">
        <v>134</v>
      </c>
      <c r="I23" s="28" t="s">
        <v>103</v>
      </c>
      <c r="J23" s="58" t="str">
        <f t="shared" si="4"/>
        <v>$777,778</v>
      </c>
      <c r="K23" s="3"/>
      <c r="L23" s="3"/>
      <c r="M23" s="3"/>
      <c r="N23" s="33">
        <v>2017.0</v>
      </c>
      <c r="O23" s="72"/>
      <c r="P23" s="38"/>
      <c r="Q23" s="3"/>
      <c r="R23" s="3"/>
      <c r="S23" s="3"/>
      <c r="T23" s="33">
        <v>2017.0</v>
      </c>
      <c r="U23" s="3"/>
      <c r="V23" s="3"/>
      <c r="W23" s="24"/>
    </row>
    <row r="24">
      <c r="A24" s="33" t="s">
        <v>137</v>
      </c>
      <c r="B24" s="38"/>
      <c r="C24" s="38"/>
      <c r="D24" s="24"/>
      <c r="E24" s="28" t="s">
        <v>163</v>
      </c>
      <c r="F24" s="28" t="s">
        <v>161</v>
      </c>
      <c r="G24" s="58" t="str">
        <f t="shared" si="6"/>
        <v>$391,111</v>
      </c>
      <c r="H24" s="4" t="s">
        <v>134</v>
      </c>
      <c r="I24" s="28" t="s">
        <v>103</v>
      </c>
      <c r="J24" s="58" t="str">
        <f t="shared" si="4"/>
        <v>$777,778</v>
      </c>
      <c r="K24" s="3"/>
      <c r="L24" s="3"/>
      <c r="M24" s="3"/>
      <c r="N24" s="33">
        <v>2017.0</v>
      </c>
      <c r="O24" s="72"/>
      <c r="P24" s="38"/>
      <c r="Q24" s="3"/>
      <c r="R24" s="3"/>
      <c r="S24" s="3"/>
      <c r="T24" s="33">
        <v>2017.0</v>
      </c>
      <c r="U24" s="3"/>
      <c r="V24" s="3"/>
      <c r="W24" s="24"/>
    </row>
    <row r="25">
      <c r="A25" s="33" t="s">
        <v>139</v>
      </c>
      <c r="B25" s="38"/>
      <c r="C25" s="38"/>
      <c r="D25" s="24"/>
      <c r="E25" s="28" t="s">
        <v>164</v>
      </c>
      <c r="F25" s="38"/>
      <c r="G25" s="24"/>
      <c r="H25" s="4" t="s">
        <v>165</v>
      </c>
      <c r="I25" s="3"/>
      <c r="J25" s="24"/>
      <c r="K25" s="3"/>
      <c r="L25" s="3"/>
      <c r="M25" s="3"/>
      <c r="N25" s="33">
        <v>2017.0</v>
      </c>
      <c r="O25" s="72"/>
      <c r="P25" s="38"/>
      <c r="Q25" s="3"/>
      <c r="R25" s="3"/>
      <c r="S25" s="3"/>
      <c r="T25" s="33">
        <v>2017.0</v>
      </c>
      <c r="U25" s="3"/>
      <c r="V25" s="3"/>
      <c r="W25" s="24"/>
    </row>
    <row r="26">
      <c r="A26" s="33" t="s">
        <v>144</v>
      </c>
      <c r="B26" s="38"/>
      <c r="C26" s="38"/>
      <c r="D26" s="24"/>
      <c r="E26" s="38"/>
      <c r="F26" s="3"/>
      <c r="G26" s="24"/>
      <c r="H26" s="3"/>
      <c r="I26" s="3"/>
      <c r="J26" s="24"/>
      <c r="K26" s="3"/>
      <c r="L26" s="3"/>
      <c r="M26" s="3"/>
      <c r="N26" s="33">
        <v>2017.0</v>
      </c>
      <c r="O26" s="72"/>
      <c r="P26" s="38"/>
      <c r="Q26" s="3"/>
      <c r="R26" s="3"/>
      <c r="S26" s="3"/>
      <c r="T26" s="33">
        <v>2017.0</v>
      </c>
      <c r="U26" s="3"/>
      <c r="V26" s="3"/>
      <c r="W26" s="24"/>
    </row>
    <row r="27">
      <c r="A27" s="33" t="s">
        <v>145</v>
      </c>
      <c r="B27" s="28" t="s">
        <v>146</v>
      </c>
      <c r="C27" s="38"/>
      <c r="D27" s="24"/>
      <c r="E27" s="38"/>
      <c r="F27" s="3"/>
      <c r="G27" s="24"/>
      <c r="H27" s="3"/>
      <c r="I27" s="3"/>
      <c r="J27" s="24"/>
      <c r="K27" s="3"/>
      <c r="L27" s="3"/>
      <c r="M27" s="3"/>
      <c r="N27" s="33">
        <v>2017.0</v>
      </c>
      <c r="O27" s="72"/>
      <c r="P27" s="38"/>
      <c r="Q27" s="3"/>
      <c r="R27" s="3"/>
      <c r="S27" s="3"/>
      <c r="T27" s="33">
        <v>2017.0</v>
      </c>
      <c r="U27" s="3"/>
      <c r="V27" s="3"/>
      <c r="W27" s="24"/>
    </row>
    <row r="28">
      <c r="A28" s="73">
        <v>2017.0</v>
      </c>
      <c r="B28" s="74"/>
      <c r="C28" s="74"/>
      <c r="D28" s="75" t="str">
        <f>SUM(D16:D27)</f>
        <v>$1,000,000</v>
      </c>
      <c r="E28" s="74"/>
      <c r="F28" s="76"/>
      <c r="G28" s="75" t="str">
        <f>SUM(G16:G27)</f>
        <v>$6,364,444</v>
      </c>
      <c r="H28" s="76"/>
      <c r="I28" s="76"/>
      <c r="J28" s="75" t="str">
        <f>SUM(J16:J27)</f>
        <v>$6,222,222</v>
      </c>
      <c r="K28" s="75"/>
      <c r="L28" s="76"/>
      <c r="M28" s="75" t="str">
        <f>SUM(B28:J28)</f>
        <v>$13,586,667</v>
      </c>
      <c r="N28" s="73">
        <v>2017.0</v>
      </c>
      <c r="O28" s="77"/>
      <c r="P28" s="74"/>
      <c r="Q28" s="79" t="str">
        <f>sum(Q16:Q27)</f>
        <v>$2,222,500</v>
      </c>
      <c r="R28" s="76"/>
      <c r="S28" s="76"/>
      <c r="T28" s="73">
        <v>2017.0</v>
      </c>
      <c r="U28" s="76"/>
      <c r="V28" s="76"/>
      <c r="W28" s="79" t="str">
        <f>sum(W16:W27)</f>
        <v>$0</v>
      </c>
      <c r="X28" s="81"/>
      <c r="Y28" s="82" t="str">
        <f>sum(D28,G28,J28,M28,Q28,W28)</f>
        <v>$29,395,833</v>
      </c>
    </row>
    <row r="29">
      <c r="A29" s="33" t="s">
        <v>166</v>
      </c>
      <c r="B29" s="38"/>
      <c r="C29" s="38"/>
      <c r="D29" s="24"/>
      <c r="E29" s="38"/>
      <c r="F29" s="3"/>
      <c r="G29" s="24"/>
      <c r="H29" s="4" t="s">
        <v>149</v>
      </c>
      <c r="I29" s="3"/>
      <c r="J29" s="24"/>
      <c r="K29" s="3"/>
      <c r="L29" s="3"/>
      <c r="M29" s="3"/>
      <c r="N29" s="33">
        <v>2018.0</v>
      </c>
      <c r="O29" s="27" t="s">
        <v>75</v>
      </c>
      <c r="P29" s="27" t="s">
        <v>167</v>
      </c>
      <c r="Q29" s="45" t="str">
        <f>175*800+250*800+70*800</f>
        <v>$396,000</v>
      </c>
      <c r="R29" s="3"/>
      <c r="S29" s="3"/>
      <c r="T29" s="33">
        <v>2018.0</v>
      </c>
      <c r="U29" s="3"/>
      <c r="V29" s="3"/>
      <c r="W29" s="24"/>
    </row>
    <row r="30">
      <c r="A30" s="33" t="s">
        <v>92</v>
      </c>
      <c r="B30" s="38"/>
      <c r="C30" s="38"/>
      <c r="D30" s="24"/>
      <c r="E30" s="38"/>
      <c r="F30" s="3"/>
      <c r="G30" s="24"/>
      <c r="H30" s="4" t="s">
        <v>97</v>
      </c>
      <c r="I30" s="28" t="s">
        <v>103</v>
      </c>
      <c r="J30" s="58" t="str">
        <f t="shared" ref="J30:J37" si="7">350000/0.9*2</f>
        <v>$777,778</v>
      </c>
      <c r="K30" s="3"/>
      <c r="L30" s="3"/>
      <c r="M30" s="3"/>
      <c r="N30" s="33">
        <v>2018.0</v>
      </c>
      <c r="O30" s="27" t="s">
        <v>18</v>
      </c>
      <c r="P30" s="56" t="s">
        <v>168</v>
      </c>
      <c r="Q30" s="45">
        <v>240000.0</v>
      </c>
      <c r="R30" s="3"/>
      <c r="S30" s="3"/>
      <c r="T30" s="33">
        <v>2018.0</v>
      </c>
      <c r="U30" s="3"/>
      <c r="V30" s="3"/>
      <c r="W30" s="24"/>
    </row>
    <row r="31">
      <c r="A31" s="33" t="s">
        <v>101</v>
      </c>
      <c r="B31" s="38"/>
      <c r="C31" s="38"/>
      <c r="D31" s="24"/>
      <c r="E31" s="28" t="s">
        <v>151</v>
      </c>
      <c r="F31" s="3"/>
      <c r="G31" s="24"/>
      <c r="H31" s="4" t="s">
        <v>97</v>
      </c>
      <c r="I31" s="28" t="s">
        <v>103</v>
      </c>
      <c r="J31" s="58" t="str">
        <f t="shared" si="7"/>
        <v>$777,778</v>
      </c>
      <c r="K31" s="3"/>
      <c r="L31" s="3"/>
      <c r="M31" s="3"/>
      <c r="N31" s="33">
        <v>2018.0</v>
      </c>
      <c r="O31" s="84" t="s">
        <v>45</v>
      </c>
      <c r="P31" s="27" t="s">
        <v>169</v>
      </c>
      <c r="Q31" s="45" t="str">
        <f>+500*800</f>
        <v>$400,000</v>
      </c>
      <c r="R31" s="3"/>
      <c r="S31" s="3"/>
      <c r="T31" s="33">
        <v>2018.0</v>
      </c>
      <c r="U31" s="3"/>
      <c r="V31" s="3"/>
      <c r="W31" s="24"/>
    </row>
    <row r="32">
      <c r="A32" s="33" t="s">
        <v>105</v>
      </c>
      <c r="B32" s="38"/>
      <c r="C32" s="38"/>
      <c r="D32" s="24"/>
      <c r="E32" s="28" t="s">
        <v>170</v>
      </c>
      <c r="F32" s="85" t="s">
        <v>171</v>
      </c>
      <c r="G32" s="86" t="str">
        <f>(4750/0.9*8*4*4)*4</f>
        <v>$2,702,222</v>
      </c>
      <c r="H32" s="4" t="s">
        <v>97</v>
      </c>
      <c r="I32" s="28" t="s">
        <v>103</v>
      </c>
      <c r="J32" s="58" t="str">
        <f t="shared" si="7"/>
        <v>$777,778</v>
      </c>
      <c r="K32" s="3"/>
      <c r="L32" s="3"/>
      <c r="M32" s="3"/>
      <c r="N32" s="33">
        <v>2018.0</v>
      </c>
      <c r="O32" s="72"/>
      <c r="P32" s="38"/>
      <c r="Q32" s="3"/>
      <c r="R32" s="3"/>
      <c r="S32" s="3"/>
      <c r="T32" s="33">
        <v>2018.0</v>
      </c>
      <c r="U32" s="3"/>
      <c r="V32" s="3"/>
      <c r="W32" s="24"/>
    </row>
    <row r="33">
      <c r="A33" s="33" t="s">
        <v>109</v>
      </c>
      <c r="B33" s="38"/>
      <c r="C33" s="38"/>
      <c r="D33" s="24"/>
      <c r="E33" s="28" t="s">
        <v>172</v>
      </c>
      <c r="F33" s="87"/>
      <c r="G33" s="87"/>
      <c r="H33" s="4" t="s">
        <v>97</v>
      </c>
      <c r="I33" s="28" t="s">
        <v>103</v>
      </c>
      <c r="J33" s="58" t="str">
        <f t="shared" si="7"/>
        <v>$777,778</v>
      </c>
      <c r="K33" s="3"/>
      <c r="L33" s="3"/>
      <c r="M33" s="3"/>
      <c r="N33" s="33">
        <v>2018.0</v>
      </c>
      <c r="O33" s="27" t="s">
        <v>173</v>
      </c>
      <c r="P33" s="56" t="s">
        <v>174</v>
      </c>
      <c r="Q33" s="66" t="str">
        <f>5*105*800</f>
        <v>$420,000</v>
      </c>
      <c r="R33" s="3"/>
      <c r="S33" s="3"/>
      <c r="T33" s="33">
        <v>2018.0</v>
      </c>
      <c r="U33" s="3"/>
      <c r="V33" s="3"/>
      <c r="W33" s="24"/>
    </row>
    <row r="34">
      <c r="A34" s="33" t="s">
        <v>118</v>
      </c>
      <c r="B34" s="38"/>
      <c r="C34" s="38"/>
      <c r="D34" s="24"/>
      <c r="E34" s="4" t="s">
        <v>175</v>
      </c>
      <c r="F34" s="87"/>
      <c r="G34" s="87"/>
      <c r="H34" s="4" t="s">
        <v>121</v>
      </c>
      <c r="I34" s="28" t="s">
        <v>103</v>
      </c>
      <c r="J34" s="58" t="str">
        <f t="shared" si="7"/>
        <v>$777,778</v>
      </c>
      <c r="K34" s="3"/>
      <c r="L34" s="3"/>
      <c r="M34" s="3"/>
      <c r="N34" s="33">
        <v>2018.0</v>
      </c>
      <c r="O34" s="27"/>
      <c r="P34" s="28"/>
      <c r="Q34" s="66"/>
      <c r="R34" s="3"/>
      <c r="S34" s="3"/>
      <c r="T34" s="33">
        <v>2018.0</v>
      </c>
      <c r="U34" s="3"/>
      <c r="V34" s="3"/>
      <c r="W34" s="24"/>
    </row>
    <row r="35">
      <c r="A35" s="33" t="s">
        <v>126</v>
      </c>
      <c r="B35" s="38"/>
      <c r="C35" s="38"/>
      <c r="D35" s="24"/>
      <c r="E35" s="28" t="s">
        <v>175</v>
      </c>
      <c r="F35" s="88"/>
      <c r="G35" s="88"/>
      <c r="H35" s="4" t="s">
        <v>121</v>
      </c>
      <c r="I35" s="28" t="s">
        <v>103</v>
      </c>
      <c r="J35" s="58" t="str">
        <f t="shared" si="7"/>
        <v>$777,778</v>
      </c>
      <c r="K35" s="3"/>
      <c r="L35" s="3"/>
      <c r="M35" s="3"/>
      <c r="N35" s="33">
        <v>2018.0</v>
      </c>
      <c r="O35" s="27" t="s">
        <v>60</v>
      </c>
      <c r="P35" s="28" t="s">
        <v>176</v>
      </c>
      <c r="Q35" s="66" t="str">
        <f>80000/0.9*6</f>
        <v>$533,333</v>
      </c>
      <c r="R35" s="3"/>
      <c r="S35" s="3"/>
      <c r="T35" s="33">
        <v>2018.0</v>
      </c>
      <c r="U35" s="3"/>
      <c r="V35" s="3"/>
      <c r="W35" s="24"/>
    </row>
    <row r="36">
      <c r="A36" s="33" t="s">
        <v>131</v>
      </c>
      <c r="B36" s="38"/>
      <c r="C36" s="38"/>
      <c r="D36" s="24"/>
      <c r="E36" s="28" t="s">
        <v>159</v>
      </c>
      <c r="F36" s="28" t="s">
        <v>177</v>
      </c>
      <c r="G36" s="58" t="str">
        <f t="shared" ref="G36:G37" si="8">((5750/0.9)*12*4)*4</f>
        <v>$1,226,667</v>
      </c>
      <c r="H36" s="4" t="s">
        <v>134</v>
      </c>
      <c r="I36" s="28" t="s">
        <v>103</v>
      </c>
      <c r="J36" s="58" t="str">
        <f t="shared" si="7"/>
        <v>$777,778</v>
      </c>
      <c r="K36" s="3"/>
      <c r="L36" s="3"/>
      <c r="M36" s="3"/>
      <c r="N36" s="33">
        <v>2018.0</v>
      </c>
      <c r="O36" s="72"/>
      <c r="P36" s="38"/>
      <c r="Q36" s="3"/>
      <c r="R36" s="3"/>
      <c r="S36" s="3"/>
      <c r="T36" s="33">
        <v>2018.0</v>
      </c>
      <c r="U36" s="3"/>
      <c r="V36" s="3"/>
      <c r="W36" s="24"/>
    </row>
    <row r="37">
      <c r="A37" s="33" t="s">
        <v>137</v>
      </c>
      <c r="B37" s="38"/>
      <c r="C37" s="38"/>
      <c r="D37" s="24"/>
      <c r="E37" s="28" t="s">
        <v>163</v>
      </c>
      <c r="F37" s="28" t="s">
        <v>177</v>
      </c>
      <c r="G37" s="58" t="str">
        <f t="shared" si="8"/>
        <v>$1,226,667</v>
      </c>
      <c r="H37" s="4" t="s">
        <v>134</v>
      </c>
      <c r="I37" s="28" t="s">
        <v>103</v>
      </c>
      <c r="J37" s="58" t="str">
        <f t="shared" si="7"/>
        <v>$777,778</v>
      </c>
      <c r="K37" s="3"/>
      <c r="L37" s="3"/>
      <c r="M37" s="3"/>
      <c r="N37" s="33">
        <v>2018.0</v>
      </c>
      <c r="O37" s="72"/>
      <c r="P37" s="38"/>
      <c r="Q37" s="3"/>
      <c r="R37" s="3"/>
      <c r="S37" s="3"/>
      <c r="T37" s="33">
        <v>2018.0</v>
      </c>
      <c r="U37" s="3"/>
      <c r="V37" s="3"/>
      <c r="W37" s="24"/>
    </row>
    <row r="38">
      <c r="A38" s="33" t="s">
        <v>139</v>
      </c>
      <c r="B38" s="28" t="s">
        <v>178</v>
      </c>
      <c r="C38" s="38"/>
      <c r="D38" s="24"/>
      <c r="E38" s="38"/>
      <c r="F38" s="3"/>
      <c r="G38" s="24"/>
      <c r="H38" s="4" t="s">
        <v>165</v>
      </c>
      <c r="I38" s="3"/>
      <c r="J38" s="24"/>
      <c r="K38" s="3"/>
      <c r="L38" s="3"/>
      <c r="M38" s="3"/>
      <c r="N38" s="33">
        <v>2018.0</v>
      </c>
      <c r="O38" s="72"/>
      <c r="P38" s="38"/>
      <c r="Q38" s="3"/>
      <c r="R38" s="3"/>
      <c r="S38" s="3"/>
      <c r="T38" s="33">
        <v>2018.0</v>
      </c>
      <c r="U38" s="3"/>
      <c r="V38" s="3"/>
      <c r="W38" s="24"/>
    </row>
    <row r="39">
      <c r="A39" s="33" t="s">
        <v>144</v>
      </c>
      <c r="B39" s="38"/>
      <c r="C39" s="38"/>
      <c r="D39" s="24"/>
      <c r="E39" s="38"/>
      <c r="F39" s="3"/>
      <c r="G39" s="24"/>
      <c r="H39" s="3"/>
      <c r="I39" s="3"/>
      <c r="J39" s="24"/>
      <c r="K39" s="3"/>
      <c r="L39" s="3"/>
      <c r="M39" s="3"/>
      <c r="N39" s="33">
        <v>2018.0</v>
      </c>
      <c r="O39" s="72"/>
      <c r="P39" s="38"/>
      <c r="Q39" s="3"/>
      <c r="R39" s="3"/>
      <c r="S39" s="3"/>
      <c r="T39" s="33">
        <v>2018.0</v>
      </c>
      <c r="U39" s="3"/>
      <c r="V39" s="3"/>
      <c r="W39" s="24"/>
    </row>
    <row r="40">
      <c r="A40" s="33" t="s">
        <v>145</v>
      </c>
      <c r="B40" s="28" t="s">
        <v>179</v>
      </c>
      <c r="C40" s="38"/>
      <c r="D40" s="24"/>
      <c r="E40" s="38"/>
      <c r="F40" s="3"/>
      <c r="G40" s="24"/>
      <c r="H40" s="3"/>
      <c r="I40" s="3"/>
      <c r="J40" s="24"/>
      <c r="K40" s="3"/>
      <c r="L40" s="3"/>
      <c r="M40" s="3"/>
      <c r="N40" s="33">
        <v>2018.0</v>
      </c>
      <c r="O40" s="72"/>
      <c r="P40" s="38"/>
      <c r="Q40" s="3"/>
      <c r="R40" s="3"/>
      <c r="S40" s="3"/>
      <c r="T40" s="33">
        <v>2018.0</v>
      </c>
      <c r="U40" s="3"/>
      <c r="V40" s="3"/>
      <c r="W40" s="24"/>
    </row>
    <row r="41">
      <c r="A41" s="73">
        <v>2018.0</v>
      </c>
      <c r="B41" s="76"/>
      <c r="C41" s="76"/>
      <c r="D41" s="79" t="str">
        <f>SUM(D29:D40)</f>
        <v>$0</v>
      </c>
      <c r="E41" s="76"/>
      <c r="F41" s="76"/>
      <c r="G41" s="79" t="str">
        <f>SUM(G29:G40)</f>
        <v>$5,155,556</v>
      </c>
      <c r="H41" s="76"/>
      <c r="I41" s="76"/>
      <c r="J41" s="79" t="str">
        <f>sum(J29:J40)</f>
        <v>$6,222,222</v>
      </c>
      <c r="K41" s="75"/>
      <c r="L41" s="76"/>
      <c r="M41" s="75" t="str">
        <f>SUM(B41:J41)</f>
        <v>$11,377,778</v>
      </c>
      <c r="N41" s="73">
        <v>2018.0</v>
      </c>
      <c r="O41" s="89"/>
      <c r="P41" s="74"/>
      <c r="Q41" s="79" t="str">
        <f>sum(Q29:Q40)</f>
        <v>$1,989,333</v>
      </c>
      <c r="R41" s="76"/>
      <c r="S41" s="76"/>
      <c r="T41" s="73">
        <v>2018.0</v>
      </c>
      <c r="U41" s="76"/>
      <c r="V41" s="76"/>
      <c r="W41" s="79" t="str">
        <f>sum(W29:W40)</f>
        <v>$0</v>
      </c>
      <c r="X41" s="81"/>
      <c r="Y41" s="82" t="str">
        <f>sum(D41,G41,J41,M41,Q41,W41)</f>
        <v>$24,744,889</v>
      </c>
    </row>
    <row r="42">
      <c r="D42" s="90"/>
      <c r="G42" s="90"/>
      <c r="J42" s="90"/>
      <c r="O42" s="91"/>
      <c r="P42" s="78"/>
      <c r="W42" s="92"/>
    </row>
    <row r="43">
      <c r="A43" s="81"/>
      <c r="B43" s="81"/>
      <c r="C43" s="81"/>
      <c r="D43" s="93" t="str">
        <f>SUM(D3:D40)</f>
        <v>$2,000,000</v>
      </c>
      <c r="E43" s="81"/>
      <c r="F43" s="81"/>
      <c r="G43" s="93" t="str">
        <f>sum(G41,G28,G15)</f>
        <v>$18,258,889</v>
      </c>
      <c r="H43" s="81"/>
      <c r="I43" s="81"/>
      <c r="J43" s="93" t="str">
        <f>sum(J41,J28,J15)</f>
        <v>$18,666,667</v>
      </c>
      <c r="K43" s="93"/>
      <c r="L43" s="81"/>
      <c r="M43" s="93" t="str">
        <f>SUM(B43:J43)</f>
        <v>$38,925,556</v>
      </c>
      <c r="N43" s="81"/>
      <c r="O43" s="94"/>
      <c r="P43" s="95"/>
      <c r="Q43" s="93" t="str">
        <f>sum(Q41,Q28,Q15)</f>
        <v>$12,247,917</v>
      </c>
      <c r="R43" s="81"/>
      <c r="S43" s="81"/>
      <c r="T43" s="81"/>
      <c r="U43" s="81"/>
      <c r="V43" s="81"/>
      <c r="W43" s="96"/>
    </row>
    <row r="44">
      <c r="D44" s="90"/>
      <c r="G44" s="90"/>
      <c r="J44" s="90"/>
      <c r="O44" s="91"/>
      <c r="P44" s="78"/>
      <c r="W44" s="92"/>
    </row>
    <row r="45">
      <c r="D45" s="90"/>
      <c r="G45" s="90"/>
      <c r="J45" s="90"/>
      <c r="O45" s="91"/>
      <c r="P45" s="78"/>
      <c r="W45" s="92"/>
    </row>
    <row r="46">
      <c r="D46" s="90"/>
      <c r="G46" s="90"/>
      <c r="J46" s="90"/>
      <c r="O46" s="91"/>
      <c r="P46" s="78"/>
      <c r="W46" s="92"/>
    </row>
    <row r="47">
      <c r="D47" s="90"/>
      <c r="G47" s="90"/>
      <c r="J47" s="90"/>
      <c r="O47" s="91"/>
      <c r="P47" s="78"/>
      <c r="W47" s="92"/>
    </row>
    <row r="48">
      <c r="D48" s="90"/>
      <c r="G48" s="90"/>
      <c r="J48" s="90"/>
      <c r="O48" s="91"/>
      <c r="P48" s="78"/>
      <c r="W48" s="92"/>
    </row>
    <row r="49">
      <c r="D49" s="90"/>
      <c r="G49" s="90"/>
      <c r="J49" s="90"/>
      <c r="O49" s="91"/>
      <c r="P49" s="78"/>
      <c r="W49" s="92"/>
    </row>
    <row r="50">
      <c r="D50" s="90"/>
      <c r="G50" s="90"/>
      <c r="J50" s="90"/>
      <c r="O50" s="91"/>
      <c r="P50" s="78"/>
      <c r="W50" s="92"/>
    </row>
    <row r="51">
      <c r="D51" s="90"/>
      <c r="G51" s="90"/>
      <c r="J51" s="92"/>
      <c r="O51" s="91"/>
      <c r="P51" s="78"/>
      <c r="W51" s="92"/>
    </row>
    <row r="52">
      <c r="D52" s="92"/>
      <c r="G52" s="90"/>
      <c r="J52" s="92"/>
      <c r="O52" s="91"/>
      <c r="P52" s="78"/>
      <c r="W52" s="92"/>
    </row>
    <row r="53">
      <c r="D53" s="92"/>
      <c r="G53" s="90"/>
      <c r="J53" s="92"/>
      <c r="O53" s="91"/>
      <c r="P53" s="78"/>
      <c r="W53" s="92"/>
    </row>
    <row r="54">
      <c r="D54" s="92"/>
      <c r="G54" s="90"/>
      <c r="J54" s="92"/>
      <c r="O54" s="91"/>
      <c r="P54" s="78"/>
      <c r="W54" s="92"/>
    </row>
    <row r="55">
      <c r="D55" s="92"/>
      <c r="G55" s="90"/>
      <c r="J55" s="92"/>
      <c r="O55" s="91"/>
      <c r="P55" s="78"/>
      <c r="W55" s="92"/>
    </row>
    <row r="56">
      <c r="D56" s="92"/>
      <c r="G56" s="90"/>
      <c r="J56" s="92"/>
      <c r="O56" s="91"/>
      <c r="P56" s="78"/>
      <c r="W56" s="92"/>
    </row>
    <row r="57">
      <c r="D57" s="92"/>
      <c r="G57" s="90"/>
      <c r="J57" s="92"/>
      <c r="O57" s="91"/>
      <c r="P57" s="78"/>
      <c r="W57" s="92"/>
    </row>
    <row r="58">
      <c r="D58" s="92"/>
      <c r="G58" s="90"/>
      <c r="J58" s="92"/>
      <c r="O58" s="91"/>
      <c r="P58" s="78"/>
      <c r="W58" s="92"/>
    </row>
    <row r="59">
      <c r="D59" s="92"/>
      <c r="G59" s="90"/>
      <c r="J59" s="92"/>
      <c r="O59" s="91"/>
      <c r="P59" s="78"/>
      <c r="W59" s="92"/>
    </row>
    <row r="60">
      <c r="D60" s="92"/>
      <c r="G60" s="90"/>
      <c r="J60" s="92"/>
      <c r="O60" s="91"/>
      <c r="P60" s="78"/>
      <c r="W60" s="92"/>
    </row>
    <row r="61">
      <c r="D61" s="92"/>
      <c r="G61" s="90"/>
      <c r="J61" s="92"/>
      <c r="O61" s="91"/>
      <c r="P61" s="78"/>
      <c r="W61" s="92"/>
    </row>
    <row r="62">
      <c r="D62" s="92"/>
      <c r="G62" s="90"/>
      <c r="J62" s="92"/>
      <c r="O62" s="91"/>
      <c r="P62" s="78"/>
      <c r="W62" s="92"/>
    </row>
    <row r="63">
      <c r="D63" s="92"/>
      <c r="G63" s="90"/>
      <c r="J63" s="92"/>
      <c r="O63" s="91"/>
      <c r="P63" s="78"/>
      <c r="W63" s="92"/>
    </row>
    <row r="64">
      <c r="D64" s="92"/>
      <c r="G64" s="90"/>
      <c r="J64" s="92"/>
      <c r="O64" s="91"/>
      <c r="P64" s="78"/>
      <c r="W64" s="92"/>
    </row>
    <row r="65">
      <c r="D65" s="92"/>
      <c r="G65" s="90"/>
      <c r="J65" s="92"/>
      <c r="O65" s="91"/>
      <c r="P65" s="78"/>
      <c r="W65" s="92"/>
    </row>
    <row r="66">
      <c r="D66" s="92"/>
      <c r="G66" s="90"/>
      <c r="J66" s="92"/>
      <c r="O66" s="91"/>
      <c r="P66" s="78"/>
      <c r="W66" s="92"/>
    </row>
    <row r="67">
      <c r="D67" s="92"/>
      <c r="G67" s="90"/>
      <c r="J67" s="92"/>
      <c r="O67" s="91"/>
      <c r="P67" s="78"/>
      <c r="W67" s="92"/>
    </row>
    <row r="68">
      <c r="D68" s="92"/>
      <c r="G68" s="90"/>
      <c r="J68" s="92"/>
      <c r="O68" s="91"/>
      <c r="P68" s="78"/>
      <c r="W68" s="92"/>
    </row>
    <row r="69">
      <c r="D69" s="92"/>
      <c r="G69" s="90"/>
      <c r="J69" s="92"/>
      <c r="O69" s="91"/>
      <c r="P69" s="78"/>
      <c r="W69" s="92"/>
    </row>
    <row r="70">
      <c r="D70" s="92"/>
      <c r="G70" s="90"/>
      <c r="J70" s="92"/>
      <c r="O70" s="91"/>
      <c r="P70" s="78"/>
      <c r="W70" s="92"/>
    </row>
    <row r="71">
      <c r="D71" s="92"/>
      <c r="G71" s="90"/>
      <c r="J71" s="92"/>
      <c r="O71" s="91"/>
      <c r="P71" s="78"/>
      <c r="W71" s="92"/>
    </row>
    <row r="72">
      <c r="D72" s="92"/>
      <c r="G72" s="90"/>
      <c r="J72" s="92"/>
      <c r="O72" s="91"/>
      <c r="P72" s="78"/>
      <c r="W72" s="92"/>
    </row>
    <row r="73">
      <c r="D73" s="92"/>
      <c r="G73" s="90"/>
      <c r="J73" s="92"/>
      <c r="O73" s="91"/>
      <c r="P73" s="78"/>
      <c r="W73" s="92"/>
    </row>
    <row r="74">
      <c r="D74" s="92"/>
      <c r="G74" s="90"/>
      <c r="J74" s="92"/>
      <c r="O74" s="91"/>
      <c r="P74" s="78"/>
      <c r="W74" s="92"/>
    </row>
    <row r="75">
      <c r="D75" s="92"/>
      <c r="G75" s="90"/>
      <c r="J75" s="92"/>
      <c r="O75" s="91"/>
      <c r="P75" s="78"/>
      <c r="W75" s="92"/>
    </row>
    <row r="76">
      <c r="D76" s="92"/>
      <c r="G76" s="90"/>
      <c r="J76" s="92"/>
      <c r="O76" s="91"/>
      <c r="P76" s="78"/>
      <c r="W76" s="92"/>
    </row>
    <row r="77">
      <c r="D77" s="92"/>
      <c r="G77" s="90"/>
      <c r="J77" s="92"/>
      <c r="O77" s="91"/>
      <c r="P77" s="78"/>
      <c r="W77" s="92"/>
    </row>
    <row r="78">
      <c r="D78" s="92"/>
      <c r="G78" s="90"/>
      <c r="J78" s="92"/>
      <c r="O78" s="91"/>
      <c r="P78" s="78"/>
      <c r="W78" s="92"/>
    </row>
    <row r="79">
      <c r="D79" s="92"/>
      <c r="G79" s="90"/>
      <c r="J79" s="92"/>
      <c r="O79" s="91"/>
      <c r="P79" s="78"/>
      <c r="W79" s="92"/>
    </row>
    <row r="80">
      <c r="D80" s="92"/>
      <c r="G80" s="90"/>
      <c r="J80" s="92"/>
      <c r="O80" s="91"/>
      <c r="P80" s="78"/>
      <c r="W80" s="92"/>
    </row>
    <row r="81">
      <c r="D81" s="92"/>
      <c r="G81" s="90"/>
      <c r="J81" s="92"/>
      <c r="O81" s="91"/>
      <c r="P81" s="78"/>
      <c r="W81" s="92"/>
    </row>
    <row r="82">
      <c r="D82" s="92"/>
      <c r="G82" s="90"/>
      <c r="J82" s="92"/>
      <c r="O82" s="91"/>
      <c r="P82" s="78"/>
      <c r="W82" s="92"/>
    </row>
    <row r="83">
      <c r="D83" s="92"/>
      <c r="G83" s="90"/>
      <c r="J83" s="92"/>
      <c r="O83" s="91"/>
      <c r="P83" s="78"/>
      <c r="W83" s="92"/>
    </row>
    <row r="84">
      <c r="D84" s="92"/>
      <c r="G84" s="90"/>
      <c r="J84" s="92"/>
      <c r="O84" s="91"/>
      <c r="P84" s="78"/>
      <c r="W84" s="92"/>
    </row>
    <row r="85">
      <c r="D85" s="92"/>
      <c r="G85" s="90"/>
      <c r="J85" s="92"/>
      <c r="O85" s="91"/>
      <c r="P85" s="78"/>
      <c r="W85" s="92"/>
    </row>
    <row r="86">
      <c r="D86" s="92"/>
      <c r="G86" s="90"/>
      <c r="J86" s="92"/>
      <c r="O86" s="91"/>
      <c r="P86" s="78"/>
      <c r="W86" s="92"/>
    </row>
    <row r="87">
      <c r="D87" s="92"/>
      <c r="G87" s="90"/>
      <c r="J87" s="92"/>
      <c r="O87" s="91"/>
      <c r="P87" s="78"/>
      <c r="W87" s="92"/>
    </row>
    <row r="88">
      <c r="D88" s="92"/>
      <c r="G88" s="90"/>
      <c r="J88" s="92"/>
      <c r="O88" s="91"/>
      <c r="P88" s="78"/>
      <c r="W88" s="92"/>
    </row>
    <row r="89">
      <c r="D89" s="92"/>
      <c r="G89" s="90"/>
      <c r="J89" s="92"/>
      <c r="O89" s="91"/>
      <c r="P89" s="78"/>
      <c r="W89" s="92"/>
    </row>
    <row r="90">
      <c r="D90" s="92"/>
      <c r="G90" s="90"/>
      <c r="J90" s="92"/>
      <c r="O90" s="91"/>
      <c r="P90" s="78"/>
      <c r="W90" s="92"/>
    </row>
    <row r="91">
      <c r="D91" s="92"/>
      <c r="G91" s="90"/>
      <c r="J91" s="92"/>
      <c r="O91" s="91"/>
      <c r="P91" s="78"/>
      <c r="W91" s="92"/>
    </row>
    <row r="92">
      <c r="D92" s="92"/>
      <c r="G92" s="90"/>
      <c r="J92" s="92"/>
      <c r="O92" s="91"/>
      <c r="P92" s="78"/>
      <c r="W92" s="92"/>
    </row>
    <row r="93">
      <c r="D93" s="92"/>
      <c r="G93" s="90"/>
      <c r="J93" s="92"/>
      <c r="O93" s="91"/>
      <c r="P93" s="78"/>
      <c r="W93" s="92"/>
    </row>
    <row r="94">
      <c r="D94" s="92"/>
      <c r="G94" s="90"/>
      <c r="J94" s="92"/>
      <c r="O94" s="91"/>
      <c r="P94" s="78"/>
      <c r="W94" s="92"/>
    </row>
    <row r="95">
      <c r="D95" s="92"/>
      <c r="G95" s="90"/>
      <c r="J95" s="92"/>
      <c r="O95" s="91"/>
      <c r="P95" s="78"/>
      <c r="W95" s="92"/>
    </row>
    <row r="96">
      <c r="D96" s="92"/>
      <c r="G96" s="90"/>
      <c r="J96" s="92"/>
      <c r="O96" s="91"/>
      <c r="P96" s="78"/>
      <c r="W96" s="92"/>
    </row>
    <row r="97">
      <c r="D97" s="92"/>
      <c r="G97" s="90"/>
      <c r="J97" s="92"/>
      <c r="O97" s="91"/>
      <c r="P97" s="78"/>
      <c r="W97" s="92"/>
    </row>
    <row r="98">
      <c r="D98" s="92"/>
      <c r="G98" s="90"/>
      <c r="J98" s="92"/>
      <c r="O98" s="91"/>
      <c r="P98" s="78"/>
      <c r="W98" s="92"/>
    </row>
    <row r="99">
      <c r="D99" s="92"/>
      <c r="G99" s="90"/>
      <c r="J99" s="92"/>
      <c r="O99" s="91"/>
      <c r="P99" s="78"/>
      <c r="W99" s="92"/>
    </row>
    <row r="100">
      <c r="D100" s="92"/>
      <c r="G100" s="90"/>
      <c r="J100" s="92"/>
      <c r="O100" s="91"/>
      <c r="P100" s="78"/>
      <c r="W100" s="92"/>
    </row>
    <row r="101">
      <c r="D101" s="92"/>
      <c r="G101" s="90"/>
      <c r="J101" s="92"/>
      <c r="O101" s="91"/>
      <c r="P101" s="78"/>
      <c r="W101" s="92"/>
    </row>
    <row r="102">
      <c r="D102" s="92"/>
      <c r="G102" s="90"/>
      <c r="J102" s="92"/>
      <c r="O102" s="91"/>
      <c r="P102" s="78"/>
      <c r="W102" s="92"/>
    </row>
    <row r="103">
      <c r="D103" s="92"/>
      <c r="G103" s="90"/>
      <c r="J103" s="92"/>
      <c r="O103" s="91"/>
      <c r="P103" s="78"/>
      <c r="W103" s="92"/>
    </row>
    <row r="104">
      <c r="D104" s="92"/>
      <c r="G104" s="90"/>
      <c r="J104" s="92"/>
      <c r="O104" s="91"/>
      <c r="P104" s="78"/>
      <c r="W104" s="92"/>
    </row>
    <row r="105">
      <c r="D105" s="92"/>
      <c r="G105" s="90"/>
      <c r="J105" s="92"/>
      <c r="O105" s="91"/>
      <c r="P105" s="78"/>
      <c r="W105" s="92"/>
    </row>
    <row r="106">
      <c r="D106" s="92"/>
      <c r="G106" s="90"/>
      <c r="J106" s="92"/>
      <c r="O106" s="91"/>
      <c r="P106" s="78"/>
      <c r="W106" s="92"/>
    </row>
    <row r="107">
      <c r="D107" s="92"/>
      <c r="G107" s="90"/>
      <c r="J107" s="92"/>
      <c r="O107" s="91"/>
      <c r="P107" s="78"/>
      <c r="W107" s="92"/>
    </row>
    <row r="108">
      <c r="D108" s="92"/>
      <c r="G108" s="90"/>
      <c r="J108" s="92"/>
      <c r="O108" s="91"/>
      <c r="P108" s="78"/>
      <c r="W108" s="92"/>
    </row>
    <row r="109">
      <c r="D109" s="92"/>
      <c r="G109" s="90"/>
      <c r="J109" s="92"/>
      <c r="O109" s="91"/>
      <c r="P109" s="78"/>
      <c r="W109" s="92"/>
    </row>
    <row r="110">
      <c r="D110" s="92"/>
      <c r="G110" s="90"/>
      <c r="J110" s="92"/>
      <c r="O110" s="91"/>
      <c r="P110" s="78"/>
      <c r="W110" s="92"/>
    </row>
    <row r="111">
      <c r="D111" s="92"/>
      <c r="G111" s="90"/>
      <c r="J111" s="92"/>
      <c r="O111" s="91"/>
      <c r="P111" s="78"/>
      <c r="W111" s="92"/>
    </row>
    <row r="112">
      <c r="D112" s="92"/>
      <c r="G112" s="90"/>
      <c r="J112" s="92"/>
      <c r="O112" s="91"/>
      <c r="P112" s="78"/>
      <c r="W112" s="92"/>
    </row>
    <row r="113">
      <c r="D113" s="92"/>
      <c r="G113" s="90"/>
      <c r="J113" s="92"/>
      <c r="O113" s="91"/>
      <c r="P113" s="78"/>
      <c r="W113" s="92"/>
    </row>
    <row r="114">
      <c r="D114" s="92"/>
      <c r="G114" s="90"/>
      <c r="J114" s="92"/>
      <c r="O114" s="91"/>
      <c r="P114" s="78"/>
      <c r="W114" s="92"/>
    </row>
    <row r="115">
      <c r="D115" s="92"/>
      <c r="G115" s="90"/>
      <c r="J115" s="92"/>
      <c r="O115" s="91"/>
      <c r="P115" s="78"/>
      <c r="W115" s="92"/>
    </row>
    <row r="116">
      <c r="D116" s="92"/>
      <c r="G116" s="90"/>
      <c r="J116" s="92"/>
      <c r="O116" s="91"/>
      <c r="P116" s="78"/>
      <c r="W116" s="92"/>
    </row>
    <row r="117">
      <c r="D117" s="92"/>
      <c r="G117" s="90"/>
      <c r="J117" s="92"/>
      <c r="O117" s="91"/>
      <c r="P117" s="78"/>
      <c r="W117" s="92"/>
    </row>
    <row r="118">
      <c r="D118" s="92"/>
      <c r="G118" s="90"/>
      <c r="J118" s="92"/>
      <c r="O118" s="91"/>
      <c r="P118" s="78"/>
      <c r="W118" s="92"/>
    </row>
    <row r="119">
      <c r="D119" s="92"/>
      <c r="G119" s="90"/>
      <c r="J119" s="92"/>
      <c r="O119" s="91"/>
      <c r="P119" s="78"/>
      <c r="W119" s="92"/>
    </row>
    <row r="120">
      <c r="D120" s="92"/>
      <c r="G120" s="90"/>
      <c r="J120" s="92"/>
      <c r="O120" s="91"/>
      <c r="P120" s="78"/>
      <c r="W120" s="92"/>
    </row>
    <row r="121">
      <c r="D121" s="92"/>
      <c r="G121" s="90"/>
      <c r="J121" s="92"/>
      <c r="O121" s="91"/>
      <c r="P121" s="78"/>
      <c r="W121" s="92"/>
    </row>
    <row r="122">
      <c r="D122" s="92"/>
      <c r="G122" s="90"/>
      <c r="J122" s="92"/>
      <c r="O122" s="91"/>
      <c r="P122" s="78"/>
      <c r="W122" s="92"/>
    </row>
    <row r="123">
      <c r="D123" s="92"/>
      <c r="G123" s="90"/>
      <c r="J123" s="92"/>
      <c r="O123" s="91"/>
      <c r="P123" s="78"/>
      <c r="W123" s="92"/>
    </row>
    <row r="124">
      <c r="D124" s="92"/>
      <c r="G124" s="90"/>
      <c r="J124" s="92"/>
      <c r="O124" s="91"/>
      <c r="P124" s="78"/>
      <c r="W124" s="92"/>
    </row>
    <row r="125">
      <c r="D125" s="92"/>
      <c r="G125" s="90"/>
      <c r="J125" s="92"/>
      <c r="O125" s="91"/>
      <c r="P125" s="78"/>
      <c r="W125" s="92"/>
    </row>
    <row r="126">
      <c r="D126" s="92"/>
      <c r="G126" s="90"/>
      <c r="J126" s="92"/>
      <c r="O126" s="91"/>
      <c r="P126" s="78"/>
      <c r="W126" s="92"/>
    </row>
    <row r="127">
      <c r="D127" s="92"/>
      <c r="G127" s="90"/>
      <c r="J127" s="92"/>
      <c r="O127" s="91"/>
      <c r="P127" s="78"/>
      <c r="W127" s="92"/>
    </row>
    <row r="128">
      <c r="D128" s="92"/>
      <c r="G128" s="90"/>
      <c r="J128" s="92"/>
      <c r="O128" s="91"/>
      <c r="P128" s="78"/>
      <c r="W128" s="92"/>
    </row>
    <row r="129">
      <c r="D129" s="92"/>
      <c r="G129" s="90"/>
      <c r="J129" s="92"/>
      <c r="O129" s="91"/>
      <c r="P129" s="78"/>
      <c r="W129" s="92"/>
    </row>
    <row r="130">
      <c r="D130" s="92"/>
      <c r="G130" s="90"/>
      <c r="J130" s="92"/>
      <c r="O130" s="91"/>
      <c r="P130" s="78"/>
      <c r="W130" s="92"/>
    </row>
    <row r="131">
      <c r="D131" s="92"/>
      <c r="G131" s="90"/>
      <c r="J131" s="92"/>
      <c r="O131" s="91"/>
      <c r="P131" s="78"/>
      <c r="W131" s="92"/>
    </row>
    <row r="132">
      <c r="D132" s="92"/>
      <c r="G132" s="90"/>
      <c r="J132" s="92"/>
      <c r="O132" s="91"/>
      <c r="P132" s="78"/>
      <c r="W132" s="92"/>
    </row>
    <row r="133">
      <c r="D133" s="92"/>
      <c r="G133" s="90"/>
      <c r="J133" s="92"/>
      <c r="O133" s="91"/>
      <c r="P133" s="78"/>
      <c r="W133" s="92"/>
    </row>
    <row r="134">
      <c r="D134" s="92"/>
      <c r="G134" s="90"/>
      <c r="J134" s="92"/>
      <c r="O134" s="91"/>
      <c r="P134" s="78"/>
      <c r="W134" s="92"/>
    </row>
    <row r="135">
      <c r="D135" s="92"/>
      <c r="G135" s="90"/>
      <c r="J135" s="92"/>
      <c r="O135" s="91"/>
      <c r="P135" s="78"/>
      <c r="W135" s="92"/>
    </row>
    <row r="136">
      <c r="D136" s="92"/>
      <c r="G136" s="90"/>
      <c r="J136" s="92"/>
      <c r="O136" s="91"/>
      <c r="P136" s="78"/>
      <c r="W136" s="92"/>
    </row>
    <row r="137">
      <c r="D137" s="92"/>
      <c r="G137" s="90"/>
      <c r="J137" s="92"/>
      <c r="O137" s="91"/>
      <c r="P137" s="78"/>
      <c r="W137" s="92"/>
    </row>
    <row r="138">
      <c r="D138" s="92"/>
      <c r="G138" s="90"/>
      <c r="J138" s="92"/>
      <c r="O138" s="91"/>
      <c r="P138" s="78"/>
      <c r="W138" s="92"/>
    </row>
    <row r="139">
      <c r="D139" s="92"/>
      <c r="G139" s="90"/>
      <c r="J139" s="92"/>
      <c r="O139" s="91"/>
      <c r="P139" s="78"/>
      <c r="W139" s="92"/>
    </row>
    <row r="140">
      <c r="D140" s="92"/>
      <c r="G140" s="90"/>
      <c r="J140" s="92"/>
      <c r="O140" s="91"/>
      <c r="P140" s="78"/>
      <c r="W140" s="92"/>
    </row>
    <row r="141">
      <c r="D141" s="92"/>
      <c r="G141" s="90"/>
      <c r="J141" s="92"/>
      <c r="O141" s="91"/>
      <c r="P141" s="78"/>
      <c r="W141" s="92"/>
    </row>
    <row r="142">
      <c r="D142" s="92"/>
      <c r="G142" s="90"/>
      <c r="J142" s="92"/>
      <c r="O142" s="91"/>
      <c r="P142" s="78"/>
      <c r="W142" s="92"/>
    </row>
    <row r="143">
      <c r="D143" s="92"/>
      <c r="G143" s="90"/>
      <c r="J143" s="92"/>
      <c r="O143" s="91"/>
      <c r="P143" s="78"/>
      <c r="W143" s="92"/>
    </row>
    <row r="144">
      <c r="D144" s="92"/>
      <c r="G144" s="90"/>
      <c r="J144" s="92"/>
      <c r="O144" s="91"/>
      <c r="P144" s="78"/>
      <c r="W144" s="92"/>
    </row>
    <row r="145">
      <c r="D145" s="92"/>
      <c r="G145" s="90"/>
      <c r="J145" s="92"/>
      <c r="O145" s="91"/>
      <c r="P145" s="78"/>
      <c r="W145" s="92"/>
    </row>
    <row r="146">
      <c r="D146" s="92"/>
      <c r="G146" s="90"/>
      <c r="J146" s="92"/>
      <c r="O146" s="91"/>
      <c r="P146" s="78"/>
      <c r="W146" s="92"/>
    </row>
    <row r="147">
      <c r="D147" s="92"/>
      <c r="G147" s="90"/>
      <c r="J147" s="92"/>
      <c r="O147" s="91"/>
      <c r="P147" s="78"/>
      <c r="W147" s="92"/>
    </row>
    <row r="148">
      <c r="D148" s="92"/>
      <c r="G148" s="90"/>
      <c r="J148" s="92"/>
      <c r="O148" s="91"/>
      <c r="P148" s="78"/>
      <c r="W148" s="92"/>
    </row>
    <row r="149">
      <c r="D149" s="92"/>
      <c r="G149" s="90"/>
      <c r="J149" s="92"/>
      <c r="O149" s="91"/>
      <c r="P149" s="78"/>
      <c r="W149" s="92"/>
    </row>
    <row r="150">
      <c r="D150" s="92"/>
      <c r="G150" s="90"/>
      <c r="J150" s="92"/>
      <c r="O150" s="91"/>
      <c r="P150" s="78"/>
      <c r="W150" s="92"/>
    </row>
    <row r="151">
      <c r="D151" s="92"/>
      <c r="G151" s="90"/>
      <c r="J151" s="92"/>
      <c r="O151" s="91"/>
      <c r="P151" s="78"/>
      <c r="W151" s="92"/>
    </row>
    <row r="152">
      <c r="D152" s="92"/>
      <c r="G152" s="90"/>
      <c r="J152" s="92"/>
      <c r="O152" s="91"/>
      <c r="P152" s="78"/>
      <c r="W152" s="92"/>
    </row>
    <row r="153">
      <c r="D153" s="92"/>
      <c r="G153" s="90"/>
      <c r="J153" s="92"/>
      <c r="O153" s="91"/>
      <c r="P153" s="78"/>
      <c r="W153" s="92"/>
    </row>
    <row r="154">
      <c r="D154" s="92"/>
      <c r="G154" s="90"/>
      <c r="J154" s="92"/>
      <c r="O154" s="91"/>
      <c r="P154" s="78"/>
      <c r="W154" s="92"/>
    </row>
    <row r="155">
      <c r="D155" s="92"/>
      <c r="G155" s="90"/>
      <c r="J155" s="92"/>
      <c r="O155" s="91"/>
      <c r="P155" s="78"/>
      <c r="W155" s="92"/>
    </row>
    <row r="156">
      <c r="D156" s="92"/>
      <c r="G156" s="90"/>
      <c r="J156" s="92"/>
      <c r="O156" s="91"/>
      <c r="P156" s="78"/>
      <c r="W156" s="92"/>
    </row>
    <row r="157">
      <c r="D157" s="92"/>
      <c r="G157" s="90"/>
      <c r="J157" s="92"/>
      <c r="O157" s="91"/>
      <c r="P157" s="78"/>
      <c r="W157" s="92"/>
    </row>
    <row r="158">
      <c r="D158" s="92"/>
      <c r="G158" s="90"/>
      <c r="J158" s="92"/>
      <c r="O158" s="91"/>
      <c r="P158" s="78"/>
      <c r="W158" s="92"/>
    </row>
    <row r="159">
      <c r="D159" s="92"/>
      <c r="G159" s="90"/>
      <c r="J159" s="92"/>
      <c r="O159" s="91"/>
      <c r="P159" s="78"/>
      <c r="W159" s="92"/>
    </row>
    <row r="160">
      <c r="D160" s="92"/>
      <c r="G160" s="90"/>
      <c r="J160" s="92"/>
      <c r="O160" s="91"/>
      <c r="P160" s="78"/>
      <c r="W160" s="92"/>
    </row>
    <row r="161">
      <c r="D161" s="92"/>
      <c r="G161" s="90"/>
      <c r="J161" s="92"/>
      <c r="O161" s="91"/>
      <c r="P161" s="78"/>
      <c r="W161" s="92"/>
    </row>
    <row r="162">
      <c r="D162" s="92"/>
      <c r="G162" s="90"/>
      <c r="J162" s="92"/>
      <c r="O162" s="91"/>
      <c r="P162" s="78"/>
      <c r="W162" s="92"/>
    </row>
    <row r="163">
      <c r="D163" s="92"/>
      <c r="G163" s="90"/>
      <c r="J163" s="92"/>
      <c r="O163" s="91"/>
      <c r="P163" s="78"/>
      <c r="W163" s="92"/>
    </row>
    <row r="164">
      <c r="D164" s="92"/>
      <c r="G164" s="90"/>
      <c r="J164" s="92"/>
      <c r="O164" s="91"/>
      <c r="P164" s="78"/>
      <c r="W164" s="92"/>
    </row>
    <row r="165">
      <c r="D165" s="92"/>
      <c r="G165" s="90"/>
      <c r="J165" s="92"/>
      <c r="O165" s="91"/>
      <c r="P165" s="78"/>
      <c r="W165" s="92"/>
    </row>
    <row r="166">
      <c r="D166" s="92"/>
      <c r="G166" s="90"/>
      <c r="J166" s="92"/>
      <c r="O166" s="91"/>
      <c r="P166" s="78"/>
      <c r="W166" s="92"/>
    </row>
    <row r="167">
      <c r="D167" s="92"/>
      <c r="G167" s="90"/>
      <c r="J167" s="92"/>
      <c r="O167" s="91"/>
      <c r="P167" s="78"/>
      <c r="W167" s="92"/>
    </row>
    <row r="168">
      <c r="D168" s="92"/>
      <c r="G168" s="90"/>
      <c r="J168" s="92"/>
      <c r="O168" s="91"/>
      <c r="P168" s="78"/>
      <c r="W168" s="92"/>
    </row>
    <row r="169">
      <c r="D169" s="92"/>
      <c r="G169" s="90"/>
      <c r="J169" s="92"/>
      <c r="O169" s="91"/>
      <c r="P169" s="78"/>
      <c r="W169" s="92"/>
    </row>
    <row r="170">
      <c r="D170" s="92"/>
      <c r="G170" s="90"/>
      <c r="J170" s="92"/>
      <c r="O170" s="91"/>
      <c r="P170" s="78"/>
      <c r="W170" s="92"/>
    </row>
    <row r="171">
      <c r="D171" s="92"/>
      <c r="G171" s="90"/>
      <c r="J171" s="92"/>
      <c r="O171" s="91"/>
      <c r="P171" s="78"/>
      <c r="W171" s="92"/>
    </row>
    <row r="172">
      <c r="D172" s="92"/>
      <c r="G172" s="90"/>
      <c r="J172" s="92"/>
      <c r="O172" s="91"/>
      <c r="P172" s="78"/>
      <c r="W172" s="92"/>
    </row>
    <row r="173">
      <c r="D173" s="92"/>
      <c r="G173" s="90"/>
      <c r="J173" s="92"/>
      <c r="O173" s="91"/>
      <c r="P173" s="78"/>
      <c r="W173" s="92"/>
    </row>
    <row r="174">
      <c r="D174" s="92"/>
      <c r="G174" s="90"/>
      <c r="J174" s="92"/>
      <c r="O174" s="91"/>
      <c r="P174" s="78"/>
      <c r="W174" s="92"/>
    </row>
    <row r="175">
      <c r="D175" s="92"/>
      <c r="G175" s="90"/>
      <c r="J175" s="92"/>
      <c r="O175" s="91"/>
      <c r="P175" s="78"/>
      <c r="W175" s="92"/>
    </row>
    <row r="176">
      <c r="D176" s="92"/>
      <c r="G176" s="90"/>
      <c r="J176" s="92"/>
      <c r="O176" s="91"/>
      <c r="P176" s="78"/>
      <c r="W176" s="92"/>
    </row>
    <row r="177">
      <c r="D177" s="92"/>
      <c r="G177" s="90"/>
      <c r="J177" s="92"/>
      <c r="O177" s="91"/>
      <c r="P177" s="78"/>
      <c r="W177" s="92"/>
    </row>
    <row r="178">
      <c r="D178" s="92"/>
      <c r="G178" s="90"/>
      <c r="J178" s="92"/>
      <c r="O178" s="91"/>
      <c r="P178" s="78"/>
      <c r="W178" s="92"/>
    </row>
    <row r="179">
      <c r="D179" s="92"/>
      <c r="G179" s="90"/>
      <c r="J179" s="92"/>
      <c r="O179" s="91"/>
      <c r="P179" s="78"/>
      <c r="W179" s="92"/>
    </row>
    <row r="180">
      <c r="D180" s="92"/>
      <c r="G180" s="90"/>
      <c r="J180" s="92"/>
      <c r="O180" s="91"/>
      <c r="P180" s="78"/>
      <c r="W180" s="92"/>
    </row>
    <row r="181">
      <c r="D181" s="92"/>
      <c r="G181" s="90"/>
      <c r="J181" s="92"/>
      <c r="O181" s="91"/>
      <c r="P181" s="78"/>
      <c r="W181" s="92"/>
    </row>
    <row r="182">
      <c r="D182" s="92"/>
      <c r="G182" s="90"/>
      <c r="J182" s="92"/>
      <c r="O182" s="91"/>
      <c r="P182" s="78"/>
      <c r="W182" s="92"/>
    </row>
    <row r="183">
      <c r="D183" s="92"/>
      <c r="G183" s="90"/>
      <c r="J183" s="92"/>
      <c r="O183" s="91"/>
      <c r="P183" s="78"/>
      <c r="W183" s="92"/>
    </row>
    <row r="184">
      <c r="D184" s="92"/>
      <c r="G184" s="90"/>
      <c r="J184" s="92"/>
      <c r="O184" s="91"/>
      <c r="P184" s="78"/>
      <c r="W184" s="92"/>
    </row>
    <row r="185">
      <c r="D185" s="92"/>
      <c r="G185" s="90"/>
      <c r="J185" s="92"/>
      <c r="O185" s="91"/>
      <c r="P185" s="78"/>
      <c r="W185" s="92"/>
    </row>
    <row r="186">
      <c r="D186" s="92"/>
      <c r="G186" s="90"/>
      <c r="J186" s="92"/>
      <c r="O186" s="91"/>
      <c r="P186" s="78"/>
      <c r="W186" s="92"/>
    </row>
    <row r="187">
      <c r="D187" s="92"/>
      <c r="G187" s="90"/>
      <c r="J187" s="92"/>
      <c r="O187" s="91"/>
      <c r="P187" s="78"/>
      <c r="W187" s="92"/>
    </row>
    <row r="188">
      <c r="D188" s="92"/>
      <c r="G188" s="90"/>
      <c r="J188" s="92"/>
      <c r="O188" s="91"/>
      <c r="P188" s="78"/>
      <c r="W188" s="92"/>
    </row>
    <row r="189">
      <c r="D189" s="92"/>
      <c r="G189" s="90"/>
      <c r="J189" s="92"/>
      <c r="O189" s="91"/>
      <c r="P189" s="78"/>
      <c r="W189" s="92"/>
    </row>
    <row r="190">
      <c r="D190" s="92"/>
      <c r="G190" s="90"/>
      <c r="J190" s="92"/>
      <c r="O190" s="91"/>
      <c r="P190" s="78"/>
      <c r="W190" s="92"/>
    </row>
    <row r="191">
      <c r="D191" s="92"/>
      <c r="G191" s="90"/>
      <c r="J191" s="92"/>
      <c r="O191" s="91"/>
      <c r="P191" s="78"/>
      <c r="W191" s="92"/>
    </row>
    <row r="192">
      <c r="D192" s="92"/>
      <c r="G192" s="90"/>
      <c r="J192" s="92"/>
      <c r="O192" s="91"/>
      <c r="P192" s="78"/>
      <c r="W192" s="92"/>
    </row>
    <row r="193">
      <c r="D193" s="92"/>
      <c r="G193" s="90"/>
      <c r="J193" s="92"/>
      <c r="O193" s="91"/>
      <c r="P193" s="78"/>
      <c r="W193" s="92"/>
    </row>
    <row r="194">
      <c r="D194" s="92"/>
      <c r="G194" s="90"/>
      <c r="J194" s="92"/>
      <c r="O194" s="91"/>
      <c r="P194" s="78"/>
      <c r="W194" s="92"/>
    </row>
    <row r="195">
      <c r="D195" s="92"/>
      <c r="G195" s="90"/>
      <c r="J195" s="92"/>
      <c r="O195" s="91"/>
      <c r="P195" s="78"/>
      <c r="W195" s="92"/>
    </row>
    <row r="196">
      <c r="D196" s="92"/>
      <c r="G196" s="90"/>
      <c r="J196" s="92"/>
      <c r="O196" s="91"/>
      <c r="P196" s="78"/>
      <c r="W196" s="92"/>
    </row>
    <row r="197">
      <c r="D197" s="92"/>
      <c r="G197" s="90"/>
      <c r="J197" s="92"/>
      <c r="O197" s="91"/>
      <c r="P197" s="78"/>
      <c r="W197" s="92"/>
    </row>
    <row r="198">
      <c r="D198" s="92"/>
      <c r="G198" s="90"/>
      <c r="J198" s="92"/>
      <c r="O198" s="91"/>
      <c r="P198" s="78"/>
      <c r="W198" s="92"/>
    </row>
    <row r="199">
      <c r="D199" s="92"/>
      <c r="G199" s="90"/>
      <c r="J199" s="92"/>
      <c r="O199" s="91"/>
      <c r="P199" s="78"/>
      <c r="W199" s="92"/>
    </row>
    <row r="200">
      <c r="D200" s="92"/>
      <c r="G200" s="90"/>
      <c r="J200" s="92"/>
      <c r="O200" s="91"/>
      <c r="P200" s="78"/>
      <c r="W200" s="92"/>
    </row>
    <row r="201">
      <c r="D201" s="92"/>
      <c r="G201" s="90"/>
      <c r="J201" s="92"/>
      <c r="O201" s="91"/>
      <c r="P201" s="78"/>
      <c r="W201" s="92"/>
    </row>
    <row r="202">
      <c r="D202" s="92"/>
      <c r="G202" s="90"/>
      <c r="J202" s="92"/>
      <c r="O202" s="91"/>
      <c r="P202" s="78"/>
      <c r="W202" s="92"/>
    </row>
    <row r="203">
      <c r="D203" s="92"/>
      <c r="G203" s="90"/>
      <c r="J203" s="92"/>
      <c r="O203" s="91"/>
      <c r="P203" s="78"/>
      <c r="W203" s="92"/>
    </row>
    <row r="204">
      <c r="D204" s="92"/>
      <c r="G204" s="90"/>
      <c r="J204" s="92"/>
      <c r="O204" s="91"/>
      <c r="P204" s="78"/>
      <c r="W204" s="92"/>
    </row>
    <row r="205">
      <c r="D205" s="92"/>
      <c r="G205" s="90"/>
      <c r="J205" s="92"/>
      <c r="O205" s="91"/>
      <c r="P205" s="78"/>
      <c r="W205" s="92"/>
    </row>
    <row r="206">
      <c r="D206" s="92"/>
      <c r="G206" s="90"/>
      <c r="J206" s="92"/>
      <c r="O206" s="91"/>
      <c r="P206" s="78"/>
      <c r="W206" s="92"/>
    </row>
    <row r="207">
      <c r="D207" s="92"/>
      <c r="G207" s="90"/>
      <c r="J207" s="92"/>
      <c r="O207" s="91"/>
      <c r="P207" s="78"/>
      <c r="W207" s="92"/>
    </row>
    <row r="208">
      <c r="D208" s="92"/>
      <c r="G208" s="90"/>
      <c r="J208" s="92"/>
      <c r="O208" s="91"/>
      <c r="P208" s="78"/>
      <c r="W208" s="92"/>
    </row>
    <row r="209">
      <c r="D209" s="92"/>
      <c r="G209" s="90"/>
      <c r="J209" s="92"/>
      <c r="O209" s="91"/>
      <c r="P209" s="78"/>
      <c r="W209" s="92"/>
    </row>
    <row r="210">
      <c r="D210" s="92"/>
      <c r="G210" s="90"/>
      <c r="J210" s="92"/>
      <c r="O210" s="91"/>
      <c r="P210" s="78"/>
      <c r="W210" s="92"/>
    </row>
    <row r="211">
      <c r="D211" s="92"/>
      <c r="G211" s="90"/>
      <c r="J211" s="92"/>
      <c r="O211" s="91"/>
      <c r="P211" s="78"/>
      <c r="W211" s="92"/>
    </row>
    <row r="212">
      <c r="D212" s="92"/>
      <c r="G212" s="90"/>
      <c r="J212" s="92"/>
      <c r="O212" s="91"/>
      <c r="P212" s="78"/>
      <c r="W212" s="92"/>
    </row>
    <row r="213">
      <c r="D213" s="92"/>
      <c r="G213" s="90"/>
      <c r="J213" s="92"/>
      <c r="O213" s="91"/>
      <c r="P213" s="78"/>
      <c r="W213" s="92"/>
    </row>
    <row r="214">
      <c r="D214" s="92"/>
      <c r="G214" s="90"/>
      <c r="J214" s="92"/>
      <c r="O214" s="91"/>
      <c r="P214" s="78"/>
      <c r="W214" s="92"/>
    </row>
    <row r="215">
      <c r="D215" s="92"/>
      <c r="G215" s="90"/>
      <c r="J215" s="92"/>
      <c r="O215" s="91"/>
      <c r="P215" s="78"/>
      <c r="W215" s="92"/>
    </row>
    <row r="216">
      <c r="D216" s="92"/>
      <c r="G216" s="90"/>
      <c r="J216" s="92"/>
      <c r="O216" s="91"/>
      <c r="P216" s="78"/>
      <c r="W216" s="92"/>
    </row>
    <row r="217">
      <c r="D217" s="92"/>
      <c r="G217" s="90"/>
      <c r="J217" s="92"/>
      <c r="O217" s="91"/>
      <c r="P217" s="78"/>
      <c r="W217" s="92"/>
    </row>
    <row r="218">
      <c r="D218" s="92"/>
      <c r="G218" s="90"/>
      <c r="J218" s="92"/>
      <c r="O218" s="91"/>
      <c r="P218" s="78"/>
      <c r="W218" s="92"/>
    </row>
    <row r="219">
      <c r="D219" s="92"/>
      <c r="G219" s="90"/>
      <c r="J219" s="92"/>
      <c r="O219" s="91"/>
      <c r="P219" s="78"/>
      <c r="W219" s="92"/>
    </row>
    <row r="220">
      <c r="D220" s="92"/>
      <c r="G220" s="90"/>
      <c r="J220" s="92"/>
      <c r="O220" s="91"/>
      <c r="P220" s="78"/>
      <c r="W220" s="92"/>
    </row>
    <row r="221">
      <c r="D221" s="92"/>
      <c r="G221" s="90"/>
      <c r="J221" s="92"/>
      <c r="O221" s="91"/>
      <c r="P221" s="78"/>
      <c r="W221" s="92"/>
    </row>
    <row r="222">
      <c r="D222" s="92"/>
      <c r="G222" s="90"/>
      <c r="J222" s="92"/>
      <c r="O222" s="91"/>
      <c r="P222" s="78"/>
      <c r="W222" s="92"/>
    </row>
    <row r="223">
      <c r="D223" s="92"/>
      <c r="G223" s="90"/>
      <c r="J223" s="92"/>
      <c r="O223" s="91"/>
      <c r="P223" s="78"/>
      <c r="W223" s="92"/>
    </row>
    <row r="224">
      <c r="D224" s="92"/>
      <c r="G224" s="90"/>
      <c r="J224" s="92"/>
      <c r="O224" s="91"/>
      <c r="P224" s="78"/>
      <c r="W224" s="92"/>
    </row>
    <row r="225">
      <c r="D225" s="92"/>
      <c r="G225" s="90"/>
      <c r="J225" s="92"/>
      <c r="O225" s="91"/>
      <c r="P225" s="78"/>
      <c r="W225" s="92"/>
    </row>
    <row r="226">
      <c r="D226" s="92"/>
      <c r="G226" s="90"/>
      <c r="J226" s="92"/>
      <c r="O226" s="91"/>
      <c r="P226" s="78"/>
      <c r="W226" s="92"/>
    </row>
    <row r="227">
      <c r="D227" s="92"/>
      <c r="G227" s="90"/>
      <c r="J227" s="92"/>
      <c r="O227" s="91"/>
      <c r="P227" s="78"/>
      <c r="W227" s="92"/>
    </row>
    <row r="228">
      <c r="D228" s="92"/>
      <c r="G228" s="90"/>
      <c r="J228" s="92"/>
      <c r="O228" s="91"/>
      <c r="P228" s="78"/>
      <c r="W228" s="92"/>
    </row>
    <row r="229">
      <c r="D229" s="92"/>
      <c r="G229" s="90"/>
      <c r="J229" s="92"/>
      <c r="O229" s="91"/>
      <c r="P229" s="78"/>
      <c r="W229" s="92"/>
    </row>
    <row r="230">
      <c r="D230" s="92"/>
      <c r="G230" s="90"/>
      <c r="J230" s="92"/>
      <c r="O230" s="91"/>
      <c r="P230" s="78"/>
      <c r="W230" s="92"/>
    </row>
    <row r="231">
      <c r="D231" s="92"/>
      <c r="G231" s="90"/>
      <c r="J231" s="92"/>
      <c r="O231" s="91"/>
      <c r="P231" s="78"/>
      <c r="W231" s="92"/>
    </row>
    <row r="232">
      <c r="D232" s="92"/>
      <c r="G232" s="90"/>
      <c r="J232" s="92"/>
      <c r="O232" s="91"/>
      <c r="P232" s="78"/>
      <c r="W232" s="92"/>
    </row>
    <row r="233">
      <c r="D233" s="92"/>
      <c r="G233" s="90"/>
      <c r="J233" s="92"/>
      <c r="O233" s="91"/>
      <c r="P233" s="78"/>
      <c r="W233" s="92"/>
    </row>
    <row r="234">
      <c r="D234" s="92"/>
      <c r="G234" s="90"/>
      <c r="J234" s="92"/>
      <c r="O234" s="91"/>
      <c r="P234" s="78"/>
      <c r="W234" s="92"/>
    </row>
    <row r="235">
      <c r="D235" s="92"/>
      <c r="G235" s="90"/>
      <c r="J235" s="92"/>
      <c r="O235" s="91"/>
      <c r="P235" s="78"/>
      <c r="W235" s="92"/>
    </row>
    <row r="236">
      <c r="D236" s="92"/>
      <c r="G236" s="90"/>
      <c r="J236" s="92"/>
      <c r="O236" s="91"/>
      <c r="P236" s="78"/>
      <c r="W236" s="92"/>
    </row>
    <row r="237">
      <c r="D237" s="92"/>
      <c r="G237" s="90"/>
      <c r="J237" s="92"/>
      <c r="O237" s="91"/>
      <c r="P237" s="78"/>
      <c r="W237" s="92"/>
    </row>
    <row r="238">
      <c r="D238" s="92"/>
      <c r="G238" s="90"/>
      <c r="J238" s="92"/>
      <c r="O238" s="91"/>
      <c r="P238" s="78"/>
      <c r="W238" s="92"/>
    </row>
    <row r="239">
      <c r="D239" s="92"/>
      <c r="G239" s="90"/>
      <c r="J239" s="92"/>
      <c r="O239" s="91"/>
      <c r="P239" s="78"/>
      <c r="W239" s="92"/>
    </row>
    <row r="240">
      <c r="D240" s="92"/>
      <c r="G240" s="90"/>
      <c r="J240" s="92"/>
      <c r="O240" s="91"/>
      <c r="P240" s="78"/>
      <c r="W240" s="92"/>
    </row>
    <row r="241">
      <c r="D241" s="92"/>
      <c r="G241" s="90"/>
      <c r="J241" s="92"/>
      <c r="O241" s="91"/>
      <c r="P241" s="78"/>
      <c r="W241" s="92"/>
    </row>
    <row r="242">
      <c r="D242" s="92"/>
      <c r="G242" s="90"/>
      <c r="J242" s="92"/>
      <c r="O242" s="91"/>
      <c r="P242" s="78"/>
      <c r="W242" s="92"/>
    </row>
    <row r="243">
      <c r="D243" s="92"/>
      <c r="G243" s="90"/>
      <c r="J243" s="92"/>
      <c r="O243" s="91"/>
      <c r="P243" s="78"/>
      <c r="W243" s="92"/>
    </row>
    <row r="244">
      <c r="D244" s="92"/>
      <c r="G244" s="90"/>
      <c r="J244" s="92"/>
      <c r="O244" s="91"/>
      <c r="P244" s="78"/>
      <c r="W244" s="92"/>
    </row>
    <row r="245">
      <c r="D245" s="92"/>
      <c r="G245" s="90"/>
      <c r="J245" s="92"/>
      <c r="O245" s="91"/>
      <c r="P245" s="78"/>
      <c r="W245" s="92"/>
    </row>
    <row r="246">
      <c r="D246" s="92"/>
      <c r="G246" s="90"/>
      <c r="J246" s="92"/>
      <c r="O246" s="91"/>
      <c r="P246" s="78"/>
      <c r="W246" s="92"/>
    </row>
    <row r="247">
      <c r="D247" s="92"/>
      <c r="G247" s="90"/>
      <c r="J247" s="92"/>
      <c r="O247" s="91"/>
      <c r="P247" s="78"/>
      <c r="W247" s="92"/>
    </row>
    <row r="248">
      <c r="D248" s="92"/>
      <c r="G248" s="90"/>
      <c r="J248" s="92"/>
      <c r="O248" s="91"/>
      <c r="P248" s="78"/>
      <c r="W248" s="92"/>
    </row>
    <row r="249">
      <c r="D249" s="92"/>
      <c r="G249" s="90"/>
      <c r="J249" s="92"/>
      <c r="O249" s="91"/>
      <c r="P249" s="78"/>
      <c r="W249" s="92"/>
    </row>
    <row r="250">
      <c r="D250" s="92"/>
      <c r="G250" s="90"/>
      <c r="J250" s="92"/>
      <c r="O250" s="91"/>
      <c r="P250" s="78"/>
      <c r="W250" s="92"/>
    </row>
    <row r="251">
      <c r="D251" s="92"/>
      <c r="G251" s="90"/>
      <c r="J251" s="92"/>
      <c r="O251" s="91"/>
      <c r="P251" s="78"/>
      <c r="W251" s="92"/>
    </row>
    <row r="252">
      <c r="D252" s="92"/>
      <c r="G252" s="90"/>
      <c r="J252" s="92"/>
      <c r="O252" s="91"/>
      <c r="P252" s="78"/>
      <c r="W252" s="92"/>
    </row>
    <row r="253">
      <c r="D253" s="92"/>
      <c r="G253" s="90"/>
      <c r="J253" s="92"/>
      <c r="O253" s="91"/>
      <c r="P253" s="78"/>
      <c r="W253" s="92"/>
    </row>
    <row r="254">
      <c r="D254" s="92"/>
      <c r="G254" s="90"/>
      <c r="J254" s="92"/>
      <c r="O254" s="91"/>
      <c r="P254" s="78"/>
      <c r="W254" s="92"/>
    </row>
    <row r="255">
      <c r="D255" s="92"/>
      <c r="G255" s="90"/>
      <c r="J255" s="92"/>
      <c r="O255" s="91"/>
      <c r="P255" s="78"/>
      <c r="W255" s="92"/>
    </row>
    <row r="256">
      <c r="D256" s="92"/>
      <c r="G256" s="90"/>
      <c r="J256" s="92"/>
      <c r="O256" s="91"/>
      <c r="P256" s="78"/>
      <c r="W256" s="92"/>
    </row>
    <row r="257">
      <c r="D257" s="92"/>
      <c r="G257" s="90"/>
      <c r="J257" s="92"/>
      <c r="O257" s="91"/>
      <c r="P257" s="78"/>
      <c r="W257" s="92"/>
    </row>
    <row r="258">
      <c r="D258" s="92"/>
      <c r="G258" s="90"/>
      <c r="J258" s="92"/>
      <c r="O258" s="91"/>
      <c r="P258" s="78"/>
      <c r="W258" s="92"/>
    </row>
    <row r="259">
      <c r="D259" s="92"/>
      <c r="G259" s="90"/>
      <c r="J259" s="92"/>
      <c r="O259" s="91"/>
      <c r="P259" s="78"/>
      <c r="W259" s="92"/>
    </row>
    <row r="260">
      <c r="D260" s="92"/>
      <c r="G260" s="90"/>
      <c r="J260" s="92"/>
      <c r="O260" s="91"/>
      <c r="P260" s="78"/>
      <c r="W260" s="92"/>
    </row>
    <row r="261">
      <c r="D261" s="92"/>
      <c r="G261" s="90"/>
      <c r="J261" s="92"/>
      <c r="O261" s="91"/>
      <c r="P261" s="78"/>
      <c r="W261" s="92"/>
    </row>
    <row r="262">
      <c r="D262" s="92"/>
      <c r="G262" s="90"/>
      <c r="J262" s="92"/>
      <c r="O262" s="91"/>
      <c r="P262" s="78"/>
      <c r="W262" s="92"/>
    </row>
    <row r="263">
      <c r="D263" s="92"/>
      <c r="G263" s="90"/>
      <c r="J263" s="92"/>
      <c r="O263" s="91"/>
      <c r="P263" s="78"/>
      <c r="W263" s="92"/>
    </row>
    <row r="264">
      <c r="D264" s="92"/>
      <c r="G264" s="90"/>
      <c r="J264" s="92"/>
      <c r="O264" s="91"/>
      <c r="P264" s="78"/>
      <c r="W264" s="92"/>
    </row>
    <row r="265">
      <c r="D265" s="92"/>
      <c r="G265" s="90"/>
      <c r="J265" s="92"/>
      <c r="O265" s="91"/>
      <c r="P265" s="78"/>
      <c r="W265" s="92"/>
    </row>
    <row r="266">
      <c r="D266" s="92"/>
      <c r="G266" s="90"/>
      <c r="J266" s="92"/>
      <c r="O266" s="91"/>
      <c r="P266" s="78"/>
      <c r="W266" s="92"/>
    </row>
    <row r="267">
      <c r="D267" s="92"/>
      <c r="G267" s="90"/>
      <c r="J267" s="92"/>
      <c r="O267" s="91"/>
      <c r="P267" s="78"/>
      <c r="W267" s="92"/>
    </row>
    <row r="268">
      <c r="D268" s="92"/>
      <c r="G268" s="90"/>
      <c r="J268" s="92"/>
      <c r="O268" s="91"/>
      <c r="P268" s="78"/>
      <c r="W268" s="92"/>
    </row>
    <row r="269">
      <c r="D269" s="92"/>
      <c r="G269" s="90"/>
      <c r="J269" s="92"/>
      <c r="O269" s="91"/>
      <c r="P269" s="78"/>
      <c r="W269" s="92"/>
    </row>
    <row r="270">
      <c r="D270" s="92"/>
      <c r="G270" s="90"/>
      <c r="J270" s="92"/>
      <c r="O270" s="91"/>
      <c r="P270" s="78"/>
      <c r="W270" s="92"/>
    </row>
    <row r="271">
      <c r="D271" s="92"/>
      <c r="G271" s="90"/>
      <c r="J271" s="92"/>
      <c r="O271" s="91"/>
      <c r="P271" s="78"/>
      <c r="W271" s="92"/>
    </row>
    <row r="272">
      <c r="D272" s="92"/>
      <c r="G272" s="90"/>
      <c r="J272" s="92"/>
      <c r="O272" s="91"/>
      <c r="P272" s="78"/>
      <c r="W272" s="92"/>
    </row>
    <row r="273">
      <c r="D273" s="92"/>
      <c r="G273" s="90"/>
      <c r="J273" s="92"/>
      <c r="O273" s="91"/>
      <c r="P273" s="78"/>
      <c r="W273" s="92"/>
    </row>
    <row r="274">
      <c r="D274" s="92"/>
      <c r="G274" s="90"/>
      <c r="J274" s="92"/>
      <c r="O274" s="91"/>
      <c r="P274" s="78"/>
      <c r="W274" s="92"/>
    </row>
    <row r="275">
      <c r="D275" s="92"/>
      <c r="G275" s="90"/>
      <c r="J275" s="92"/>
      <c r="O275" s="91"/>
      <c r="P275" s="78"/>
      <c r="W275" s="92"/>
    </row>
    <row r="276">
      <c r="D276" s="92"/>
      <c r="G276" s="90"/>
      <c r="J276" s="92"/>
      <c r="O276" s="91"/>
      <c r="P276" s="78"/>
      <c r="W276" s="92"/>
    </row>
    <row r="277">
      <c r="D277" s="92"/>
      <c r="G277" s="90"/>
      <c r="J277" s="92"/>
      <c r="O277" s="91"/>
      <c r="P277" s="78"/>
      <c r="W277" s="92"/>
    </row>
    <row r="278">
      <c r="D278" s="92"/>
      <c r="G278" s="90"/>
      <c r="J278" s="92"/>
      <c r="O278" s="91"/>
      <c r="P278" s="78"/>
      <c r="W278" s="92"/>
    </row>
    <row r="279">
      <c r="D279" s="92"/>
      <c r="G279" s="90"/>
      <c r="J279" s="92"/>
      <c r="O279" s="91"/>
      <c r="P279" s="78"/>
      <c r="W279" s="92"/>
    </row>
    <row r="280">
      <c r="D280" s="92"/>
      <c r="G280" s="90"/>
      <c r="J280" s="92"/>
      <c r="O280" s="91"/>
      <c r="P280" s="78"/>
      <c r="W280" s="92"/>
    </row>
    <row r="281">
      <c r="D281" s="92"/>
      <c r="G281" s="90"/>
      <c r="J281" s="92"/>
      <c r="O281" s="91"/>
      <c r="P281" s="78"/>
      <c r="W281" s="92"/>
    </row>
    <row r="282">
      <c r="D282" s="92"/>
      <c r="G282" s="90"/>
      <c r="J282" s="92"/>
      <c r="O282" s="91"/>
      <c r="P282" s="78"/>
      <c r="W282" s="92"/>
    </row>
    <row r="283">
      <c r="D283" s="92"/>
      <c r="G283" s="90"/>
      <c r="J283" s="92"/>
      <c r="O283" s="91"/>
      <c r="P283" s="78"/>
      <c r="W283" s="92"/>
    </row>
    <row r="284">
      <c r="D284" s="92"/>
      <c r="G284" s="90"/>
      <c r="J284" s="92"/>
      <c r="O284" s="91"/>
      <c r="P284" s="78"/>
      <c r="W284" s="92"/>
    </row>
    <row r="285">
      <c r="D285" s="92"/>
      <c r="G285" s="90"/>
      <c r="J285" s="92"/>
      <c r="O285" s="91"/>
      <c r="P285" s="78"/>
      <c r="W285" s="92"/>
    </row>
    <row r="286">
      <c r="D286" s="92"/>
      <c r="G286" s="90"/>
      <c r="J286" s="92"/>
      <c r="O286" s="91"/>
      <c r="P286" s="78"/>
      <c r="W286" s="92"/>
    </row>
    <row r="287">
      <c r="D287" s="92"/>
      <c r="G287" s="90"/>
      <c r="J287" s="92"/>
      <c r="O287" s="91"/>
      <c r="P287" s="78"/>
      <c r="W287" s="92"/>
    </row>
    <row r="288">
      <c r="D288" s="92"/>
      <c r="G288" s="90"/>
      <c r="J288" s="92"/>
      <c r="O288" s="91"/>
      <c r="P288" s="78"/>
      <c r="W288" s="92"/>
    </row>
    <row r="289">
      <c r="D289" s="92"/>
      <c r="G289" s="90"/>
      <c r="J289" s="92"/>
      <c r="O289" s="91"/>
      <c r="P289" s="78"/>
      <c r="W289" s="92"/>
    </row>
    <row r="290">
      <c r="D290" s="92"/>
      <c r="G290" s="90"/>
      <c r="J290" s="92"/>
      <c r="O290" s="91"/>
      <c r="P290" s="78"/>
      <c r="W290" s="92"/>
    </row>
    <row r="291">
      <c r="D291" s="92"/>
      <c r="G291" s="90"/>
      <c r="J291" s="92"/>
      <c r="O291" s="91"/>
      <c r="P291" s="78"/>
      <c r="W291" s="92"/>
    </row>
    <row r="292">
      <c r="D292" s="92"/>
      <c r="G292" s="90"/>
      <c r="J292" s="92"/>
      <c r="O292" s="91"/>
      <c r="P292" s="78"/>
      <c r="W292" s="92"/>
    </row>
    <row r="293">
      <c r="D293" s="92"/>
      <c r="G293" s="90"/>
      <c r="J293" s="92"/>
      <c r="O293" s="91"/>
      <c r="P293" s="78"/>
      <c r="W293" s="92"/>
    </row>
    <row r="294">
      <c r="D294" s="92"/>
      <c r="G294" s="90"/>
      <c r="J294" s="92"/>
      <c r="O294" s="91"/>
      <c r="P294" s="78"/>
      <c r="W294" s="92"/>
    </row>
    <row r="295">
      <c r="D295" s="92"/>
      <c r="G295" s="90"/>
      <c r="J295" s="92"/>
      <c r="O295" s="91"/>
      <c r="P295" s="78"/>
      <c r="W295" s="92"/>
    </row>
    <row r="296">
      <c r="D296" s="92"/>
      <c r="G296" s="90"/>
      <c r="J296" s="92"/>
      <c r="O296" s="91"/>
      <c r="P296" s="78"/>
      <c r="W296" s="92"/>
    </row>
    <row r="297">
      <c r="D297" s="92"/>
      <c r="G297" s="90"/>
      <c r="J297" s="92"/>
      <c r="O297" s="91"/>
      <c r="P297" s="78"/>
      <c r="W297" s="92"/>
    </row>
    <row r="298">
      <c r="D298" s="92"/>
      <c r="G298" s="90"/>
      <c r="J298" s="92"/>
      <c r="O298" s="91"/>
      <c r="P298" s="78"/>
      <c r="W298" s="92"/>
    </row>
    <row r="299">
      <c r="D299" s="92"/>
      <c r="G299" s="90"/>
      <c r="J299" s="92"/>
      <c r="O299" s="91"/>
      <c r="P299" s="78"/>
      <c r="W299" s="92"/>
    </row>
    <row r="300">
      <c r="D300" s="92"/>
      <c r="G300" s="90"/>
      <c r="J300" s="92"/>
      <c r="O300" s="91"/>
      <c r="P300" s="78"/>
      <c r="W300" s="92"/>
    </row>
    <row r="301">
      <c r="D301" s="92"/>
      <c r="G301" s="90"/>
      <c r="J301" s="92"/>
      <c r="O301" s="91"/>
      <c r="P301" s="78"/>
      <c r="W301" s="92"/>
    </row>
    <row r="302">
      <c r="D302" s="92"/>
      <c r="G302" s="90"/>
      <c r="J302" s="92"/>
      <c r="O302" s="91"/>
      <c r="P302" s="78"/>
      <c r="W302" s="92"/>
    </row>
    <row r="303">
      <c r="D303" s="92"/>
      <c r="G303" s="90"/>
      <c r="J303" s="92"/>
      <c r="O303" s="91"/>
      <c r="P303" s="78"/>
      <c r="W303" s="92"/>
    </row>
    <row r="304">
      <c r="D304" s="92"/>
      <c r="G304" s="90"/>
      <c r="J304" s="92"/>
      <c r="O304" s="91"/>
      <c r="P304" s="78"/>
      <c r="W304" s="92"/>
    </row>
    <row r="305">
      <c r="D305" s="92"/>
      <c r="G305" s="90"/>
      <c r="J305" s="92"/>
      <c r="O305" s="91"/>
      <c r="P305" s="78"/>
      <c r="W305" s="92"/>
    </row>
    <row r="306">
      <c r="D306" s="92"/>
      <c r="G306" s="90"/>
      <c r="J306" s="92"/>
      <c r="O306" s="91"/>
      <c r="P306" s="78"/>
      <c r="W306" s="92"/>
    </row>
    <row r="307">
      <c r="D307" s="92"/>
      <c r="G307" s="90"/>
      <c r="J307" s="92"/>
      <c r="O307" s="91"/>
      <c r="P307" s="78"/>
      <c r="W307" s="92"/>
    </row>
    <row r="308">
      <c r="D308" s="92"/>
      <c r="G308" s="90"/>
      <c r="J308" s="92"/>
      <c r="O308" s="91"/>
      <c r="P308" s="78"/>
      <c r="W308" s="92"/>
    </row>
    <row r="309">
      <c r="D309" s="92"/>
      <c r="G309" s="90"/>
      <c r="J309" s="92"/>
      <c r="O309" s="91"/>
      <c r="P309" s="78"/>
      <c r="W309" s="92"/>
    </row>
    <row r="310">
      <c r="D310" s="92"/>
      <c r="G310" s="90"/>
      <c r="J310" s="92"/>
      <c r="O310" s="91"/>
      <c r="P310" s="78"/>
      <c r="W310" s="92"/>
    </row>
    <row r="311">
      <c r="D311" s="92"/>
      <c r="G311" s="90"/>
      <c r="J311" s="92"/>
      <c r="O311" s="91"/>
      <c r="P311" s="78"/>
      <c r="W311" s="92"/>
    </row>
    <row r="312">
      <c r="D312" s="92"/>
      <c r="G312" s="90"/>
      <c r="J312" s="92"/>
      <c r="O312" s="91"/>
      <c r="P312" s="78"/>
      <c r="W312" s="92"/>
    </row>
    <row r="313">
      <c r="D313" s="92"/>
      <c r="G313" s="90"/>
      <c r="J313" s="92"/>
      <c r="O313" s="91"/>
      <c r="P313" s="78"/>
      <c r="W313" s="92"/>
    </row>
    <row r="314">
      <c r="D314" s="92"/>
      <c r="G314" s="90"/>
      <c r="J314" s="92"/>
      <c r="O314" s="91"/>
      <c r="P314" s="78"/>
      <c r="W314" s="92"/>
    </row>
    <row r="315">
      <c r="D315" s="92"/>
      <c r="G315" s="90"/>
      <c r="J315" s="92"/>
      <c r="O315" s="91"/>
      <c r="P315" s="78"/>
      <c r="W315" s="92"/>
    </row>
    <row r="316">
      <c r="D316" s="92"/>
      <c r="G316" s="90"/>
      <c r="J316" s="92"/>
      <c r="O316" s="91"/>
      <c r="P316" s="78"/>
      <c r="W316" s="92"/>
    </row>
    <row r="317">
      <c r="D317" s="92"/>
      <c r="G317" s="90"/>
      <c r="J317" s="92"/>
      <c r="O317" s="91"/>
      <c r="P317" s="78"/>
      <c r="W317" s="92"/>
    </row>
    <row r="318">
      <c r="D318" s="92"/>
      <c r="G318" s="90"/>
      <c r="J318" s="92"/>
      <c r="O318" s="91"/>
      <c r="P318" s="78"/>
      <c r="W318" s="92"/>
    </row>
    <row r="319">
      <c r="D319" s="92"/>
      <c r="G319" s="90"/>
      <c r="J319" s="92"/>
      <c r="O319" s="91"/>
      <c r="P319" s="78"/>
      <c r="W319" s="92"/>
    </row>
    <row r="320">
      <c r="D320" s="92"/>
      <c r="G320" s="90"/>
      <c r="J320" s="92"/>
      <c r="O320" s="91"/>
      <c r="P320" s="78"/>
      <c r="W320" s="92"/>
    </row>
    <row r="321">
      <c r="D321" s="92"/>
      <c r="G321" s="90"/>
      <c r="J321" s="92"/>
      <c r="O321" s="91"/>
      <c r="P321" s="78"/>
      <c r="W321" s="92"/>
    </row>
    <row r="322">
      <c r="D322" s="92"/>
      <c r="G322" s="90"/>
      <c r="J322" s="92"/>
      <c r="O322" s="91"/>
      <c r="P322" s="78"/>
      <c r="W322" s="92"/>
    </row>
    <row r="323">
      <c r="D323" s="92"/>
      <c r="G323" s="90"/>
      <c r="J323" s="92"/>
      <c r="O323" s="91"/>
      <c r="P323" s="78"/>
      <c r="W323" s="92"/>
    </row>
    <row r="324">
      <c r="D324" s="92"/>
      <c r="G324" s="90"/>
      <c r="J324" s="92"/>
      <c r="O324" s="91"/>
      <c r="P324" s="78"/>
      <c r="W324" s="92"/>
    </row>
    <row r="325">
      <c r="D325" s="92"/>
      <c r="G325" s="90"/>
      <c r="J325" s="92"/>
      <c r="O325" s="91"/>
      <c r="P325" s="78"/>
      <c r="W325" s="92"/>
    </row>
    <row r="326">
      <c r="D326" s="92"/>
      <c r="G326" s="90"/>
      <c r="J326" s="92"/>
      <c r="O326" s="91"/>
      <c r="P326" s="78"/>
      <c r="W326" s="92"/>
    </row>
    <row r="327">
      <c r="D327" s="92"/>
      <c r="G327" s="90"/>
      <c r="J327" s="92"/>
      <c r="O327" s="91"/>
      <c r="P327" s="78"/>
      <c r="W327" s="92"/>
    </row>
    <row r="328">
      <c r="D328" s="92"/>
      <c r="G328" s="90"/>
      <c r="J328" s="92"/>
      <c r="O328" s="91"/>
      <c r="P328" s="78"/>
      <c r="W328" s="92"/>
    </row>
    <row r="329">
      <c r="D329" s="92"/>
      <c r="G329" s="90"/>
      <c r="J329" s="92"/>
      <c r="O329" s="91"/>
      <c r="P329" s="78"/>
      <c r="W329" s="92"/>
    </row>
    <row r="330">
      <c r="D330" s="92"/>
      <c r="G330" s="90"/>
      <c r="J330" s="92"/>
      <c r="O330" s="91"/>
      <c r="P330" s="78"/>
      <c r="W330" s="92"/>
    </row>
    <row r="331">
      <c r="D331" s="92"/>
      <c r="G331" s="90"/>
      <c r="J331" s="92"/>
      <c r="O331" s="91"/>
      <c r="P331" s="78"/>
      <c r="W331" s="92"/>
    </row>
    <row r="332">
      <c r="D332" s="92"/>
      <c r="G332" s="90"/>
      <c r="J332" s="92"/>
      <c r="O332" s="91"/>
      <c r="P332" s="78"/>
      <c r="W332" s="92"/>
    </row>
    <row r="333">
      <c r="D333" s="92"/>
      <c r="G333" s="90"/>
      <c r="J333" s="92"/>
      <c r="O333" s="91"/>
      <c r="P333" s="78"/>
      <c r="W333" s="92"/>
    </row>
    <row r="334">
      <c r="D334" s="92"/>
      <c r="G334" s="90"/>
      <c r="J334" s="92"/>
      <c r="O334" s="91"/>
      <c r="P334" s="78"/>
      <c r="W334" s="92"/>
    </row>
    <row r="335">
      <c r="D335" s="92"/>
      <c r="G335" s="90"/>
      <c r="J335" s="92"/>
      <c r="O335" s="91"/>
      <c r="P335" s="78"/>
      <c r="W335" s="92"/>
    </row>
    <row r="336">
      <c r="D336" s="92"/>
      <c r="G336" s="90"/>
      <c r="J336" s="92"/>
      <c r="O336" s="91"/>
      <c r="P336" s="78"/>
      <c r="W336" s="92"/>
    </row>
    <row r="337">
      <c r="D337" s="92"/>
      <c r="G337" s="90"/>
      <c r="J337" s="92"/>
      <c r="O337" s="91"/>
      <c r="P337" s="78"/>
      <c r="W337" s="92"/>
    </row>
    <row r="338">
      <c r="D338" s="92"/>
      <c r="G338" s="90"/>
      <c r="J338" s="92"/>
      <c r="O338" s="91"/>
      <c r="P338" s="78"/>
      <c r="W338" s="92"/>
    </row>
    <row r="339">
      <c r="D339" s="92"/>
      <c r="G339" s="90"/>
      <c r="J339" s="92"/>
      <c r="O339" s="91"/>
      <c r="P339" s="78"/>
      <c r="W339" s="92"/>
    </row>
    <row r="340">
      <c r="D340" s="92"/>
      <c r="G340" s="90"/>
      <c r="J340" s="92"/>
      <c r="O340" s="91"/>
      <c r="P340" s="78"/>
      <c r="W340" s="92"/>
    </row>
    <row r="341">
      <c r="D341" s="92"/>
      <c r="G341" s="90"/>
      <c r="J341" s="92"/>
      <c r="O341" s="91"/>
      <c r="P341" s="78"/>
      <c r="W341" s="92"/>
    </row>
    <row r="342">
      <c r="D342" s="92"/>
      <c r="G342" s="90"/>
      <c r="J342" s="92"/>
      <c r="O342" s="91"/>
      <c r="P342" s="78"/>
      <c r="W342" s="92"/>
    </row>
    <row r="343">
      <c r="D343" s="92"/>
      <c r="G343" s="90"/>
      <c r="J343" s="92"/>
      <c r="O343" s="91"/>
      <c r="P343" s="78"/>
      <c r="W343" s="92"/>
    </row>
    <row r="344">
      <c r="D344" s="92"/>
      <c r="G344" s="90"/>
      <c r="J344" s="92"/>
      <c r="O344" s="91"/>
      <c r="P344" s="78"/>
      <c r="W344" s="92"/>
    </row>
    <row r="345">
      <c r="D345" s="92"/>
      <c r="G345" s="90"/>
      <c r="J345" s="92"/>
      <c r="O345" s="91"/>
      <c r="P345" s="78"/>
      <c r="W345" s="92"/>
    </row>
    <row r="346">
      <c r="D346" s="92"/>
      <c r="G346" s="90"/>
      <c r="J346" s="92"/>
      <c r="O346" s="91"/>
      <c r="P346" s="78"/>
      <c r="W346" s="92"/>
    </row>
    <row r="347">
      <c r="D347" s="92"/>
      <c r="G347" s="90"/>
      <c r="J347" s="92"/>
      <c r="O347" s="91"/>
      <c r="P347" s="78"/>
      <c r="W347" s="92"/>
    </row>
    <row r="348">
      <c r="D348" s="92"/>
      <c r="G348" s="90"/>
      <c r="J348" s="92"/>
      <c r="O348" s="91"/>
      <c r="P348" s="78"/>
      <c r="W348" s="92"/>
    </row>
    <row r="349">
      <c r="D349" s="92"/>
      <c r="G349" s="90"/>
      <c r="J349" s="92"/>
      <c r="O349" s="91"/>
      <c r="P349" s="78"/>
      <c r="W349" s="92"/>
    </row>
    <row r="350">
      <c r="D350" s="92"/>
      <c r="G350" s="90"/>
      <c r="J350" s="92"/>
      <c r="O350" s="91"/>
      <c r="P350" s="78"/>
      <c r="W350" s="92"/>
    </row>
    <row r="351">
      <c r="D351" s="92"/>
      <c r="G351" s="90"/>
      <c r="J351" s="92"/>
      <c r="O351" s="91"/>
      <c r="P351" s="78"/>
      <c r="W351" s="92"/>
    </row>
    <row r="352">
      <c r="D352" s="92"/>
      <c r="G352" s="90"/>
      <c r="J352" s="92"/>
      <c r="O352" s="91"/>
      <c r="P352" s="78"/>
      <c r="W352" s="92"/>
    </row>
    <row r="353">
      <c r="D353" s="92"/>
      <c r="G353" s="90"/>
      <c r="J353" s="92"/>
      <c r="O353" s="91"/>
      <c r="P353" s="78"/>
      <c r="W353" s="92"/>
    </row>
    <row r="354">
      <c r="D354" s="92"/>
      <c r="G354" s="90"/>
      <c r="J354" s="92"/>
      <c r="O354" s="91"/>
      <c r="P354" s="78"/>
      <c r="W354" s="92"/>
    </row>
    <row r="355">
      <c r="D355" s="92"/>
      <c r="G355" s="90"/>
      <c r="J355" s="92"/>
      <c r="O355" s="91"/>
      <c r="P355" s="78"/>
      <c r="W355" s="92"/>
    </row>
    <row r="356">
      <c r="D356" s="92"/>
      <c r="G356" s="90"/>
      <c r="J356" s="92"/>
      <c r="O356" s="91"/>
      <c r="P356" s="78"/>
      <c r="W356" s="92"/>
    </row>
    <row r="357">
      <c r="D357" s="92"/>
      <c r="G357" s="90"/>
      <c r="J357" s="92"/>
      <c r="O357" s="91"/>
      <c r="P357" s="78"/>
      <c r="W357" s="92"/>
    </row>
    <row r="358">
      <c r="D358" s="92"/>
      <c r="G358" s="90"/>
      <c r="J358" s="92"/>
      <c r="O358" s="91"/>
      <c r="P358" s="78"/>
      <c r="W358" s="92"/>
    </row>
    <row r="359">
      <c r="D359" s="92"/>
      <c r="G359" s="90"/>
      <c r="J359" s="92"/>
      <c r="O359" s="91"/>
      <c r="P359" s="78"/>
      <c r="W359" s="92"/>
    </row>
    <row r="360">
      <c r="D360" s="92"/>
      <c r="G360" s="90"/>
      <c r="J360" s="92"/>
      <c r="O360" s="91"/>
      <c r="P360" s="78"/>
      <c r="W360" s="92"/>
    </row>
    <row r="361">
      <c r="D361" s="92"/>
      <c r="G361" s="90"/>
      <c r="J361" s="92"/>
      <c r="O361" s="91"/>
      <c r="P361" s="78"/>
      <c r="W361" s="92"/>
    </row>
    <row r="362">
      <c r="D362" s="92"/>
      <c r="G362" s="90"/>
      <c r="J362" s="92"/>
      <c r="O362" s="91"/>
      <c r="P362" s="78"/>
      <c r="W362" s="92"/>
    </row>
    <row r="363">
      <c r="D363" s="92"/>
      <c r="G363" s="90"/>
      <c r="J363" s="92"/>
      <c r="O363" s="91"/>
      <c r="P363" s="78"/>
      <c r="W363" s="92"/>
    </row>
    <row r="364">
      <c r="D364" s="92"/>
      <c r="G364" s="90"/>
      <c r="J364" s="92"/>
      <c r="O364" s="91"/>
      <c r="P364" s="78"/>
      <c r="W364" s="92"/>
    </row>
    <row r="365">
      <c r="D365" s="92"/>
      <c r="G365" s="90"/>
      <c r="J365" s="92"/>
      <c r="O365" s="91"/>
      <c r="P365" s="78"/>
      <c r="W365" s="92"/>
    </row>
    <row r="366">
      <c r="D366" s="92"/>
      <c r="G366" s="90"/>
      <c r="J366" s="92"/>
      <c r="O366" s="91"/>
      <c r="P366" s="78"/>
      <c r="W366" s="92"/>
    </row>
    <row r="367">
      <c r="D367" s="92"/>
      <c r="G367" s="90"/>
      <c r="J367" s="92"/>
      <c r="O367" s="91"/>
      <c r="P367" s="78"/>
      <c r="W367" s="92"/>
    </row>
    <row r="368">
      <c r="D368" s="92"/>
      <c r="G368" s="90"/>
      <c r="J368" s="92"/>
      <c r="O368" s="91"/>
      <c r="P368" s="78"/>
      <c r="W368" s="92"/>
    </row>
    <row r="369">
      <c r="D369" s="92"/>
      <c r="G369" s="90"/>
      <c r="J369" s="92"/>
      <c r="O369" s="91"/>
      <c r="P369" s="78"/>
      <c r="W369" s="92"/>
    </row>
    <row r="370">
      <c r="D370" s="92"/>
      <c r="G370" s="90"/>
      <c r="J370" s="92"/>
      <c r="O370" s="91"/>
      <c r="P370" s="78"/>
      <c r="W370" s="92"/>
    </row>
    <row r="371">
      <c r="D371" s="92"/>
      <c r="G371" s="90"/>
      <c r="J371" s="92"/>
      <c r="O371" s="91"/>
      <c r="P371" s="78"/>
      <c r="W371" s="92"/>
    </row>
    <row r="372">
      <c r="D372" s="92"/>
      <c r="G372" s="90"/>
      <c r="J372" s="92"/>
      <c r="O372" s="91"/>
      <c r="P372" s="78"/>
      <c r="W372" s="92"/>
    </row>
    <row r="373">
      <c r="D373" s="92"/>
      <c r="G373" s="90"/>
      <c r="J373" s="92"/>
      <c r="O373" s="91"/>
      <c r="P373" s="78"/>
      <c r="W373" s="92"/>
    </row>
    <row r="374">
      <c r="D374" s="92"/>
      <c r="G374" s="90"/>
      <c r="J374" s="92"/>
      <c r="O374" s="91"/>
      <c r="P374" s="78"/>
      <c r="W374" s="92"/>
    </row>
    <row r="375">
      <c r="D375" s="92"/>
      <c r="G375" s="90"/>
      <c r="J375" s="92"/>
      <c r="O375" s="91"/>
      <c r="P375" s="78"/>
      <c r="W375" s="92"/>
    </row>
    <row r="376">
      <c r="D376" s="92"/>
      <c r="G376" s="90"/>
      <c r="J376" s="92"/>
      <c r="O376" s="91"/>
      <c r="P376" s="78"/>
      <c r="W376" s="92"/>
    </row>
    <row r="377">
      <c r="D377" s="92"/>
      <c r="G377" s="90"/>
      <c r="J377" s="92"/>
      <c r="O377" s="91"/>
      <c r="P377" s="78"/>
      <c r="W377" s="92"/>
    </row>
    <row r="378">
      <c r="D378" s="92"/>
      <c r="G378" s="90"/>
      <c r="J378" s="92"/>
      <c r="O378" s="91"/>
      <c r="P378" s="78"/>
      <c r="W378" s="92"/>
    </row>
    <row r="379">
      <c r="D379" s="92"/>
      <c r="G379" s="90"/>
      <c r="J379" s="92"/>
      <c r="O379" s="91"/>
      <c r="P379" s="78"/>
      <c r="W379" s="92"/>
    </row>
    <row r="380">
      <c r="D380" s="92"/>
      <c r="G380" s="90"/>
      <c r="J380" s="92"/>
      <c r="O380" s="91"/>
      <c r="P380" s="78"/>
      <c r="W380" s="92"/>
    </row>
    <row r="381">
      <c r="D381" s="92"/>
      <c r="G381" s="90"/>
      <c r="J381" s="92"/>
      <c r="O381" s="91"/>
      <c r="P381" s="78"/>
      <c r="W381" s="92"/>
    </row>
    <row r="382">
      <c r="D382" s="92"/>
      <c r="G382" s="90"/>
      <c r="J382" s="92"/>
      <c r="O382" s="91"/>
      <c r="P382" s="78"/>
      <c r="W382" s="92"/>
    </row>
    <row r="383">
      <c r="D383" s="92"/>
      <c r="G383" s="90"/>
      <c r="J383" s="92"/>
      <c r="O383" s="91"/>
      <c r="P383" s="78"/>
      <c r="W383" s="92"/>
    </row>
    <row r="384">
      <c r="D384" s="92"/>
      <c r="G384" s="90"/>
      <c r="J384" s="92"/>
      <c r="O384" s="91"/>
      <c r="P384" s="78"/>
      <c r="W384" s="92"/>
    </row>
    <row r="385">
      <c r="D385" s="92"/>
      <c r="G385" s="90"/>
      <c r="J385" s="92"/>
      <c r="O385" s="91"/>
      <c r="P385" s="78"/>
      <c r="W385" s="92"/>
    </row>
    <row r="386">
      <c r="D386" s="92"/>
      <c r="G386" s="90"/>
      <c r="J386" s="92"/>
      <c r="O386" s="91"/>
      <c r="P386" s="78"/>
      <c r="W386" s="92"/>
    </row>
    <row r="387">
      <c r="D387" s="92"/>
      <c r="G387" s="90"/>
      <c r="J387" s="92"/>
      <c r="O387" s="91"/>
      <c r="P387" s="78"/>
      <c r="W387" s="92"/>
    </row>
    <row r="388">
      <c r="D388" s="92"/>
      <c r="G388" s="90"/>
      <c r="J388" s="92"/>
      <c r="O388" s="91"/>
      <c r="P388" s="78"/>
      <c r="W388" s="92"/>
    </row>
    <row r="389">
      <c r="D389" s="92"/>
      <c r="G389" s="90"/>
      <c r="J389" s="92"/>
      <c r="O389" s="91"/>
      <c r="P389" s="78"/>
      <c r="W389" s="92"/>
    </row>
    <row r="390">
      <c r="D390" s="92"/>
      <c r="G390" s="90"/>
      <c r="J390" s="92"/>
      <c r="O390" s="91"/>
      <c r="P390" s="78"/>
      <c r="W390" s="92"/>
    </row>
    <row r="391">
      <c r="D391" s="92"/>
      <c r="G391" s="90"/>
      <c r="J391" s="92"/>
      <c r="O391" s="91"/>
      <c r="P391" s="78"/>
      <c r="W391" s="92"/>
    </row>
    <row r="392">
      <c r="D392" s="92"/>
      <c r="G392" s="90"/>
      <c r="J392" s="92"/>
      <c r="O392" s="91"/>
      <c r="P392" s="78"/>
      <c r="W392" s="92"/>
    </row>
    <row r="393">
      <c r="D393" s="92"/>
      <c r="G393" s="90"/>
      <c r="J393" s="92"/>
      <c r="O393" s="91"/>
      <c r="P393" s="78"/>
      <c r="W393" s="92"/>
    </row>
    <row r="394">
      <c r="D394" s="92"/>
      <c r="G394" s="90"/>
      <c r="J394" s="92"/>
      <c r="O394" s="91"/>
      <c r="P394" s="78"/>
      <c r="W394" s="92"/>
    </row>
    <row r="395">
      <c r="D395" s="92"/>
      <c r="G395" s="90"/>
      <c r="J395" s="92"/>
      <c r="O395" s="91"/>
      <c r="P395" s="78"/>
      <c r="W395" s="92"/>
    </row>
    <row r="396">
      <c r="D396" s="92"/>
      <c r="G396" s="90"/>
      <c r="J396" s="92"/>
      <c r="O396" s="91"/>
      <c r="P396" s="78"/>
      <c r="W396" s="92"/>
    </row>
    <row r="397">
      <c r="D397" s="92"/>
      <c r="G397" s="90"/>
      <c r="J397" s="92"/>
      <c r="O397" s="91"/>
      <c r="P397" s="78"/>
      <c r="W397" s="92"/>
    </row>
    <row r="398">
      <c r="D398" s="92"/>
      <c r="G398" s="90"/>
      <c r="J398" s="92"/>
      <c r="O398" s="91"/>
      <c r="P398" s="78"/>
      <c r="W398" s="92"/>
    </row>
    <row r="399">
      <c r="D399" s="92"/>
      <c r="G399" s="90"/>
      <c r="J399" s="92"/>
      <c r="O399" s="91"/>
      <c r="P399" s="78"/>
      <c r="W399" s="92"/>
    </row>
    <row r="400">
      <c r="D400" s="92"/>
      <c r="G400" s="90"/>
      <c r="J400" s="92"/>
      <c r="O400" s="91"/>
      <c r="P400" s="78"/>
      <c r="W400" s="92"/>
    </row>
    <row r="401">
      <c r="D401" s="92"/>
      <c r="G401" s="90"/>
      <c r="J401" s="92"/>
      <c r="O401" s="91"/>
      <c r="P401" s="78"/>
      <c r="W401" s="92"/>
    </row>
    <row r="402">
      <c r="D402" s="92"/>
      <c r="G402" s="90"/>
      <c r="J402" s="92"/>
      <c r="O402" s="91"/>
      <c r="P402" s="78"/>
      <c r="W402" s="92"/>
    </row>
    <row r="403">
      <c r="D403" s="92"/>
      <c r="G403" s="90"/>
      <c r="J403" s="92"/>
      <c r="O403" s="91"/>
      <c r="P403" s="78"/>
      <c r="W403" s="92"/>
    </row>
    <row r="404">
      <c r="D404" s="92"/>
      <c r="G404" s="90"/>
      <c r="J404" s="92"/>
      <c r="O404" s="91"/>
      <c r="P404" s="78"/>
      <c r="W404" s="92"/>
    </row>
    <row r="405">
      <c r="D405" s="92"/>
      <c r="G405" s="90"/>
      <c r="J405" s="92"/>
      <c r="O405" s="91"/>
      <c r="P405" s="78"/>
      <c r="W405" s="92"/>
    </row>
    <row r="406">
      <c r="D406" s="92"/>
      <c r="G406" s="90"/>
      <c r="J406" s="92"/>
      <c r="O406" s="91"/>
      <c r="P406" s="78"/>
      <c r="W406" s="92"/>
    </row>
    <row r="407">
      <c r="D407" s="92"/>
      <c r="G407" s="90"/>
      <c r="J407" s="92"/>
      <c r="O407" s="91"/>
      <c r="P407" s="78"/>
      <c r="W407" s="92"/>
    </row>
    <row r="408">
      <c r="D408" s="92"/>
      <c r="G408" s="90"/>
      <c r="J408" s="92"/>
      <c r="O408" s="91"/>
      <c r="P408" s="78"/>
      <c r="W408" s="92"/>
    </row>
    <row r="409">
      <c r="D409" s="92"/>
      <c r="G409" s="90"/>
      <c r="J409" s="92"/>
      <c r="O409" s="91"/>
      <c r="P409" s="78"/>
      <c r="W409" s="92"/>
    </row>
    <row r="410">
      <c r="D410" s="92"/>
      <c r="G410" s="90"/>
      <c r="J410" s="92"/>
      <c r="O410" s="91"/>
      <c r="P410" s="78"/>
      <c r="W410" s="92"/>
    </row>
    <row r="411">
      <c r="D411" s="92"/>
      <c r="G411" s="90"/>
      <c r="J411" s="92"/>
      <c r="O411" s="91"/>
      <c r="P411" s="78"/>
      <c r="W411" s="92"/>
    </row>
    <row r="412">
      <c r="D412" s="92"/>
      <c r="G412" s="90"/>
      <c r="J412" s="92"/>
      <c r="O412" s="91"/>
      <c r="P412" s="78"/>
      <c r="W412" s="92"/>
    </row>
    <row r="413">
      <c r="D413" s="92"/>
      <c r="G413" s="90"/>
      <c r="J413" s="92"/>
      <c r="O413" s="91"/>
      <c r="P413" s="78"/>
      <c r="W413" s="92"/>
    </row>
    <row r="414">
      <c r="D414" s="92"/>
      <c r="G414" s="90"/>
      <c r="J414" s="92"/>
      <c r="O414" s="91"/>
      <c r="P414" s="78"/>
      <c r="W414" s="92"/>
    </row>
    <row r="415">
      <c r="D415" s="92"/>
      <c r="G415" s="90"/>
      <c r="J415" s="92"/>
      <c r="O415" s="91"/>
      <c r="P415" s="78"/>
      <c r="W415" s="92"/>
    </row>
    <row r="416">
      <c r="D416" s="92"/>
      <c r="G416" s="90"/>
      <c r="J416" s="92"/>
      <c r="O416" s="91"/>
      <c r="P416" s="78"/>
      <c r="W416" s="92"/>
    </row>
    <row r="417">
      <c r="D417" s="92"/>
      <c r="G417" s="90"/>
      <c r="J417" s="92"/>
      <c r="O417" s="91"/>
      <c r="P417" s="78"/>
      <c r="W417" s="92"/>
    </row>
    <row r="418">
      <c r="D418" s="92"/>
      <c r="G418" s="90"/>
      <c r="J418" s="92"/>
      <c r="O418" s="91"/>
      <c r="P418" s="78"/>
      <c r="W418" s="92"/>
    </row>
    <row r="419">
      <c r="D419" s="92"/>
      <c r="G419" s="90"/>
      <c r="J419" s="92"/>
      <c r="O419" s="91"/>
      <c r="P419" s="78"/>
      <c r="W419" s="92"/>
    </row>
    <row r="420">
      <c r="D420" s="92"/>
      <c r="G420" s="90"/>
      <c r="J420" s="92"/>
      <c r="O420" s="91"/>
      <c r="P420" s="78"/>
      <c r="W420" s="92"/>
    </row>
    <row r="421">
      <c r="D421" s="92"/>
      <c r="G421" s="90"/>
      <c r="J421" s="92"/>
      <c r="O421" s="91"/>
      <c r="P421" s="78"/>
      <c r="W421" s="92"/>
    </row>
    <row r="422">
      <c r="D422" s="92"/>
      <c r="G422" s="90"/>
      <c r="J422" s="92"/>
      <c r="O422" s="91"/>
      <c r="P422" s="78"/>
      <c r="W422" s="92"/>
    </row>
    <row r="423">
      <c r="D423" s="92"/>
      <c r="G423" s="90"/>
      <c r="J423" s="92"/>
      <c r="O423" s="91"/>
      <c r="P423" s="78"/>
      <c r="W423" s="92"/>
    </row>
    <row r="424">
      <c r="D424" s="92"/>
      <c r="G424" s="90"/>
      <c r="J424" s="92"/>
      <c r="O424" s="91"/>
      <c r="P424" s="78"/>
      <c r="W424" s="92"/>
    </row>
    <row r="425">
      <c r="D425" s="92"/>
      <c r="G425" s="90"/>
      <c r="J425" s="92"/>
      <c r="O425" s="91"/>
      <c r="P425" s="78"/>
      <c r="W425" s="92"/>
    </row>
    <row r="426">
      <c r="D426" s="92"/>
      <c r="G426" s="90"/>
      <c r="J426" s="92"/>
      <c r="O426" s="91"/>
      <c r="P426" s="78"/>
      <c r="W426" s="92"/>
    </row>
    <row r="427">
      <c r="D427" s="92"/>
      <c r="G427" s="90"/>
      <c r="J427" s="92"/>
      <c r="O427" s="91"/>
      <c r="P427" s="78"/>
      <c r="W427" s="92"/>
    </row>
    <row r="428">
      <c r="D428" s="92"/>
      <c r="G428" s="90"/>
      <c r="J428" s="92"/>
      <c r="O428" s="91"/>
      <c r="P428" s="78"/>
      <c r="W428" s="92"/>
    </row>
    <row r="429">
      <c r="D429" s="92"/>
      <c r="G429" s="90"/>
      <c r="J429" s="92"/>
      <c r="O429" s="91"/>
      <c r="P429" s="78"/>
      <c r="W429" s="92"/>
    </row>
    <row r="430">
      <c r="D430" s="92"/>
      <c r="G430" s="90"/>
      <c r="J430" s="92"/>
      <c r="O430" s="91"/>
      <c r="P430" s="78"/>
      <c r="W430" s="92"/>
    </row>
    <row r="431">
      <c r="D431" s="92"/>
      <c r="G431" s="90"/>
      <c r="J431" s="92"/>
      <c r="O431" s="91"/>
      <c r="P431" s="78"/>
      <c r="W431" s="92"/>
    </row>
    <row r="432">
      <c r="D432" s="92"/>
      <c r="G432" s="90"/>
      <c r="J432" s="92"/>
      <c r="O432" s="91"/>
      <c r="P432" s="78"/>
      <c r="W432" s="92"/>
    </row>
    <row r="433">
      <c r="D433" s="92"/>
      <c r="G433" s="90"/>
      <c r="J433" s="92"/>
      <c r="O433" s="91"/>
      <c r="P433" s="78"/>
      <c r="W433" s="92"/>
    </row>
    <row r="434">
      <c r="D434" s="92"/>
      <c r="G434" s="90"/>
      <c r="J434" s="92"/>
      <c r="O434" s="91"/>
      <c r="P434" s="78"/>
      <c r="W434" s="92"/>
    </row>
    <row r="435">
      <c r="D435" s="92"/>
      <c r="G435" s="90"/>
      <c r="J435" s="92"/>
      <c r="O435" s="91"/>
      <c r="P435" s="78"/>
      <c r="W435" s="92"/>
    </row>
    <row r="436">
      <c r="D436" s="92"/>
      <c r="G436" s="90"/>
      <c r="J436" s="92"/>
      <c r="O436" s="91"/>
      <c r="P436" s="78"/>
      <c r="W436" s="92"/>
    </row>
    <row r="437">
      <c r="D437" s="92"/>
      <c r="G437" s="90"/>
      <c r="J437" s="92"/>
      <c r="O437" s="91"/>
      <c r="P437" s="78"/>
      <c r="W437" s="92"/>
    </row>
    <row r="438">
      <c r="D438" s="92"/>
      <c r="G438" s="90"/>
      <c r="J438" s="92"/>
      <c r="O438" s="91"/>
      <c r="P438" s="78"/>
      <c r="W438" s="92"/>
    </row>
    <row r="439">
      <c r="D439" s="92"/>
      <c r="G439" s="90"/>
      <c r="J439" s="92"/>
      <c r="O439" s="91"/>
      <c r="P439" s="78"/>
      <c r="W439" s="92"/>
    </row>
    <row r="440">
      <c r="D440" s="92"/>
      <c r="G440" s="90"/>
      <c r="J440" s="92"/>
      <c r="O440" s="91"/>
      <c r="P440" s="78"/>
      <c r="W440" s="92"/>
    </row>
    <row r="441">
      <c r="D441" s="92"/>
      <c r="G441" s="90"/>
      <c r="J441" s="92"/>
      <c r="O441" s="91"/>
      <c r="P441" s="78"/>
      <c r="W441" s="92"/>
    </row>
    <row r="442">
      <c r="D442" s="92"/>
      <c r="G442" s="90"/>
      <c r="J442" s="92"/>
      <c r="O442" s="91"/>
      <c r="P442" s="78"/>
      <c r="W442" s="92"/>
    </row>
    <row r="443">
      <c r="D443" s="92"/>
      <c r="G443" s="90"/>
      <c r="J443" s="92"/>
      <c r="O443" s="91"/>
      <c r="P443" s="78"/>
      <c r="W443" s="92"/>
    </row>
    <row r="444">
      <c r="D444" s="92"/>
      <c r="G444" s="90"/>
      <c r="J444" s="92"/>
      <c r="O444" s="91"/>
      <c r="P444" s="78"/>
      <c r="W444" s="92"/>
    </row>
    <row r="445">
      <c r="D445" s="92"/>
      <c r="G445" s="90"/>
      <c r="J445" s="92"/>
      <c r="O445" s="91"/>
      <c r="P445" s="78"/>
      <c r="W445" s="92"/>
    </row>
    <row r="446">
      <c r="D446" s="92"/>
      <c r="G446" s="90"/>
      <c r="J446" s="92"/>
      <c r="O446" s="91"/>
      <c r="P446" s="78"/>
      <c r="W446" s="92"/>
    </row>
    <row r="447">
      <c r="D447" s="92"/>
      <c r="G447" s="90"/>
      <c r="J447" s="92"/>
      <c r="O447" s="91"/>
      <c r="P447" s="78"/>
      <c r="W447" s="92"/>
    </row>
    <row r="448">
      <c r="D448" s="92"/>
      <c r="G448" s="90"/>
      <c r="J448" s="92"/>
      <c r="O448" s="91"/>
      <c r="P448" s="78"/>
      <c r="W448" s="92"/>
    </row>
    <row r="449">
      <c r="D449" s="92"/>
      <c r="G449" s="90"/>
      <c r="J449" s="92"/>
      <c r="O449" s="91"/>
      <c r="P449" s="78"/>
      <c r="W449" s="92"/>
    </row>
    <row r="450">
      <c r="D450" s="92"/>
      <c r="G450" s="90"/>
      <c r="J450" s="92"/>
      <c r="O450" s="91"/>
      <c r="P450" s="78"/>
      <c r="W450" s="92"/>
    </row>
    <row r="451">
      <c r="D451" s="92"/>
      <c r="G451" s="90"/>
      <c r="J451" s="92"/>
      <c r="O451" s="91"/>
      <c r="P451" s="78"/>
      <c r="W451" s="92"/>
    </row>
    <row r="452">
      <c r="D452" s="92"/>
      <c r="G452" s="90"/>
      <c r="J452" s="92"/>
      <c r="O452" s="91"/>
      <c r="P452" s="78"/>
      <c r="W452" s="92"/>
    </row>
    <row r="453">
      <c r="D453" s="92"/>
      <c r="G453" s="90"/>
      <c r="J453" s="92"/>
      <c r="O453" s="91"/>
      <c r="P453" s="78"/>
      <c r="W453" s="92"/>
    </row>
    <row r="454">
      <c r="D454" s="92"/>
      <c r="G454" s="90"/>
      <c r="J454" s="92"/>
      <c r="O454" s="91"/>
      <c r="P454" s="78"/>
      <c r="W454" s="92"/>
    </row>
    <row r="455">
      <c r="D455" s="92"/>
      <c r="G455" s="90"/>
      <c r="J455" s="92"/>
      <c r="O455" s="91"/>
      <c r="P455" s="78"/>
      <c r="W455" s="92"/>
    </row>
    <row r="456">
      <c r="D456" s="92"/>
      <c r="G456" s="90"/>
      <c r="J456" s="92"/>
      <c r="O456" s="91"/>
      <c r="P456" s="78"/>
      <c r="W456" s="92"/>
    </row>
    <row r="457">
      <c r="D457" s="92"/>
      <c r="G457" s="90"/>
      <c r="J457" s="92"/>
      <c r="O457" s="91"/>
      <c r="P457" s="78"/>
      <c r="W457" s="92"/>
    </row>
    <row r="458">
      <c r="D458" s="92"/>
      <c r="G458" s="90"/>
      <c r="J458" s="92"/>
      <c r="O458" s="91"/>
      <c r="P458" s="78"/>
      <c r="W458" s="92"/>
    </row>
    <row r="459">
      <c r="D459" s="92"/>
      <c r="G459" s="90"/>
      <c r="J459" s="92"/>
      <c r="O459" s="91"/>
      <c r="P459" s="78"/>
      <c r="W459" s="92"/>
    </row>
    <row r="460">
      <c r="D460" s="92"/>
      <c r="G460" s="90"/>
      <c r="J460" s="92"/>
      <c r="O460" s="91"/>
      <c r="P460" s="78"/>
      <c r="W460" s="92"/>
    </row>
    <row r="461">
      <c r="D461" s="92"/>
      <c r="G461" s="90"/>
      <c r="J461" s="92"/>
      <c r="O461" s="91"/>
      <c r="P461" s="78"/>
      <c r="W461" s="92"/>
    </row>
    <row r="462">
      <c r="D462" s="92"/>
      <c r="G462" s="90"/>
      <c r="J462" s="92"/>
      <c r="O462" s="91"/>
      <c r="P462" s="78"/>
      <c r="W462" s="92"/>
    </row>
    <row r="463">
      <c r="D463" s="92"/>
      <c r="G463" s="90"/>
      <c r="J463" s="92"/>
      <c r="O463" s="91"/>
      <c r="P463" s="78"/>
      <c r="W463" s="92"/>
    </row>
    <row r="464">
      <c r="D464" s="92"/>
      <c r="G464" s="90"/>
      <c r="J464" s="92"/>
      <c r="O464" s="91"/>
      <c r="P464" s="78"/>
      <c r="W464" s="92"/>
    </row>
    <row r="465">
      <c r="D465" s="92"/>
      <c r="G465" s="90"/>
      <c r="J465" s="92"/>
      <c r="O465" s="91"/>
      <c r="P465" s="78"/>
      <c r="W465" s="92"/>
    </row>
    <row r="466">
      <c r="D466" s="92"/>
      <c r="G466" s="90"/>
      <c r="J466" s="92"/>
      <c r="O466" s="91"/>
      <c r="P466" s="78"/>
      <c r="W466" s="92"/>
    </row>
    <row r="467">
      <c r="D467" s="92"/>
      <c r="G467" s="90"/>
      <c r="J467" s="92"/>
      <c r="O467" s="91"/>
      <c r="P467" s="78"/>
      <c r="W467" s="92"/>
    </row>
    <row r="468">
      <c r="D468" s="92"/>
      <c r="G468" s="90"/>
      <c r="J468" s="92"/>
      <c r="O468" s="91"/>
      <c r="P468" s="78"/>
      <c r="W468" s="92"/>
    </row>
    <row r="469">
      <c r="D469" s="92"/>
      <c r="G469" s="90"/>
      <c r="J469" s="92"/>
      <c r="O469" s="91"/>
      <c r="P469" s="78"/>
      <c r="W469" s="92"/>
    </row>
    <row r="470">
      <c r="D470" s="92"/>
      <c r="G470" s="90"/>
      <c r="J470" s="92"/>
      <c r="O470" s="91"/>
      <c r="P470" s="78"/>
      <c r="W470" s="92"/>
    </row>
    <row r="471">
      <c r="D471" s="92"/>
      <c r="G471" s="90"/>
      <c r="J471" s="92"/>
      <c r="O471" s="91"/>
      <c r="P471" s="78"/>
      <c r="W471" s="92"/>
    </row>
    <row r="472">
      <c r="D472" s="92"/>
      <c r="G472" s="90"/>
      <c r="J472" s="92"/>
      <c r="O472" s="91"/>
      <c r="P472" s="78"/>
      <c r="W472" s="92"/>
    </row>
    <row r="473">
      <c r="D473" s="92"/>
      <c r="G473" s="90"/>
      <c r="J473" s="92"/>
      <c r="O473" s="91"/>
      <c r="P473" s="78"/>
      <c r="W473" s="92"/>
    </row>
    <row r="474">
      <c r="D474" s="92"/>
      <c r="G474" s="90"/>
      <c r="J474" s="92"/>
      <c r="O474" s="91"/>
      <c r="P474" s="78"/>
      <c r="W474" s="92"/>
    </row>
    <row r="475">
      <c r="D475" s="92"/>
      <c r="G475" s="90"/>
      <c r="J475" s="92"/>
      <c r="O475" s="91"/>
      <c r="P475" s="78"/>
      <c r="W475" s="92"/>
    </row>
    <row r="476">
      <c r="D476" s="92"/>
      <c r="G476" s="90"/>
      <c r="J476" s="92"/>
      <c r="O476" s="91"/>
      <c r="P476" s="78"/>
      <c r="W476" s="92"/>
    </row>
    <row r="477">
      <c r="D477" s="92"/>
      <c r="G477" s="90"/>
      <c r="J477" s="92"/>
      <c r="O477" s="91"/>
      <c r="P477" s="78"/>
      <c r="W477" s="92"/>
    </row>
    <row r="478">
      <c r="D478" s="92"/>
      <c r="G478" s="90"/>
      <c r="J478" s="92"/>
      <c r="O478" s="91"/>
      <c r="P478" s="78"/>
      <c r="W478" s="92"/>
    </row>
    <row r="479">
      <c r="D479" s="92"/>
      <c r="G479" s="90"/>
      <c r="J479" s="92"/>
      <c r="O479" s="91"/>
      <c r="P479" s="78"/>
      <c r="W479" s="92"/>
    </row>
    <row r="480">
      <c r="D480" s="92"/>
      <c r="G480" s="90"/>
      <c r="J480" s="92"/>
      <c r="O480" s="91"/>
      <c r="P480" s="78"/>
      <c r="W480" s="92"/>
    </row>
    <row r="481">
      <c r="D481" s="92"/>
      <c r="G481" s="90"/>
      <c r="J481" s="92"/>
      <c r="O481" s="91"/>
      <c r="P481" s="78"/>
      <c r="W481" s="92"/>
    </row>
    <row r="482">
      <c r="D482" s="92"/>
      <c r="G482" s="90"/>
      <c r="J482" s="92"/>
      <c r="O482" s="91"/>
      <c r="P482" s="78"/>
      <c r="W482" s="92"/>
    </row>
    <row r="483">
      <c r="D483" s="92"/>
      <c r="G483" s="90"/>
      <c r="J483" s="92"/>
      <c r="O483" s="91"/>
      <c r="P483" s="78"/>
      <c r="W483" s="92"/>
    </row>
    <row r="484">
      <c r="D484" s="92"/>
      <c r="G484" s="90"/>
      <c r="J484" s="92"/>
      <c r="O484" s="91"/>
      <c r="P484" s="78"/>
      <c r="W484" s="92"/>
    </row>
    <row r="485">
      <c r="D485" s="92"/>
      <c r="G485" s="90"/>
      <c r="J485" s="92"/>
      <c r="O485" s="91"/>
      <c r="P485" s="78"/>
      <c r="W485" s="92"/>
    </row>
    <row r="486">
      <c r="D486" s="92"/>
      <c r="G486" s="90"/>
      <c r="J486" s="92"/>
      <c r="O486" s="91"/>
      <c r="P486" s="78"/>
      <c r="W486" s="92"/>
    </row>
    <row r="487">
      <c r="D487" s="92"/>
      <c r="G487" s="90"/>
      <c r="J487" s="92"/>
      <c r="O487" s="91"/>
      <c r="P487" s="78"/>
      <c r="W487" s="92"/>
    </row>
    <row r="488">
      <c r="D488" s="92"/>
      <c r="G488" s="90"/>
      <c r="J488" s="92"/>
      <c r="O488" s="91"/>
      <c r="P488" s="78"/>
      <c r="W488" s="92"/>
    </row>
    <row r="489">
      <c r="D489" s="92"/>
      <c r="G489" s="90"/>
      <c r="J489" s="92"/>
      <c r="O489" s="91"/>
      <c r="P489" s="78"/>
      <c r="W489" s="92"/>
    </row>
    <row r="490">
      <c r="D490" s="92"/>
      <c r="G490" s="90"/>
      <c r="J490" s="92"/>
      <c r="O490" s="91"/>
      <c r="P490" s="78"/>
      <c r="W490" s="92"/>
    </row>
    <row r="491">
      <c r="D491" s="92"/>
      <c r="G491" s="90"/>
      <c r="J491" s="92"/>
      <c r="O491" s="91"/>
      <c r="P491" s="78"/>
      <c r="W491" s="92"/>
    </row>
    <row r="492">
      <c r="D492" s="92"/>
      <c r="G492" s="90"/>
      <c r="J492" s="92"/>
      <c r="O492" s="91"/>
      <c r="P492" s="78"/>
      <c r="W492" s="92"/>
    </row>
    <row r="493">
      <c r="D493" s="92"/>
      <c r="G493" s="90"/>
      <c r="J493" s="92"/>
      <c r="O493" s="91"/>
      <c r="P493" s="78"/>
      <c r="W493" s="92"/>
    </row>
    <row r="494">
      <c r="D494" s="92"/>
      <c r="G494" s="90"/>
      <c r="J494" s="92"/>
      <c r="O494" s="91"/>
      <c r="P494" s="78"/>
      <c r="W494" s="92"/>
    </row>
    <row r="495">
      <c r="D495" s="92"/>
      <c r="G495" s="90"/>
      <c r="J495" s="92"/>
      <c r="O495" s="91"/>
      <c r="P495" s="78"/>
      <c r="W495" s="92"/>
    </row>
    <row r="496">
      <c r="D496" s="92"/>
      <c r="G496" s="90"/>
      <c r="J496" s="92"/>
      <c r="O496" s="91"/>
      <c r="P496" s="78"/>
      <c r="W496" s="92"/>
    </row>
    <row r="497">
      <c r="D497" s="92"/>
      <c r="G497" s="90"/>
      <c r="J497" s="92"/>
      <c r="O497" s="91"/>
      <c r="P497" s="78"/>
      <c r="W497" s="92"/>
    </row>
    <row r="498">
      <c r="D498" s="92"/>
      <c r="G498" s="90"/>
      <c r="J498" s="92"/>
      <c r="O498" s="91"/>
      <c r="P498" s="78"/>
      <c r="W498" s="92"/>
    </row>
    <row r="499">
      <c r="D499" s="92"/>
      <c r="G499" s="90"/>
      <c r="J499" s="92"/>
      <c r="O499" s="91"/>
      <c r="P499" s="78"/>
      <c r="W499" s="92"/>
    </row>
    <row r="500">
      <c r="D500" s="92"/>
      <c r="G500" s="90"/>
      <c r="J500" s="92"/>
      <c r="O500" s="91"/>
      <c r="P500" s="78"/>
      <c r="W500" s="92"/>
    </row>
    <row r="501">
      <c r="D501" s="92"/>
      <c r="G501" s="90"/>
      <c r="J501" s="92"/>
      <c r="O501" s="91"/>
      <c r="P501" s="78"/>
      <c r="W501" s="92"/>
    </row>
    <row r="502">
      <c r="D502" s="92"/>
      <c r="G502" s="90"/>
      <c r="J502" s="92"/>
      <c r="O502" s="91"/>
      <c r="P502" s="78"/>
      <c r="W502" s="92"/>
    </row>
    <row r="503">
      <c r="D503" s="92"/>
      <c r="G503" s="90"/>
      <c r="J503" s="92"/>
      <c r="O503" s="91"/>
      <c r="P503" s="78"/>
      <c r="W503" s="92"/>
    </row>
    <row r="504">
      <c r="D504" s="92"/>
      <c r="G504" s="90"/>
      <c r="J504" s="92"/>
      <c r="O504" s="91"/>
      <c r="P504" s="78"/>
      <c r="W504" s="92"/>
    </row>
    <row r="505">
      <c r="D505" s="92"/>
      <c r="G505" s="90"/>
      <c r="J505" s="92"/>
      <c r="O505" s="91"/>
      <c r="P505" s="78"/>
      <c r="W505" s="92"/>
    </row>
    <row r="506">
      <c r="D506" s="92"/>
      <c r="G506" s="90"/>
      <c r="J506" s="92"/>
      <c r="O506" s="91"/>
      <c r="P506" s="78"/>
      <c r="W506" s="92"/>
    </row>
    <row r="507">
      <c r="D507" s="92"/>
      <c r="G507" s="90"/>
      <c r="J507" s="92"/>
      <c r="O507" s="91"/>
      <c r="P507" s="78"/>
      <c r="W507" s="92"/>
    </row>
    <row r="508">
      <c r="D508" s="92"/>
      <c r="G508" s="90"/>
      <c r="J508" s="92"/>
      <c r="O508" s="91"/>
      <c r="P508" s="78"/>
      <c r="W508" s="92"/>
    </row>
    <row r="509">
      <c r="D509" s="92"/>
      <c r="G509" s="90"/>
      <c r="J509" s="92"/>
      <c r="O509" s="91"/>
      <c r="P509" s="78"/>
      <c r="W509" s="92"/>
    </row>
    <row r="510">
      <c r="D510" s="92"/>
      <c r="G510" s="90"/>
      <c r="J510" s="92"/>
      <c r="O510" s="91"/>
      <c r="P510" s="78"/>
      <c r="W510" s="92"/>
    </row>
    <row r="511">
      <c r="D511" s="92"/>
      <c r="G511" s="90"/>
      <c r="J511" s="92"/>
      <c r="O511" s="91"/>
      <c r="P511" s="78"/>
      <c r="W511" s="92"/>
    </row>
    <row r="512">
      <c r="D512" s="92"/>
      <c r="G512" s="90"/>
      <c r="J512" s="92"/>
      <c r="O512" s="91"/>
      <c r="P512" s="78"/>
      <c r="W512" s="92"/>
    </row>
    <row r="513">
      <c r="D513" s="92"/>
      <c r="G513" s="90"/>
      <c r="J513" s="92"/>
      <c r="O513" s="91"/>
      <c r="P513" s="78"/>
      <c r="W513" s="92"/>
    </row>
    <row r="514">
      <c r="D514" s="92"/>
      <c r="G514" s="90"/>
      <c r="J514" s="92"/>
      <c r="O514" s="91"/>
      <c r="P514" s="78"/>
      <c r="W514" s="92"/>
    </row>
    <row r="515">
      <c r="D515" s="92"/>
      <c r="G515" s="90"/>
      <c r="J515" s="92"/>
      <c r="O515" s="91"/>
      <c r="P515" s="78"/>
      <c r="W515" s="92"/>
    </row>
    <row r="516">
      <c r="D516" s="92"/>
      <c r="G516" s="90"/>
      <c r="J516" s="92"/>
      <c r="O516" s="91"/>
      <c r="P516" s="78"/>
      <c r="W516" s="92"/>
    </row>
    <row r="517">
      <c r="D517" s="92"/>
      <c r="G517" s="90"/>
      <c r="J517" s="92"/>
      <c r="O517" s="91"/>
      <c r="P517" s="78"/>
      <c r="W517" s="92"/>
    </row>
    <row r="518">
      <c r="D518" s="92"/>
      <c r="G518" s="90"/>
      <c r="J518" s="92"/>
      <c r="O518" s="91"/>
      <c r="P518" s="78"/>
      <c r="W518" s="92"/>
    </row>
    <row r="519">
      <c r="D519" s="92"/>
      <c r="G519" s="90"/>
      <c r="J519" s="92"/>
      <c r="O519" s="91"/>
      <c r="P519" s="78"/>
      <c r="W519" s="92"/>
    </row>
    <row r="520">
      <c r="D520" s="92"/>
      <c r="G520" s="90"/>
      <c r="J520" s="92"/>
      <c r="O520" s="91"/>
      <c r="P520" s="78"/>
      <c r="W520" s="92"/>
    </row>
    <row r="521">
      <c r="D521" s="92"/>
      <c r="G521" s="90"/>
      <c r="J521" s="92"/>
      <c r="O521" s="91"/>
      <c r="P521" s="78"/>
      <c r="W521" s="92"/>
    </row>
    <row r="522">
      <c r="D522" s="92"/>
      <c r="G522" s="90"/>
      <c r="J522" s="92"/>
      <c r="O522" s="91"/>
      <c r="P522" s="78"/>
      <c r="W522" s="92"/>
    </row>
    <row r="523">
      <c r="D523" s="92"/>
      <c r="G523" s="90"/>
      <c r="J523" s="92"/>
      <c r="O523" s="91"/>
      <c r="P523" s="78"/>
      <c r="W523" s="92"/>
    </row>
    <row r="524">
      <c r="D524" s="92"/>
      <c r="G524" s="90"/>
      <c r="J524" s="92"/>
      <c r="O524" s="91"/>
      <c r="P524" s="78"/>
      <c r="W524" s="92"/>
    </row>
    <row r="525">
      <c r="D525" s="92"/>
      <c r="G525" s="90"/>
      <c r="J525" s="92"/>
      <c r="O525" s="91"/>
      <c r="P525" s="78"/>
      <c r="W525" s="92"/>
    </row>
    <row r="526">
      <c r="D526" s="92"/>
      <c r="G526" s="90"/>
      <c r="J526" s="92"/>
      <c r="O526" s="91"/>
      <c r="P526" s="78"/>
      <c r="W526" s="92"/>
    </row>
    <row r="527">
      <c r="D527" s="92"/>
      <c r="G527" s="90"/>
      <c r="J527" s="92"/>
      <c r="O527" s="91"/>
      <c r="P527" s="78"/>
      <c r="W527" s="92"/>
    </row>
    <row r="528">
      <c r="D528" s="92"/>
      <c r="G528" s="90"/>
      <c r="J528" s="92"/>
      <c r="O528" s="91"/>
      <c r="P528" s="78"/>
      <c r="W528" s="92"/>
    </row>
    <row r="529">
      <c r="D529" s="92"/>
      <c r="G529" s="90"/>
      <c r="J529" s="92"/>
      <c r="O529" s="91"/>
      <c r="P529" s="78"/>
      <c r="W529" s="92"/>
    </row>
    <row r="530">
      <c r="D530" s="92"/>
      <c r="G530" s="90"/>
      <c r="J530" s="92"/>
      <c r="O530" s="91"/>
      <c r="P530" s="78"/>
      <c r="W530" s="92"/>
    </row>
    <row r="531">
      <c r="D531" s="92"/>
      <c r="G531" s="90"/>
      <c r="J531" s="92"/>
      <c r="O531" s="91"/>
      <c r="P531" s="78"/>
      <c r="W531" s="92"/>
    </row>
    <row r="532">
      <c r="D532" s="92"/>
      <c r="G532" s="90"/>
      <c r="J532" s="92"/>
      <c r="O532" s="91"/>
      <c r="P532" s="78"/>
      <c r="W532" s="92"/>
    </row>
    <row r="533">
      <c r="D533" s="92"/>
      <c r="G533" s="90"/>
      <c r="J533" s="92"/>
      <c r="O533" s="91"/>
      <c r="P533" s="78"/>
      <c r="W533" s="92"/>
    </row>
    <row r="534">
      <c r="D534" s="92"/>
      <c r="G534" s="90"/>
      <c r="J534" s="92"/>
      <c r="O534" s="91"/>
      <c r="P534" s="78"/>
      <c r="W534" s="92"/>
    </row>
    <row r="535">
      <c r="D535" s="92"/>
      <c r="G535" s="90"/>
      <c r="J535" s="92"/>
      <c r="O535" s="91"/>
      <c r="P535" s="78"/>
      <c r="W535" s="92"/>
    </row>
    <row r="536">
      <c r="D536" s="92"/>
      <c r="G536" s="90"/>
      <c r="J536" s="92"/>
      <c r="O536" s="91"/>
      <c r="P536" s="78"/>
      <c r="W536" s="92"/>
    </row>
    <row r="537">
      <c r="D537" s="92"/>
      <c r="G537" s="90"/>
      <c r="J537" s="92"/>
      <c r="O537" s="91"/>
      <c r="P537" s="78"/>
      <c r="W537" s="92"/>
    </row>
    <row r="538">
      <c r="D538" s="92"/>
      <c r="G538" s="90"/>
      <c r="J538" s="92"/>
      <c r="O538" s="91"/>
      <c r="P538" s="78"/>
      <c r="W538" s="92"/>
    </row>
    <row r="539">
      <c r="D539" s="92"/>
      <c r="G539" s="90"/>
      <c r="J539" s="92"/>
      <c r="O539" s="91"/>
      <c r="P539" s="78"/>
      <c r="W539" s="92"/>
    </row>
    <row r="540">
      <c r="D540" s="92"/>
      <c r="G540" s="90"/>
      <c r="J540" s="92"/>
      <c r="O540" s="91"/>
      <c r="P540" s="78"/>
      <c r="W540" s="92"/>
    </row>
    <row r="541">
      <c r="D541" s="92"/>
      <c r="G541" s="90"/>
      <c r="J541" s="92"/>
      <c r="O541" s="91"/>
      <c r="P541" s="78"/>
      <c r="W541" s="92"/>
    </row>
    <row r="542">
      <c r="D542" s="92"/>
      <c r="G542" s="90"/>
      <c r="J542" s="92"/>
      <c r="O542" s="91"/>
      <c r="P542" s="78"/>
      <c r="W542" s="92"/>
    </row>
    <row r="543">
      <c r="D543" s="92"/>
      <c r="G543" s="90"/>
      <c r="J543" s="92"/>
      <c r="O543" s="91"/>
      <c r="P543" s="78"/>
      <c r="W543" s="92"/>
    </row>
    <row r="544">
      <c r="D544" s="92"/>
      <c r="G544" s="90"/>
      <c r="J544" s="92"/>
      <c r="O544" s="91"/>
      <c r="P544" s="78"/>
      <c r="W544" s="92"/>
    </row>
    <row r="545">
      <c r="D545" s="92"/>
      <c r="G545" s="90"/>
      <c r="J545" s="92"/>
      <c r="O545" s="91"/>
      <c r="P545" s="78"/>
      <c r="W545" s="92"/>
    </row>
    <row r="546">
      <c r="D546" s="92"/>
      <c r="G546" s="90"/>
      <c r="J546" s="92"/>
      <c r="O546" s="91"/>
      <c r="P546" s="78"/>
      <c r="W546" s="92"/>
    </row>
    <row r="547">
      <c r="D547" s="92"/>
      <c r="G547" s="90"/>
      <c r="J547" s="92"/>
      <c r="O547" s="91"/>
      <c r="P547" s="78"/>
      <c r="W547" s="92"/>
    </row>
    <row r="548">
      <c r="D548" s="92"/>
      <c r="G548" s="90"/>
      <c r="J548" s="92"/>
      <c r="O548" s="91"/>
      <c r="P548" s="78"/>
      <c r="W548" s="92"/>
    </row>
    <row r="549">
      <c r="D549" s="92"/>
      <c r="G549" s="90"/>
      <c r="J549" s="92"/>
      <c r="O549" s="91"/>
      <c r="P549" s="78"/>
      <c r="W549" s="92"/>
    </row>
    <row r="550">
      <c r="D550" s="92"/>
      <c r="G550" s="90"/>
      <c r="J550" s="92"/>
      <c r="O550" s="91"/>
      <c r="P550" s="78"/>
      <c r="W550" s="92"/>
    </row>
    <row r="551">
      <c r="D551" s="92"/>
      <c r="G551" s="90"/>
      <c r="J551" s="92"/>
      <c r="O551" s="91"/>
      <c r="P551" s="78"/>
      <c r="W551" s="92"/>
    </row>
    <row r="552">
      <c r="D552" s="92"/>
      <c r="G552" s="90"/>
      <c r="J552" s="92"/>
      <c r="O552" s="91"/>
      <c r="P552" s="78"/>
      <c r="W552" s="92"/>
    </row>
    <row r="553">
      <c r="D553" s="92"/>
      <c r="G553" s="90"/>
      <c r="J553" s="92"/>
      <c r="O553" s="91"/>
      <c r="P553" s="78"/>
      <c r="W553" s="92"/>
    </row>
    <row r="554">
      <c r="D554" s="92"/>
      <c r="G554" s="90"/>
      <c r="J554" s="92"/>
      <c r="O554" s="91"/>
      <c r="P554" s="78"/>
      <c r="W554" s="92"/>
    </row>
    <row r="555">
      <c r="D555" s="92"/>
      <c r="G555" s="90"/>
      <c r="J555" s="92"/>
      <c r="O555" s="91"/>
      <c r="P555" s="78"/>
      <c r="W555" s="92"/>
    </row>
    <row r="556">
      <c r="D556" s="92"/>
      <c r="G556" s="90"/>
      <c r="J556" s="92"/>
      <c r="O556" s="91"/>
      <c r="P556" s="78"/>
      <c r="W556" s="92"/>
    </row>
    <row r="557">
      <c r="D557" s="92"/>
      <c r="G557" s="90"/>
      <c r="J557" s="92"/>
      <c r="O557" s="91"/>
      <c r="P557" s="78"/>
      <c r="W557" s="92"/>
    </row>
    <row r="558">
      <c r="D558" s="92"/>
      <c r="G558" s="90"/>
      <c r="J558" s="92"/>
      <c r="O558" s="91"/>
      <c r="P558" s="78"/>
      <c r="W558" s="92"/>
    </row>
    <row r="559">
      <c r="D559" s="92"/>
      <c r="G559" s="90"/>
      <c r="J559" s="92"/>
      <c r="O559" s="91"/>
      <c r="P559" s="78"/>
      <c r="W559" s="92"/>
    </row>
    <row r="560">
      <c r="D560" s="92"/>
      <c r="G560" s="90"/>
      <c r="J560" s="92"/>
      <c r="O560" s="91"/>
      <c r="P560" s="78"/>
      <c r="W560" s="92"/>
    </row>
    <row r="561">
      <c r="D561" s="92"/>
      <c r="G561" s="90"/>
      <c r="J561" s="92"/>
      <c r="O561" s="91"/>
      <c r="P561" s="78"/>
      <c r="W561" s="92"/>
    </row>
    <row r="562">
      <c r="D562" s="92"/>
      <c r="G562" s="90"/>
      <c r="J562" s="92"/>
      <c r="O562" s="91"/>
      <c r="P562" s="78"/>
      <c r="W562" s="92"/>
    </row>
    <row r="563">
      <c r="D563" s="92"/>
      <c r="G563" s="90"/>
      <c r="J563" s="92"/>
      <c r="O563" s="91"/>
      <c r="P563" s="78"/>
      <c r="W563" s="92"/>
    </row>
    <row r="564">
      <c r="D564" s="92"/>
      <c r="G564" s="90"/>
      <c r="J564" s="92"/>
      <c r="O564" s="91"/>
      <c r="P564" s="78"/>
      <c r="W564" s="92"/>
    </row>
    <row r="565">
      <c r="D565" s="92"/>
      <c r="G565" s="90"/>
      <c r="J565" s="92"/>
      <c r="O565" s="91"/>
      <c r="P565" s="78"/>
      <c r="W565" s="92"/>
    </row>
    <row r="566">
      <c r="D566" s="92"/>
      <c r="G566" s="90"/>
      <c r="J566" s="92"/>
      <c r="O566" s="91"/>
      <c r="P566" s="78"/>
      <c r="W566" s="92"/>
    </row>
    <row r="567">
      <c r="D567" s="92"/>
      <c r="G567" s="90"/>
      <c r="J567" s="92"/>
      <c r="O567" s="91"/>
      <c r="P567" s="78"/>
      <c r="W567" s="92"/>
    </row>
    <row r="568">
      <c r="D568" s="92"/>
      <c r="G568" s="90"/>
      <c r="J568" s="92"/>
      <c r="O568" s="91"/>
      <c r="P568" s="78"/>
      <c r="W568" s="92"/>
    </row>
    <row r="569">
      <c r="D569" s="92"/>
      <c r="G569" s="90"/>
      <c r="J569" s="92"/>
      <c r="O569" s="91"/>
      <c r="P569" s="78"/>
      <c r="W569" s="92"/>
    </row>
    <row r="570">
      <c r="D570" s="92"/>
      <c r="G570" s="90"/>
      <c r="J570" s="92"/>
      <c r="O570" s="91"/>
      <c r="P570" s="78"/>
      <c r="W570" s="92"/>
    </row>
    <row r="571">
      <c r="D571" s="92"/>
      <c r="G571" s="90"/>
      <c r="J571" s="92"/>
      <c r="O571" s="91"/>
      <c r="P571" s="78"/>
      <c r="W571" s="92"/>
    </row>
    <row r="572">
      <c r="D572" s="92"/>
      <c r="G572" s="90"/>
      <c r="J572" s="92"/>
      <c r="O572" s="91"/>
      <c r="P572" s="78"/>
      <c r="W572" s="92"/>
    </row>
    <row r="573">
      <c r="D573" s="92"/>
      <c r="G573" s="90"/>
      <c r="J573" s="92"/>
      <c r="O573" s="91"/>
      <c r="P573" s="78"/>
      <c r="W573" s="92"/>
    </row>
    <row r="574">
      <c r="D574" s="92"/>
      <c r="G574" s="90"/>
      <c r="J574" s="92"/>
      <c r="O574" s="91"/>
      <c r="P574" s="78"/>
      <c r="W574" s="92"/>
    </row>
    <row r="575">
      <c r="D575" s="92"/>
      <c r="G575" s="90"/>
      <c r="J575" s="92"/>
      <c r="O575" s="91"/>
      <c r="P575" s="78"/>
      <c r="W575" s="92"/>
    </row>
    <row r="576">
      <c r="D576" s="92"/>
      <c r="G576" s="90"/>
      <c r="J576" s="92"/>
      <c r="O576" s="91"/>
      <c r="P576" s="78"/>
      <c r="W576" s="92"/>
    </row>
    <row r="577">
      <c r="D577" s="92"/>
      <c r="G577" s="90"/>
      <c r="J577" s="92"/>
      <c r="O577" s="91"/>
      <c r="P577" s="78"/>
      <c r="W577" s="92"/>
    </row>
    <row r="578">
      <c r="D578" s="92"/>
      <c r="G578" s="90"/>
      <c r="J578" s="92"/>
      <c r="O578" s="91"/>
      <c r="P578" s="78"/>
      <c r="W578" s="92"/>
    </row>
    <row r="579">
      <c r="D579" s="92"/>
      <c r="G579" s="90"/>
      <c r="J579" s="92"/>
      <c r="O579" s="91"/>
      <c r="P579" s="78"/>
      <c r="W579" s="92"/>
    </row>
    <row r="580">
      <c r="D580" s="92"/>
      <c r="G580" s="90"/>
      <c r="J580" s="92"/>
      <c r="O580" s="91"/>
      <c r="P580" s="78"/>
      <c r="W580" s="92"/>
    </row>
    <row r="581">
      <c r="D581" s="92"/>
      <c r="G581" s="90"/>
      <c r="J581" s="92"/>
      <c r="O581" s="91"/>
      <c r="P581" s="78"/>
      <c r="W581" s="92"/>
    </row>
    <row r="582">
      <c r="D582" s="92"/>
      <c r="G582" s="90"/>
      <c r="J582" s="92"/>
      <c r="O582" s="91"/>
      <c r="P582" s="78"/>
      <c r="W582" s="92"/>
    </row>
    <row r="583">
      <c r="D583" s="92"/>
      <c r="G583" s="90"/>
      <c r="J583" s="92"/>
      <c r="O583" s="91"/>
      <c r="P583" s="78"/>
      <c r="W583" s="92"/>
    </row>
    <row r="584">
      <c r="D584" s="92"/>
      <c r="G584" s="90"/>
      <c r="J584" s="92"/>
      <c r="O584" s="91"/>
      <c r="P584" s="78"/>
      <c r="W584" s="92"/>
    </row>
    <row r="585">
      <c r="D585" s="92"/>
      <c r="G585" s="90"/>
      <c r="J585" s="92"/>
      <c r="O585" s="91"/>
      <c r="P585" s="78"/>
      <c r="W585" s="92"/>
    </row>
    <row r="586">
      <c r="D586" s="92"/>
      <c r="G586" s="90"/>
      <c r="J586" s="92"/>
      <c r="O586" s="91"/>
      <c r="P586" s="78"/>
      <c r="W586" s="92"/>
    </row>
    <row r="587">
      <c r="D587" s="92"/>
      <c r="G587" s="90"/>
      <c r="J587" s="92"/>
      <c r="O587" s="91"/>
      <c r="P587" s="78"/>
      <c r="W587" s="92"/>
    </row>
    <row r="588">
      <c r="D588" s="92"/>
      <c r="G588" s="90"/>
      <c r="J588" s="92"/>
      <c r="O588" s="91"/>
      <c r="P588" s="78"/>
      <c r="W588" s="92"/>
    </row>
    <row r="589">
      <c r="D589" s="92"/>
      <c r="G589" s="90"/>
      <c r="J589" s="92"/>
      <c r="O589" s="91"/>
      <c r="P589" s="78"/>
      <c r="W589" s="92"/>
    </row>
    <row r="590">
      <c r="D590" s="92"/>
      <c r="G590" s="90"/>
      <c r="J590" s="92"/>
      <c r="O590" s="91"/>
      <c r="P590" s="78"/>
      <c r="W590" s="92"/>
    </row>
    <row r="591">
      <c r="D591" s="92"/>
      <c r="G591" s="90"/>
      <c r="J591" s="92"/>
      <c r="O591" s="91"/>
      <c r="P591" s="78"/>
      <c r="W591" s="92"/>
    </row>
    <row r="592">
      <c r="D592" s="92"/>
      <c r="G592" s="90"/>
      <c r="J592" s="92"/>
      <c r="O592" s="91"/>
      <c r="P592" s="78"/>
      <c r="W592" s="92"/>
    </row>
    <row r="593">
      <c r="D593" s="92"/>
      <c r="G593" s="90"/>
      <c r="J593" s="92"/>
      <c r="O593" s="91"/>
      <c r="P593" s="78"/>
      <c r="W593" s="92"/>
    </row>
    <row r="594">
      <c r="D594" s="92"/>
      <c r="G594" s="90"/>
      <c r="J594" s="92"/>
      <c r="O594" s="91"/>
      <c r="P594" s="78"/>
      <c r="W594" s="92"/>
    </row>
    <row r="595">
      <c r="D595" s="92"/>
      <c r="G595" s="90"/>
      <c r="J595" s="92"/>
      <c r="O595" s="91"/>
      <c r="P595" s="78"/>
      <c r="W595" s="92"/>
    </row>
    <row r="596">
      <c r="D596" s="92"/>
      <c r="G596" s="90"/>
      <c r="J596" s="92"/>
      <c r="O596" s="91"/>
      <c r="P596" s="78"/>
      <c r="W596" s="92"/>
    </row>
    <row r="597">
      <c r="D597" s="92"/>
      <c r="G597" s="90"/>
      <c r="J597" s="92"/>
      <c r="O597" s="91"/>
      <c r="P597" s="78"/>
      <c r="W597" s="92"/>
    </row>
    <row r="598">
      <c r="D598" s="92"/>
      <c r="G598" s="90"/>
      <c r="J598" s="92"/>
      <c r="O598" s="91"/>
      <c r="P598" s="78"/>
      <c r="W598" s="92"/>
    </row>
    <row r="599">
      <c r="D599" s="92"/>
      <c r="G599" s="90"/>
      <c r="J599" s="92"/>
      <c r="O599" s="91"/>
      <c r="P599" s="78"/>
      <c r="W599" s="92"/>
    </row>
    <row r="600">
      <c r="D600" s="92"/>
      <c r="G600" s="90"/>
      <c r="J600" s="92"/>
      <c r="O600" s="91"/>
      <c r="P600" s="78"/>
      <c r="W600" s="92"/>
    </row>
    <row r="601">
      <c r="D601" s="92"/>
      <c r="G601" s="90"/>
      <c r="J601" s="92"/>
      <c r="O601" s="91"/>
      <c r="P601" s="78"/>
      <c r="W601" s="92"/>
    </row>
    <row r="602">
      <c r="D602" s="92"/>
      <c r="G602" s="90"/>
      <c r="J602" s="92"/>
      <c r="O602" s="91"/>
      <c r="P602" s="78"/>
      <c r="W602" s="92"/>
    </row>
    <row r="603">
      <c r="D603" s="92"/>
      <c r="G603" s="90"/>
      <c r="J603" s="92"/>
      <c r="O603" s="91"/>
      <c r="P603" s="78"/>
      <c r="W603" s="92"/>
    </row>
    <row r="604">
      <c r="D604" s="92"/>
      <c r="G604" s="90"/>
      <c r="J604" s="92"/>
      <c r="O604" s="91"/>
      <c r="P604" s="78"/>
      <c r="W604" s="92"/>
    </row>
    <row r="605">
      <c r="D605" s="92"/>
      <c r="G605" s="90"/>
      <c r="J605" s="92"/>
      <c r="O605" s="91"/>
      <c r="P605" s="78"/>
      <c r="W605" s="92"/>
    </row>
    <row r="606">
      <c r="D606" s="92"/>
      <c r="G606" s="90"/>
      <c r="J606" s="92"/>
      <c r="O606" s="91"/>
      <c r="P606" s="78"/>
      <c r="W606" s="92"/>
    </row>
    <row r="607">
      <c r="D607" s="92"/>
      <c r="G607" s="90"/>
      <c r="J607" s="92"/>
      <c r="O607" s="91"/>
      <c r="P607" s="78"/>
      <c r="W607" s="92"/>
    </row>
    <row r="608">
      <c r="D608" s="92"/>
      <c r="G608" s="90"/>
      <c r="J608" s="92"/>
      <c r="O608" s="91"/>
      <c r="P608" s="78"/>
      <c r="W608" s="92"/>
    </row>
    <row r="609">
      <c r="D609" s="92"/>
      <c r="G609" s="90"/>
      <c r="J609" s="92"/>
      <c r="O609" s="91"/>
      <c r="P609" s="78"/>
      <c r="W609" s="92"/>
    </row>
    <row r="610">
      <c r="D610" s="92"/>
      <c r="G610" s="90"/>
      <c r="J610" s="92"/>
      <c r="O610" s="91"/>
      <c r="P610" s="78"/>
      <c r="W610" s="92"/>
    </row>
    <row r="611">
      <c r="D611" s="92"/>
      <c r="G611" s="90"/>
      <c r="J611" s="92"/>
      <c r="O611" s="91"/>
      <c r="P611" s="78"/>
      <c r="W611" s="92"/>
    </row>
    <row r="612">
      <c r="D612" s="92"/>
      <c r="G612" s="90"/>
      <c r="J612" s="92"/>
      <c r="O612" s="91"/>
      <c r="P612" s="78"/>
      <c r="W612" s="92"/>
    </row>
    <row r="613">
      <c r="D613" s="92"/>
      <c r="G613" s="90"/>
      <c r="J613" s="92"/>
      <c r="O613" s="91"/>
      <c r="P613" s="78"/>
      <c r="W613" s="92"/>
    </row>
    <row r="614">
      <c r="D614" s="92"/>
      <c r="G614" s="90"/>
      <c r="J614" s="92"/>
      <c r="O614" s="91"/>
      <c r="P614" s="78"/>
      <c r="W614" s="92"/>
    </row>
    <row r="615">
      <c r="D615" s="92"/>
      <c r="G615" s="90"/>
      <c r="J615" s="92"/>
      <c r="O615" s="91"/>
      <c r="P615" s="78"/>
      <c r="W615" s="92"/>
    </row>
    <row r="616">
      <c r="D616" s="92"/>
      <c r="G616" s="90"/>
      <c r="J616" s="92"/>
      <c r="O616" s="91"/>
      <c r="P616" s="78"/>
      <c r="W616" s="92"/>
    </row>
    <row r="617">
      <c r="D617" s="92"/>
      <c r="G617" s="90"/>
      <c r="J617" s="92"/>
      <c r="O617" s="91"/>
      <c r="P617" s="78"/>
      <c r="W617" s="92"/>
    </row>
    <row r="618">
      <c r="D618" s="92"/>
      <c r="G618" s="90"/>
      <c r="J618" s="92"/>
      <c r="O618" s="91"/>
      <c r="P618" s="78"/>
      <c r="W618" s="92"/>
    </row>
    <row r="619">
      <c r="D619" s="92"/>
      <c r="G619" s="90"/>
      <c r="J619" s="92"/>
      <c r="O619" s="91"/>
      <c r="P619" s="78"/>
      <c r="W619" s="92"/>
    </row>
    <row r="620">
      <c r="D620" s="92"/>
      <c r="G620" s="90"/>
      <c r="J620" s="92"/>
      <c r="O620" s="91"/>
      <c r="P620" s="78"/>
      <c r="W620" s="92"/>
    </row>
    <row r="621">
      <c r="D621" s="92"/>
      <c r="G621" s="90"/>
      <c r="J621" s="92"/>
      <c r="O621" s="91"/>
      <c r="P621" s="78"/>
      <c r="W621" s="92"/>
    </row>
    <row r="622">
      <c r="D622" s="92"/>
      <c r="G622" s="90"/>
      <c r="J622" s="92"/>
      <c r="O622" s="91"/>
      <c r="P622" s="78"/>
      <c r="W622" s="92"/>
    </row>
    <row r="623">
      <c r="D623" s="92"/>
      <c r="G623" s="90"/>
      <c r="J623" s="92"/>
      <c r="O623" s="91"/>
      <c r="P623" s="78"/>
      <c r="W623" s="92"/>
    </row>
    <row r="624">
      <c r="D624" s="92"/>
      <c r="G624" s="90"/>
      <c r="J624" s="92"/>
      <c r="O624" s="91"/>
      <c r="P624" s="78"/>
      <c r="W624" s="92"/>
    </row>
    <row r="625">
      <c r="D625" s="92"/>
      <c r="G625" s="90"/>
      <c r="J625" s="92"/>
      <c r="O625" s="91"/>
      <c r="P625" s="78"/>
      <c r="W625" s="92"/>
    </row>
    <row r="626">
      <c r="D626" s="92"/>
      <c r="G626" s="90"/>
      <c r="J626" s="92"/>
      <c r="O626" s="91"/>
      <c r="P626" s="78"/>
      <c r="W626" s="92"/>
    </row>
    <row r="627">
      <c r="D627" s="92"/>
      <c r="G627" s="90"/>
      <c r="J627" s="92"/>
      <c r="O627" s="91"/>
      <c r="P627" s="78"/>
      <c r="W627" s="92"/>
    </row>
    <row r="628">
      <c r="D628" s="92"/>
      <c r="G628" s="90"/>
      <c r="J628" s="92"/>
      <c r="O628" s="91"/>
      <c r="P628" s="78"/>
      <c r="W628" s="92"/>
    </row>
    <row r="629">
      <c r="D629" s="92"/>
      <c r="G629" s="90"/>
      <c r="J629" s="92"/>
      <c r="O629" s="91"/>
      <c r="P629" s="78"/>
      <c r="W629" s="92"/>
    </row>
    <row r="630">
      <c r="D630" s="92"/>
      <c r="G630" s="90"/>
      <c r="J630" s="92"/>
      <c r="O630" s="91"/>
      <c r="P630" s="78"/>
      <c r="W630" s="92"/>
    </row>
    <row r="631">
      <c r="D631" s="92"/>
      <c r="G631" s="90"/>
      <c r="J631" s="92"/>
      <c r="O631" s="91"/>
      <c r="P631" s="78"/>
      <c r="W631" s="92"/>
    </row>
    <row r="632">
      <c r="D632" s="92"/>
      <c r="G632" s="90"/>
      <c r="J632" s="92"/>
      <c r="O632" s="91"/>
      <c r="P632" s="78"/>
      <c r="W632" s="92"/>
    </row>
    <row r="633">
      <c r="D633" s="92"/>
      <c r="G633" s="90"/>
      <c r="J633" s="92"/>
      <c r="O633" s="91"/>
      <c r="P633" s="78"/>
      <c r="W633" s="92"/>
    </row>
    <row r="634">
      <c r="D634" s="92"/>
      <c r="G634" s="90"/>
      <c r="J634" s="92"/>
      <c r="O634" s="91"/>
      <c r="P634" s="78"/>
      <c r="W634" s="92"/>
    </row>
    <row r="635">
      <c r="D635" s="92"/>
      <c r="G635" s="90"/>
      <c r="J635" s="92"/>
      <c r="O635" s="91"/>
      <c r="P635" s="78"/>
      <c r="W635" s="92"/>
    </row>
    <row r="636">
      <c r="D636" s="92"/>
      <c r="G636" s="90"/>
      <c r="J636" s="92"/>
      <c r="O636" s="91"/>
      <c r="P636" s="78"/>
      <c r="W636" s="92"/>
    </row>
    <row r="637">
      <c r="D637" s="92"/>
      <c r="G637" s="90"/>
      <c r="J637" s="92"/>
      <c r="O637" s="91"/>
      <c r="P637" s="78"/>
      <c r="W637" s="92"/>
    </row>
    <row r="638">
      <c r="D638" s="92"/>
      <c r="G638" s="90"/>
      <c r="J638" s="92"/>
      <c r="O638" s="91"/>
      <c r="P638" s="78"/>
      <c r="W638" s="92"/>
    </row>
    <row r="639">
      <c r="D639" s="92"/>
      <c r="G639" s="90"/>
      <c r="J639" s="92"/>
      <c r="O639" s="91"/>
      <c r="P639" s="78"/>
      <c r="W639" s="92"/>
    </row>
    <row r="640">
      <c r="D640" s="92"/>
      <c r="G640" s="90"/>
      <c r="J640" s="92"/>
      <c r="O640" s="91"/>
      <c r="P640" s="78"/>
      <c r="W640" s="92"/>
    </row>
    <row r="641">
      <c r="D641" s="92"/>
      <c r="G641" s="90"/>
      <c r="J641" s="92"/>
      <c r="O641" s="91"/>
      <c r="P641" s="78"/>
      <c r="W641" s="92"/>
    </row>
    <row r="642">
      <c r="D642" s="92"/>
      <c r="G642" s="90"/>
      <c r="J642" s="92"/>
      <c r="O642" s="91"/>
      <c r="P642" s="78"/>
      <c r="W642" s="92"/>
    </row>
    <row r="643">
      <c r="D643" s="92"/>
      <c r="G643" s="90"/>
      <c r="J643" s="92"/>
      <c r="O643" s="91"/>
      <c r="P643" s="78"/>
      <c r="W643" s="92"/>
    </row>
    <row r="644">
      <c r="D644" s="92"/>
      <c r="G644" s="90"/>
      <c r="J644" s="92"/>
      <c r="O644" s="91"/>
      <c r="P644" s="78"/>
      <c r="W644" s="92"/>
    </row>
    <row r="645">
      <c r="D645" s="92"/>
      <c r="G645" s="90"/>
      <c r="J645" s="92"/>
      <c r="O645" s="91"/>
      <c r="P645" s="78"/>
      <c r="W645" s="92"/>
    </row>
    <row r="646">
      <c r="D646" s="92"/>
      <c r="G646" s="90"/>
      <c r="J646" s="92"/>
      <c r="O646" s="91"/>
      <c r="P646" s="78"/>
      <c r="W646" s="92"/>
    </row>
    <row r="647">
      <c r="D647" s="92"/>
      <c r="G647" s="90"/>
      <c r="J647" s="92"/>
      <c r="O647" s="91"/>
      <c r="P647" s="78"/>
      <c r="W647" s="92"/>
    </row>
    <row r="648">
      <c r="D648" s="92"/>
      <c r="G648" s="90"/>
      <c r="J648" s="92"/>
      <c r="O648" s="91"/>
      <c r="P648" s="78"/>
      <c r="W648" s="92"/>
    </row>
    <row r="649">
      <c r="D649" s="92"/>
      <c r="G649" s="90"/>
      <c r="J649" s="92"/>
      <c r="O649" s="91"/>
      <c r="P649" s="78"/>
      <c r="W649" s="92"/>
    </row>
    <row r="650">
      <c r="D650" s="92"/>
      <c r="G650" s="90"/>
      <c r="J650" s="92"/>
      <c r="O650" s="91"/>
      <c r="P650" s="78"/>
      <c r="W650" s="92"/>
    </row>
    <row r="651">
      <c r="D651" s="92"/>
      <c r="G651" s="90"/>
      <c r="J651" s="92"/>
      <c r="O651" s="91"/>
      <c r="P651" s="78"/>
      <c r="W651" s="92"/>
    </row>
    <row r="652">
      <c r="D652" s="92"/>
      <c r="G652" s="90"/>
      <c r="J652" s="92"/>
      <c r="O652" s="91"/>
      <c r="P652" s="78"/>
      <c r="W652" s="92"/>
    </row>
    <row r="653">
      <c r="D653" s="92"/>
      <c r="G653" s="90"/>
      <c r="J653" s="92"/>
      <c r="O653" s="91"/>
      <c r="P653" s="78"/>
      <c r="W653" s="92"/>
    </row>
    <row r="654">
      <c r="D654" s="92"/>
      <c r="G654" s="90"/>
      <c r="J654" s="92"/>
      <c r="O654" s="91"/>
      <c r="P654" s="78"/>
      <c r="W654" s="92"/>
    </row>
    <row r="655">
      <c r="D655" s="92"/>
      <c r="G655" s="90"/>
      <c r="J655" s="92"/>
      <c r="O655" s="91"/>
      <c r="P655" s="78"/>
      <c r="W655" s="92"/>
    </row>
    <row r="656">
      <c r="D656" s="92"/>
      <c r="G656" s="90"/>
      <c r="J656" s="92"/>
      <c r="O656" s="91"/>
      <c r="P656" s="78"/>
      <c r="W656" s="92"/>
    </row>
    <row r="657">
      <c r="D657" s="92"/>
      <c r="G657" s="90"/>
      <c r="J657" s="92"/>
      <c r="O657" s="91"/>
      <c r="P657" s="78"/>
      <c r="W657" s="92"/>
    </row>
    <row r="658">
      <c r="D658" s="92"/>
      <c r="G658" s="90"/>
      <c r="J658" s="92"/>
      <c r="O658" s="91"/>
      <c r="P658" s="78"/>
      <c r="W658" s="92"/>
    </row>
    <row r="659">
      <c r="D659" s="92"/>
      <c r="G659" s="90"/>
      <c r="J659" s="92"/>
      <c r="O659" s="91"/>
      <c r="P659" s="78"/>
      <c r="W659" s="92"/>
    </row>
    <row r="660">
      <c r="D660" s="92"/>
      <c r="G660" s="90"/>
      <c r="J660" s="92"/>
      <c r="O660" s="91"/>
      <c r="P660" s="78"/>
      <c r="W660" s="92"/>
    </row>
    <row r="661">
      <c r="D661" s="92"/>
      <c r="G661" s="90"/>
      <c r="J661" s="92"/>
      <c r="O661" s="91"/>
      <c r="P661" s="78"/>
      <c r="W661" s="92"/>
    </row>
    <row r="662">
      <c r="D662" s="92"/>
      <c r="G662" s="90"/>
      <c r="J662" s="92"/>
      <c r="O662" s="91"/>
      <c r="P662" s="78"/>
      <c r="W662" s="92"/>
    </row>
    <row r="663">
      <c r="D663" s="92"/>
      <c r="G663" s="90"/>
      <c r="J663" s="92"/>
      <c r="O663" s="91"/>
      <c r="P663" s="78"/>
      <c r="W663" s="92"/>
    </row>
    <row r="664">
      <c r="D664" s="92"/>
      <c r="G664" s="90"/>
      <c r="J664" s="92"/>
      <c r="O664" s="91"/>
      <c r="P664" s="78"/>
      <c r="W664" s="92"/>
    </row>
    <row r="665">
      <c r="D665" s="92"/>
      <c r="G665" s="90"/>
      <c r="J665" s="92"/>
      <c r="O665" s="91"/>
      <c r="P665" s="78"/>
      <c r="W665" s="92"/>
    </row>
    <row r="666">
      <c r="D666" s="92"/>
      <c r="G666" s="90"/>
      <c r="J666" s="92"/>
      <c r="O666" s="91"/>
      <c r="P666" s="78"/>
      <c r="W666" s="92"/>
    </row>
    <row r="667">
      <c r="D667" s="92"/>
      <c r="G667" s="90"/>
      <c r="J667" s="92"/>
      <c r="O667" s="91"/>
      <c r="P667" s="78"/>
      <c r="W667" s="92"/>
    </row>
    <row r="668">
      <c r="D668" s="92"/>
      <c r="G668" s="90"/>
      <c r="J668" s="92"/>
      <c r="O668" s="91"/>
      <c r="P668" s="78"/>
      <c r="W668" s="92"/>
    </row>
    <row r="669">
      <c r="D669" s="92"/>
      <c r="G669" s="90"/>
      <c r="J669" s="92"/>
      <c r="O669" s="91"/>
      <c r="P669" s="78"/>
      <c r="W669" s="92"/>
    </row>
    <row r="670">
      <c r="D670" s="92"/>
      <c r="G670" s="90"/>
      <c r="J670" s="92"/>
      <c r="O670" s="91"/>
      <c r="P670" s="78"/>
      <c r="W670" s="92"/>
    </row>
    <row r="671">
      <c r="D671" s="92"/>
      <c r="G671" s="90"/>
      <c r="J671" s="92"/>
      <c r="O671" s="91"/>
      <c r="P671" s="78"/>
      <c r="W671" s="92"/>
    </row>
    <row r="672">
      <c r="D672" s="92"/>
      <c r="G672" s="90"/>
      <c r="J672" s="92"/>
      <c r="O672" s="91"/>
      <c r="P672" s="78"/>
      <c r="W672" s="92"/>
    </row>
    <row r="673">
      <c r="D673" s="92"/>
      <c r="G673" s="90"/>
      <c r="J673" s="92"/>
      <c r="O673" s="91"/>
      <c r="P673" s="78"/>
      <c r="W673" s="92"/>
    </row>
    <row r="674">
      <c r="D674" s="92"/>
      <c r="G674" s="90"/>
      <c r="J674" s="92"/>
      <c r="O674" s="91"/>
      <c r="P674" s="78"/>
      <c r="W674" s="92"/>
    </row>
    <row r="675">
      <c r="D675" s="92"/>
      <c r="G675" s="90"/>
      <c r="J675" s="92"/>
      <c r="O675" s="91"/>
      <c r="P675" s="78"/>
      <c r="W675" s="92"/>
    </row>
    <row r="676">
      <c r="D676" s="92"/>
      <c r="G676" s="90"/>
      <c r="J676" s="92"/>
      <c r="O676" s="91"/>
      <c r="P676" s="78"/>
      <c r="W676" s="92"/>
    </row>
    <row r="677">
      <c r="D677" s="92"/>
      <c r="G677" s="90"/>
      <c r="J677" s="92"/>
      <c r="O677" s="91"/>
      <c r="P677" s="78"/>
      <c r="W677" s="92"/>
    </row>
    <row r="678">
      <c r="D678" s="92"/>
      <c r="G678" s="90"/>
      <c r="J678" s="92"/>
      <c r="O678" s="91"/>
      <c r="P678" s="78"/>
      <c r="W678" s="92"/>
    </row>
    <row r="679">
      <c r="D679" s="92"/>
      <c r="G679" s="90"/>
      <c r="J679" s="92"/>
      <c r="O679" s="91"/>
      <c r="P679" s="78"/>
      <c r="W679" s="92"/>
    </row>
    <row r="680">
      <c r="D680" s="92"/>
      <c r="G680" s="90"/>
      <c r="J680" s="92"/>
      <c r="O680" s="91"/>
      <c r="P680" s="78"/>
      <c r="W680" s="92"/>
    </row>
    <row r="681">
      <c r="D681" s="92"/>
      <c r="G681" s="90"/>
      <c r="J681" s="92"/>
      <c r="O681" s="91"/>
      <c r="P681" s="78"/>
      <c r="W681" s="92"/>
    </row>
    <row r="682">
      <c r="D682" s="92"/>
      <c r="G682" s="90"/>
      <c r="J682" s="92"/>
      <c r="O682" s="91"/>
      <c r="P682" s="78"/>
      <c r="W682" s="92"/>
    </row>
    <row r="683">
      <c r="D683" s="92"/>
      <c r="G683" s="90"/>
      <c r="J683" s="92"/>
      <c r="O683" s="91"/>
      <c r="P683" s="78"/>
      <c r="W683" s="92"/>
    </row>
    <row r="684">
      <c r="D684" s="92"/>
      <c r="G684" s="90"/>
      <c r="J684" s="92"/>
      <c r="O684" s="91"/>
      <c r="P684" s="78"/>
      <c r="W684" s="92"/>
    </row>
    <row r="685">
      <c r="D685" s="92"/>
      <c r="G685" s="90"/>
      <c r="J685" s="92"/>
      <c r="O685" s="91"/>
      <c r="P685" s="78"/>
      <c r="W685" s="92"/>
    </row>
    <row r="686">
      <c r="D686" s="92"/>
      <c r="G686" s="90"/>
      <c r="J686" s="92"/>
      <c r="O686" s="91"/>
      <c r="P686" s="78"/>
      <c r="W686" s="92"/>
    </row>
    <row r="687">
      <c r="D687" s="92"/>
      <c r="G687" s="90"/>
      <c r="J687" s="92"/>
      <c r="O687" s="91"/>
      <c r="P687" s="78"/>
      <c r="W687" s="92"/>
    </row>
    <row r="688">
      <c r="D688" s="92"/>
      <c r="G688" s="90"/>
      <c r="J688" s="92"/>
      <c r="O688" s="91"/>
      <c r="P688" s="78"/>
      <c r="W688" s="92"/>
    </row>
    <row r="689">
      <c r="D689" s="92"/>
      <c r="G689" s="90"/>
      <c r="J689" s="92"/>
      <c r="O689" s="91"/>
      <c r="P689" s="78"/>
      <c r="W689" s="92"/>
    </row>
    <row r="690">
      <c r="D690" s="92"/>
      <c r="G690" s="90"/>
      <c r="J690" s="92"/>
      <c r="O690" s="91"/>
      <c r="P690" s="78"/>
      <c r="W690" s="92"/>
    </row>
    <row r="691">
      <c r="D691" s="92"/>
      <c r="G691" s="90"/>
      <c r="J691" s="92"/>
      <c r="O691" s="91"/>
      <c r="P691" s="78"/>
      <c r="W691" s="92"/>
    </row>
    <row r="692">
      <c r="D692" s="92"/>
      <c r="G692" s="90"/>
      <c r="J692" s="92"/>
      <c r="O692" s="91"/>
      <c r="P692" s="78"/>
      <c r="W692" s="92"/>
    </row>
    <row r="693">
      <c r="D693" s="92"/>
      <c r="G693" s="90"/>
      <c r="J693" s="92"/>
      <c r="O693" s="91"/>
      <c r="P693" s="78"/>
      <c r="W693" s="92"/>
    </row>
    <row r="694">
      <c r="D694" s="92"/>
      <c r="G694" s="90"/>
      <c r="J694" s="92"/>
      <c r="O694" s="91"/>
      <c r="P694" s="78"/>
      <c r="W694" s="92"/>
    </row>
    <row r="695">
      <c r="D695" s="92"/>
      <c r="G695" s="90"/>
      <c r="J695" s="92"/>
      <c r="O695" s="91"/>
      <c r="P695" s="78"/>
      <c r="W695" s="92"/>
    </row>
    <row r="696">
      <c r="D696" s="92"/>
      <c r="G696" s="90"/>
      <c r="J696" s="92"/>
      <c r="O696" s="91"/>
      <c r="P696" s="78"/>
      <c r="W696" s="92"/>
    </row>
    <row r="697">
      <c r="D697" s="92"/>
      <c r="G697" s="90"/>
      <c r="J697" s="92"/>
      <c r="O697" s="91"/>
      <c r="P697" s="78"/>
      <c r="W697" s="92"/>
    </row>
    <row r="698">
      <c r="D698" s="92"/>
      <c r="G698" s="90"/>
      <c r="J698" s="92"/>
      <c r="O698" s="91"/>
      <c r="P698" s="78"/>
      <c r="W698" s="92"/>
    </row>
    <row r="699">
      <c r="D699" s="92"/>
      <c r="G699" s="90"/>
      <c r="J699" s="92"/>
      <c r="O699" s="91"/>
      <c r="P699" s="78"/>
      <c r="W699" s="92"/>
    </row>
    <row r="700">
      <c r="D700" s="92"/>
      <c r="G700" s="90"/>
      <c r="J700" s="92"/>
      <c r="O700" s="91"/>
      <c r="P700" s="78"/>
      <c r="W700" s="92"/>
    </row>
    <row r="701">
      <c r="D701" s="92"/>
      <c r="G701" s="90"/>
      <c r="J701" s="92"/>
      <c r="O701" s="91"/>
      <c r="P701" s="78"/>
      <c r="W701" s="92"/>
    </row>
    <row r="702">
      <c r="D702" s="92"/>
      <c r="G702" s="90"/>
      <c r="J702" s="92"/>
      <c r="O702" s="91"/>
      <c r="P702" s="78"/>
      <c r="W702" s="92"/>
    </row>
    <row r="703">
      <c r="D703" s="92"/>
      <c r="G703" s="90"/>
      <c r="J703" s="92"/>
      <c r="O703" s="91"/>
      <c r="P703" s="78"/>
      <c r="W703" s="92"/>
    </row>
    <row r="704">
      <c r="D704" s="92"/>
      <c r="G704" s="90"/>
      <c r="J704" s="92"/>
      <c r="O704" s="91"/>
      <c r="P704" s="78"/>
      <c r="W704" s="92"/>
    </row>
    <row r="705">
      <c r="D705" s="92"/>
      <c r="G705" s="90"/>
      <c r="J705" s="92"/>
      <c r="O705" s="91"/>
      <c r="P705" s="78"/>
      <c r="W705" s="92"/>
    </row>
    <row r="706">
      <c r="D706" s="92"/>
      <c r="G706" s="90"/>
      <c r="J706" s="92"/>
      <c r="O706" s="91"/>
      <c r="P706" s="78"/>
      <c r="W706" s="92"/>
    </row>
    <row r="707">
      <c r="D707" s="92"/>
      <c r="G707" s="90"/>
      <c r="J707" s="92"/>
      <c r="O707" s="91"/>
      <c r="P707" s="78"/>
      <c r="W707" s="92"/>
    </row>
    <row r="708">
      <c r="D708" s="92"/>
      <c r="G708" s="90"/>
      <c r="J708" s="92"/>
      <c r="O708" s="91"/>
      <c r="P708" s="78"/>
      <c r="W708" s="92"/>
    </row>
    <row r="709">
      <c r="D709" s="92"/>
      <c r="G709" s="90"/>
      <c r="J709" s="92"/>
      <c r="O709" s="91"/>
      <c r="P709" s="78"/>
      <c r="W709" s="92"/>
    </row>
    <row r="710">
      <c r="D710" s="92"/>
      <c r="G710" s="90"/>
      <c r="J710" s="92"/>
      <c r="O710" s="91"/>
      <c r="P710" s="78"/>
      <c r="W710" s="92"/>
    </row>
    <row r="711">
      <c r="D711" s="92"/>
      <c r="G711" s="90"/>
      <c r="J711" s="92"/>
      <c r="O711" s="91"/>
      <c r="P711" s="78"/>
      <c r="W711" s="92"/>
    </row>
    <row r="712">
      <c r="D712" s="92"/>
      <c r="G712" s="90"/>
      <c r="J712" s="92"/>
      <c r="O712" s="91"/>
      <c r="P712" s="78"/>
      <c r="W712" s="92"/>
    </row>
    <row r="713">
      <c r="D713" s="92"/>
      <c r="G713" s="90"/>
      <c r="J713" s="92"/>
      <c r="O713" s="91"/>
      <c r="P713" s="78"/>
      <c r="W713" s="92"/>
    </row>
    <row r="714">
      <c r="D714" s="92"/>
      <c r="G714" s="90"/>
      <c r="J714" s="92"/>
      <c r="O714" s="91"/>
      <c r="P714" s="78"/>
      <c r="W714" s="92"/>
    </row>
    <row r="715">
      <c r="D715" s="92"/>
      <c r="G715" s="90"/>
      <c r="J715" s="92"/>
      <c r="O715" s="91"/>
      <c r="P715" s="78"/>
      <c r="W715" s="92"/>
    </row>
    <row r="716">
      <c r="D716" s="92"/>
      <c r="G716" s="90"/>
      <c r="J716" s="92"/>
      <c r="O716" s="91"/>
      <c r="P716" s="78"/>
      <c r="W716" s="92"/>
    </row>
    <row r="717">
      <c r="D717" s="92"/>
      <c r="G717" s="90"/>
      <c r="J717" s="92"/>
      <c r="O717" s="91"/>
      <c r="P717" s="78"/>
      <c r="W717" s="92"/>
    </row>
    <row r="718">
      <c r="D718" s="92"/>
      <c r="G718" s="90"/>
      <c r="J718" s="92"/>
      <c r="O718" s="91"/>
      <c r="P718" s="78"/>
      <c r="W718" s="92"/>
    </row>
    <row r="719">
      <c r="D719" s="92"/>
      <c r="G719" s="90"/>
      <c r="J719" s="92"/>
      <c r="O719" s="91"/>
      <c r="P719" s="78"/>
      <c r="W719" s="92"/>
    </row>
    <row r="720">
      <c r="D720" s="92"/>
      <c r="G720" s="90"/>
      <c r="J720" s="92"/>
      <c r="O720" s="91"/>
      <c r="P720" s="78"/>
      <c r="W720" s="92"/>
    </row>
    <row r="721">
      <c r="D721" s="92"/>
      <c r="G721" s="90"/>
      <c r="J721" s="92"/>
      <c r="O721" s="91"/>
      <c r="P721" s="78"/>
      <c r="W721" s="92"/>
    </row>
    <row r="722">
      <c r="D722" s="92"/>
      <c r="G722" s="90"/>
      <c r="J722" s="92"/>
      <c r="O722" s="91"/>
      <c r="P722" s="78"/>
      <c r="W722" s="92"/>
    </row>
    <row r="723">
      <c r="D723" s="92"/>
      <c r="G723" s="90"/>
      <c r="J723" s="92"/>
      <c r="O723" s="91"/>
      <c r="P723" s="78"/>
      <c r="W723" s="92"/>
    </row>
    <row r="724">
      <c r="D724" s="92"/>
      <c r="G724" s="90"/>
      <c r="J724" s="92"/>
      <c r="O724" s="91"/>
      <c r="P724" s="78"/>
      <c r="W724" s="92"/>
    </row>
    <row r="725">
      <c r="D725" s="92"/>
      <c r="G725" s="90"/>
      <c r="J725" s="92"/>
      <c r="O725" s="91"/>
      <c r="P725" s="78"/>
      <c r="W725" s="92"/>
    </row>
    <row r="726">
      <c r="D726" s="92"/>
      <c r="G726" s="90"/>
      <c r="J726" s="92"/>
      <c r="O726" s="91"/>
      <c r="P726" s="78"/>
      <c r="W726" s="92"/>
    </row>
    <row r="727">
      <c r="D727" s="92"/>
      <c r="G727" s="90"/>
      <c r="J727" s="92"/>
      <c r="O727" s="91"/>
      <c r="P727" s="78"/>
      <c r="W727" s="92"/>
    </row>
    <row r="728">
      <c r="D728" s="92"/>
      <c r="G728" s="90"/>
      <c r="J728" s="92"/>
      <c r="O728" s="91"/>
      <c r="P728" s="78"/>
      <c r="W728" s="92"/>
    </row>
    <row r="729">
      <c r="D729" s="92"/>
      <c r="G729" s="90"/>
      <c r="J729" s="92"/>
      <c r="O729" s="91"/>
      <c r="P729" s="78"/>
      <c r="W729" s="92"/>
    </row>
    <row r="730">
      <c r="D730" s="92"/>
      <c r="G730" s="90"/>
      <c r="J730" s="92"/>
      <c r="O730" s="91"/>
      <c r="P730" s="78"/>
      <c r="W730" s="92"/>
    </row>
    <row r="731">
      <c r="D731" s="92"/>
      <c r="G731" s="90"/>
      <c r="J731" s="92"/>
      <c r="O731" s="91"/>
      <c r="P731" s="78"/>
      <c r="W731" s="92"/>
    </row>
    <row r="732">
      <c r="D732" s="92"/>
      <c r="G732" s="90"/>
      <c r="J732" s="92"/>
      <c r="O732" s="91"/>
      <c r="P732" s="78"/>
      <c r="W732" s="92"/>
    </row>
    <row r="733">
      <c r="D733" s="92"/>
      <c r="G733" s="90"/>
      <c r="J733" s="92"/>
      <c r="O733" s="91"/>
      <c r="P733" s="78"/>
      <c r="W733" s="92"/>
    </row>
    <row r="734">
      <c r="D734" s="92"/>
      <c r="G734" s="90"/>
      <c r="J734" s="92"/>
      <c r="O734" s="91"/>
      <c r="P734" s="78"/>
      <c r="W734" s="92"/>
    </row>
    <row r="735">
      <c r="D735" s="92"/>
      <c r="G735" s="90"/>
      <c r="J735" s="92"/>
      <c r="O735" s="91"/>
      <c r="P735" s="78"/>
      <c r="W735" s="92"/>
    </row>
    <row r="736">
      <c r="D736" s="92"/>
      <c r="G736" s="90"/>
      <c r="J736" s="92"/>
      <c r="O736" s="91"/>
      <c r="P736" s="78"/>
      <c r="W736" s="92"/>
    </row>
    <row r="737">
      <c r="D737" s="92"/>
      <c r="G737" s="90"/>
      <c r="J737" s="92"/>
      <c r="O737" s="91"/>
      <c r="P737" s="78"/>
      <c r="W737" s="92"/>
    </row>
    <row r="738">
      <c r="D738" s="92"/>
      <c r="G738" s="90"/>
      <c r="J738" s="92"/>
      <c r="O738" s="91"/>
      <c r="P738" s="78"/>
      <c r="W738" s="92"/>
    </row>
    <row r="739">
      <c r="D739" s="92"/>
      <c r="G739" s="90"/>
      <c r="J739" s="92"/>
      <c r="O739" s="91"/>
      <c r="P739" s="78"/>
      <c r="W739" s="92"/>
    </row>
    <row r="740">
      <c r="D740" s="92"/>
      <c r="G740" s="90"/>
      <c r="J740" s="92"/>
      <c r="O740" s="91"/>
      <c r="P740" s="78"/>
      <c r="W740" s="92"/>
    </row>
    <row r="741">
      <c r="D741" s="92"/>
      <c r="G741" s="90"/>
      <c r="J741" s="92"/>
      <c r="O741" s="91"/>
      <c r="P741" s="78"/>
      <c r="W741" s="92"/>
    </row>
    <row r="742">
      <c r="D742" s="92"/>
      <c r="G742" s="90"/>
      <c r="J742" s="92"/>
      <c r="O742" s="91"/>
      <c r="P742" s="78"/>
      <c r="W742" s="92"/>
    </row>
    <row r="743">
      <c r="D743" s="92"/>
      <c r="G743" s="90"/>
      <c r="J743" s="92"/>
      <c r="O743" s="91"/>
      <c r="P743" s="78"/>
      <c r="W743" s="92"/>
    </row>
    <row r="744">
      <c r="D744" s="92"/>
      <c r="G744" s="90"/>
      <c r="J744" s="92"/>
      <c r="O744" s="91"/>
      <c r="P744" s="78"/>
      <c r="W744" s="92"/>
    </row>
    <row r="745">
      <c r="D745" s="92"/>
      <c r="G745" s="90"/>
      <c r="J745" s="92"/>
      <c r="O745" s="91"/>
      <c r="P745" s="78"/>
      <c r="W745" s="92"/>
    </row>
    <row r="746">
      <c r="D746" s="92"/>
      <c r="G746" s="90"/>
      <c r="J746" s="92"/>
      <c r="O746" s="91"/>
      <c r="P746" s="78"/>
      <c r="W746" s="92"/>
    </row>
    <row r="747">
      <c r="D747" s="92"/>
      <c r="G747" s="90"/>
      <c r="J747" s="92"/>
      <c r="O747" s="91"/>
      <c r="P747" s="78"/>
      <c r="W747" s="92"/>
    </row>
    <row r="748">
      <c r="D748" s="92"/>
      <c r="G748" s="90"/>
      <c r="J748" s="92"/>
      <c r="O748" s="91"/>
      <c r="P748" s="78"/>
      <c r="W748" s="92"/>
    </row>
    <row r="749">
      <c r="D749" s="92"/>
      <c r="G749" s="90"/>
      <c r="J749" s="92"/>
      <c r="O749" s="91"/>
      <c r="P749" s="78"/>
      <c r="W749" s="92"/>
    </row>
    <row r="750">
      <c r="D750" s="92"/>
      <c r="G750" s="90"/>
      <c r="J750" s="92"/>
      <c r="O750" s="91"/>
      <c r="P750" s="78"/>
      <c r="W750" s="92"/>
    </row>
    <row r="751">
      <c r="D751" s="92"/>
      <c r="G751" s="90"/>
      <c r="J751" s="92"/>
      <c r="O751" s="91"/>
      <c r="P751" s="78"/>
      <c r="W751" s="92"/>
    </row>
    <row r="752">
      <c r="D752" s="92"/>
      <c r="G752" s="90"/>
      <c r="J752" s="92"/>
      <c r="O752" s="91"/>
      <c r="P752" s="78"/>
      <c r="W752" s="92"/>
    </row>
    <row r="753">
      <c r="D753" s="92"/>
      <c r="G753" s="90"/>
      <c r="J753" s="92"/>
      <c r="O753" s="91"/>
      <c r="P753" s="78"/>
      <c r="W753" s="92"/>
    </row>
    <row r="754">
      <c r="D754" s="92"/>
      <c r="G754" s="90"/>
      <c r="J754" s="92"/>
      <c r="O754" s="91"/>
      <c r="P754" s="78"/>
      <c r="W754" s="92"/>
    </row>
    <row r="755">
      <c r="D755" s="92"/>
      <c r="G755" s="90"/>
      <c r="J755" s="92"/>
      <c r="O755" s="91"/>
      <c r="P755" s="78"/>
      <c r="W755" s="92"/>
    </row>
    <row r="756">
      <c r="D756" s="92"/>
      <c r="G756" s="90"/>
      <c r="J756" s="92"/>
      <c r="O756" s="91"/>
      <c r="P756" s="78"/>
      <c r="W756" s="92"/>
    </row>
    <row r="757">
      <c r="D757" s="92"/>
      <c r="G757" s="90"/>
      <c r="J757" s="92"/>
      <c r="O757" s="91"/>
      <c r="P757" s="78"/>
      <c r="W757" s="92"/>
    </row>
    <row r="758">
      <c r="D758" s="92"/>
      <c r="G758" s="90"/>
      <c r="J758" s="92"/>
      <c r="O758" s="91"/>
      <c r="P758" s="78"/>
      <c r="W758" s="92"/>
    </row>
    <row r="759">
      <c r="D759" s="92"/>
      <c r="G759" s="90"/>
      <c r="J759" s="92"/>
      <c r="O759" s="91"/>
      <c r="P759" s="78"/>
      <c r="W759" s="92"/>
    </row>
    <row r="760">
      <c r="D760" s="92"/>
      <c r="G760" s="90"/>
      <c r="J760" s="92"/>
      <c r="O760" s="91"/>
      <c r="P760" s="78"/>
      <c r="W760" s="92"/>
    </row>
    <row r="761">
      <c r="D761" s="92"/>
      <c r="G761" s="90"/>
      <c r="J761" s="92"/>
      <c r="O761" s="91"/>
      <c r="P761" s="78"/>
      <c r="W761" s="92"/>
    </row>
    <row r="762">
      <c r="D762" s="92"/>
      <c r="G762" s="90"/>
      <c r="J762" s="92"/>
      <c r="O762" s="91"/>
      <c r="P762" s="78"/>
      <c r="W762" s="92"/>
    </row>
    <row r="763">
      <c r="D763" s="92"/>
      <c r="G763" s="90"/>
      <c r="J763" s="92"/>
      <c r="O763" s="91"/>
      <c r="P763" s="78"/>
      <c r="W763" s="92"/>
    </row>
    <row r="764">
      <c r="D764" s="92"/>
      <c r="G764" s="90"/>
      <c r="J764" s="92"/>
      <c r="O764" s="91"/>
      <c r="P764" s="78"/>
      <c r="W764" s="92"/>
    </row>
    <row r="765">
      <c r="D765" s="92"/>
      <c r="G765" s="90"/>
      <c r="J765" s="92"/>
      <c r="O765" s="91"/>
      <c r="P765" s="78"/>
      <c r="W765" s="92"/>
    </row>
    <row r="766">
      <c r="D766" s="92"/>
      <c r="G766" s="90"/>
      <c r="J766" s="92"/>
      <c r="O766" s="91"/>
      <c r="P766" s="78"/>
      <c r="W766" s="92"/>
    </row>
    <row r="767">
      <c r="D767" s="92"/>
      <c r="G767" s="90"/>
      <c r="J767" s="92"/>
      <c r="O767" s="91"/>
      <c r="P767" s="78"/>
      <c r="W767" s="92"/>
    </row>
    <row r="768">
      <c r="D768" s="92"/>
      <c r="G768" s="90"/>
      <c r="J768" s="92"/>
      <c r="O768" s="91"/>
      <c r="P768" s="78"/>
      <c r="W768" s="92"/>
    </row>
    <row r="769">
      <c r="D769" s="92"/>
      <c r="G769" s="90"/>
      <c r="J769" s="92"/>
      <c r="O769" s="91"/>
      <c r="P769" s="78"/>
      <c r="W769" s="92"/>
    </row>
    <row r="770">
      <c r="D770" s="92"/>
      <c r="G770" s="90"/>
      <c r="J770" s="92"/>
      <c r="O770" s="91"/>
      <c r="P770" s="78"/>
      <c r="W770" s="92"/>
    </row>
    <row r="771">
      <c r="D771" s="92"/>
      <c r="G771" s="90"/>
      <c r="J771" s="92"/>
      <c r="O771" s="91"/>
      <c r="P771" s="78"/>
      <c r="W771" s="92"/>
    </row>
    <row r="772">
      <c r="D772" s="92"/>
      <c r="G772" s="90"/>
      <c r="J772" s="92"/>
      <c r="O772" s="91"/>
      <c r="P772" s="78"/>
      <c r="W772" s="92"/>
    </row>
    <row r="773">
      <c r="D773" s="92"/>
      <c r="G773" s="90"/>
      <c r="J773" s="92"/>
      <c r="O773" s="91"/>
      <c r="P773" s="78"/>
      <c r="W773" s="92"/>
    </row>
    <row r="774">
      <c r="D774" s="92"/>
      <c r="G774" s="90"/>
      <c r="J774" s="92"/>
      <c r="O774" s="91"/>
      <c r="P774" s="78"/>
      <c r="W774" s="92"/>
    </row>
    <row r="775">
      <c r="D775" s="92"/>
      <c r="G775" s="90"/>
      <c r="J775" s="92"/>
      <c r="O775" s="91"/>
      <c r="P775" s="78"/>
      <c r="W775" s="92"/>
    </row>
    <row r="776">
      <c r="D776" s="92"/>
      <c r="G776" s="90"/>
      <c r="J776" s="92"/>
      <c r="O776" s="91"/>
      <c r="P776" s="78"/>
      <c r="W776" s="92"/>
    </row>
    <row r="777">
      <c r="D777" s="92"/>
      <c r="G777" s="90"/>
      <c r="J777" s="92"/>
      <c r="O777" s="91"/>
      <c r="P777" s="78"/>
      <c r="W777" s="92"/>
    </row>
    <row r="778">
      <c r="D778" s="92"/>
      <c r="G778" s="90"/>
      <c r="J778" s="92"/>
      <c r="O778" s="91"/>
      <c r="P778" s="78"/>
      <c r="W778" s="92"/>
    </row>
    <row r="779">
      <c r="D779" s="92"/>
      <c r="G779" s="90"/>
      <c r="J779" s="92"/>
      <c r="O779" s="91"/>
      <c r="P779" s="78"/>
      <c r="W779" s="92"/>
    </row>
    <row r="780">
      <c r="D780" s="92"/>
      <c r="G780" s="90"/>
      <c r="J780" s="92"/>
      <c r="O780" s="91"/>
      <c r="P780" s="78"/>
      <c r="W780" s="92"/>
    </row>
    <row r="781">
      <c r="D781" s="92"/>
      <c r="G781" s="90"/>
      <c r="J781" s="92"/>
      <c r="O781" s="91"/>
      <c r="P781" s="78"/>
      <c r="W781" s="92"/>
    </row>
    <row r="782">
      <c r="D782" s="92"/>
      <c r="G782" s="90"/>
      <c r="J782" s="92"/>
      <c r="O782" s="91"/>
      <c r="P782" s="78"/>
      <c r="W782" s="92"/>
    </row>
    <row r="783">
      <c r="D783" s="92"/>
      <c r="G783" s="90"/>
      <c r="J783" s="92"/>
      <c r="O783" s="91"/>
      <c r="P783" s="78"/>
      <c r="W783" s="92"/>
    </row>
    <row r="784">
      <c r="D784" s="92"/>
      <c r="G784" s="90"/>
      <c r="J784" s="92"/>
      <c r="O784" s="91"/>
      <c r="P784" s="78"/>
      <c r="W784" s="92"/>
    </row>
    <row r="785">
      <c r="D785" s="92"/>
      <c r="G785" s="90"/>
      <c r="J785" s="92"/>
      <c r="O785" s="91"/>
      <c r="P785" s="78"/>
      <c r="W785" s="92"/>
    </row>
    <row r="786">
      <c r="D786" s="92"/>
      <c r="G786" s="90"/>
      <c r="J786" s="92"/>
      <c r="O786" s="91"/>
      <c r="P786" s="78"/>
      <c r="W786" s="92"/>
    </row>
    <row r="787">
      <c r="D787" s="92"/>
      <c r="G787" s="90"/>
      <c r="J787" s="92"/>
      <c r="O787" s="91"/>
      <c r="P787" s="78"/>
      <c r="W787" s="92"/>
    </row>
    <row r="788">
      <c r="D788" s="92"/>
      <c r="G788" s="90"/>
      <c r="J788" s="92"/>
      <c r="O788" s="91"/>
      <c r="P788" s="78"/>
      <c r="W788" s="92"/>
    </row>
    <row r="789">
      <c r="D789" s="92"/>
      <c r="G789" s="90"/>
      <c r="J789" s="92"/>
      <c r="O789" s="91"/>
      <c r="P789" s="78"/>
      <c r="W789" s="92"/>
    </row>
    <row r="790">
      <c r="D790" s="92"/>
      <c r="G790" s="90"/>
      <c r="J790" s="92"/>
      <c r="O790" s="91"/>
      <c r="P790" s="78"/>
      <c r="W790" s="92"/>
    </row>
    <row r="791">
      <c r="D791" s="92"/>
      <c r="G791" s="90"/>
      <c r="J791" s="92"/>
      <c r="O791" s="91"/>
      <c r="P791" s="78"/>
      <c r="W791" s="92"/>
    </row>
    <row r="792">
      <c r="D792" s="92"/>
      <c r="G792" s="90"/>
      <c r="J792" s="92"/>
      <c r="O792" s="91"/>
      <c r="P792" s="78"/>
      <c r="W792" s="92"/>
    </row>
    <row r="793">
      <c r="D793" s="92"/>
      <c r="G793" s="90"/>
      <c r="J793" s="92"/>
      <c r="O793" s="91"/>
      <c r="P793" s="78"/>
      <c r="W793" s="92"/>
    </row>
    <row r="794">
      <c r="D794" s="92"/>
      <c r="G794" s="90"/>
      <c r="J794" s="92"/>
      <c r="O794" s="91"/>
      <c r="P794" s="78"/>
      <c r="W794" s="92"/>
    </row>
    <row r="795">
      <c r="D795" s="92"/>
      <c r="G795" s="90"/>
      <c r="J795" s="92"/>
      <c r="O795" s="91"/>
      <c r="P795" s="78"/>
      <c r="W795" s="92"/>
    </row>
    <row r="796">
      <c r="D796" s="92"/>
      <c r="G796" s="90"/>
      <c r="J796" s="92"/>
      <c r="O796" s="91"/>
      <c r="P796" s="78"/>
      <c r="W796" s="92"/>
    </row>
    <row r="797">
      <c r="D797" s="92"/>
      <c r="G797" s="90"/>
      <c r="J797" s="92"/>
      <c r="O797" s="91"/>
      <c r="P797" s="78"/>
      <c r="W797" s="92"/>
    </row>
    <row r="798">
      <c r="D798" s="92"/>
      <c r="G798" s="90"/>
      <c r="J798" s="92"/>
      <c r="O798" s="91"/>
      <c r="P798" s="78"/>
      <c r="W798" s="92"/>
    </row>
    <row r="799">
      <c r="D799" s="92"/>
      <c r="G799" s="90"/>
      <c r="J799" s="92"/>
      <c r="O799" s="91"/>
      <c r="P799" s="78"/>
      <c r="W799" s="92"/>
    </row>
    <row r="800">
      <c r="D800" s="92"/>
      <c r="G800" s="90"/>
      <c r="J800" s="92"/>
      <c r="O800" s="91"/>
      <c r="P800" s="78"/>
      <c r="W800" s="92"/>
    </row>
    <row r="801">
      <c r="D801" s="92"/>
      <c r="G801" s="90"/>
      <c r="J801" s="92"/>
      <c r="O801" s="91"/>
      <c r="P801" s="78"/>
      <c r="W801" s="92"/>
    </row>
    <row r="802">
      <c r="D802" s="92"/>
      <c r="G802" s="90"/>
      <c r="J802" s="92"/>
      <c r="O802" s="91"/>
      <c r="P802" s="78"/>
      <c r="W802" s="92"/>
    </row>
    <row r="803">
      <c r="D803" s="92"/>
      <c r="G803" s="90"/>
      <c r="J803" s="92"/>
      <c r="O803" s="91"/>
      <c r="P803" s="78"/>
      <c r="W803" s="92"/>
    </row>
    <row r="804">
      <c r="D804" s="92"/>
      <c r="G804" s="90"/>
      <c r="J804" s="92"/>
      <c r="O804" s="91"/>
      <c r="P804" s="78"/>
      <c r="W804" s="92"/>
    </row>
    <row r="805">
      <c r="D805" s="92"/>
      <c r="G805" s="90"/>
      <c r="J805" s="92"/>
      <c r="O805" s="91"/>
      <c r="P805" s="78"/>
      <c r="W805" s="92"/>
    </row>
    <row r="806">
      <c r="D806" s="92"/>
      <c r="G806" s="90"/>
      <c r="J806" s="92"/>
      <c r="O806" s="91"/>
      <c r="P806" s="78"/>
      <c r="W806" s="92"/>
    </row>
    <row r="807">
      <c r="D807" s="92"/>
      <c r="G807" s="90"/>
      <c r="J807" s="92"/>
      <c r="O807" s="91"/>
      <c r="P807" s="78"/>
      <c r="W807" s="92"/>
    </row>
    <row r="808">
      <c r="D808" s="92"/>
      <c r="G808" s="90"/>
      <c r="J808" s="92"/>
      <c r="O808" s="91"/>
      <c r="P808" s="78"/>
      <c r="W808" s="92"/>
    </row>
    <row r="809">
      <c r="D809" s="92"/>
      <c r="G809" s="90"/>
      <c r="J809" s="92"/>
      <c r="O809" s="91"/>
      <c r="P809" s="78"/>
      <c r="W809" s="92"/>
    </row>
    <row r="810">
      <c r="D810" s="92"/>
      <c r="G810" s="90"/>
      <c r="J810" s="92"/>
      <c r="O810" s="91"/>
      <c r="P810" s="78"/>
      <c r="W810" s="92"/>
    </row>
    <row r="811">
      <c r="D811" s="92"/>
      <c r="G811" s="90"/>
      <c r="J811" s="92"/>
      <c r="O811" s="91"/>
      <c r="P811" s="78"/>
      <c r="W811" s="92"/>
    </row>
    <row r="812">
      <c r="D812" s="92"/>
      <c r="G812" s="90"/>
      <c r="J812" s="92"/>
      <c r="O812" s="91"/>
      <c r="P812" s="78"/>
      <c r="W812" s="92"/>
    </row>
    <row r="813">
      <c r="D813" s="92"/>
      <c r="G813" s="90"/>
      <c r="J813" s="92"/>
      <c r="O813" s="91"/>
      <c r="P813" s="78"/>
      <c r="W813" s="92"/>
    </row>
    <row r="814">
      <c r="D814" s="92"/>
      <c r="G814" s="90"/>
      <c r="J814" s="92"/>
      <c r="O814" s="91"/>
      <c r="P814" s="78"/>
      <c r="W814" s="92"/>
    </row>
    <row r="815">
      <c r="D815" s="92"/>
      <c r="G815" s="90"/>
      <c r="J815" s="92"/>
      <c r="O815" s="91"/>
      <c r="P815" s="78"/>
      <c r="W815" s="92"/>
    </row>
    <row r="816">
      <c r="D816" s="92"/>
      <c r="G816" s="90"/>
      <c r="J816" s="92"/>
      <c r="O816" s="91"/>
      <c r="P816" s="78"/>
      <c r="W816" s="92"/>
    </row>
    <row r="817">
      <c r="D817" s="92"/>
      <c r="G817" s="90"/>
      <c r="J817" s="92"/>
      <c r="O817" s="91"/>
      <c r="P817" s="78"/>
      <c r="W817" s="92"/>
    </row>
    <row r="818">
      <c r="D818" s="92"/>
      <c r="G818" s="90"/>
      <c r="J818" s="92"/>
      <c r="O818" s="91"/>
      <c r="P818" s="78"/>
      <c r="W818" s="92"/>
    </row>
    <row r="819">
      <c r="D819" s="92"/>
      <c r="G819" s="90"/>
      <c r="J819" s="92"/>
      <c r="O819" s="91"/>
      <c r="P819" s="78"/>
      <c r="W819" s="92"/>
    </row>
    <row r="820">
      <c r="D820" s="92"/>
      <c r="G820" s="90"/>
      <c r="J820" s="92"/>
      <c r="O820" s="91"/>
      <c r="P820" s="78"/>
      <c r="W820" s="92"/>
    </row>
    <row r="821">
      <c r="D821" s="92"/>
      <c r="G821" s="90"/>
      <c r="J821" s="92"/>
      <c r="O821" s="91"/>
      <c r="P821" s="78"/>
      <c r="W821" s="92"/>
    </row>
    <row r="822">
      <c r="D822" s="92"/>
      <c r="G822" s="90"/>
      <c r="J822" s="92"/>
      <c r="O822" s="91"/>
      <c r="P822" s="78"/>
      <c r="W822" s="92"/>
    </row>
    <row r="823">
      <c r="D823" s="92"/>
      <c r="G823" s="90"/>
      <c r="J823" s="92"/>
      <c r="O823" s="91"/>
      <c r="P823" s="78"/>
      <c r="W823" s="92"/>
    </row>
    <row r="824">
      <c r="D824" s="92"/>
      <c r="G824" s="90"/>
      <c r="J824" s="92"/>
      <c r="O824" s="91"/>
      <c r="P824" s="78"/>
      <c r="W824" s="92"/>
    </row>
    <row r="825">
      <c r="D825" s="92"/>
      <c r="G825" s="90"/>
      <c r="J825" s="92"/>
      <c r="O825" s="91"/>
      <c r="P825" s="78"/>
      <c r="W825" s="92"/>
    </row>
    <row r="826">
      <c r="D826" s="92"/>
      <c r="G826" s="90"/>
      <c r="J826" s="92"/>
      <c r="O826" s="91"/>
      <c r="P826" s="78"/>
      <c r="W826" s="92"/>
    </row>
    <row r="827">
      <c r="D827" s="92"/>
      <c r="G827" s="90"/>
      <c r="J827" s="92"/>
      <c r="O827" s="91"/>
      <c r="P827" s="78"/>
      <c r="W827" s="92"/>
    </row>
    <row r="828">
      <c r="D828" s="92"/>
      <c r="G828" s="90"/>
      <c r="J828" s="92"/>
      <c r="O828" s="91"/>
      <c r="P828" s="78"/>
      <c r="W828" s="92"/>
    </row>
    <row r="829">
      <c r="D829" s="92"/>
      <c r="G829" s="90"/>
      <c r="J829" s="92"/>
      <c r="O829" s="91"/>
      <c r="P829" s="78"/>
      <c r="W829" s="92"/>
    </row>
    <row r="830">
      <c r="D830" s="92"/>
      <c r="G830" s="90"/>
      <c r="J830" s="92"/>
      <c r="O830" s="91"/>
      <c r="P830" s="78"/>
      <c r="W830" s="92"/>
    </row>
    <row r="831">
      <c r="D831" s="92"/>
      <c r="G831" s="90"/>
      <c r="J831" s="92"/>
      <c r="O831" s="91"/>
      <c r="P831" s="78"/>
      <c r="W831" s="92"/>
    </row>
    <row r="832">
      <c r="D832" s="92"/>
      <c r="G832" s="90"/>
      <c r="J832" s="92"/>
      <c r="O832" s="91"/>
      <c r="P832" s="78"/>
      <c r="W832" s="92"/>
    </row>
    <row r="833">
      <c r="D833" s="92"/>
      <c r="G833" s="90"/>
      <c r="J833" s="92"/>
      <c r="O833" s="91"/>
      <c r="P833" s="78"/>
      <c r="W833" s="92"/>
    </row>
    <row r="834">
      <c r="D834" s="92"/>
      <c r="G834" s="90"/>
      <c r="J834" s="92"/>
      <c r="O834" s="91"/>
      <c r="P834" s="78"/>
      <c r="W834" s="92"/>
    </row>
    <row r="835">
      <c r="D835" s="92"/>
      <c r="G835" s="90"/>
      <c r="J835" s="92"/>
      <c r="O835" s="91"/>
      <c r="P835" s="78"/>
      <c r="W835" s="92"/>
    </row>
    <row r="836">
      <c r="D836" s="92"/>
      <c r="G836" s="90"/>
      <c r="J836" s="92"/>
      <c r="O836" s="91"/>
      <c r="P836" s="78"/>
      <c r="W836" s="92"/>
    </row>
    <row r="837">
      <c r="D837" s="92"/>
      <c r="G837" s="90"/>
      <c r="J837" s="92"/>
      <c r="O837" s="91"/>
      <c r="P837" s="78"/>
      <c r="W837" s="92"/>
    </row>
    <row r="838">
      <c r="D838" s="92"/>
      <c r="G838" s="90"/>
      <c r="J838" s="92"/>
      <c r="O838" s="91"/>
      <c r="P838" s="78"/>
      <c r="W838" s="92"/>
    </row>
    <row r="839">
      <c r="D839" s="92"/>
      <c r="G839" s="90"/>
      <c r="J839" s="92"/>
      <c r="O839" s="91"/>
      <c r="P839" s="78"/>
      <c r="W839" s="92"/>
    </row>
    <row r="840">
      <c r="D840" s="92"/>
      <c r="G840" s="90"/>
      <c r="J840" s="92"/>
      <c r="O840" s="91"/>
      <c r="P840" s="78"/>
      <c r="W840" s="92"/>
    </row>
    <row r="841">
      <c r="D841" s="92"/>
      <c r="G841" s="90"/>
      <c r="J841" s="92"/>
      <c r="O841" s="91"/>
      <c r="P841" s="78"/>
      <c r="W841" s="92"/>
    </row>
    <row r="842">
      <c r="D842" s="92"/>
      <c r="G842" s="90"/>
      <c r="J842" s="92"/>
      <c r="O842" s="91"/>
      <c r="P842" s="78"/>
      <c r="W842" s="92"/>
    </row>
    <row r="843">
      <c r="D843" s="92"/>
      <c r="G843" s="90"/>
      <c r="J843" s="92"/>
      <c r="O843" s="91"/>
      <c r="P843" s="78"/>
      <c r="W843" s="92"/>
    </row>
    <row r="844">
      <c r="D844" s="92"/>
      <c r="G844" s="90"/>
      <c r="J844" s="92"/>
      <c r="O844" s="91"/>
      <c r="P844" s="78"/>
      <c r="W844" s="92"/>
    </row>
    <row r="845">
      <c r="D845" s="92"/>
      <c r="G845" s="90"/>
      <c r="J845" s="92"/>
      <c r="O845" s="91"/>
      <c r="P845" s="78"/>
      <c r="W845" s="92"/>
    </row>
    <row r="846">
      <c r="D846" s="92"/>
      <c r="G846" s="90"/>
      <c r="J846" s="92"/>
      <c r="O846" s="91"/>
      <c r="P846" s="78"/>
      <c r="W846" s="92"/>
    </row>
    <row r="847">
      <c r="D847" s="92"/>
      <c r="G847" s="90"/>
      <c r="J847" s="92"/>
      <c r="O847" s="91"/>
      <c r="P847" s="78"/>
      <c r="W847" s="92"/>
    </row>
    <row r="848">
      <c r="D848" s="92"/>
      <c r="G848" s="90"/>
      <c r="J848" s="92"/>
      <c r="O848" s="91"/>
      <c r="P848" s="78"/>
      <c r="W848" s="92"/>
    </row>
    <row r="849">
      <c r="D849" s="92"/>
      <c r="G849" s="90"/>
      <c r="J849" s="92"/>
      <c r="O849" s="91"/>
      <c r="P849" s="78"/>
      <c r="W849" s="92"/>
    </row>
    <row r="850">
      <c r="D850" s="92"/>
      <c r="G850" s="90"/>
      <c r="J850" s="92"/>
      <c r="O850" s="91"/>
      <c r="P850" s="78"/>
      <c r="W850" s="92"/>
    </row>
    <row r="851">
      <c r="D851" s="92"/>
      <c r="G851" s="90"/>
      <c r="J851" s="92"/>
      <c r="O851" s="91"/>
      <c r="P851" s="78"/>
      <c r="W851" s="92"/>
    </row>
    <row r="852">
      <c r="D852" s="92"/>
      <c r="G852" s="90"/>
      <c r="J852" s="92"/>
      <c r="O852" s="91"/>
      <c r="P852" s="78"/>
      <c r="W852" s="92"/>
    </row>
    <row r="853">
      <c r="D853" s="92"/>
      <c r="G853" s="90"/>
      <c r="J853" s="92"/>
      <c r="O853" s="91"/>
      <c r="P853" s="78"/>
      <c r="W853" s="92"/>
    </row>
    <row r="854">
      <c r="D854" s="92"/>
      <c r="G854" s="90"/>
      <c r="J854" s="92"/>
      <c r="O854" s="91"/>
      <c r="P854" s="78"/>
      <c r="W854" s="92"/>
    </row>
    <row r="855">
      <c r="D855" s="92"/>
      <c r="G855" s="90"/>
      <c r="J855" s="92"/>
      <c r="O855" s="91"/>
      <c r="P855" s="78"/>
      <c r="W855" s="92"/>
    </row>
    <row r="856">
      <c r="D856" s="92"/>
      <c r="G856" s="90"/>
      <c r="J856" s="92"/>
      <c r="O856" s="91"/>
      <c r="P856" s="78"/>
      <c r="W856" s="92"/>
    </row>
    <row r="857">
      <c r="D857" s="92"/>
      <c r="G857" s="90"/>
      <c r="J857" s="92"/>
      <c r="O857" s="91"/>
      <c r="P857" s="78"/>
      <c r="W857" s="92"/>
    </row>
    <row r="858">
      <c r="D858" s="92"/>
      <c r="G858" s="90"/>
      <c r="J858" s="92"/>
      <c r="O858" s="91"/>
      <c r="P858" s="78"/>
      <c r="W858" s="92"/>
    </row>
    <row r="859">
      <c r="D859" s="92"/>
      <c r="G859" s="90"/>
      <c r="J859" s="92"/>
      <c r="O859" s="91"/>
      <c r="P859" s="78"/>
      <c r="W859" s="92"/>
    </row>
    <row r="860">
      <c r="D860" s="92"/>
      <c r="G860" s="90"/>
      <c r="J860" s="92"/>
      <c r="O860" s="91"/>
      <c r="P860" s="78"/>
      <c r="W860" s="92"/>
    </row>
    <row r="861">
      <c r="D861" s="92"/>
      <c r="G861" s="90"/>
      <c r="J861" s="92"/>
      <c r="O861" s="91"/>
      <c r="P861" s="78"/>
      <c r="W861" s="92"/>
    </row>
    <row r="862">
      <c r="D862" s="92"/>
      <c r="G862" s="90"/>
      <c r="J862" s="92"/>
      <c r="O862" s="91"/>
      <c r="P862" s="78"/>
      <c r="W862" s="92"/>
    </row>
    <row r="863">
      <c r="D863" s="92"/>
      <c r="G863" s="90"/>
      <c r="J863" s="92"/>
      <c r="O863" s="91"/>
      <c r="P863" s="78"/>
      <c r="W863" s="92"/>
    </row>
    <row r="864">
      <c r="D864" s="92"/>
      <c r="G864" s="90"/>
      <c r="J864" s="92"/>
      <c r="O864" s="91"/>
      <c r="P864" s="78"/>
      <c r="W864" s="92"/>
    </row>
    <row r="865">
      <c r="D865" s="92"/>
      <c r="G865" s="90"/>
      <c r="J865" s="92"/>
      <c r="O865" s="91"/>
      <c r="P865" s="78"/>
      <c r="W865" s="92"/>
    </row>
    <row r="866">
      <c r="D866" s="92"/>
      <c r="G866" s="90"/>
      <c r="J866" s="92"/>
      <c r="O866" s="91"/>
      <c r="P866" s="78"/>
      <c r="W866" s="92"/>
    </row>
    <row r="867">
      <c r="D867" s="92"/>
      <c r="G867" s="90"/>
      <c r="J867" s="92"/>
      <c r="O867" s="91"/>
      <c r="P867" s="78"/>
      <c r="W867" s="92"/>
    </row>
    <row r="868">
      <c r="D868" s="92"/>
      <c r="G868" s="90"/>
      <c r="J868" s="92"/>
      <c r="O868" s="91"/>
      <c r="P868" s="78"/>
      <c r="W868" s="92"/>
    </row>
    <row r="869">
      <c r="D869" s="92"/>
      <c r="G869" s="90"/>
      <c r="J869" s="92"/>
      <c r="O869" s="91"/>
      <c r="P869" s="78"/>
      <c r="W869" s="92"/>
    </row>
    <row r="870">
      <c r="D870" s="92"/>
      <c r="G870" s="90"/>
      <c r="J870" s="92"/>
      <c r="O870" s="91"/>
      <c r="P870" s="78"/>
      <c r="W870" s="92"/>
    </row>
    <row r="871">
      <c r="D871" s="92"/>
      <c r="G871" s="90"/>
      <c r="J871" s="92"/>
      <c r="O871" s="91"/>
      <c r="P871" s="78"/>
      <c r="W871" s="92"/>
    </row>
    <row r="872">
      <c r="D872" s="92"/>
      <c r="G872" s="90"/>
      <c r="J872" s="92"/>
      <c r="O872" s="91"/>
      <c r="P872" s="78"/>
      <c r="W872" s="92"/>
    </row>
    <row r="873">
      <c r="D873" s="92"/>
      <c r="G873" s="90"/>
      <c r="J873" s="92"/>
      <c r="O873" s="91"/>
      <c r="P873" s="78"/>
      <c r="W873" s="92"/>
    </row>
    <row r="874">
      <c r="D874" s="92"/>
      <c r="G874" s="90"/>
      <c r="J874" s="92"/>
      <c r="O874" s="91"/>
      <c r="P874" s="78"/>
      <c r="W874" s="92"/>
    </row>
    <row r="875">
      <c r="D875" s="92"/>
      <c r="G875" s="90"/>
      <c r="J875" s="92"/>
      <c r="O875" s="91"/>
      <c r="P875" s="78"/>
      <c r="W875" s="92"/>
    </row>
    <row r="876">
      <c r="D876" s="92"/>
      <c r="G876" s="90"/>
      <c r="J876" s="92"/>
      <c r="O876" s="91"/>
      <c r="P876" s="78"/>
      <c r="W876" s="92"/>
    </row>
    <row r="877">
      <c r="D877" s="92"/>
      <c r="G877" s="90"/>
      <c r="J877" s="92"/>
      <c r="O877" s="91"/>
      <c r="P877" s="78"/>
      <c r="W877" s="92"/>
    </row>
    <row r="878">
      <c r="D878" s="92"/>
      <c r="G878" s="90"/>
      <c r="J878" s="92"/>
      <c r="O878" s="91"/>
      <c r="P878" s="78"/>
      <c r="W878" s="92"/>
    </row>
    <row r="879">
      <c r="D879" s="92"/>
      <c r="G879" s="90"/>
      <c r="J879" s="92"/>
      <c r="O879" s="91"/>
      <c r="P879" s="78"/>
      <c r="W879" s="92"/>
    </row>
    <row r="880">
      <c r="D880" s="92"/>
      <c r="G880" s="90"/>
      <c r="J880" s="92"/>
      <c r="O880" s="91"/>
      <c r="P880" s="78"/>
      <c r="W880" s="92"/>
    </row>
    <row r="881">
      <c r="D881" s="92"/>
      <c r="G881" s="90"/>
      <c r="J881" s="92"/>
      <c r="O881" s="91"/>
      <c r="P881" s="78"/>
      <c r="W881" s="92"/>
    </row>
    <row r="882">
      <c r="D882" s="92"/>
      <c r="G882" s="90"/>
      <c r="J882" s="92"/>
      <c r="O882" s="91"/>
      <c r="P882" s="78"/>
      <c r="W882" s="92"/>
    </row>
    <row r="883">
      <c r="D883" s="92"/>
      <c r="G883" s="90"/>
      <c r="J883" s="92"/>
      <c r="O883" s="91"/>
      <c r="P883" s="78"/>
      <c r="W883" s="92"/>
    </row>
    <row r="884">
      <c r="D884" s="92"/>
      <c r="G884" s="90"/>
      <c r="J884" s="92"/>
      <c r="O884" s="91"/>
      <c r="P884" s="78"/>
      <c r="W884" s="92"/>
    </row>
    <row r="885">
      <c r="D885" s="92"/>
      <c r="G885" s="90"/>
      <c r="J885" s="92"/>
      <c r="O885" s="91"/>
      <c r="P885" s="78"/>
      <c r="W885" s="92"/>
    </row>
    <row r="886">
      <c r="D886" s="92"/>
      <c r="G886" s="90"/>
      <c r="J886" s="92"/>
      <c r="O886" s="91"/>
      <c r="P886" s="78"/>
      <c r="W886" s="92"/>
    </row>
    <row r="887">
      <c r="D887" s="92"/>
      <c r="G887" s="90"/>
      <c r="J887" s="92"/>
      <c r="O887" s="91"/>
      <c r="P887" s="78"/>
      <c r="W887" s="92"/>
    </row>
    <row r="888">
      <c r="D888" s="92"/>
      <c r="G888" s="90"/>
      <c r="J888" s="92"/>
      <c r="O888" s="91"/>
      <c r="P888" s="78"/>
      <c r="W888" s="92"/>
    </row>
    <row r="889">
      <c r="D889" s="92"/>
      <c r="G889" s="90"/>
      <c r="J889" s="92"/>
      <c r="O889" s="91"/>
      <c r="P889" s="78"/>
      <c r="W889" s="92"/>
    </row>
    <row r="890">
      <c r="D890" s="92"/>
      <c r="G890" s="90"/>
      <c r="J890" s="92"/>
      <c r="O890" s="91"/>
      <c r="P890" s="78"/>
      <c r="W890" s="92"/>
    </row>
    <row r="891">
      <c r="D891" s="92"/>
      <c r="G891" s="90"/>
      <c r="J891" s="92"/>
      <c r="O891" s="91"/>
      <c r="P891" s="78"/>
      <c r="W891" s="92"/>
    </row>
    <row r="892">
      <c r="D892" s="92"/>
      <c r="G892" s="90"/>
      <c r="J892" s="92"/>
      <c r="O892" s="91"/>
      <c r="P892" s="78"/>
      <c r="W892" s="92"/>
    </row>
    <row r="893">
      <c r="D893" s="92"/>
      <c r="G893" s="90"/>
      <c r="J893" s="92"/>
      <c r="O893" s="91"/>
      <c r="P893" s="78"/>
      <c r="W893" s="92"/>
    </row>
    <row r="894">
      <c r="D894" s="92"/>
      <c r="G894" s="90"/>
      <c r="J894" s="92"/>
      <c r="O894" s="91"/>
      <c r="P894" s="78"/>
      <c r="W894" s="92"/>
    </row>
    <row r="895">
      <c r="D895" s="92"/>
      <c r="G895" s="90"/>
      <c r="J895" s="92"/>
      <c r="O895" s="91"/>
      <c r="P895" s="78"/>
      <c r="W895" s="92"/>
    </row>
    <row r="896">
      <c r="D896" s="92"/>
      <c r="G896" s="90"/>
      <c r="J896" s="92"/>
      <c r="O896" s="91"/>
      <c r="P896" s="78"/>
      <c r="W896" s="92"/>
    </row>
    <row r="897">
      <c r="D897" s="92"/>
      <c r="G897" s="90"/>
      <c r="J897" s="92"/>
      <c r="O897" s="91"/>
      <c r="P897" s="78"/>
      <c r="W897" s="92"/>
    </row>
    <row r="898">
      <c r="D898" s="92"/>
      <c r="G898" s="90"/>
      <c r="J898" s="92"/>
      <c r="O898" s="91"/>
      <c r="P898" s="78"/>
      <c r="W898" s="92"/>
    </row>
    <row r="899">
      <c r="D899" s="92"/>
      <c r="G899" s="90"/>
      <c r="J899" s="92"/>
      <c r="O899" s="91"/>
      <c r="P899" s="78"/>
      <c r="W899" s="92"/>
    </row>
    <row r="900">
      <c r="D900" s="92"/>
      <c r="G900" s="90"/>
      <c r="J900" s="92"/>
      <c r="O900" s="91"/>
      <c r="P900" s="78"/>
      <c r="W900" s="92"/>
    </row>
    <row r="901">
      <c r="D901" s="92"/>
      <c r="G901" s="90"/>
      <c r="J901" s="92"/>
      <c r="O901" s="91"/>
      <c r="P901" s="78"/>
      <c r="W901" s="92"/>
    </row>
    <row r="902">
      <c r="D902" s="92"/>
      <c r="G902" s="90"/>
      <c r="J902" s="92"/>
      <c r="O902" s="91"/>
      <c r="P902" s="78"/>
      <c r="W902" s="92"/>
    </row>
    <row r="903">
      <c r="D903" s="92"/>
      <c r="G903" s="90"/>
      <c r="J903" s="92"/>
      <c r="O903" s="91"/>
      <c r="P903" s="78"/>
      <c r="W903" s="92"/>
    </row>
    <row r="904">
      <c r="D904" s="92"/>
      <c r="G904" s="90"/>
      <c r="J904" s="92"/>
      <c r="O904" s="91"/>
      <c r="P904" s="78"/>
      <c r="W904" s="92"/>
    </row>
    <row r="905">
      <c r="D905" s="92"/>
      <c r="G905" s="90"/>
      <c r="J905" s="92"/>
      <c r="O905" s="91"/>
      <c r="P905" s="78"/>
      <c r="W905" s="92"/>
    </row>
    <row r="906">
      <c r="D906" s="92"/>
      <c r="G906" s="90"/>
      <c r="J906" s="92"/>
      <c r="O906" s="91"/>
      <c r="P906" s="78"/>
      <c r="W906" s="92"/>
    </row>
    <row r="907">
      <c r="D907" s="92"/>
      <c r="G907" s="90"/>
      <c r="J907" s="92"/>
      <c r="O907" s="91"/>
      <c r="P907" s="78"/>
      <c r="W907" s="92"/>
    </row>
    <row r="908">
      <c r="D908" s="92"/>
      <c r="G908" s="90"/>
      <c r="J908" s="92"/>
      <c r="O908" s="91"/>
      <c r="P908" s="78"/>
      <c r="W908" s="92"/>
    </row>
    <row r="909">
      <c r="D909" s="92"/>
      <c r="G909" s="90"/>
      <c r="J909" s="92"/>
      <c r="O909" s="91"/>
      <c r="P909" s="78"/>
      <c r="W909" s="92"/>
    </row>
    <row r="910">
      <c r="D910" s="92"/>
      <c r="G910" s="90"/>
      <c r="J910" s="92"/>
      <c r="O910" s="91"/>
      <c r="P910" s="78"/>
      <c r="W910" s="92"/>
    </row>
    <row r="911">
      <c r="D911" s="92"/>
      <c r="G911" s="90"/>
      <c r="J911" s="92"/>
      <c r="O911" s="91"/>
      <c r="P911" s="78"/>
      <c r="W911" s="92"/>
    </row>
    <row r="912">
      <c r="D912" s="92"/>
      <c r="G912" s="90"/>
      <c r="J912" s="92"/>
      <c r="O912" s="91"/>
      <c r="P912" s="78"/>
      <c r="W912" s="92"/>
    </row>
    <row r="913">
      <c r="D913" s="92"/>
      <c r="G913" s="90"/>
      <c r="J913" s="92"/>
      <c r="O913" s="91"/>
      <c r="P913" s="78"/>
      <c r="W913" s="92"/>
    </row>
    <row r="914">
      <c r="D914" s="92"/>
      <c r="G914" s="90"/>
      <c r="J914" s="92"/>
      <c r="O914" s="91"/>
      <c r="P914" s="78"/>
      <c r="W914" s="92"/>
    </row>
    <row r="915">
      <c r="D915" s="92"/>
      <c r="G915" s="90"/>
      <c r="J915" s="92"/>
      <c r="O915" s="91"/>
      <c r="P915" s="78"/>
      <c r="W915" s="92"/>
    </row>
    <row r="916">
      <c r="D916" s="92"/>
      <c r="G916" s="90"/>
      <c r="J916" s="92"/>
      <c r="O916" s="91"/>
      <c r="P916" s="78"/>
      <c r="W916" s="92"/>
    </row>
    <row r="917">
      <c r="D917" s="92"/>
      <c r="G917" s="90"/>
      <c r="J917" s="92"/>
      <c r="O917" s="91"/>
      <c r="P917" s="78"/>
      <c r="W917" s="92"/>
    </row>
    <row r="918">
      <c r="D918" s="92"/>
      <c r="G918" s="90"/>
      <c r="J918" s="92"/>
      <c r="O918" s="91"/>
      <c r="P918" s="78"/>
      <c r="W918" s="92"/>
    </row>
    <row r="919">
      <c r="D919" s="92"/>
      <c r="G919" s="90"/>
      <c r="J919" s="92"/>
      <c r="O919" s="91"/>
      <c r="P919" s="78"/>
      <c r="W919" s="92"/>
    </row>
    <row r="920">
      <c r="D920" s="92"/>
      <c r="G920" s="90"/>
      <c r="J920" s="92"/>
      <c r="O920" s="91"/>
      <c r="P920" s="78"/>
      <c r="W920" s="92"/>
    </row>
    <row r="921">
      <c r="D921" s="92"/>
      <c r="G921" s="90"/>
      <c r="J921" s="92"/>
      <c r="O921" s="91"/>
      <c r="P921" s="78"/>
      <c r="W921" s="92"/>
    </row>
    <row r="922">
      <c r="D922" s="92"/>
      <c r="G922" s="90"/>
      <c r="J922" s="92"/>
      <c r="O922" s="91"/>
      <c r="P922" s="78"/>
      <c r="W922" s="92"/>
    </row>
    <row r="923">
      <c r="D923" s="92"/>
      <c r="G923" s="90"/>
      <c r="J923" s="92"/>
      <c r="O923" s="91"/>
      <c r="P923" s="78"/>
      <c r="W923" s="92"/>
    </row>
    <row r="924">
      <c r="D924" s="92"/>
      <c r="G924" s="90"/>
      <c r="J924" s="92"/>
      <c r="O924" s="91"/>
      <c r="P924" s="78"/>
      <c r="W924" s="92"/>
    </row>
    <row r="925">
      <c r="D925" s="92"/>
      <c r="G925" s="90"/>
      <c r="J925" s="92"/>
      <c r="O925" s="91"/>
      <c r="P925" s="78"/>
      <c r="W925" s="92"/>
    </row>
    <row r="926">
      <c r="D926" s="92"/>
      <c r="G926" s="90"/>
      <c r="J926" s="92"/>
      <c r="O926" s="91"/>
      <c r="P926" s="78"/>
      <c r="W926" s="92"/>
    </row>
    <row r="927">
      <c r="D927" s="92"/>
      <c r="G927" s="90"/>
      <c r="J927" s="92"/>
      <c r="O927" s="91"/>
      <c r="P927" s="78"/>
      <c r="W927" s="92"/>
    </row>
    <row r="928">
      <c r="D928" s="92"/>
      <c r="G928" s="90"/>
      <c r="J928" s="92"/>
      <c r="O928" s="91"/>
      <c r="P928" s="78"/>
      <c r="W928" s="92"/>
    </row>
    <row r="929">
      <c r="D929" s="92"/>
      <c r="G929" s="90"/>
      <c r="J929" s="92"/>
      <c r="O929" s="91"/>
      <c r="P929" s="78"/>
      <c r="W929" s="92"/>
    </row>
    <row r="930">
      <c r="D930" s="92"/>
      <c r="G930" s="90"/>
      <c r="J930" s="92"/>
      <c r="O930" s="91"/>
      <c r="P930" s="78"/>
      <c r="W930" s="92"/>
    </row>
    <row r="931">
      <c r="D931" s="92"/>
      <c r="G931" s="90"/>
      <c r="J931" s="92"/>
      <c r="O931" s="91"/>
      <c r="P931" s="78"/>
      <c r="W931" s="92"/>
    </row>
    <row r="932">
      <c r="D932" s="92"/>
      <c r="G932" s="90"/>
      <c r="J932" s="92"/>
      <c r="O932" s="91"/>
      <c r="P932" s="78"/>
      <c r="W932" s="92"/>
    </row>
    <row r="933">
      <c r="D933" s="92"/>
      <c r="G933" s="90"/>
      <c r="J933" s="92"/>
      <c r="O933" s="91"/>
      <c r="P933" s="78"/>
      <c r="W933" s="92"/>
    </row>
    <row r="934">
      <c r="D934" s="92"/>
      <c r="G934" s="90"/>
      <c r="J934" s="92"/>
      <c r="O934" s="91"/>
      <c r="P934" s="78"/>
      <c r="W934" s="92"/>
    </row>
    <row r="935">
      <c r="D935" s="92"/>
      <c r="G935" s="90"/>
      <c r="J935" s="92"/>
      <c r="O935" s="91"/>
      <c r="P935" s="78"/>
      <c r="W935" s="92"/>
    </row>
    <row r="936">
      <c r="D936" s="92"/>
      <c r="G936" s="90"/>
      <c r="J936" s="92"/>
      <c r="O936" s="91"/>
      <c r="P936" s="78"/>
      <c r="W936" s="92"/>
    </row>
    <row r="937">
      <c r="D937" s="92"/>
      <c r="G937" s="90"/>
      <c r="J937" s="92"/>
      <c r="O937" s="91"/>
      <c r="P937" s="78"/>
      <c r="W937" s="92"/>
    </row>
    <row r="938">
      <c r="D938" s="92"/>
      <c r="G938" s="90"/>
      <c r="J938" s="92"/>
      <c r="O938" s="91"/>
      <c r="P938" s="78"/>
      <c r="W938" s="92"/>
    </row>
    <row r="939">
      <c r="D939" s="92"/>
      <c r="G939" s="90"/>
      <c r="J939" s="92"/>
      <c r="O939" s="91"/>
      <c r="P939" s="78"/>
      <c r="W939" s="92"/>
    </row>
    <row r="940">
      <c r="D940" s="92"/>
      <c r="G940" s="90"/>
      <c r="J940" s="92"/>
      <c r="O940" s="91"/>
      <c r="P940" s="78"/>
      <c r="W940" s="92"/>
    </row>
    <row r="941">
      <c r="D941" s="92"/>
      <c r="G941" s="90"/>
      <c r="J941" s="92"/>
      <c r="O941" s="91"/>
      <c r="P941" s="78"/>
      <c r="W941" s="92"/>
    </row>
    <row r="942">
      <c r="D942" s="92"/>
      <c r="G942" s="90"/>
      <c r="J942" s="92"/>
      <c r="O942" s="91"/>
      <c r="P942" s="78"/>
      <c r="W942" s="92"/>
    </row>
    <row r="943">
      <c r="D943" s="92"/>
      <c r="G943" s="90"/>
      <c r="J943" s="92"/>
      <c r="O943" s="91"/>
      <c r="P943" s="78"/>
      <c r="W943" s="92"/>
    </row>
    <row r="944">
      <c r="D944" s="92"/>
      <c r="G944" s="90"/>
      <c r="J944" s="92"/>
      <c r="O944" s="91"/>
      <c r="P944" s="78"/>
      <c r="W944" s="92"/>
    </row>
    <row r="945">
      <c r="D945" s="92"/>
      <c r="G945" s="90"/>
      <c r="J945" s="92"/>
      <c r="O945" s="91"/>
      <c r="P945" s="78"/>
      <c r="W945" s="92"/>
    </row>
    <row r="946">
      <c r="D946" s="92"/>
      <c r="G946" s="90"/>
      <c r="J946" s="92"/>
      <c r="O946" s="91"/>
      <c r="P946" s="78"/>
      <c r="W946" s="92"/>
    </row>
    <row r="947">
      <c r="D947" s="92"/>
      <c r="G947" s="90"/>
      <c r="J947" s="92"/>
      <c r="O947" s="91"/>
      <c r="P947" s="78"/>
      <c r="W947" s="92"/>
    </row>
    <row r="948">
      <c r="D948" s="92"/>
      <c r="G948" s="90"/>
      <c r="J948" s="92"/>
      <c r="O948" s="91"/>
      <c r="P948" s="78"/>
      <c r="W948" s="92"/>
    </row>
    <row r="949">
      <c r="D949" s="92"/>
      <c r="G949" s="90"/>
      <c r="J949" s="92"/>
      <c r="O949" s="91"/>
      <c r="P949" s="78"/>
      <c r="W949" s="92"/>
    </row>
    <row r="950">
      <c r="D950" s="92"/>
      <c r="G950" s="90"/>
      <c r="J950" s="92"/>
      <c r="O950" s="91"/>
      <c r="P950" s="78"/>
      <c r="W950" s="92"/>
    </row>
    <row r="951">
      <c r="D951" s="92"/>
      <c r="G951" s="90"/>
      <c r="J951" s="92"/>
      <c r="O951" s="91"/>
      <c r="P951" s="78"/>
      <c r="W951" s="92"/>
    </row>
    <row r="952">
      <c r="D952" s="92"/>
      <c r="G952" s="90"/>
      <c r="J952" s="92"/>
      <c r="O952" s="91"/>
      <c r="P952" s="78"/>
      <c r="W952" s="92"/>
    </row>
    <row r="953">
      <c r="D953" s="92"/>
      <c r="G953" s="90"/>
      <c r="J953" s="92"/>
      <c r="O953" s="91"/>
      <c r="P953" s="78"/>
      <c r="W953" s="92"/>
    </row>
    <row r="954">
      <c r="D954" s="92"/>
      <c r="G954" s="90"/>
      <c r="J954" s="92"/>
      <c r="O954" s="91"/>
      <c r="P954" s="78"/>
      <c r="W954" s="92"/>
    </row>
    <row r="955">
      <c r="D955" s="92"/>
      <c r="G955" s="90"/>
      <c r="J955" s="92"/>
      <c r="O955" s="91"/>
      <c r="P955" s="78"/>
      <c r="W955" s="92"/>
    </row>
    <row r="956">
      <c r="D956" s="92"/>
      <c r="G956" s="90"/>
      <c r="J956" s="92"/>
      <c r="O956" s="91"/>
      <c r="P956" s="78"/>
      <c r="W956" s="92"/>
    </row>
    <row r="957">
      <c r="D957" s="92"/>
      <c r="G957" s="90"/>
      <c r="J957" s="92"/>
      <c r="O957" s="91"/>
      <c r="P957" s="78"/>
      <c r="W957" s="92"/>
    </row>
    <row r="958">
      <c r="D958" s="92"/>
      <c r="G958" s="90"/>
      <c r="J958" s="92"/>
      <c r="O958" s="91"/>
      <c r="P958" s="78"/>
      <c r="W958" s="92"/>
    </row>
    <row r="959">
      <c r="D959" s="92"/>
      <c r="G959" s="90"/>
      <c r="J959" s="92"/>
      <c r="O959" s="91"/>
      <c r="P959" s="78"/>
      <c r="W959" s="92"/>
    </row>
    <row r="960">
      <c r="D960" s="92"/>
      <c r="G960" s="90"/>
      <c r="J960" s="92"/>
      <c r="O960" s="91"/>
      <c r="P960" s="78"/>
      <c r="W960" s="92"/>
    </row>
    <row r="961">
      <c r="D961" s="92"/>
      <c r="G961" s="90"/>
      <c r="J961" s="92"/>
      <c r="O961" s="91"/>
      <c r="P961" s="78"/>
      <c r="W961" s="92"/>
    </row>
    <row r="962">
      <c r="D962" s="92"/>
      <c r="G962" s="90"/>
      <c r="J962" s="92"/>
      <c r="O962" s="91"/>
      <c r="P962" s="78"/>
      <c r="W962" s="92"/>
    </row>
    <row r="963">
      <c r="D963" s="92"/>
      <c r="G963" s="90"/>
      <c r="J963" s="92"/>
      <c r="O963" s="91"/>
      <c r="P963" s="78"/>
      <c r="W963" s="92"/>
    </row>
    <row r="964">
      <c r="D964" s="92"/>
      <c r="G964" s="90"/>
      <c r="J964" s="92"/>
      <c r="O964" s="91"/>
      <c r="P964" s="78"/>
      <c r="W964" s="92"/>
    </row>
    <row r="965">
      <c r="D965" s="92"/>
      <c r="G965" s="90"/>
      <c r="J965" s="92"/>
      <c r="O965" s="91"/>
      <c r="P965" s="78"/>
      <c r="W965" s="92"/>
    </row>
    <row r="966">
      <c r="D966" s="92"/>
      <c r="G966" s="90"/>
      <c r="J966" s="92"/>
      <c r="O966" s="91"/>
      <c r="P966" s="78"/>
      <c r="W966" s="92"/>
    </row>
    <row r="967">
      <c r="D967" s="92"/>
      <c r="G967" s="90"/>
      <c r="J967" s="92"/>
      <c r="O967" s="91"/>
      <c r="P967" s="78"/>
      <c r="W967" s="92"/>
    </row>
    <row r="968">
      <c r="D968" s="92"/>
      <c r="G968" s="90"/>
      <c r="J968" s="92"/>
      <c r="O968" s="91"/>
      <c r="P968" s="78"/>
      <c r="W968" s="92"/>
    </row>
    <row r="969">
      <c r="D969" s="92"/>
      <c r="G969" s="90"/>
      <c r="J969" s="92"/>
      <c r="O969" s="91"/>
      <c r="P969" s="78"/>
      <c r="W969" s="92"/>
    </row>
    <row r="970">
      <c r="D970" s="92"/>
      <c r="G970" s="90"/>
      <c r="J970" s="92"/>
      <c r="O970" s="91"/>
      <c r="P970" s="78"/>
      <c r="W970" s="92"/>
    </row>
    <row r="971">
      <c r="D971" s="92"/>
      <c r="G971" s="90"/>
      <c r="J971" s="92"/>
      <c r="O971" s="91"/>
      <c r="P971" s="78"/>
      <c r="W971" s="92"/>
    </row>
    <row r="972">
      <c r="D972" s="92"/>
      <c r="G972" s="90"/>
      <c r="J972" s="92"/>
      <c r="O972" s="91"/>
      <c r="P972" s="78"/>
      <c r="W972" s="92"/>
    </row>
    <row r="973">
      <c r="D973" s="92"/>
      <c r="G973" s="90"/>
      <c r="J973" s="92"/>
      <c r="O973" s="91"/>
      <c r="P973" s="78"/>
      <c r="W973" s="92"/>
    </row>
    <row r="974">
      <c r="D974" s="92"/>
      <c r="G974" s="90"/>
      <c r="J974" s="92"/>
      <c r="O974" s="91"/>
      <c r="P974" s="78"/>
      <c r="W974" s="92"/>
    </row>
    <row r="975">
      <c r="D975" s="92"/>
      <c r="G975" s="90"/>
      <c r="J975" s="92"/>
      <c r="O975" s="91"/>
      <c r="P975" s="78"/>
      <c r="W975" s="92"/>
    </row>
    <row r="976">
      <c r="D976" s="92"/>
      <c r="G976" s="90"/>
      <c r="J976" s="92"/>
      <c r="O976" s="91"/>
      <c r="P976" s="78"/>
      <c r="W976" s="92"/>
    </row>
    <row r="977">
      <c r="D977" s="92"/>
      <c r="G977" s="90"/>
      <c r="J977" s="92"/>
      <c r="O977" s="91"/>
      <c r="P977" s="78"/>
      <c r="W977" s="92"/>
    </row>
    <row r="978">
      <c r="D978" s="92"/>
      <c r="G978" s="90"/>
      <c r="J978" s="92"/>
      <c r="O978" s="91"/>
      <c r="P978" s="78"/>
      <c r="W978" s="92"/>
    </row>
    <row r="979">
      <c r="D979" s="92"/>
      <c r="G979" s="90"/>
      <c r="J979" s="92"/>
      <c r="O979" s="91"/>
      <c r="P979" s="78"/>
      <c r="W979" s="92"/>
    </row>
    <row r="980">
      <c r="D980" s="92"/>
      <c r="G980" s="90"/>
      <c r="J980" s="92"/>
      <c r="O980" s="91"/>
      <c r="P980" s="78"/>
      <c r="W980" s="92"/>
    </row>
    <row r="981">
      <c r="D981" s="92"/>
      <c r="G981" s="90"/>
      <c r="J981" s="92"/>
      <c r="O981" s="91"/>
      <c r="P981" s="78"/>
      <c r="W981" s="92"/>
    </row>
    <row r="982">
      <c r="D982" s="92"/>
      <c r="G982" s="90"/>
      <c r="J982" s="92"/>
      <c r="O982" s="91"/>
      <c r="P982" s="78"/>
      <c r="W982" s="92"/>
    </row>
    <row r="983">
      <c r="D983" s="92"/>
      <c r="G983" s="90"/>
      <c r="J983" s="92"/>
      <c r="O983" s="91"/>
      <c r="P983" s="78"/>
      <c r="W983" s="92"/>
    </row>
    <row r="984">
      <c r="D984" s="92"/>
      <c r="G984" s="90"/>
      <c r="J984" s="92"/>
      <c r="O984" s="91"/>
      <c r="P984" s="78"/>
      <c r="W984" s="92"/>
    </row>
    <row r="985">
      <c r="D985" s="92"/>
      <c r="G985" s="90"/>
      <c r="J985" s="92"/>
      <c r="O985" s="91"/>
      <c r="P985" s="78"/>
      <c r="W985" s="92"/>
    </row>
    <row r="986">
      <c r="D986" s="92"/>
      <c r="G986" s="90"/>
      <c r="J986" s="92"/>
      <c r="O986" s="91"/>
      <c r="P986" s="78"/>
      <c r="W986" s="92"/>
    </row>
    <row r="987">
      <c r="D987" s="92"/>
      <c r="G987" s="90"/>
      <c r="J987" s="92"/>
      <c r="O987" s="91"/>
      <c r="P987" s="78"/>
      <c r="W987" s="92"/>
    </row>
    <row r="988">
      <c r="D988" s="92"/>
      <c r="G988" s="90"/>
      <c r="J988" s="92"/>
      <c r="O988" s="91"/>
      <c r="P988" s="78"/>
      <c r="W988" s="92"/>
    </row>
    <row r="989">
      <c r="D989" s="92"/>
      <c r="G989" s="90"/>
      <c r="J989" s="92"/>
      <c r="O989" s="91"/>
      <c r="P989" s="78"/>
      <c r="W989" s="92"/>
    </row>
    <row r="990">
      <c r="D990" s="92"/>
      <c r="G990" s="90"/>
      <c r="J990" s="92"/>
      <c r="O990" s="91"/>
      <c r="P990" s="78"/>
      <c r="W990" s="92"/>
    </row>
    <row r="991">
      <c r="D991" s="92"/>
      <c r="G991" s="90"/>
      <c r="J991" s="92"/>
      <c r="O991" s="91"/>
      <c r="P991" s="78"/>
      <c r="W991" s="92"/>
    </row>
    <row r="992">
      <c r="D992" s="92"/>
      <c r="G992" s="90"/>
      <c r="J992" s="92"/>
      <c r="O992" s="91"/>
      <c r="P992" s="78"/>
      <c r="W992" s="92"/>
    </row>
    <row r="993">
      <c r="D993" s="92"/>
      <c r="G993" s="90"/>
      <c r="J993" s="92"/>
      <c r="O993" s="91"/>
      <c r="P993" s="78"/>
      <c r="W993" s="92"/>
    </row>
    <row r="994">
      <c r="D994" s="92"/>
      <c r="G994" s="90"/>
      <c r="J994" s="92"/>
      <c r="O994" s="91"/>
      <c r="P994" s="78"/>
      <c r="W994" s="92"/>
    </row>
    <row r="995">
      <c r="D995" s="92"/>
      <c r="G995" s="90"/>
      <c r="J995" s="92"/>
      <c r="O995" s="91"/>
      <c r="P995" s="78"/>
      <c r="W995" s="92"/>
    </row>
    <row r="996">
      <c r="D996" s="92"/>
      <c r="G996" s="90"/>
      <c r="J996" s="92"/>
      <c r="O996" s="91"/>
      <c r="P996" s="78"/>
      <c r="W996" s="92"/>
    </row>
    <row r="997">
      <c r="D997" s="92"/>
      <c r="G997" s="90"/>
      <c r="J997" s="92"/>
      <c r="O997" s="91"/>
      <c r="P997" s="78"/>
      <c r="W997" s="92"/>
    </row>
    <row r="998">
      <c r="D998" s="92"/>
      <c r="G998" s="90"/>
      <c r="J998" s="92"/>
      <c r="O998" s="91"/>
      <c r="P998" s="78"/>
      <c r="W998" s="92"/>
    </row>
    <row r="999">
      <c r="D999" s="92"/>
      <c r="G999" s="90"/>
      <c r="J999" s="92"/>
      <c r="O999" s="91"/>
      <c r="P999" s="78"/>
      <c r="W999" s="92"/>
    </row>
    <row r="1000">
      <c r="D1000" s="92"/>
      <c r="G1000" s="90"/>
      <c r="J1000" s="92"/>
      <c r="O1000" s="91"/>
      <c r="P1000" s="78"/>
      <c r="W1000" s="92"/>
    </row>
    <row r="1001">
      <c r="D1001" s="92"/>
      <c r="G1001" s="90"/>
      <c r="J1001" s="92"/>
      <c r="O1001" s="91"/>
      <c r="P1001" s="78"/>
      <c r="W1001" s="92"/>
    </row>
    <row r="1002">
      <c r="D1002" s="92"/>
      <c r="G1002" s="90"/>
      <c r="J1002" s="92"/>
      <c r="O1002" s="91"/>
      <c r="P1002" s="78"/>
      <c r="W1002" s="92"/>
    </row>
    <row r="1003">
      <c r="D1003" s="92"/>
      <c r="G1003" s="90"/>
      <c r="J1003" s="92"/>
      <c r="O1003" s="91"/>
      <c r="P1003" s="78"/>
      <c r="W1003" s="92"/>
    </row>
  </sheetData>
  <mergeCells count="5">
    <mergeCell ref="F32:F35"/>
    <mergeCell ref="G32:G35"/>
    <mergeCell ref="D1:K1"/>
    <mergeCell ref="N1:Q1"/>
    <mergeCell ref="T1:W1"/>
  </mergeCells>
  <drawing r:id="rId1"/>
</worksheet>
</file>