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REY\Downloads\Métodos Matemáticos\Taller_1\"/>
    </mc:Choice>
  </mc:AlternateContent>
  <xr:revisionPtr revIDLastSave="0" documentId="8_{D07C2747-1358-4B4A-96A0-860B02A39898}" xr6:coauthVersionLast="45" xr6:coauthVersionMax="45" xr10:uidLastSave="{00000000-0000-0000-0000-000000000000}"/>
  <bookViews>
    <workbookView xWindow="-120" yWindow="-120" windowWidth="20730" windowHeight="11160" xr2:uid="{7E3A7784-20F9-45C1-8D53-804F69536AE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4" i="1" l="1"/>
  <c r="J51" i="1"/>
  <c r="C51" i="1"/>
  <c r="B64" i="1"/>
  <c r="A75" i="1"/>
  <c r="C75" i="1" s="1"/>
  <c r="B75" i="1"/>
  <c r="D75" i="1" s="1"/>
  <c r="A74" i="1"/>
  <c r="B74" i="1"/>
  <c r="C74" i="1"/>
  <c r="D74" i="1"/>
  <c r="E74" i="1" s="1"/>
  <c r="F74" i="1" s="1"/>
  <c r="A73" i="1"/>
  <c r="B73" i="1"/>
  <c r="C73" i="1"/>
  <c r="D73" i="1"/>
  <c r="E73" i="1" s="1"/>
  <c r="F73" i="1" s="1"/>
  <c r="A72" i="1"/>
  <c r="B72" i="1"/>
  <c r="C72" i="1"/>
  <c r="D72" i="1"/>
  <c r="E72" i="1" s="1"/>
  <c r="F72" i="1" s="1"/>
  <c r="A71" i="1"/>
  <c r="C71" i="1" s="1"/>
  <c r="B71" i="1"/>
  <c r="D71" i="1"/>
  <c r="A70" i="1"/>
  <c r="B70" i="1"/>
  <c r="C70" i="1"/>
  <c r="D70" i="1"/>
  <c r="E70" i="1" s="1"/>
  <c r="F70" i="1" s="1"/>
  <c r="A69" i="1"/>
  <c r="B69" i="1"/>
  <c r="C69" i="1"/>
  <c r="D69" i="1"/>
  <c r="E69" i="1" s="1"/>
  <c r="F69" i="1" s="1"/>
  <c r="A68" i="1"/>
  <c r="B68" i="1"/>
  <c r="E68" i="1" s="1"/>
  <c r="F68" i="1" s="1"/>
  <c r="C68" i="1"/>
  <c r="D68" i="1"/>
  <c r="C67" i="1"/>
  <c r="D67" i="1"/>
  <c r="E67" i="1" s="1"/>
  <c r="F67" i="1" s="1"/>
  <c r="B67" i="1"/>
  <c r="A67" i="1"/>
  <c r="D66" i="1"/>
  <c r="C66" i="1"/>
  <c r="I51" i="1"/>
  <c r="H60" i="1"/>
  <c r="J60" i="1" s="1"/>
  <c r="I60" i="1"/>
  <c r="K60" i="1"/>
  <c r="H59" i="1"/>
  <c r="J59" i="1" s="1"/>
  <c r="I59" i="1"/>
  <c r="K59" i="1"/>
  <c r="H58" i="1"/>
  <c r="I58" i="1"/>
  <c r="J58" i="1"/>
  <c r="K58" i="1"/>
  <c r="L58" i="1" s="1"/>
  <c r="M58" i="1" s="1"/>
  <c r="J57" i="1"/>
  <c r="K57" i="1"/>
  <c r="L57" i="1" s="1"/>
  <c r="M57" i="1" s="1"/>
  <c r="I57" i="1"/>
  <c r="H57" i="1"/>
  <c r="J56" i="1"/>
  <c r="K56" i="1"/>
  <c r="L56" i="1" s="1"/>
  <c r="M56" i="1" s="1"/>
  <c r="J55" i="1"/>
  <c r="H56" i="1"/>
  <c r="K55" i="1"/>
  <c r="I55" i="1"/>
  <c r="H55" i="1"/>
  <c r="K54" i="1"/>
  <c r="J54" i="1"/>
  <c r="B51" i="1"/>
  <c r="D60" i="1"/>
  <c r="E60" i="1" s="1"/>
  <c r="F60" i="1" s="1"/>
  <c r="D59" i="1"/>
  <c r="E59" i="1" s="1"/>
  <c r="B60" i="1"/>
  <c r="D58" i="1"/>
  <c r="E58" i="1" s="1"/>
  <c r="A59" i="1"/>
  <c r="C59" i="1"/>
  <c r="C58" i="1"/>
  <c r="C57" i="1"/>
  <c r="B58" i="1"/>
  <c r="E57" i="1"/>
  <c r="A58" i="1" s="1"/>
  <c r="D57" i="1"/>
  <c r="A57" i="1"/>
  <c r="B57" i="1"/>
  <c r="F56" i="1"/>
  <c r="E56" i="1"/>
  <c r="D56" i="1"/>
  <c r="C56" i="1"/>
  <c r="B56" i="1"/>
  <c r="A56" i="1"/>
  <c r="A55" i="1"/>
  <c r="C55" i="1" s="1"/>
  <c r="B55" i="1"/>
  <c r="D55" i="1"/>
  <c r="F54" i="1"/>
  <c r="E54" i="1"/>
  <c r="D54" i="1"/>
  <c r="C54" i="1"/>
  <c r="O44" i="1"/>
  <c r="N44" i="1"/>
  <c r="M44" i="1"/>
  <c r="L44" i="1"/>
  <c r="K44" i="1"/>
  <c r="I44" i="1"/>
  <c r="J44" i="1"/>
  <c r="O43" i="1"/>
  <c r="N43" i="1"/>
  <c r="M43" i="1"/>
  <c r="K43" i="1"/>
  <c r="I43" i="1"/>
  <c r="L43" i="1"/>
  <c r="J43" i="1"/>
  <c r="O42" i="1"/>
  <c r="N42" i="1"/>
  <c r="M42" i="1"/>
  <c r="L42" i="1"/>
  <c r="J42" i="1"/>
  <c r="K42" i="1"/>
  <c r="I42" i="1"/>
  <c r="O41" i="1"/>
  <c r="N41" i="1"/>
  <c r="M41" i="1"/>
  <c r="L41" i="1"/>
  <c r="K41" i="1"/>
  <c r="I41" i="1"/>
  <c r="J41" i="1"/>
  <c r="I40" i="1"/>
  <c r="K40" i="1" s="1"/>
  <c r="J40" i="1"/>
  <c r="L40" i="1" s="1"/>
  <c r="O39" i="1"/>
  <c r="N39" i="1"/>
  <c r="M39" i="1"/>
  <c r="L39" i="1"/>
  <c r="K39" i="1"/>
  <c r="J39" i="1"/>
  <c r="I39" i="1"/>
  <c r="O38" i="1"/>
  <c r="N38" i="1"/>
  <c r="M38" i="1"/>
  <c r="L38" i="1"/>
  <c r="J38" i="1"/>
  <c r="I38" i="1"/>
  <c r="K38" i="1" s="1"/>
  <c r="O37" i="1"/>
  <c r="L37" i="1"/>
  <c r="I37" i="1"/>
  <c r="K37" i="1" s="1"/>
  <c r="J37" i="1"/>
  <c r="I36" i="1"/>
  <c r="J36" i="1"/>
  <c r="L36" i="1" s="1"/>
  <c r="O35" i="1"/>
  <c r="N35" i="1"/>
  <c r="M35" i="1"/>
  <c r="L35" i="1"/>
  <c r="K35" i="1"/>
  <c r="J35" i="1"/>
  <c r="I35" i="1"/>
  <c r="O34" i="1"/>
  <c r="N34" i="1"/>
  <c r="M34" i="1"/>
  <c r="L34" i="1"/>
  <c r="J34" i="1"/>
  <c r="I34" i="1"/>
  <c r="K34" i="1" s="1"/>
  <c r="O33" i="1"/>
  <c r="N33" i="1"/>
  <c r="M33" i="1"/>
  <c r="L33" i="1"/>
  <c r="K33" i="1"/>
  <c r="I33" i="1"/>
  <c r="O32" i="1"/>
  <c r="N32" i="1"/>
  <c r="M32" i="1"/>
  <c r="L32" i="1"/>
  <c r="K32" i="1"/>
  <c r="I32" i="1"/>
  <c r="O31" i="1"/>
  <c r="N31" i="1"/>
  <c r="M31" i="1"/>
  <c r="L31" i="1"/>
  <c r="K31" i="1"/>
  <c r="J31" i="1"/>
  <c r="O30" i="1"/>
  <c r="N30" i="1"/>
  <c r="M30" i="1"/>
  <c r="L30" i="1"/>
  <c r="K30" i="1"/>
  <c r="J30" i="1"/>
  <c r="O29" i="1"/>
  <c r="N29" i="1"/>
  <c r="M29" i="1"/>
  <c r="L29" i="1"/>
  <c r="K29" i="1"/>
  <c r="J29" i="1"/>
  <c r="O28" i="1"/>
  <c r="N28" i="1"/>
  <c r="M28" i="1"/>
  <c r="L28" i="1"/>
  <c r="K28" i="1"/>
  <c r="I28" i="1"/>
  <c r="O27" i="1"/>
  <c r="N27" i="1"/>
  <c r="M27" i="1"/>
  <c r="L27" i="1"/>
  <c r="K27" i="1"/>
  <c r="J27" i="1"/>
  <c r="O26" i="1"/>
  <c r="N26" i="1"/>
  <c r="M26" i="1"/>
  <c r="L26" i="1"/>
  <c r="K26" i="1"/>
  <c r="I26" i="1"/>
  <c r="N25" i="1"/>
  <c r="M25" i="1"/>
  <c r="L25" i="1"/>
  <c r="K25" i="1"/>
  <c r="C28" i="1"/>
  <c r="E28" i="1" s="1"/>
  <c r="D28" i="1"/>
  <c r="B28" i="1"/>
  <c r="G27" i="1"/>
  <c r="F27" i="1"/>
  <c r="E27" i="1"/>
  <c r="D27" i="1"/>
  <c r="C27" i="1"/>
  <c r="B27" i="1"/>
  <c r="G26" i="1"/>
  <c r="F26" i="1"/>
  <c r="E26" i="1"/>
  <c r="D26" i="1"/>
  <c r="C26" i="1"/>
  <c r="C25" i="1"/>
  <c r="D25" i="1"/>
  <c r="E75" i="1" l="1"/>
  <c r="F75" i="1" s="1"/>
  <c r="E71" i="1"/>
  <c r="F71" i="1" s="1"/>
  <c r="E66" i="1"/>
  <c r="F66" i="1" s="1"/>
  <c r="L60" i="1"/>
  <c r="M60" i="1" s="1"/>
  <c r="L59" i="1"/>
  <c r="M59" i="1" s="1"/>
  <c r="L55" i="1"/>
  <c r="L54" i="1"/>
  <c r="M54" i="1" s="1"/>
  <c r="F59" i="1"/>
  <c r="A60" i="1"/>
  <c r="C60" i="1" s="1"/>
  <c r="F58" i="1"/>
  <c r="B59" i="1"/>
  <c r="F57" i="1"/>
  <c r="E55" i="1"/>
  <c r="F55" i="1" s="1"/>
  <c r="M40" i="1"/>
  <c r="M37" i="1"/>
  <c r="N37" i="1" s="1"/>
  <c r="F28" i="1"/>
  <c r="G28" i="1"/>
  <c r="E25" i="1"/>
  <c r="H15" i="1"/>
  <c r="J15" i="1" s="1"/>
  <c r="A19" i="1"/>
  <c r="C19" i="1" s="1"/>
  <c r="B19" i="1"/>
  <c r="A18" i="1"/>
  <c r="B18" i="1" s="1"/>
  <c r="D18" i="1" s="1"/>
  <c r="E18" i="1" s="1"/>
  <c r="C18" i="1"/>
  <c r="A17" i="1"/>
  <c r="B17" i="1" s="1"/>
  <c r="D17" i="1" s="1"/>
  <c r="E17" i="1" s="1"/>
  <c r="C17" i="1"/>
  <c r="E16" i="1"/>
  <c r="D16" i="1"/>
  <c r="C16" i="1"/>
  <c r="B16" i="1"/>
  <c r="A16" i="1"/>
  <c r="D15" i="1"/>
  <c r="A15" i="1"/>
  <c r="C15" i="1" s="1"/>
  <c r="A8" i="1"/>
  <c r="B8" i="1" s="1"/>
  <c r="E8" i="1" s="1"/>
  <c r="F8" i="1" s="1"/>
  <c r="C8" i="1"/>
  <c r="D8" i="1"/>
  <c r="H4" i="1"/>
  <c r="A4" i="1"/>
  <c r="B4" i="1"/>
  <c r="M55" i="1" l="1"/>
  <c r="I56" i="1"/>
  <c r="O40" i="1"/>
  <c r="N40" i="1"/>
  <c r="M36" i="1"/>
  <c r="K36" i="1"/>
  <c r="B26" i="1"/>
  <c r="F25" i="1"/>
  <c r="I15" i="1"/>
  <c r="K15" i="1" s="1"/>
  <c r="H16" i="1" s="1"/>
  <c r="D19" i="1"/>
  <c r="E19" i="1" s="1"/>
  <c r="B15" i="1"/>
  <c r="I4" i="1"/>
  <c r="J4" i="1"/>
  <c r="K4" i="1"/>
  <c r="C4" i="1"/>
  <c r="E4" i="1" s="1"/>
  <c r="A5" i="1" s="1"/>
  <c r="D4" i="1"/>
  <c r="N36" i="1" l="1"/>
  <c r="O36" i="1"/>
  <c r="J16" i="1"/>
  <c r="I16" i="1"/>
  <c r="K16" i="1" s="1"/>
  <c r="L4" i="1"/>
  <c r="H5" i="1" s="1"/>
  <c r="K5" i="1"/>
  <c r="J5" i="1"/>
  <c r="I5" i="1"/>
  <c r="L5" i="1" s="1"/>
  <c r="M5" i="1" s="1"/>
  <c r="D5" i="1"/>
  <c r="C5" i="1"/>
  <c r="B5" i="1"/>
  <c r="E5" i="1" s="1"/>
  <c r="L16" i="1" l="1"/>
  <c r="H17" i="1"/>
  <c r="H6" i="1"/>
  <c r="I6" i="1"/>
  <c r="K6" i="1"/>
  <c r="J6" i="1"/>
  <c r="A6" i="1"/>
  <c r="F5" i="1"/>
  <c r="J17" i="1" l="1"/>
  <c r="I17" i="1"/>
  <c r="K17" i="1" s="1"/>
  <c r="L6" i="1"/>
  <c r="M6" i="1" s="1"/>
  <c r="H7" i="1"/>
  <c r="B6" i="1"/>
  <c r="C6" i="1"/>
  <c r="D6" i="1"/>
  <c r="L17" i="1" l="1"/>
  <c r="H18" i="1"/>
  <c r="K7" i="1"/>
  <c r="J7" i="1"/>
  <c r="I7" i="1"/>
  <c r="E6" i="1"/>
  <c r="I18" i="1" l="1"/>
  <c r="J18" i="1"/>
  <c r="L7" i="1"/>
  <c r="M7" i="1" s="1"/>
  <c r="F6" i="1"/>
  <c r="A7" i="1"/>
  <c r="K18" i="1" l="1"/>
  <c r="B7" i="1"/>
  <c r="E7" i="1" s="1"/>
  <c r="F7" i="1" s="1"/>
  <c r="C7" i="1"/>
  <c r="D7" i="1"/>
  <c r="L18" i="1" l="1"/>
  <c r="H19" i="1"/>
  <c r="I19" i="1" l="1"/>
  <c r="J19" i="1"/>
  <c r="K19" i="1" s="1"/>
  <c r="L19" i="1" s="1"/>
</calcChain>
</file>

<file path=xl/sharedStrings.xml><?xml version="1.0" encoding="utf-8"?>
<sst xmlns="http://schemas.openxmlformats.org/spreadsheetml/2006/main" count="75" uniqueCount="28">
  <si>
    <t>Xi</t>
  </si>
  <si>
    <t>f(Xi)</t>
  </si>
  <si>
    <t>f´(Xi)</t>
  </si>
  <si>
    <t>f´´(Xi)</t>
  </si>
  <si>
    <t>Xi+1</t>
  </si>
  <si>
    <t>Error(%)</t>
  </si>
  <si>
    <t>Xi=</t>
  </si>
  <si>
    <t>Punto 1: Metodo Newton Mejorado</t>
  </si>
  <si>
    <t xml:space="preserve">Metodo de Newton </t>
  </si>
  <si>
    <t>Punto 2 Regla Falsa</t>
  </si>
  <si>
    <t>An</t>
  </si>
  <si>
    <t>Bn</t>
  </si>
  <si>
    <t>f(An)</t>
  </si>
  <si>
    <t>f(Bn)</t>
  </si>
  <si>
    <t>Xn</t>
  </si>
  <si>
    <t>f(Xn)</t>
  </si>
  <si>
    <t>Error</t>
  </si>
  <si>
    <t>Punto 2 Bisectriz</t>
  </si>
  <si>
    <t>Punto 3 Metodo de la Secante</t>
  </si>
  <si>
    <t>Xn-1</t>
  </si>
  <si>
    <t>f(Xn-1)</t>
  </si>
  <si>
    <t>Xn+1</t>
  </si>
  <si>
    <t>Punto D:</t>
  </si>
  <si>
    <t>Punto A:</t>
  </si>
  <si>
    <t>Punto E:</t>
  </si>
  <si>
    <t>Coordendas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</si>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</sst>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1" applyNumberFormat="1" applyFont="1" applyBorder="1"/>
    <xf numFmtId="0" fontId="0" fillId="0" borderId="1" xfId="0" applyFill="1" applyBorder="1"/>
    <xf numFmtId="0" fontId="0" fillId="0" borderId="1" xfId="1" applyNumberFormat="1" applyFont="1" applyFill="1" applyBorder="1"/>
    <xf numFmtId="0" fontId="0" fillId="2" borderId="1" xfId="0" applyFill="1" applyBorder="1"/>
    <xf numFmtId="0" fontId="0" fillId="2" borderId="1" xfId="1" applyNumberFormat="1" applyFont="1" applyFill="1" applyBorder="1"/>
    <xf numFmtId="0" fontId="0" fillId="0" borderId="2" xfId="0" applyFill="1" applyBorder="1"/>
    <xf numFmtId="0" fontId="0" fillId="3" borderId="0" xfId="0" applyFill="1"/>
    <xf numFmtId="0" fontId="0" fillId="0" borderId="0" xfId="0" applyBorder="1"/>
    <xf numFmtId="0" fontId="0" fillId="0" borderId="0" xfId="0" applyAlignment="1">
      <alignment horizontal="center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180974</xdr:colOff>
      <xdr:row>0</xdr:row>
      <xdr:rowOff>0</xdr:rowOff>
    </xdr:from>
    <xdr:to>
      <xdr:col>26</xdr:col>
      <xdr:colOff>9525</xdr:colOff>
      <xdr:row>19</xdr:row>
      <xdr:rowOff>180975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760E181-F471-412B-B60D-4FBCF368CE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29"/>
        <a:stretch/>
      </xdr:blipFill>
      <xdr:spPr>
        <a:xfrm>
          <a:off x="11744324" y="0"/>
          <a:ext cx="8210551" cy="3800475"/>
        </a:xfrm>
        <a:prstGeom prst="rect">
          <a:avLst/>
        </a:prstGeom>
      </xdr:spPr>
    </xdr:pic>
    <xdr:clientData/>
  </xdr:twoCellAnchor>
  <xdr:twoCellAnchor editAs="oneCell">
    <xdr:from>
      <xdr:col>15</xdr:col>
      <xdr:colOff>142875</xdr:colOff>
      <xdr:row>20</xdr:row>
      <xdr:rowOff>190499</xdr:rowOff>
    </xdr:from>
    <xdr:to>
      <xdr:col>26</xdr:col>
      <xdr:colOff>9525</xdr:colOff>
      <xdr:row>45</xdr:row>
      <xdr:rowOff>161924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550D3E34-B9F4-4195-824B-C31079F7BD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06225" y="4000499"/>
          <a:ext cx="8248650" cy="4733925"/>
        </a:xfrm>
        <a:prstGeom prst="rect">
          <a:avLst/>
        </a:prstGeom>
      </xdr:spPr>
    </xdr:pic>
    <xdr:clientData/>
  </xdr:twoCellAnchor>
  <xdr:twoCellAnchor editAs="oneCell">
    <xdr:from>
      <xdr:col>14</xdr:col>
      <xdr:colOff>761999</xdr:colOff>
      <xdr:row>47</xdr:row>
      <xdr:rowOff>47624</xdr:rowOff>
    </xdr:from>
    <xdr:to>
      <xdr:col>28</xdr:col>
      <xdr:colOff>9524</xdr:colOff>
      <xdr:row>71</xdr:row>
      <xdr:rowOff>66675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8D27FC7F-3851-4C6C-B1C2-AD73D65FD60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61" t="15699" r="-284" b="-913"/>
        <a:stretch/>
      </xdr:blipFill>
      <xdr:spPr>
        <a:xfrm>
          <a:off x="11563349" y="9001124"/>
          <a:ext cx="9915525" cy="4591051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72</xdr:row>
      <xdr:rowOff>0</xdr:rowOff>
    </xdr:from>
    <xdr:to>
      <xdr:col>26</xdr:col>
      <xdr:colOff>390525</xdr:colOff>
      <xdr:row>94</xdr:row>
      <xdr:rowOff>19050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8D59081-BAC6-4381-BBE9-6919A22C47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63350" y="13716000"/>
          <a:ext cx="8772525" cy="4210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B3DC2-2729-4C72-8A7F-6DE7462AB2DC}">
  <dimension ref="A1:P78"/>
  <sheetViews>
    <sheetView tabSelected="1" workbookViewId="0">
      <selection sqref="A1:C1"/>
    </sheetView>
  </sheetViews>
  <sheetFormatPr baseColWidth="10" defaultRowHeight="15" x14ac:dyDescent="0.25"/>
  <cols>
    <col min="3" max="3" width="12.42578125" customWidth="1"/>
    <col min="6" max="6" width="11.85546875" bestFit="1" customWidth="1"/>
    <col min="7" max="7" width="12" bestFit="1" customWidth="1"/>
  </cols>
  <sheetData>
    <row r="1" spans="1:13" x14ac:dyDescent="0.25">
      <c r="A1" s="12" t="s">
        <v>7</v>
      </c>
      <c r="B1" s="12"/>
      <c r="C1" s="12"/>
    </row>
    <row r="2" spans="1:13" x14ac:dyDescent="0.25">
      <c r="A2" s="1" t="s">
        <v>6</v>
      </c>
      <c r="B2">
        <v>7</v>
      </c>
      <c r="H2" s="1" t="s">
        <v>6</v>
      </c>
      <c r="I2">
        <v>15</v>
      </c>
    </row>
    <row r="3" spans="1:13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H3" s="3" t="s">
        <v>0</v>
      </c>
      <c r="I3" s="3" t="s">
        <v>1</v>
      </c>
      <c r="J3" s="3" t="s">
        <v>2</v>
      </c>
      <c r="K3" s="3" t="s">
        <v>3</v>
      </c>
      <c r="L3" s="3" t="s">
        <v>4</v>
      </c>
      <c r="M3" s="3" t="s">
        <v>5</v>
      </c>
    </row>
    <row r="4" spans="1:13" x14ac:dyDescent="0.25">
      <c r="A4" s="3">
        <f>B2</f>
        <v>7</v>
      </c>
      <c r="B4" s="3">
        <f>((A4)^4)-(20*(A4^3))+(700*(A4^2))-(14000*A4)+70000</f>
        <v>1841</v>
      </c>
      <c r="C4" s="3">
        <f>(4*(A4^3))-(60*(A4^2))+(1400*A4)-14000</f>
        <v>-5768</v>
      </c>
      <c r="D4" s="3">
        <f>(12*(A4^2))-(120*A4)+1400</f>
        <v>1148</v>
      </c>
      <c r="E4" s="3">
        <f>A4-((B4*C4)/((C4^2)-(B4*D4)))</f>
        <v>7.3408257371304915</v>
      </c>
      <c r="F4" s="3"/>
      <c r="H4" s="3">
        <f>I2</f>
        <v>15</v>
      </c>
      <c r="I4" s="3">
        <f>((H4)^4)-(20*(H4^3))+(700*(H4^2))-(14000*H4)+70000</f>
        <v>625</v>
      </c>
      <c r="J4" s="3">
        <f>(4*(H4^3))-(60*(H4^2))+(1400*H4)-14000</f>
        <v>7000</v>
      </c>
      <c r="K4" s="3">
        <f>(12*(H4^2))-(120*H4)+1400</f>
        <v>2300</v>
      </c>
      <c r="L4" s="3">
        <f>H4-((I4*J4)/((J4^2)-(I4*K4)))</f>
        <v>14.908015768725361</v>
      </c>
      <c r="M4" s="3"/>
    </row>
    <row r="5" spans="1:13" x14ac:dyDescent="0.25">
      <c r="A5" s="3">
        <f>E4</f>
        <v>7.3408257371304915</v>
      </c>
      <c r="B5" s="3">
        <f>((A5)^4)-(20*(A5^3))+(700*(A5^2))-(14000*A5)+70000</f>
        <v>-57.875536528488738</v>
      </c>
      <c r="C5" s="3">
        <f>(4*(A5^3))-(60*(A5^2))+(1400*A5)-14000</f>
        <v>-5373.7857971333087</v>
      </c>
      <c r="D5" s="3">
        <f>(12*(A5^2))-(120*A5)+1400</f>
        <v>1165.7535815793501</v>
      </c>
      <c r="E5" s="3">
        <f>A5-((B5*C5)/((C5^2)-(B5*D5)))</f>
        <v>7.3300808664953028</v>
      </c>
      <c r="F5" s="4">
        <f>ABS((E5-E4)/E5)</f>
        <v>1.4658597675643505E-3</v>
      </c>
      <c r="H5" s="3">
        <f>L4</f>
        <v>14.908015768725361</v>
      </c>
      <c r="I5" s="3">
        <f>((H5)^4)-(20*(H5^3))+(700*(H5^2))-(14000*H5)+70000</f>
        <v>-9.1904152153583709</v>
      </c>
      <c r="J5" s="3">
        <f>(4*(H5^3))-(60*(H5^2))+(1400*H5)-14000</f>
        <v>6789.4484867740357</v>
      </c>
      <c r="K5" s="3">
        <f>(12*(H5^2))-(120*H5)+1400</f>
        <v>2278.025317679725</v>
      </c>
      <c r="L5" s="3">
        <f>H5-((I5*J5)/((J5^2)-(I5*K5)))</f>
        <v>14.909368786287436</v>
      </c>
      <c r="M5" s="4">
        <f>ABS((L5-L4)/L5)</f>
        <v>9.0749486545587844E-5</v>
      </c>
    </row>
    <row r="6" spans="1:13" x14ac:dyDescent="0.25">
      <c r="A6" s="3">
        <f>E5</f>
        <v>7.3300808664953028</v>
      </c>
      <c r="B6" s="3">
        <f>((A6)^4)-(20*(A6^3))+(700*(A6^2))-(14000*A6)+70000</f>
        <v>-6.7620485089719296E-2</v>
      </c>
      <c r="C6" s="3">
        <f>(4*(A6^3))-(60*(A6^2))+(1400*A6)-14000</f>
        <v>-5386.3084304789281</v>
      </c>
      <c r="D6" s="3">
        <f>(12*(A6^2))-(120*A6)+1400</f>
        <v>1165.1513221328901</v>
      </c>
      <c r="E6" s="3">
        <f>A6-((B6*C6)/((C6^2)-(B6*D6)))</f>
        <v>7.3300683123866159</v>
      </c>
      <c r="F6" s="4">
        <f>ABS((E6-E5)/E6)</f>
        <v>1.7126864514510561E-6</v>
      </c>
      <c r="H6" s="3">
        <f>L5</f>
        <v>14.909368786287436</v>
      </c>
      <c r="I6" s="3">
        <f>((H6)^4)-(20*(H6^3))+(700*(H6^2))-(14000*H6)+70000</f>
        <v>-2.0869368745479733E-3</v>
      </c>
      <c r="J6" s="3">
        <f>(4*(H6^3))-(60*(H6^2))+(1400*H6)-14000</f>
        <v>6792.5309127036962</v>
      </c>
      <c r="K6" s="3">
        <f>(12*(H6^2))-(120*H6)+1400</f>
        <v>2278.3470769117725</v>
      </c>
      <c r="L6" s="3">
        <f>H6-((I6*J6)/((J6^2)-(I6*K6)))</f>
        <v>14.909369093527356</v>
      </c>
      <c r="M6" s="4">
        <f>ABS((L6-L5)/L6)</f>
        <v>2.0607171147804029E-8</v>
      </c>
    </row>
    <row r="7" spans="1:13" x14ac:dyDescent="0.25">
      <c r="A7" s="5">
        <f>E6</f>
        <v>7.3300683123866159</v>
      </c>
      <c r="B7" s="3">
        <f>((A7)^4)-(20*(A7^3))+(700*(A7^2))-(14000*A7)+70000</f>
        <v>-9.1808033175766468E-8</v>
      </c>
      <c r="C7" s="3">
        <f>(4*(A7^3))-(60*(A7^2))+(1400*A7)-14000</f>
        <v>-5386.3230579108549</v>
      </c>
      <c r="D7" s="3">
        <f>(12*(A7^2))-(120*A7)+1400</f>
        <v>1165.1506200846586</v>
      </c>
      <c r="E7" s="3">
        <f>A7-((B7*C7)/((C7^2)-(B7*D7)))</f>
        <v>7.3300683123695709</v>
      </c>
      <c r="F7" s="6">
        <f>ABS((E7-E6)/E7)</f>
        <v>2.3253578719998318E-12</v>
      </c>
      <c r="H7" s="7">
        <f>L6</f>
        <v>14.909369093527356</v>
      </c>
      <c r="I7" s="7">
        <f>((H7)^4)-(20*(H7^3))+(700*(H7^2))-(14000*H7)+70000</f>
        <v>0</v>
      </c>
      <c r="J7" s="7">
        <f>(4*(H7^3))-(60*(H7^2))+(1400*H7)-14000</f>
        <v>6792.5316127028855</v>
      </c>
      <c r="K7" s="7">
        <f>(12*(H7^2))-(120*H7)+1400</f>
        <v>2278.3471499810621</v>
      </c>
      <c r="L7" s="7">
        <f>H7-((I7*J7)/((J7^2)-(I7*K7)))</f>
        <v>14.909369093527356</v>
      </c>
      <c r="M7" s="8">
        <f>ABS((L7-L6)/L7)</f>
        <v>0</v>
      </c>
    </row>
    <row r="8" spans="1:13" x14ac:dyDescent="0.25">
      <c r="A8" s="7">
        <f>E7</f>
        <v>7.3300683123695709</v>
      </c>
      <c r="B8" s="7">
        <f>((A8)^4)-(20*(A8^3))+(700*(A8^2))-(14000*A8)+70000</f>
        <v>0</v>
      </c>
      <c r="C8" s="7">
        <f>(4*(A8^3))-(60*(A8^2))+(1400*A8)-14000</f>
        <v>-5386.3230579307146</v>
      </c>
      <c r="D8" s="7">
        <f>(12*(A8^2))-(120*A8)+1400</f>
        <v>1165.1506200837055</v>
      </c>
      <c r="E8" s="7">
        <f>A8-((B8*C8)/((C8^2)-(B8*D8)))</f>
        <v>7.3300683123695709</v>
      </c>
      <c r="F8" s="8">
        <f>ABS((E8-E7)/E8)</f>
        <v>0</v>
      </c>
    </row>
    <row r="10" spans="1:13" x14ac:dyDescent="0.25">
      <c r="A10" s="12" t="s">
        <v>8</v>
      </c>
      <c r="B10" s="12"/>
    </row>
    <row r="13" spans="1:13" x14ac:dyDescent="0.25">
      <c r="A13" s="1" t="s">
        <v>6</v>
      </c>
      <c r="B13">
        <v>7</v>
      </c>
      <c r="H13" s="1" t="s">
        <v>6</v>
      </c>
      <c r="I13">
        <v>15</v>
      </c>
    </row>
    <row r="14" spans="1:13" x14ac:dyDescent="0.25">
      <c r="A14" s="3" t="s">
        <v>0</v>
      </c>
      <c r="B14" s="3" t="s">
        <v>1</v>
      </c>
      <c r="C14" s="3" t="s">
        <v>2</v>
      </c>
      <c r="D14" s="3" t="s">
        <v>4</v>
      </c>
      <c r="E14" s="3" t="s">
        <v>5</v>
      </c>
      <c r="H14" s="3" t="s">
        <v>0</v>
      </c>
      <c r="I14" s="3" t="s">
        <v>1</v>
      </c>
      <c r="J14" s="3" t="s">
        <v>2</v>
      </c>
      <c r="K14" s="3" t="s">
        <v>4</v>
      </c>
      <c r="L14" s="3" t="s">
        <v>5</v>
      </c>
    </row>
    <row r="15" spans="1:13" x14ac:dyDescent="0.25">
      <c r="A15" s="3">
        <f>B13</f>
        <v>7</v>
      </c>
      <c r="B15" s="3">
        <f>((A15)^4)-(20*(A15^3))+(700*(A15^2))-(14000*A15)+70000</f>
        <v>1841</v>
      </c>
      <c r="C15" s="3">
        <f>(4*(A15^3))-(60*(A15^2))+(1400*A15)-14000</f>
        <v>-5768</v>
      </c>
      <c r="D15" s="3">
        <f>A15-((B15/C15))</f>
        <v>7.3191747572815533</v>
      </c>
      <c r="E15" s="3"/>
      <c r="H15" s="3">
        <f>I13</f>
        <v>15</v>
      </c>
      <c r="I15" s="3">
        <f>((H15)^4)-(20*(H15^3))+(700*(H15^2))-(14000*H15)+70000</f>
        <v>625</v>
      </c>
      <c r="J15" s="3">
        <f>(4*(H15^3))-(60*(H15^2))+(1400*H15)-14000</f>
        <v>7000</v>
      </c>
      <c r="K15" s="3">
        <f>H15-((I15/J15))</f>
        <v>14.910714285714286</v>
      </c>
      <c r="L15" s="3"/>
    </row>
    <row r="16" spans="1:13" x14ac:dyDescent="0.25">
      <c r="A16" s="3">
        <f>D15</f>
        <v>7.3191747572815533</v>
      </c>
      <c r="B16" s="3">
        <f>((A16)^4)-(20*(A16^3))+(700*(A16^2))-(14000*A16)+70000</f>
        <v>58.745328864373732</v>
      </c>
      <c r="C16" s="3">
        <f>(4*(A16^3))-(60*(A16^2))+(1400*A16)-14000</f>
        <v>-5399.0123774696822</v>
      </c>
      <c r="D16" s="3">
        <f>A16-((B16/C16))</f>
        <v>7.3300555119005875</v>
      </c>
      <c r="E16" s="3">
        <f>ABS((D16-D15)/D16)</f>
        <v>1.4844027581194829E-3</v>
      </c>
      <c r="H16" s="3">
        <f>K15</f>
        <v>14.910714285714286</v>
      </c>
      <c r="I16" s="3">
        <f>((H16)^4)-(20*(H16^3))+(700*(H16^2))-(14000*H16)+70000</f>
        <v>9.1393219337332994</v>
      </c>
      <c r="J16" s="3">
        <f>(4*(H16^3))-(60*(H16^2))+(1400*H16)-14000</f>
        <v>6795.5966426749292</v>
      </c>
      <c r="K16" s="3">
        <f>H16-((I16/J16))</f>
        <v>14.909369396896675</v>
      </c>
      <c r="L16" s="3">
        <f>ABS((K16-K15)/K16)</f>
        <v>9.0204272347763528E-5</v>
      </c>
    </row>
    <row r="17" spans="1:16" x14ac:dyDescent="0.25">
      <c r="A17" s="3">
        <f>D16</f>
        <v>7.3300555119005875</v>
      </c>
      <c r="B17" s="3">
        <f>((A17)^4)-(20*(A17^3))+(700*(A17^2))-(14000*A17)+70000</f>
        <v>6.8947556705097668E-2</v>
      </c>
      <c r="C17" s="3">
        <f>(4*(A17^3))-(60*(A17^2))+(1400*A17)-14000</f>
        <v>-5386.3379724005081</v>
      </c>
      <c r="D17" s="3">
        <f>A17-((B17/C17))</f>
        <v>7.3300683123518509</v>
      </c>
      <c r="E17" s="3">
        <f>ABS((D17-D16)/D17)</f>
        <v>1.7462935838981283E-6</v>
      </c>
      <c r="H17" s="3">
        <f>K16</f>
        <v>14.909369396896675</v>
      </c>
      <c r="I17" s="3">
        <f>((H17)^4)-(20*(H17^3))+(700*(H17^2))-(14000*H17)+70000</f>
        <v>2.0606457255780697E-3</v>
      </c>
      <c r="J17" s="3">
        <f>(4*(H17^3))-(60*(H17^2))+(1400*H17)-14000</f>
        <v>6792.5323038835195</v>
      </c>
      <c r="K17" s="3">
        <f>H17-((I17/J17))</f>
        <v>14.909369093527381</v>
      </c>
      <c r="L17" s="3">
        <f>ABS((K17-K16)/K17)</f>
        <v>2.0347560800665196E-8</v>
      </c>
    </row>
    <row r="18" spans="1:16" x14ac:dyDescent="0.25">
      <c r="A18" s="3">
        <f>D17</f>
        <v>7.3300683123518509</v>
      </c>
      <c r="B18" s="3">
        <f>((A18)^4)-(20*(A18^3))+(700*(A18^2))-(14000*A18)+70000</f>
        <v>9.5460563898086548E-8</v>
      </c>
      <c r="C18" s="3">
        <f>(4*(A18^3))-(60*(A18^2))+(1400*A18)-14000</f>
        <v>-5386.3230579513602</v>
      </c>
      <c r="D18" s="3">
        <f>A18-((B18/C18))</f>
        <v>7.3300683123695736</v>
      </c>
      <c r="E18" s="3">
        <f>ABS((D18-D17)/D18)</f>
        <v>2.4178099618511085E-12</v>
      </c>
      <c r="H18" s="3">
        <f>K17</f>
        <v>14.909369093527381</v>
      </c>
      <c r="I18" s="3">
        <f>((H18)^4)-(20*(H18^3))+(700*(H18^2))-(14000*H18)+70000</f>
        <v>1.1641532182693481E-10</v>
      </c>
      <c r="J18" s="3">
        <f>(4*(H18^3))-(60*(H18^2))+(1400*H18)-14000</f>
        <v>6792.5316127029437</v>
      </c>
      <c r="K18" s="3">
        <f>H18-((I18/J18))</f>
        <v>14.909369093527364</v>
      </c>
      <c r="L18" s="3">
        <f>ABS((K18-K17)/K18)</f>
        <v>1.1914366250221977E-15</v>
      </c>
    </row>
    <row r="19" spans="1:16" x14ac:dyDescent="0.25">
      <c r="A19" s="7">
        <f>D18</f>
        <v>7.3300683123695736</v>
      </c>
      <c r="B19" s="7">
        <f>((A19)^4)-(20*(A19^3))+(700*(A19^2))-(14000*A19)+70000</f>
        <v>0</v>
      </c>
      <c r="C19" s="7">
        <f>(4*(A19^3))-(60*(A19^2))+(1400*A19)-14000</f>
        <v>-5386.323057930711</v>
      </c>
      <c r="D19" s="7">
        <f>A19-((B19/C19))</f>
        <v>7.3300683123695736</v>
      </c>
      <c r="E19" s="7">
        <f>ABS((D19-D18)/D19)</f>
        <v>0</v>
      </c>
      <c r="H19" s="7">
        <f>K18</f>
        <v>14.909369093527364</v>
      </c>
      <c r="I19" s="7">
        <f>((H19)^4)-(20*(H19^3))+(700*(H19^2))-(14000*H19)+70000</f>
        <v>0</v>
      </c>
      <c r="J19" s="7">
        <f>(4*(H19^3))-(60*(H19^2))+(1400*H19)-14000</f>
        <v>6792.5316127029</v>
      </c>
      <c r="K19" s="7">
        <f>H19-((I19/J19))</f>
        <v>14.909369093527364</v>
      </c>
      <c r="L19" s="7">
        <f>ABS((K19-K18)/K19)</f>
        <v>0</v>
      </c>
    </row>
    <row r="21" spans="1:16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spans="1:16" x14ac:dyDescent="0.25">
      <c r="A22" s="12" t="s">
        <v>9</v>
      </c>
      <c r="B22" s="12"/>
      <c r="I22" t="s">
        <v>17</v>
      </c>
    </row>
    <row r="24" spans="1:16" x14ac:dyDescent="0.25">
      <c r="A24" s="3" t="s">
        <v>10</v>
      </c>
      <c r="B24" s="3" t="s">
        <v>11</v>
      </c>
      <c r="C24" s="3" t="s">
        <v>12</v>
      </c>
      <c r="D24" s="3" t="s">
        <v>13</v>
      </c>
      <c r="E24" s="3" t="s">
        <v>14</v>
      </c>
      <c r="F24" s="3" t="s">
        <v>15</v>
      </c>
      <c r="G24" s="3" t="s">
        <v>16</v>
      </c>
      <c r="H24" s="2">
        <v>0</v>
      </c>
      <c r="I24" s="3" t="s">
        <v>10</v>
      </c>
      <c r="J24" s="3" t="s">
        <v>11</v>
      </c>
      <c r="K24" s="3" t="s">
        <v>12</v>
      </c>
      <c r="L24" s="3" t="s">
        <v>13</v>
      </c>
      <c r="M24" s="3" t="s">
        <v>14</v>
      </c>
      <c r="N24" s="3" t="s">
        <v>15</v>
      </c>
      <c r="O24" s="3" t="s">
        <v>16</v>
      </c>
    </row>
    <row r="25" spans="1:16" x14ac:dyDescent="0.25">
      <c r="A25" s="3">
        <v>20</v>
      </c>
      <c r="B25" s="3">
        <v>22</v>
      </c>
      <c r="C25" s="3">
        <f t="shared" ref="C25:D28" si="0">(((49/75)*A25)*(1-(EXP(-150/A25))))-(125/9)</f>
        <v>-0.82944919132548733</v>
      </c>
      <c r="D25" s="3">
        <f t="shared" si="0"/>
        <v>0.46872421946240728</v>
      </c>
      <c r="E25" s="3">
        <f>A25-((C25*(B25-A25))/(D25-C25))</f>
        <v>21.277871175657609</v>
      </c>
      <c r="F25" s="3">
        <f>(((49/75)*E25)*(1-(EXP(-150/E25))))-(125/9)</f>
        <v>5.9019326668696692E-4</v>
      </c>
      <c r="G25" s="3">
        <v>1</v>
      </c>
      <c r="H25" s="2">
        <v>1</v>
      </c>
      <c r="I25" s="3">
        <v>20</v>
      </c>
      <c r="J25" s="3">
        <v>22</v>
      </c>
      <c r="K25" s="3">
        <f t="shared" ref="K25:K44" si="1">(((49/75)*I25)*(1-(EXP(-150/I25))))-(125/9)</f>
        <v>-0.82944919132548733</v>
      </c>
      <c r="L25" s="3">
        <f t="shared" ref="L25:L44" si="2">(((49/75)*J25)*(1-(EXP(-150/J25))))-(125/9)</f>
        <v>0.46872421946240728</v>
      </c>
      <c r="M25" s="3">
        <f t="shared" ref="M25:M44" si="3">(I25+J25)/2</f>
        <v>21</v>
      </c>
      <c r="N25" s="3">
        <f t="shared" ref="N25:N44" si="4">(((49/75)*M25)*(1-(EXP(-150/M25))))-(125/9)</f>
        <v>-0.17973441612209662</v>
      </c>
      <c r="O25" s="3">
        <v>1</v>
      </c>
    </row>
    <row r="26" spans="1:16" x14ac:dyDescent="0.25">
      <c r="A26" s="3">
        <v>20</v>
      </c>
      <c r="B26" s="3">
        <f>E25</f>
        <v>21.277871175657609</v>
      </c>
      <c r="C26" s="3">
        <f t="shared" si="0"/>
        <v>-0.82944919132548733</v>
      </c>
      <c r="D26" s="3">
        <f t="shared" si="0"/>
        <v>5.9019326668696692E-4</v>
      </c>
      <c r="E26" s="3">
        <f>A26-((C26*(B26-A26))/(D26-C26))</f>
        <v>21.276962554961329</v>
      </c>
      <c r="F26" s="3">
        <f>(((49/75)*E26)*(1-(EXP(-150/E26))))-(125/9)</f>
        <v>7.071873504571613E-7</v>
      </c>
      <c r="G26" s="3">
        <f>ABS((E26-E25)/E26)</f>
        <v>4.2704436497083619E-5</v>
      </c>
      <c r="H26" s="2">
        <v>2</v>
      </c>
      <c r="I26" s="3">
        <f>M25</f>
        <v>21</v>
      </c>
      <c r="J26" s="3">
        <v>22</v>
      </c>
      <c r="K26" s="3">
        <f t="shared" si="1"/>
        <v>-0.17973441612209662</v>
      </c>
      <c r="L26" s="3">
        <f t="shared" si="2"/>
        <v>0.46872421946240728</v>
      </c>
      <c r="M26" s="3">
        <f t="shared" si="3"/>
        <v>21.5</v>
      </c>
      <c r="N26" s="3">
        <f t="shared" si="4"/>
        <v>0.14466750358099034</v>
      </c>
      <c r="O26" s="3">
        <f t="shared" ref="O26:O44" si="5">ABS((M26-M25)/M26)</f>
        <v>2.3255813953488372E-2</v>
      </c>
    </row>
    <row r="27" spans="1:16" x14ac:dyDescent="0.25">
      <c r="A27" s="3">
        <v>20</v>
      </c>
      <c r="B27" s="3">
        <f>E26</f>
        <v>21.276962554961329</v>
      </c>
      <c r="C27" s="3">
        <f t="shared" si="0"/>
        <v>-0.82944919132548733</v>
      </c>
      <c r="D27" s="3">
        <f t="shared" si="0"/>
        <v>7.071873504571613E-7</v>
      </c>
      <c r="E27" s="3">
        <f>A27-((C27*(B27-A27))/(D27-C27))</f>
        <v>21.276961466225568</v>
      </c>
      <c r="F27" s="3">
        <f>(((49/75)*E27)*(1-(EXP(-150/E27))))-(125/9)</f>
        <v>8.4731865968024067E-10</v>
      </c>
      <c r="G27" s="3">
        <f>ABS((E27-E26)/E27)</f>
        <v>5.1169701220231162E-8</v>
      </c>
      <c r="H27" s="2">
        <v>3</v>
      </c>
      <c r="I27" s="3">
        <v>21</v>
      </c>
      <c r="J27" s="3">
        <f>M26</f>
        <v>21.5</v>
      </c>
      <c r="K27" s="3">
        <f t="shared" si="1"/>
        <v>-0.17973441612209662</v>
      </c>
      <c r="L27" s="3">
        <f t="shared" si="2"/>
        <v>0.14466750358099034</v>
      </c>
      <c r="M27" s="3">
        <f t="shared" si="3"/>
        <v>21.25</v>
      </c>
      <c r="N27" s="3">
        <f t="shared" si="4"/>
        <v>-1.7492293056676544E-2</v>
      </c>
      <c r="O27" s="3">
        <f t="shared" si="5"/>
        <v>1.1764705882352941E-2</v>
      </c>
    </row>
    <row r="28" spans="1:16" x14ac:dyDescent="0.25">
      <c r="A28" s="7">
        <v>20</v>
      </c>
      <c r="B28" s="7">
        <f>E27</f>
        <v>21.276961466225568</v>
      </c>
      <c r="C28" s="7">
        <f t="shared" si="0"/>
        <v>-0.82944919132548733</v>
      </c>
      <c r="D28" s="7">
        <f t="shared" si="0"/>
        <v>8.4731865968024067E-10</v>
      </c>
      <c r="E28" s="7">
        <f>A28-((C28*(B28-A28))/(D28-C28))</f>
        <v>21.276961464921097</v>
      </c>
      <c r="F28" s="7">
        <f>(((49/75)*E28)*(1-(EXP(-150/E28))))-(125/9)</f>
        <v>1.0160761121369433E-12</v>
      </c>
      <c r="G28" s="7">
        <f>ABS((E28-E27)/E28)</f>
        <v>6.130909246030776E-11</v>
      </c>
      <c r="H28" s="2">
        <v>4</v>
      </c>
      <c r="I28" s="3">
        <f>M27</f>
        <v>21.25</v>
      </c>
      <c r="J28" s="3">
        <v>21.5</v>
      </c>
      <c r="K28" s="3">
        <f t="shared" si="1"/>
        <v>-1.7492293056676544E-2</v>
      </c>
      <c r="L28" s="3">
        <f t="shared" si="2"/>
        <v>0.14466750358099034</v>
      </c>
      <c r="M28" s="3">
        <f t="shared" si="3"/>
        <v>21.375</v>
      </c>
      <c r="N28" s="3">
        <f t="shared" si="4"/>
        <v>6.3598142207787589E-2</v>
      </c>
      <c r="O28" s="3">
        <f t="shared" si="5"/>
        <v>5.8479532163742687E-3</v>
      </c>
    </row>
    <row r="29" spans="1:16" x14ac:dyDescent="0.25">
      <c r="H29" s="2">
        <v>5</v>
      </c>
      <c r="I29" s="3">
        <v>21.25</v>
      </c>
      <c r="J29" s="3">
        <f>M28</f>
        <v>21.375</v>
      </c>
      <c r="K29" s="3">
        <f t="shared" si="1"/>
        <v>-1.7492293056676544E-2</v>
      </c>
      <c r="L29" s="3">
        <f t="shared" si="2"/>
        <v>6.3598142207787589E-2</v>
      </c>
      <c r="M29" s="3">
        <f t="shared" si="3"/>
        <v>21.3125</v>
      </c>
      <c r="N29" s="3">
        <f t="shared" si="4"/>
        <v>2.3055527896774564E-2</v>
      </c>
      <c r="O29" s="3">
        <f t="shared" si="5"/>
        <v>2.9325513196480938E-3</v>
      </c>
    </row>
    <row r="30" spans="1:16" x14ac:dyDescent="0.25">
      <c r="H30" s="2">
        <v>6</v>
      </c>
      <c r="I30" s="3">
        <v>21.25</v>
      </c>
      <c r="J30" s="3">
        <f>M29</f>
        <v>21.3125</v>
      </c>
      <c r="K30" s="3">
        <f t="shared" si="1"/>
        <v>-1.7492293056676544E-2</v>
      </c>
      <c r="L30" s="3">
        <f t="shared" si="2"/>
        <v>2.3055527896774564E-2</v>
      </c>
      <c r="M30" s="3">
        <f t="shared" si="3"/>
        <v>21.28125</v>
      </c>
      <c r="N30" s="3">
        <f t="shared" si="4"/>
        <v>2.7822643986468165E-3</v>
      </c>
      <c r="O30" s="3">
        <f t="shared" si="5"/>
        <v>1.4684287812041115E-3</v>
      </c>
    </row>
    <row r="31" spans="1:16" x14ac:dyDescent="0.25">
      <c r="H31" s="2">
        <v>7</v>
      </c>
      <c r="I31" s="3">
        <v>21.25</v>
      </c>
      <c r="J31" s="3">
        <f>M30</f>
        <v>21.28125</v>
      </c>
      <c r="K31" s="3">
        <f t="shared" si="1"/>
        <v>-1.7492293056676544E-2</v>
      </c>
      <c r="L31" s="3">
        <f t="shared" si="2"/>
        <v>2.7822643986468165E-3</v>
      </c>
      <c r="M31" s="3">
        <f t="shared" si="3"/>
        <v>21.265625</v>
      </c>
      <c r="N31" s="3">
        <f t="shared" si="4"/>
        <v>-7.3548530650260346E-3</v>
      </c>
      <c r="O31" s="3">
        <f t="shared" si="5"/>
        <v>7.347538574577516E-4</v>
      </c>
    </row>
    <row r="32" spans="1:16" x14ac:dyDescent="0.25">
      <c r="H32" s="2">
        <v>8</v>
      </c>
      <c r="I32" s="3">
        <f>M31</f>
        <v>21.265625</v>
      </c>
      <c r="J32" s="3">
        <v>21.28125</v>
      </c>
      <c r="K32" s="3">
        <f t="shared" si="1"/>
        <v>-7.3548530650260346E-3</v>
      </c>
      <c r="L32" s="3">
        <f t="shared" si="2"/>
        <v>2.7822643986468165E-3</v>
      </c>
      <c r="M32" s="3">
        <f t="shared" si="3"/>
        <v>21.2734375</v>
      </c>
      <c r="N32" s="3">
        <f t="shared" si="4"/>
        <v>-2.2862539571448792E-3</v>
      </c>
      <c r="O32" s="3">
        <f t="shared" si="5"/>
        <v>3.6724201248622841E-4</v>
      </c>
    </row>
    <row r="33" spans="1:16" x14ac:dyDescent="0.25">
      <c r="H33" s="2">
        <v>9</v>
      </c>
      <c r="I33" s="3">
        <f>M32</f>
        <v>21.2734375</v>
      </c>
      <c r="J33" s="3">
        <v>21.28125</v>
      </c>
      <c r="K33" s="3">
        <f t="shared" si="1"/>
        <v>-2.2862539571448792E-3</v>
      </c>
      <c r="L33" s="3">
        <f t="shared" si="2"/>
        <v>2.7822643986468165E-3</v>
      </c>
      <c r="M33" s="3">
        <f t="shared" si="3"/>
        <v>21.27734375</v>
      </c>
      <c r="N33" s="3">
        <f t="shared" si="4"/>
        <v>2.4801532227058942E-4</v>
      </c>
      <c r="O33" s="3">
        <f t="shared" si="5"/>
        <v>1.8358729575913347E-4</v>
      </c>
    </row>
    <row r="34" spans="1:16" x14ac:dyDescent="0.25">
      <c r="H34" s="2">
        <v>10</v>
      </c>
      <c r="I34" s="3">
        <f>I33</f>
        <v>21.2734375</v>
      </c>
      <c r="J34" s="3">
        <f>M33</f>
        <v>21.27734375</v>
      </c>
      <c r="K34" s="5">
        <f t="shared" si="1"/>
        <v>-2.2862539571448792E-3</v>
      </c>
      <c r="L34" s="3">
        <f t="shared" si="2"/>
        <v>2.4801532227058942E-4</v>
      </c>
      <c r="M34" s="3">
        <f t="shared" si="3"/>
        <v>21.275390625</v>
      </c>
      <c r="N34" s="3">
        <f t="shared" si="4"/>
        <v>-1.0191167929960443E-3</v>
      </c>
      <c r="O34" s="3">
        <f t="shared" si="5"/>
        <v>9.1802074726888834E-5</v>
      </c>
    </row>
    <row r="35" spans="1:16" x14ac:dyDescent="0.25">
      <c r="H35" s="2">
        <v>11</v>
      </c>
      <c r="I35" s="3">
        <f>M34</f>
        <v>21.275390625</v>
      </c>
      <c r="J35" s="3">
        <f>J34</f>
        <v>21.27734375</v>
      </c>
      <c r="K35" s="9">
        <f t="shared" si="1"/>
        <v>-1.0191167929960443E-3</v>
      </c>
      <c r="L35" s="3">
        <f t="shared" si="2"/>
        <v>2.4801532227058942E-4</v>
      </c>
      <c r="M35" s="3">
        <f t="shared" si="3"/>
        <v>21.2763671875</v>
      </c>
      <c r="N35" s="3">
        <f t="shared" si="4"/>
        <v>-3.8555010413610091E-4</v>
      </c>
      <c r="O35" s="3">
        <f t="shared" si="5"/>
        <v>4.5898930554918068E-5</v>
      </c>
    </row>
    <row r="36" spans="1:16" x14ac:dyDescent="0.25">
      <c r="H36" s="2">
        <v>12</v>
      </c>
      <c r="I36" s="3">
        <f>M35</f>
        <v>21.2763671875</v>
      </c>
      <c r="J36" s="3">
        <f>J35</f>
        <v>21.27734375</v>
      </c>
      <c r="K36" s="9">
        <f t="shared" si="1"/>
        <v>-3.8555010413610091E-4</v>
      </c>
      <c r="L36" s="3">
        <f t="shared" si="2"/>
        <v>2.4801532227058942E-4</v>
      </c>
      <c r="M36" s="3">
        <f t="shared" si="3"/>
        <v>21.27685546875</v>
      </c>
      <c r="N36" s="3">
        <f t="shared" si="4"/>
        <v>-6.8767233109667814E-5</v>
      </c>
      <c r="O36" s="3">
        <f t="shared" si="5"/>
        <v>2.2948938611589213E-5</v>
      </c>
    </row>
    <row r="37" spans="1:16" x14ac:dyDescent="0.25">
      <c r="H37" s="2">
        <v>13</v>
      </c>
      <c r="I37" s="5">
        <f>M36</f>
        <v>21.27685546875</v>
      </c>
      <c r="J37" s="3">
        <f>J36</f>
        <v>21.27734375</v>
      </c>
      <c r="K37" s="5">
        <f t="shared" si="1"/>
        <v>-6.8767233109667814E-5</v>
      </c>
      <c r="L37" s="3">
        <f t="shared" si="2"/>
        <v>2.4801532227058942E-4</v>
      </c>
      <c r="M37" s="5">
        <f t="shared" si="3"/>
        <v>21.277099609375</v>
      </c>
      <c r="N37" s="5">
        <f t="shared" si="4"/>
        <v>8.9624084036898921E-5</v>
      </c>
      <c r="O37" s="3">
        <f t="shared" si="5"/>
        <v>1.1474337643859509E-5</v>
      </c>
    </row>
    <row r="38" spans="1:16" x14ac:dyDescent="0.25">
      <c r="H38" s="2">
        <v>14</v>
      </c>
      <c r="I38" s="5">
        <f>I37</f>
        <v>21.27685546875</v>
      </c>
      <c r="J38" s="3">
        <f>M37</f>
        <v>21.277099609375</v>
      </c>
      <c r="K38" s="5">
        <f t="shared" si="1"/>
        <v>-6.8767233109667814E-5</v>
      </c>
      <c r="L38" s="3">
        <f t="shared" si="2"/>
        <v>8.9624084036898921E-5</v>
      </c>
      <c r="M38" s="5">
        <f t="shared" si="3"/>
        <v>21.2769775390625</v>
      </c>
      <c r="N38" s="5">
        <f t="shared" si="4"/>
        <v>1.0428435327725083E-5</v>
      </c>
      <c r="O38" s="3">
        <f t="shared" si="5"/>
        <v>5.7372017372246862E-6</v>
      </c>
    </row>
    <row r="39" spans="1:16" x14ac:dyDescent="0.25">
      <c r="H39" s="2">
        <v>15</v>
      </c>
      <c r="I39" s="3">
        <f>I38</f>
        <v>21.27685546875</v>
      </c>
      <c r="J39" s="3">
        <f>M38</f>
        <v>21.2769775390625</v>
      </c>
      <c r="K39" s="5">
        <f t="shared" si="1"/>
        <v>-6.8767233109667814E-5</v>
      </c>
      <c r="L39" s="3">
        <f t="shared" si="2"/>
        <v>1.0428435327725083E-5</v>
      </c>
      <c r="M39" s="5">
        <f t="shared" si="3"/>
        <v>21.27691650390625</v>
      </c>
      <c r="N39" s="5">
        <f t="shared" si="4"/>
        <v>-2.9169396427164429E-5</v>
      </c>
      <c r="O39" s="3">
        <f t="shared" si="5"/>
        <v>2.8686090975068918E-6</v>
      </c>
    </row>
    <row r="40" spans="1:16" x14ac:dyDescent="0.25">
      <c r="H40" s="2">
        <v>16</v>
      </c>
      <c r="I40" s="3">
        <f>M39</f>
        <v>21.27691650390625</v>
      </c>
      <c r="J40" s="3">
        <f>J39</f>
        <v>21.2769775390625</v>
      </c>
      <c r="K40" s="5">
        <f t="shared" si="1"/>
        <v>-2.9169396427164429E-5</v>
      </c>
      <c r="L40" s="3">
        <f t="shared" si="2"/>
        <v>1.0428435327725083E-5</v>
      </c>
      <c r="M40" s="5">
        <f t="shared" si="3"/>
        <v>21.276947021484375</v>
      </c>
      <c r="N40" s="5">
        <f t="shared" si="4"/>
        <v>-9.3704799333238498E-6</v>
      </c>
      <c r="O40" s="3">
        <f t="shared" si="5"/>
        <v>1.4343024915268581E-6</v>
      </c>
    </row>
    <row r="41" spans="1:16" x14ac:dyDescent="0.25">
      <c r="H41" s="2">
        <v>17</v>
      </c>
      <c r="I41" s="3">
        <f>M40</f>
        <v>21.276947021484375</v>
      </c>
      <c r="J41" s="3">
        <f>J40</f>
        <v>21.2769775390625</v>
      </c>
      <c r="K41" s="5">
        <f t="shared" si="1"/>
        <v>-9.3704799333238498E-6</v>
      </c>
      <c r="L41" s="3">
        <f t="shared" si="2"/>
        <v>1.0428435327725083E-5</v>
      </c>
      <c r="M41" s="5">
        <f t="shared" si="3"/>
        <v>21.276962280273438</v>
      </c>
      <c r="N41" s="5">
        <f t="shared" si="4"/>
        <v>5.2897785174366163E-7</v>
      </c>
      <c r="O41" s="3">
        <f t="shared" si="5"/>
        <v>7.1715073145788853E-7</v>
      </c>
    </row>
    <row r="42" spans="1:16" x14ac:dyDescent="0.25">
      <c r="H42" s="2">
        <v>18</v>
      </c>
      <c r="I42" s="3">
        <f>I41</f>
        <v>21.276947021484375</v>
      </c>
      <c r="J42" s="3">
        <f>M41</f>
        <v>21.276962280273438</v>
      </c>
      <c r="K42" s="5">
        <f t="shared" si="1"/>
        <v>-9.3704799333238498E-6</v>
      </c>
      <c r="L42" s="3">
        <f t="shared" si="2"/>
        <v>5.2897785174366163E-7</v>
      </c>
      <c r="M42" s="5">
        <f t="shared" si="3"/>
        <v>21.276954650878906</v>
      </c>
      <c r="N42" s="5">
        <f t="shared" si="4"/>
        <v>-4.4207510008220652E-6</v>
      </c>
      <c r="O42" s="3">
        <f t="shared" si="5"/>
        <v>3.5857549430528331E-7</v>
      </c>
    </row>
    <row r="43" spans="1:16" x14ac:dyDescent="0.25">
      <c r="H43" s="2">
        <v>19</v>
      </c>
      <c r="I43" s="3">
        <f>M42</f>
        <v>21.276954650878906</v>
      </c>
      <c r="J43" s="3">
        <f>J42</f>
        <v>21.276962280273438</v>
      </c>
      <c r="K43" s="5">
        <f t="shared" si="1"/>
        <v>-4.4207510008220652E-6</v>
      </c>
      <c r="L43" s="3">
        <f t="shared" si="2"/>
        <v>5.2897785174366163E-7</v>
      </c>
      <c r="M43" s="5">
        <f t="shared" si="3"/>
        <v>21.276958465576172</v>
      </c>
      <c r="N43" s="5">
        <f t="shared" si="4"/>
        <v>-1.9458865647692392E-6</v>
      </c>
      <c r="O43" s="3">
        <f t="shared" si="5"/>
        <v>1.7928771500855112E-7</v>
      </c>
    </row>
    <row r="44" spans="1:16" x14ac:dyDescent="0.25">
      <c r="H44" s="2">
        <v>20</v>
      </c>
      <c r="I44" s="7">
        <f>M43</f>
        <v>21.276958465576172</v>
      </c>
      <c r="J44" s="7">
        <f>J43</f>
        <v>21.276962280273438</v>
      </c>
      <c r="K44" s="7">
        <f t="shared" si="1"/>
        <v>-1.9458865647692392E-6</v>
      </c>
      <c r="L44" s="7">
        <f t="shared" si="2"/>
        <v>5.2897785174366163E-7</v>
      </c>
      <c r="M44" s="7">
        <f t="shared" si="3"/>
        <v>21.276960372924805</v>
      </c>
      <c r="N44" s="7">
        <f t="shared" si="4"/>
        <v>-7.0845435296007508E-7</v>
      </c>
      <c r="O44" s="7">
        <f t="shared" si="5"/>
        <v>8.96438494682551E-8</v>
      </c>
    </row>
    <row r="47" spans="1:16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</row>
    <row r="49" spans="1:13" x14ac:dyDescent="0.25">
      <c r="A49" s="12" t="s">
        <v>18</v>
      </c>
      <c r="B49" s="12"/>
      <c r="C49" s="12"/>
    </row>
    <row r="50" spans="1:13" x14ac:dyDescent="0.25">
      <c r="A50" t="s">
        <v>25</v>
      </c>
      <c r="B50" t="s">
        <v>26</v>
      </c>
      <c r="C50" t="s">
        <v>27</v>
      </c>
      <c r="H50" t="s">
        <v>25</v>
      </c>
      <c r="I50" t="s">
        <v>26</v>
      </c>
      <c r="J50" t="s">
        <v>27</v>
      </c>
    </row>
    <row r="51" spans="1:13" x14ac:dyDescent="0.25">
      <c r="A51" t="s">
        <v>22</v>
      </c>
      <c r="B51">
        <f>E60</f>
        <v>0.21799708261893835</v>
      </c>
      <c r="C51">
        <f>COS(LN(E60))</f>
        <v>4.7504842418643251E-2</v>
      </c>
      <c r="H51" t="s">
        <v>23</v>
      </c>
      <c r="I51">
        <f>L60</f>
        <v>1.1840130082470697</v>
      </c>
      <c r="J51">
        <f>COS(LN(L60))</f>
        <v>0.98576867031809767</v>
      </c>
    </row>
    <row r="53" spans="1:13" x14ac:dyDescent="0.25">
      <c r="A53" s="3" t="s">
        <v>19</v>
      </c>
      <c r="B53" s="3" t="s">
        <v>14</v>
      </c>
      <c r="C53" s="3" t="s">
        <v>20</v>
      </c>
      <c r="D53" s="3" t="s">
        <v>15</v>
      </c>
      <c r="E53" s="3" t="s">
        <v>21</v>
      </c>
      <c r="F53" s="3" t="s">
        <v>16</v>
      </c>
      <c r="H53" s="3" t="s">
        <v>19</v>
      </c>
      <c r="I53" s="3" t="s">
        <v>14</v>
      </c>
      <c r="J53" s="3" t="s">
        <v>20</v>
      </c>
      <c r="K53" s="3" t="s">
        <v>15</v>
      </c>
      <c r="L53" s="3" t="s">
        <v>21</v>
      </c>
      <c r="M53" s="3" t="s">
        <v>16</v>
      </c>
    </row>
    <row r="54" spans="1:13" x14ac:dyDescent="0.25">
      <c r="A54" s="3">
        <v>0.2</v>
      </c>
      <c r="B54" s="3">
        <v>0.4</v>
      </c>
      <c r="C54" s="3">
        <f t="shared" ref="C54:D60" si="6">SIN(A54^2)-COS(LN(A54))</f>
        <v>7.8621304120569502E-2</v>
      </c>
      <c r="D54" s="3">
        <f t="shared" si="6"/>
        <v>-0.44944887535705402</v>
      </c>
      <c r="E54" s="3">
        <f t="shared" ref="E54:E60" si="7">B54-(((D54*(A54-B54))/(C54-D54)))</f>
        <v>0.22977683920661571</v>
      </c>
      <c r="F54" s="3">
        <f t="shared" ref="F54:F60" si="8">ABS((E54-A54)/E54)</f>
        <v>0.12959025509024569</v>
      </c>
      <c r="H54" s="3">
        <v>1</v>
      </c>
      <c r="I54" s="3">
        <v>1.2</v>
      </c>
      <c r="J54" s="3">
        <f t="shared" ref="J54:K60" si="9">SIN(H54^2)-COS(LN(H54))</f>
        <v>-0.1585290151921035</v>
      </c>
      <c r="K54" s="3">
        <f t="shared" si="9"/>
        <v>8.0329336262814355E-3</v>
      </c>
      <c r="L54" s="3">
        <f t="shared" ref="L54:L60" si="10">I54-(((K54*(H54-I54))/(J54-K54)))</f>
        <v>1.1903544192617002</v>
      </c>
      <c r="M54" s="3">
        <f t="shared" ref="M54:M60" si="11">ABS((L54-H54)/L54)</f>
        <v>0.1599140694414061</v>
      </c>
    </row>
    <row r="55" spans="1:13" x14ac:dyDescent="0.25">
      <c r="A55" s="3">
        <f>E54</f>
        <v>0.22977683920661571</v>
      </c>
      <c r="B55" s="3">
        <f>B54</f>
        <v>0.4</v>
      </c>
      <c r="C55" s="3">
        <f t="shared" si="6"/>
        <v>-4.7209419558535394E-2</v>
      </c>
      <c r="D55" s="3">
        <f t="shared" si="6"/>
        <v>-0.44944887535705402</v>
      </c>
      <c r="E55" s="3">
        <f t="shared" si="7"/>
        <v>0.20979835002404232</v>
      </c>
      <c r="F55" s="3">
        <f t="shared" si="8"/>
        <v>9.5227103455694045E-2</v>
      </c>
      <c r="H55" s="3">
        <f t="shared" ref="H55:H60" si="12">I54</f>
        <v>1.2</v>
      </c>
      <c r="I55" s="3">
        <f t="shared" ref="I55:I60" si="13">L54</f>
        <v>1.1903544192617002</v>
      </c>
      <c r="J55" s="3">
        <f t="shared" si="9"/>
        <v>8.0329336262814355E-3</v>
      </c>
      <c r="K55" s="3">
        <f t="shared" si="9"/>
        <v>3.3313499595609697E-3</v>
      </c>
      <c r="L55" s="3">
        <f t="shared" si="10"/>
        <v>1.1835199551150926</v>
      </c>
      <c r="M55" s="3">
        <f t="shared" si="11"/>
        <v>1.3924602465452117E-2</v>
      </c>
    </row>
    <row r="56" spans="1:13" x14ac:dyDescent="0.25">
      <c r="A56" s="3">
        <f>E55</f>
        <v>0.20979835002404232</v>
      </c>
      <c r="B56" s="3">
        <f>A55</f>
        <v>0.22977683920661571</v>
      </c>
      <c r="C56" s="3">
        <f t="shared" si="6"/>
        <v>3.4813386897252649E-2</v>
      </c>
      <c r="D56" s="3">
        <f t="shared" si="6"/>
        <v>-4.7209419558535394E-2</v>
      </c>
      <c r="E56" s="3">
        <f t="shared" si="7"/>
        <v>0.21827792910197114</v>
      </c>
      <c r="F56" s="3">
        <f t="shared" si="8"/>
        <v>3.8847624736111003E-2</v>
      </c>
      <c r="H56" s="3">
        <f t="shared" si="12"/>
        <v>1.1903544192617002</v>
      </c>
      <c r="I56" s="3">
        <f t="shared" si="13"/>
        <v>1.1835199551150926</v>
      </c>
      <c r="J56" s="3">
        <f t="shared" si="9"/>
        <v>3.3313499595609697E-3</v>
      </c>
      <c r="K56" s="3">
        <f t="shared" si="9"/>
        <v>-2.6684004280008722E-4</v>
      </c>
      <c r="L56" s="3">
        <f t="shared" si="10"/>
        <v>1.1840267956944392</v>
      </c>
      <c r="M56" s="3">
        <f t="shared" si="11"/>
        <v>5.3441557152849048E-3</v>
      </c>
    </row>
    <row r="57" spans="1:13" x14ac:dyDescent="0.25">
      <c r="A57" s="3">
        <f>E56</f>
        <v>0.21827792910197114</v>
      </c>
      <c r="B57" s="3">
        <f>B56</f>
        <v>0.22977683920661571</v>
      </c>
      <c r="C57" s="3">
        <f t="shared" si="6"/>
        <v>-1.1635938180697691E-3</v>
      </c>
      <c r="D57" s="3">
        <f t="shared" si="6"/>
        <v>-4.7209419558535394E-2</v>
      </c>
      <c r="E57" s="3">
        <f t="shared" si="7"/>
        <v>0.21798734769753025</v>
      </c>
      <c r="F57" s="3">
        <f t="shared" si="8"/>
        <v>1.333019588109672E-3</v>
      </c>
      <c r="H57" s="3">
        <f t="shared" si="12"/>
        <v>1.1835199551150926</v>
      </c>
      <c r="I57" s="3">
        <f t="shared" si="13"/>
        <v>1.1840267956944392</v>
      </c>
      <c r="J57" s="3">
        <f t="shared" si="9"/>
        <v>-2.6684004280008722E-4</v>
      </c>
      <c r="K57" s="3">
        <f t="shared" si="9"/>
        <v>7.4456663997635175E-6</v>
      </c>
      <c r="L57" s="3">
        <f t="shared" si="10"/>
        <v>1.1840130371727771</v>
      </c>
      <c r="M57" s="3">
        <f t="shared" si="11"/>
        <v>4.1644985503022706E-4</v>
      </c>
    </row>
    <row r="58" spans="1:13" x14ac:dyDescent="0.25">
      <c r="A58" s="3">
        <f>E57</f>
        <v>0.21798734769753025</v>
      </c>
      <c r="B58" s="3">
        <f>A57</f>
        <v>0.21827792910197114</v>
      </c>
      <c r="C58" s="3">
        <f t="shared" si="6"/>
        <v>4.0367344398828386E-5</v>
      </c>
      <c r="D58" s="3">
        <f t="shared" si="6"/>
        <v>-1.1635938180697691E-3</v>
      </c>
      <c r="E58" s="3">
        <f t="shared" si="7"/>
        <v>0.21799709053641461</v>
      </c>
      <c r="F58" s="3">
        <f t="shared" si="8"/>
        <v>4.4692517961520386E-5</v>
      </c>
      <c r="H58" s="3">
        <f t="shared" si="12"/>
        <v>1.1840267956944392</v>
      </c>
      <c r="I58" s="3">
        <f t="shared" si="13"/>
        <v>1.1840130371727771</v>
      </c>
      <c r="J58" s="3">
        <f t="shared" si="9"/>
        <v>7.4456663997635175E-6</v>
      </c>
      <c r="K58" s="3">
        <f t="shared" si="9"/>
        <v>1.5621732241122288E-8</v>
      </c>
      <c r="L58" s="3">
        <f t="shared" si="10"/>
        <v>1.1840130082453679</v>
      </c>
      <c r="M58" s="3">
        <f t="shared" si="11"/>
        <v>1.1644677022387731E-5</v>
      </c>
    </row>
    <row r="59" spans="1:13" x14ac:dyDescent="0.25">
      <c r="A59" s="3">
        <f>A58</f>
        <v>0.21798734769753025</v>
      </c>
      <c r="B59" s="3">
        <f>E58</f>
        <v>0.21799709053641461</v>
      </c>
      <c r="C59" s="3">
        <f t="shared" si="6"/>
        <v>4.0367344398828386E-5</v>
      </c>
      <c r="D59" s="3">
        <f t="shared" si="6"/>
        <v>-3.2830103392778032E-8</v>
      </c>
      <c r="E59" s="3">
        <f t="shared" si="7"/>
        <v>0.21799708261916148</v>
      </c>
      <c r="F59" s="3">
        <f t="shared" si="8"/>
        <v>4.4656201423731089E-5</v>
      </c>
      <c r="H59" s="3">
        <f t="shared" si="12"/>
        <v>1.1840130371727771</v>
      </c>
      <c r="I59" s="3">
        <f t="shared" si="13"/>
        <v>1.1840130082453679</v>
      </c>
      <c r="J59" s="3">
        <f t="shared" si="9"/>
        <v>1.5621732241122288E-8</v>
      </c>
      <c r="K59" s="3">
        <f t="shared" si="9"/>
        <v>-9.1904261978470458E-13</v>
      </c>
      <c r="L59" s="3">
        <f t="shared" si="10"/>
        <v>1.1840130082470697</v>
      </c>
      <c r="M59" s="3">
        <f t="shared" si="11"/>
        <v>2.4430227694635177E-8</v>
      </c>
    </row>
    <row r="60" spans="1:13" x14ac:dyDescent="0.25">
      <c r="A60" s="7">
        <f>E59</f>
        <v>0.21799708261916148</v>
      </c>
      <c r="B60" s="7">
        <f>B59</f>
        <v>0.21799709053641461</v>
      </c>
      <c r="C60" s="7">
        <f t="shared" si="6"/>
        <v>-9.2518354088966248E-13</v>
      </c>
      <c r="D60" s="7">
        <f t="shared" si="6"/>
        <v>-3.2830103392778032E-8</v>
      </c>
      <c r="E60" s="7">
        <f t="shared" si="7"/>
        <v>0.21799708261893835</v>
      </c>
      <c r="F60" s="7">
        <f t="shared" si="8"/>
        <v>1.023532378018424E-12</v>
      </c>
      <c r="H60" s="7">
        <f t="shared" si="12"/>
        <v>1.1840130082453679</v>
      </c>
      <c r="I60" s="7">
        <f t="shared" si="13"/>
        <v>1.1840130082470697</v>
      </c>
      <c r="J60" s="7">
        <f t="shared" si="9"/>
        <v>-9.1904261978470458E-13</v>
      </c>
      <c r="K60" s="7">
        <f t="shared" si="9"/>
        <v>0</v>
      </c>
      <c r="L60" s="7">
        <f t="shared" si="10"/>
        <v>1.1840130082470697</v>
      </c>
      <c r="M60" s="7">
        <f t="shared" si="11"/>
        <v>1.4372729355945837E-12</v>
      </c>
    </row>
    <row r="63" spans="1:13" x14ac:dyDescent="0.25">
      <c r="A63" t="s">
        <v>25</v>
      </c>
      <c r="B63" t="s">
        <v>26</v>
      </c>
      <c r="C63" t="s">
        <v>27</v>
      </c>
    </row>
    <row r="64" spans="1:13" x14ac:dyDescent="0.25">
      <c r="A64" t="s">
        <v>24</v>
      </c>
      <c r="B64">
        <f>E75</f>
        <v>1.3743199642410755</v>
      </c>
      <c r="C64">
        <f>COS(LN(E75))</f>
        <v>0.94987545921535954</v>
      </c>
    </row>
    <row r="65" spans="1:16" x14ac:dyDescent="0.25">
      <c r="A65" s="3" t="s">
        <v>19</v>
      </c>
      <c r="B65" s="3" t="s">
        <v>14</v>
      </c>
      <c r="C65" s="3" t="s">
        <v>20</v>
      </c>
      <c r="D65" s="3" t="s">
        <v>15</v>
      </c>
      <c r="E65" s="3" t="s">
        <v>21</v>
      </c>
      <c r="F65" s="3" t="s">
        <v>16</v>
      </c>
      <c r="L65" s="11"/>
      <c r="M65" s="11"/>
      <c r="N65" s="11"/>
    </row>
    <row r="66" spans="1:16" x14ac:dyDescent="0.25">
      <c r="A66" s="3">
        <v>1.3</v>
      </c>
      <c r="B66" s="3">
        <v>1.6</v>
      </c>
      <c r="C66" s="3">
        <f t="shared" ref="C66:C75" si="14">SIN(A66^2)-COS(LN(A66))</f>
        <v>2.7124179743707177E-2</v>
      </c>
      <c r="D66" s="3">
        <f t="shared" ref="D66:D75" si="15">SIN(B66^2)-COS(LN(B66))</f>
        <v>-0.34221120812671113</v>
      </c>
      <c r="E66" s="3">
        <f t="shared" ref="E66:E75" si="16">B66-(((D66*(A66-B66))/(C66-D66)))</f>
        <v>1.3220321534040684</v>
      </c>
      <c r="F66" s="3">
        <f t="shared" ref="F66:F75" si="17">ABS((E66-A66)/E66)</f>
        <v>1.6665368801612224E-2</v>
      </c>
      <c r="L66" s="11"/>
      <c r="M66" s="11"/>
      <c r="N66" s="11"/>
    </row>
    <row r="67" spans="1:16" x14ac:dyDescent="0.25">
      <c r="A67" s="3">
        <f t="shared" ref="A67:A75" si="18">B66</f>
        <v>1.6</v>
      </c>
      <c r="B67" s="3">
        <f t="shared" ref="B67:B75" si="19">E66</f>
        <v>1.3220321534040684</v>
      </c>
      <c r="C67" s="3">
        <f t="shared" si="14"/>
        <v>-0.34221120812671113</v>
      </c>
      <c r="D67" s="3">
        <f t="shared" si="15"/>
        <v>2.3096696993655796E-2</v>
      </c>
      <c r="E67" s="3">
        <f t="shared" si="16"/>
        <v>1.3396067501670097</v>
      </c>
      <c r="F67" s="3">
        <f t="shared" si="17"/>
        <v>0.19438036558156113</v>
      </c>
      <c r="L67" s="11"/>
      <c r="M67" s="11"/>
      <c r="N67" s="11"/>
    </row>
    <row r="68" spans="1:16" x14ac:dyDescent="0.25">
      <c r="A68" s="3">
        <f t="shared" si="18"/>
        <v>1.3220321534040684</v>
      </c>
      <c r="B68" s="3">
        <f t="shared" si="19"/>
        <v>1.3396067501670097</v>
      </c>
      <c r="C68" s="3">
        <f t="shared" si="14"/>
        <v>2.3096696993655796E-2</v>
      </c>
      <c r="D68" s="3">
        <f t="shared" si="15"/>
        <v>1.7510526749773492E-2</v>
      </c>
      <c r="E68" s="3">
        <f t="shared" si="16"/>
        <v>1.3946964508561335</v>
      </c>
      <c r="F68" s="3">
        <f t="shared" si="17"/>
        <v>5.2100439065045377E-2</v>
      </c>
      <c r="L68" s="11"/>
      <c r="M68" s="11"/>
      <c r="N68" s="11"/>
    </row>
    <row r="69" spans="1:16" x14ac:dyDescent="0.25">
      <c r="A69" s="3">
        <f t="shared" si="18"/>
        <v>1.3396067501670097</v>
      </c>
      <c r="B69" s="3">
        <f t="shared" si="19"/>
        <v>1.3946964508561335</v>
      </c>
      <c r="C69" s="3">
        <f t="shared" si="14"/>
        <v>1.7510526749773492E-2</v>
      </c>
      <c r="D69" s="3">
        <f t="shared" si="15"/>
        <v>-1.4437708301490493E-2</v>
      </c>
      <c r="E69" s="3">
        <f t="shared" si="16"/>
        <v>1.3698008962913901</v>
      </c>
      <c r="F69" s="3">
        <f t="shared" si="17"/>
        <v>2.2042726213808372E-2</v>
      </c>
      <c r="L69" s="11"/>
      <c r="M69" s="11"/>
      <c r="N69" s="11"/>
    </row>
    <row r="70" spans="1:16" x14ac:dyDescent="0.25">
      <c r="A70" s="3">
        <f t="shared" si="18"/>
        <v>1.3946964508561335</v>
      </c>
      <c r="B70" s="3">
        <f t="shared" si="19"/>
        <v>1.3698008962913901</v>
      </c>
      <c r="C70" s="3">
        <f t="shared" si="14"/>
        <v>-1.4437708301490493E-2</v>
      </c>
      <c r="D70" s="3">
        <f t="shared" si="15"/>
        <v>2.7791988769890752E-3</v>
      </c>
      <c r="E70" s="3">
        <f t="shared" si="16"/>
        <v>1.373819602820449</v>
      </c>
      <c r="F70" s="3">
        <f t="shared" si="17"/>
        <v>1.5196207706473492E-2</v>
      </c>
      <c r="L70" s="11"/>
      <c r="M70" s="11"/>
      <c r="N70" s="11"/>
    </row>
    <row r="71" spans="1:16" x14ac:dyDescent="0.25">
      <c r="A71" s="3">
        <f t="shared" si="18"/>
        <v>1.3698008962913901</v>
      </c>
      <c r="B71" s="3">
        <f t="shared" si="19"/>
        <v>1.373819602820449</v>
      </c>
      <c r="C71" s="3">
        <f t="shared" si="14"/>
        <v>2.7791988769890752E-3</v>
      </c>
      <c r="D71" s="3">
        <f t="shared" si="15"/>
        <v>3.152064917072428E-4</v>
      </c>
      <c r="E71" s="3">
        <f t="shared" si="16"/>
        <v>1.3743336962867243</v>
      </c>
      <c r="F71" s="3">
        <f t="shared" si="17"/>
        <v>3.298180061786473E-3</v>
      </c>
      <c r="L71" s="11"/>
      <c r="M71" s="11"/>
      <c r="N71" s="11"/>
    </row>
    <row r="72" spans="1:16" x14ac:dyDescent="0.25">
      <c r="A72" s="3">
        <f t="shared" si="18"/>
        <v>1.373819602820449</v>
      </c>
      <c r="B72" s="3">
        <f t="shared" si="19"/>
        <v>1.3743336962867243</v>
      </c>
      <c r="C72" s="3">
        <f t="shared" si="14"/>
        <v>3.152064917072428E-4</v>
      </c>
      <c r="D72" s="3">
        <f t="shared" si="15"/>
        <v>-8.6769479866743993E-6</v>
      </c>
      <c r="E72" s="3">
        <f t="shared" si="16"/>
        <v>1.3743199235471506</v>
      </c>
      <c r="F72" s="3">
        <f t="shared" si="17"/>
        <v>3.6404967877511904E-4</v>
      </c>
    </row>
    <row r="73" spans="1:16" x14ac:dyDescent="0.25">
      <c r="A73" s="3">
        <f t="shared" si="18"/>
        <v>1.3743336962867243</v>
      </c>
      <c r="B73" s="3">
        <f t="shared" si="19"/>
        <v>1.3743199235471506</v>
      </c>
      <c r="C73" s="3">
        <f t="shared" si="14"/>
        <v>-8.6769479866743993E-6</v>
      </c>
      <c r="D73" s="3">
        <f t="shared" si="15"/>
        <v>2.5711416551388311E-8</v>
      </c>
      <c r="E73" s="3">
        <f t="shared" si="16"/>
        <v>1.3743199642377748</v>
      </c>
      <c r="F73" s="3">
        <f t="shared" si="17"/>
        <v>9.9918863924207846E-6</v>
      </c>
    </row>
    <row r="74" spans="1:16" x14ac:dyDescent="0.25">
      <c r="A74" s="3">
        <f t="shared" si="18"/>
        <v>1.3743199235471506</v>
      </c>
      <c r="B74" s="3">
        <f t="shared" si="19"/>
        <v>1.3743199642377748</v>
      </c>
      <c r="C74" s="3">
        <f t="shared" si="14"/>
        <v>2.5711416551388311E-8</v>
      </c>
      <c r="D74" s="3">
        <f t="shared" si="15"/>
        <v>2.085442929455894E-12</v>
      </c>
      <c r="E74" s="3">
        <f t="shared" si="16"/>
        <v>1.3743199642410755</v>
      </c>
      <c r="F74" s="3">
        <f t="shared" si="17"/>
        <v>2.9610226115681296E-8</v>
      </c>
    </row>
    <row r="75" spans="1:16" x14ac:dyDescent="0.25">
      <c r="A75" s="7">
        <f t="shared" si="18"/>
        <v>1.3743199642377748</v>
      </c>
      <c r="B75" s="7">
        <f t="shared" si="19"/>
        <v>1.3743199642410755</v>
      </c>
      <c r="C75" s="7">
        <f t="shared" si="14"/>
        <v>2.085442929455894E-12</v>
      </c>
      <c r="D75" s="7">
        <f t="shared" si="15"/>
        <v>0</v>
      </c>
      <c r="E75" s="7">
        <f t="shared" si="16"/>
        <v>1.3743199642410755</v>
      </c>
      <c r="F75" s="7">
        <f t="shared" si="17"/>
        <v>2.4016918462166801E-12</v>
      </c>
    </row>
    <row r="78" spans="1:16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</row>
  </sheetData>
  <mergeCells count="4">
    <mergeCell ref="A1:C1"/>
    <mergeCell ref="A10:B10"/>
    <mergeCell ref="A22:B22"/>
    <mergeCell ref="A49:C4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Garcia</dc:creator>
  <cp:lastModifiedBy>DANIEL REY</cp:lastModifiedBy>
  <dcterms:created xsi:type="dcterms:W3CDTF">2020-04-02T04:11:19Z</dcterms:created>
  <dcterms:modified xsi:type="dcterms:W3CDTF">2020-05-08T08:34:15Z</dcterms:modified>
</cp:coreProperties>
</file>