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REY\Downloads\Métodos Matemáticos\Taller_1\"/>
    </mc:Choice>
  </mc:AlternateContent>
  <xr:revisionPtr revIDLastSave="0" documentId="8_{41711BEB-4D97-4704-959F-64097E8217CB}" xr6:coauthVersionLast="45" xr6:coauthVersionMax="45" xr10:uidLastSave="{00000000-0000-0000-0000-000000000000}"/>
  <bookViews>
    <workbookView xWindow="-120" yWindow="-120" windowWidth="20730" windowHeight="11160" activeTab="3" xr2:uid="{CCF39538-F821-4BBC-A61C-9C21D183DEC1}"/>
  </bookViews>
  <sheets>
    <sheet name="Punto 1" sheetId="1" r:id="rId1"/>
    <sheet name="Punto 2" sheetId="2" r:id="rId2"/>
    <sheet name="Punto 3" sheetId="3" r:id="rId3"/>
    <sheet name="Punto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I3" i="3"/>
  <c r="I2" i="3"/>
  <c r="D3" i="3"/>
  <c r="O2" i="3"/>
  <c r="AC32" i="4"/>
  <c r="AB32" i="4"/>
  <c r="AD32" i="4" s="1"/>
  <c r="Z33" i="4" s="1"/>
  <c r="AA32" i="4"/>
  <c r="W32" i="4"/>
  <c r="S33" i="4" s="1"/>
  <c r="V32" i="4"/>
  <c r="U32" i="4"/>
  <c r="T32" i="4"/>
  <c r="P32" i="4"/>
  <c r="L33" i="4" s="1"/>
  <c r="O32" i="4"/>
  <c r="N32" i="4"/>
  <c r="M32" i="4"/>
  <c r="W12" i="4"/>
  <c r="V12" i="4"/>
  <c r="X12" i="4" s="1"/>
  <c r="Y12" i="4" s="1"/>
  <c r="O12" i="4"/>
  <c r="N12" i="4"/>
  <c r="P12" i="4" s="1"/>
  <c r="Q12" i="4" s="1"/>
  <c r="H11" i="4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F11" i="4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T2" i="4"/>
  <c r="S2" i="4"/>
  <c r="U2" i="4" s="1"/>
  <c r="R3" i="4" s="1"/>
  <c r="N2" i="4"/>
  <c r="M2" i="4"/>
  <c r="O2" i="4" s="1"/>
  <c r="L3" i="4" s="1"/>
  <c r="H2" i="4"/>
  <c r="I2" i="4" s="1"/>
  <c r="F3" i="4" s="1"/>
  <c r="G2" i="4"/>
  <c r="B12" i="4"/>
  <c r="B11" i="4"/>
  <c r="B10" i="4"/>
  <c r="B9" i="4"/>
  <c r="B8" i="4"/>
  <c r="B7" i="4"/>
  <c r="B6" i="4"/>
  <c r="B5" i="4"/>
  <c r="B4" i="4"/>
  <c r="B3" i="4"/>
  <c r="B2" i="4"/>
  <c r="I24" i="2"/>
  <c r="E25" i="2" s="1"/>
  <c r="G25" i="2" s="1"/>
  <c r="H24" i="2"/>
  <c r="G24" i="2"/>
  <c r="F24" i="2"/>
  <c r="D20" i="2"/>
  <c r="F20" i="2" s="1"/>
  <c r="F19" i="2"/>
  <c r="D19" i="2"/>
  <c r="G18" i="2"/>
  <c r="F18" i="2"/>
  <c r="H18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" i="2"/>
  <c r="I3" i="1"/>
  <c r="H3" i="1"/>
  <c r="J3" i="1" s="1"/>
  <c r="C15" i="1"/>
  <c r="D15" i="1" s="1"/>
  <c r="A16" i="1" s="1"/>
  <c r="B15" i="1"/>
  <c r="D10" i="1"/>
  <c r="C4" i="1"/>
  <c r="B4" i="1"/>
  <c r="D4" i="1" s="1"/>
  <c r="A5" i="1" s="1"/>
  <c r="E3" i="3" l="1"/>
  <c r="P3" i="3"/>
  <c r="J3" i="3"/>
  <c r="O3" i="3"/>
  <c r="N4" i="3" s="1"/>
  <c r="K3" i="3"/>
  <c r="Q3" i="3"/>
  <c r="H4" i="3"/>
  <c r="C3" i="3"/>
  <c r="AC33" i="4"/>
  <c r="AB33" i="4"/>
  <c r="AD33" i="4" s="1"/>
  <c r="Z34" i="4" s="1"/>
  <c r="AA33" i="4"/>
  <c r="X32" i="4"/>
  <c r="V33" i="4"/>
  <c r="U33" i="4"/>
  <c r="W33" i="4" s="1"/>
  <c r="S34" i="4" s="1"/>
  <c r="T33" i="4"/>
  <c r="O33" i="4"/>
  <c r="N33" i="4"/>
  <c r="P33" i="4" s="1"/>
  <c r="L34" i="4" s="1"/>
  <c r="Q32" i="4"/>
  <c r="M33" i="4"/>
  <c r="U13" i="4"/>
  <c r="W13" i="4" s="1"/>
  <c r="T13" i="4"/>
  <c r="L13" i="4"/>
  <c r="M13" i="4"/>
  <c r="O13" i="4" s="1"/>
  <c r="V3" i="4"/>
  <c r="S3" i="4"/>
  <c r="T3" i="4"/>
  <c r="U3" i="4" s="1"/>
  <c r="R4" i="4" s="1"/>
  <c r="P3" i="4"/>
  <c r="N3" i="4"/>
  <c r="M3" i="4"/>
  <c r="O3" i="4" s="1"/>
  <c r="L4" i="4" s="1"/>
  <c r="J3" i="4"/>
  <c r="G3" i="4"/>
  <c r="I3" i="4" s="1"/>
  <c r="F4" i="4" s="1"/>
  <c r="H3" i="4"/>
  <c r="D25" i="2"/>
  <c r="E19" i="2"/>
  <c r="G19" i="2" s="1"/>
  <c r="I18" i="2"/>
  <c r="H19" i="2"/>
  <c r="G4" i="1"/>
  <c r="K3" i="1"/>
  <c r="E16" i="1"/>
  <c r="B16" i="1"/>
  <c r="D16" i="1" s="1"/>
  <c r="A17" i="1" s="1"/>
  <c r="C16" i="1"/>
  <c r="E5" i="1"/>
  <c r="C5" i="1"/>
  <c r="B5" i="1"/>
  <c r="D5" i="1" s="1"/>
  <c r="A6" i="1" s="1"/>
  <c r="B4" i="3" l="1"/>
  <c r="E4" i="3" s="1"/>
  <c r="N12" i="3"/>
  <c r="Q4" i="3"/>
  <c r="P4" i="3"/>
  <c r="O4" i="3"/>
  <c r="N5" i="3" s="1"/>
  <c r="K4" i="3"/>
  <c r="J4" i="3"/>
  <c r="I4" i="3"/>
  <c r="H5" i="3" s="1"/>
  <c r="AE33" i="4"/>
  <c r="AC34" i="4"/>
  <c r="AA34" i="4"/>
  <c r="AB34" i="4"/>
  <c r="AD34" i="4" s="1"/>
  <c r="Z35" i="4" s="1"/>
  <c r="X33" i="4"/>
  <c r="U34" i="4"/>
  <c r="T34" i="4"/>
  <c r="W34" i="4"/>
  <c r="S35" i="4" s="1"/>
  <c r="V34" i="4"/>
  <c r="Q33" i="4"/>
  <c r="N34" i="4"/>
  <c r="P34" i="4" s="1"/>
  <c r="L35" i="4" s="1"/>
  <c r="M34" i="4"/>
  <c r="O34" i="4"/>
  <c r="V13" i="4"/>
  <c r="X13" i="4" s="1"/>
  <c r="N13" i="4"/>
  <c r="P13" i="4" s="1"/>
  <c r="S4" i="4"/>
  <c r="U4" i="4" s="1"/>
  <c r="R5" i="4" s="1"/>
  <c r="V4" i="4"/>
  <c r="T4" i="4"/>
  <c r="M4" i="4"/>
  <c r="O4" i="4" s="1"/>
  <c r="L5" i="4" s="1"/>
  <c r="P4" i="4"/>
  <c r="N4" i="4"/>
  <c r="J4" i="4"/>
  <c r="I4" i="4"/>
  <c r="F5" i="4" s="1"/>
  <c r="H4" i="4"/>
  <c r="G4" i="4"/>
  <c r="H25" i="2"/>
  <c r="F25" i="2"/>
  <c r="E20" i="2"/>
  <c r="J19" i="2"/>
  <c r="I19" i="2"/>
  <c r="H4" i="1"/>
  <c r="J4" i="1" s="1"/>
  <c r="I4" i="1"/>
  <c r="E17" i="1"/>
  <c r="C17" i="1"/>
  <c r="B17" i="1"/>
  <c r="D17" i="1" s="1"/>
  <c r="A18" i="1" s="1"/>
  <c r="C6" i="1"/>
  <c r="E6" i="1"/>
  <c r="B6" i="1"/>
  <c r="D6" i="1" s="1"/>
  <c r="A7" i="1" s="1"/>
  <c r="C4" i="3" l="1"/>
  <c r="B5" i="3" s="1"/>
  <c r="D5" i="3" s="1"/>
  <c r="D4" i="3"/>
  <c r="N13" i="3"/>
  <c r="P5" i="3"/>
  <c r="Q5" i="3"/>
  <c r="O5" i="3"/>
  <c r="N6" i="3" s="1"/>
  <c r="K5" i="3"/>
  <c r="J5" i="3"/>
  <c r="I5" i="3"/>
  <c r="H6" i="3" s="1"/>
  <c r="N20" i="3"/>
  <c r="O12" i="3"/>
  <c r="AA35" i="4"/>
  <c r="AC35" i="4"/>
  <c r="AB35" i="4"/>
  <c r="AD35" i="4" s="1"/>
  <c r="Z36" i="4" s="1"/>
  <c r="AE34" i="4"/>
  <c r="T35" i="4"/>
  <c r="V35" i="4"/>
  <c r="X34" i="4"/>
  <c r="U35" i="4"/>
  <c r="W35" i="4" s="1"/>
  <c r="S36" i="4" s="1"/>
  <c r="M35" i="4"/>
  <c r="O35" i="4"/>
  <c r="Q34" i="4"/>
  <c r="N35" i="4"/>
  <c r="P35" i="4" s="1"/>
  <c r="L36" i="4" s="1"/>
  <c r="Z13" i="4"/>
  <c r="Y13" i="4"/>
  <c r="R13" i="4"/>
  <c r="Q13" i="4"/>
  <c r="T5" i="4"/>
  <c r="S5" i="4"/>
  <c r="U5" i="4" s="1"/>
  <c r="R6" i="4" s="1"/>
  <c r="V5" i="4"/>
  <c r="N5" i="4"/>
  <c r="M5" i="4"/>
  <c r="P5" i="4"/>
  <c r="O5" i="4"/>
  <c r="L6" i="4" s="1"/>
  <c r="H5" i="4"/>
  <c r="G5" i="4"/>
  <c r="I5" i="4" s="1"/>
  <c r="F6" i="4" s="1"/>
  <c r="J5" i="4"/>
  <c r="J25" i="2"/>
  <c r="I25" i="2"/>
  <c r="G20" i="2"/>
  <c r="H20" i="2" s="1"/>
  <c r="G5" i="1"/>
  <c r="K4" i="1"/>
  <c r="C18" i="1"/>
  <c r="B18" i="1"/>
  <c r="D18" i="1" s="1"/>
  <c r="A19" i="1" s="1"/>
  <c r="E18" i="1"/>
  <c r="E7" i="1"/>
  <c r="C7" i="1"/>
  <c r="B7" i="1"/>
  <c r="D7" i="1" s="1"/>
  <c r="A8" i="1" s="1"/>
  <c r="E5" i="3" l="1"/>
  <c r="C5" i="3"/>
  <c r="B6" i="3" s="1"/>
  <c r="E6" i="3" s="1"/>
  <c r="P6" i="3"/>
  <c r="Q6" i="3"/>
  <c r="N14" i="3"/>
  <c r="O14" i="3" s="1"/>
  <c r="O6" i="3"/>
  <c r="N7" i="3" s="1"/>
  <c r="K6" i="3"/>
  <c r="J6" i="3"/>
  <c r="I6" i="3"/>
  <c r="H7" i="3" s="1"/>
  <c r="O20" i="3"/>
  <c r="N28" i="3"/>
  <c r="O28" i="3" s="1"/>
  <c r="O13" i="3"/>
  <c r="N21" i="3"/>
  <c r="P13" i="3"/>
  <c r="Q13" i="3"/>
  <c r="AC36" i="4"/>
  <c r="AB36" i="4"/>
  <c r="AD36" i="4" s="1"/>
  <c r="Z37" i="4" s="1"/>
  <c r="AA36" i="4"/>
  <c r="AE35" i="4"/>
  <c r="V36" i="4"/>
  <c r="U36" i="4"/>
  <c r="W36" i="4" s="1"/>
  <c r="S37" i="4" s="1"/>
  <c r="T36" i="4"/>
  <c r="X35" i="4"/>
  <c r="O36" i="4"/>
  <c r="N36" i="4"/>
  <c r="P36" i="4" s="1"/>
  <c r="L37" i="4" s="1"/>
  <c r="M36" i="4"/>
  <c r="Q35" i="4"/>
  <c r="T14" i="4"/>
  <c r="U14" i="4"/>
  <c r="W14" i="4" s="1"/>
  <c r="M14" i="4"/>
  <c r="O14" i="4" s="1"/>
  <c r="L14" i="4"/>
  <c r="V6" i="4"/>
  <c r="T6" i="4"/>
  <c r="S6" i="4"/>
  <c r="U6" i="4" s="1"/>
  <c r="R7" i="4" s="1"/>
  <c r="P6" i="4"/>
  <c r="M6" i="4"/>
  <c r="O6" i="4" s="1"/>
  <c r="L7" i="4" s="1"/>
  <c r="N6" i="4"/>
  <c r="I6" i="4"/>
  <c r="F7" i="4" s="1"/>
  <c r="H6" i="4"/>
  <c r="G6" i="4"/>
  <c r="J6" i="4"/>
  <c r="E26" i="2"/>
  <c r="G26" i="2" s="1"/>
  <c r="D26" i="2"/>
  <c r="I20" i="2"/>
  <c r="J20" i="2"/>
  <c r="I5" i="1"/>
  <c r="H5" i="1"/>
  <c r="J5" i="1" s="1"/>
  <c r="E19" i="1"/>
  <c r="C19" i="1"/>
  <c r="B19" i="1"/>
  <c r="D19" i="1" s="1"/>
  <c r="A20" i="1" s="1"/>
  <c r="B8" i="1"/>
  <c r="E8" i="1"/>
  <c r="C8" i="1"/>
  <c r="D8" i="1" s="1"/>
  <c r="A9" i="1" s="1"/>
  <c r="C6" i="3" l="1"/>
  <c r="B7" i="3" s="1"/>
  <c r="D7" i="3" s="1"/>
  <c r="D6" i="3"/>
  <c r="N15" i="3"/>
  <c r="Q7" i="3"/>
  <c r="P7" i="3"/>
  <c r="O7" i="3"/>
  <c r="N8" i="3" s="1"/>
  <c r="K7" i="3"/>
  <c r="J7" i="3"/>
  <c r="I7" i="3"/>
  <c r="H8" i="3" s="1"/>
  <c r="Q21" i="3"/>
  <c r="P21" i="3"/>
  <c r="O21" i="3"/>
  <c r="N22" i="3" s="1"/>
  <c r="N29" i="3"/>
  <c r="AE37" i="4"/>
  <c r="AC37" i="4"/>
  <c r="AA37" i="4"/>
  <c r="AB37" i="4"/>
  <c r="AD37" i="4" s="1"/>
  <c r="AE36" i="4"/>
  <c r="X37" i="4"/>
  <c r="X36" i="4"/>
  <c r="V37" i="4"/>
  <c r="U37" i="4"/>
  <c r="W37" i="4" s="1"/>
  <c r="T37" i="4"/>
  <c r="Q37" i="4"/>
  <c r="O37" i="4"/>
  <c r="N37" i="4"/>
  <c r="P37" i="4" s="1"/>
  <c r="M37" i="4"/>
  <c r="Q36" i="4"/>
  <c r="X14" i="4"/>
  <c r="V14" i="4"/>
  <c r="P14" i="4"/>
  <c r="N14" i="4"/>
  <c r="S7" i="4"/>
  <c r="V7" i="4"/>
  <c r="T7" i="4"/>
  <c r="U7" i="4" s="1"/>
  <c r="R8" i="4" s="1"/>
  <c r="M7" i="4"/>
  <c r="P7" i="4"/>
  <c r="N7" i="4"/>
  <c r="O7" i="4" s="1"/>
  <c r="L8" i="4" s="1"/>
  <c r="G7" i="4"/>
  <c r="I7" i="4" s="1"/>
  <c r="F8" i="4" s="1"/>
  <c r="J7" i="4"/>
  <c r="H7" i="4"/>
  <c r="H26" i="2"/>
  <c r="F26" i="2"/>
  <c r="G6" i="1"/>
  <c r="K5" i="1"/>
  <c r="B20" i="1"/>
  <c r="D20" i="1" s="1"/>
  <c r="A21" i="1" s="1"/>
  <c r="E20" i="1"/>
  <c r="C20" i="1"/>
  <c r="B9" i="1"/>
  <c r="D9" i="1" s="1"/>
  <c r="A10" i="1" s="1"/>
  <c r="E9" i="1"/>
  <c r="C9" i="1"/>
  <c r="E7" i="3" l="1"/>
  <c r="C7" i="3"/>
  <c r="B8" i="3" s="1"/>
  <c r="E8" i="3" s="1"/>
  <c r="P8" i="3"/>
  <c r="Q8" i="3"/>
  <c r="O8" i="3"/>
  <c r="N9" i="3" s="1"/>
  <c r="K8" i="3"/>
  <c r="J8" i="3"/>
  <c r="I8" i="3"/>
  <c r="H9" i="3" s="1"/>
  <c r="Q22" i="3"/>
  <c r="P22" i="3"/>
  <c r="O22" i="3"/>
  <c r="N23" i="3" s="1"/>
  <c r="P29" i="3"/>
  <c r="Q29" i="3"/>
  <c r="O29" i="3"/>
  <c r="N30" i="3" s="1"/>
  <c r="Q15" i="3"/>
  <c r="P15" i="3"/>
  <c r="O15" i="3"/>
  <c r="N16" i="3" s="1"/>
  <c r="Z14" i="4"/>
  <c r="Y14" i="4"/>
  <c r="R14" i="4"/>
  <c r="Q14" i="4"/>
  <c r="U8" i="4"/>
  <c r="T8" i="4"/>
  <c r="S8" i="4"/>
  <c r="V8" i="4"/>
  <c r="P8" i="4"/>
  <c r="N8" i="4"/>
  <c r="M8" i="4"/>
  <c r="O8" i="4" s="1"/>
  <c r="J8" i="4"/>
  <c r="H8" i="4"/>
  <c r="G8" i="4"/>
  <c r="I8" i="4" s="1"/>
  <c r="J26" i="2"/>
  <c r="I26" i="2"/>
  <c r="I6" i="1"/>
  <c r="H6" i="1"/>
  <c r="J6" i="1" s="1"/>
  <c r="E21" i="1"/>
  <c r="C21" i="1"/>
  <c r="B21" i="1"/>
  <c r="D21" i="1" s="1"/>
  <c r="A22" i="1" s="1"/>
  <c r="E10" i="1"/>
  <c r="B10" i="1"/>
  <c r="C10" i="1"/>
  <c r="C8" i="3" l="1"/>
  <c r="B9" i="3" s="1"/>
  <c r="E9" i="3" s="1"/>
  <c r="D8" i="3"/>
  <c r="P23" i="3"/>
  <c r="Q23" i="3"/>
  <c r="O23" i="3"/>
  <c r="N24" i="3" s="1"/>
  <c r="P9" i="3"/>
  <c r="N17" i="3"/>
  <c r="O17" i="3" s="1"/>
  <c r="Q9" i="3"/>
  <c r="O9" i="3"/>
  <c r="N10" i="3" s="1"/>
  <c r="K9" i="3"/>
  <c r="J9" i="3"/>
  <c r="I9" i="3"/>
  <c r="H10" i="3" s="1"/>
  <c r="Q30" i="3"/>
  <c r="P30" i="3"/>
  <c r="O30" i="3"/>
  <c r="N31" i="3" s="1"/>
  <c r="P16" i="3"/>
  <c r="Q16" i="3"/>
  <c r="O16" i="3"/>
  <c r="U15" i="4"/>
  <c r="W15" i="4" s="1"/>
  <c r="T15" i="4"/>
  <c r="M15" i="4"/>
  <c r="O15" i="4" s="1"/>
  <c r="L15" i="4"/>
  <c r="D27" i="2"/>
  <c r="E27" i="2"/>
  <c r="G27" i="2" s="1"/>
  <c r="G7" i="1"/>
  <c r="K6" i="1"/>
  <c r="E22" i="1"/>
  <c r="B22" i="1"/>
  <c r="D22" i="1" s="1"/>
  <c r="A23" i="1" s="1"/>
  <c r="C22" i="1"/>
  <c r="D9" i="3" l="1"/>
  <c r="C9" i="3"/>
  <c r="B10" i="3" s="1"/>
  <c r="E10" i="3" s="1"/>
  <c r="P10" i="3"/>
  <c r="N18" i="3"/>
  <c r="Q10" i="3"/>
  <c r="O10" i="3"/>
  <c r="N11" i="3" s="1"/>
  <c r="P31" i="3"/>
  <c r="Q31" i="3"/>
  <c r="O31" i="3"/>
  <c r="N32" i="3" s="1"/>
  <c r="Q24" i="3"/>
  <c r="P24" i="3"/>
  <c r="O24" i="3"/>
  <c r="N25" i="3" s="1"/>
  <c r="K10" i="3"/>
  <c r="J10" i="3"/>
  <c r="I10" i="3"/>
  <c r="H11" i="3" s="1"/>
  <c r="V15" i="4"/>
  <c r="X15" i="4" s="1"/>
  <c r="N15" i="4"/>
  <c r="P15" i="4" s="1"/>
  <c r="F27" i="2"/>
  <c r="H27" i="2"/>
  <c r="H7" i="1"/>
  <c r="J7" i="1" s="1"/>
  <c r="I7" i="1"/>
  <c r="C23" i="1"/>
  <c r="B23" i="1"/>
  <c r="D23" i="1" s="1"/>
  <c r="A24" i="1" s="1"/>
  <c r="E23" i="1"/>
  <c r="C10" i="3" l="1"/>
  <c r="B11" i="3" s="1"/>
  <c r="C11" i="3" s="1"/>
  <c r="D10" i="3"/>
  <c r="P25" i="3"/>
  <c r="Q25" i="3"/>
  <c r="O25" i="3"/>
  <c r="N26" i="3" s="1"/>
  <c r="K11" i="3"/>
  <c r="J11" i="3"/>
  <c r="I11" i="3"/>
  <c r="P11" i="3"/>
  <c r="Q11" i="3"/>
  <c r="O11" i="3"/>
  <c r="Q32" i="3"/>
  <c r="P32" i="3"/>
  <c r="O32" i="3"/>
  <c r="N33" i="3" s="1"/>
  <c r="O18" i="3"/>
  <c r="N19" i="3" s="1"/>
  <c r="P18" i="3"/>
  <c r="Q18" i="3"/>
  <c r="Z15" i="4"/>
  <c r="Y15" i="4"/>
  <c r="R15" i="4"/>
  <c r="Q15" i="4"/>
  <c r="J27" i="2"/>
  <c r="I27" i="2"/>
  <c r="G8" i="1"/>
  <c r="K7" i="1"/>
  <c r="E24" i="1"/>
  <c r="B24" i="1"/>
  <c r="D24" i="1" s="1"/>
  <c r="A25" i="1" s="1"/>
  <c r="C24" i="1"/>
  <c r="D11" i="3" l="1"/>
  <c r="E11" i="3"/>
  <c r="P33" i="3"/>
  <c r="Q33" i="3"/>
  <c r="O33" i="3"/>
  <c r="N34" i="3" s="1"/>
  <c r="Q26" i="3"/>
  <c r="P26" i="3"/>
  <c r="O26" i="3"/>
  <c r="N27" i="3" s="1"/>
  <c r="Q19" i="3"/>
  <c r="P19" i="3"/>
  <c r="O19" i="3"/>
  <c r="U16" i="4"/>
  <c r="W16" i="4" s="1"/>
  <c r="T16" i="4"/>
  <c r="M16" i="4"/>
  <c r="O16" i="4" s="1"/>
  <c r="L16" i="4"/>
  <c r="E28" i="2"/>
  <c r="G28" i="2" s="1"/>
  <c r="D28" i="2"/>
  <c r="I8" i="1"/>
  <c r="J8" i="1" s="1"/>
  <c r="K8" i="1" s="1"/>
  <c r="H8" i="1"/>
  <c r="E25" i="1"/>
  <c r="C25" i="1"/>
  <c r="B25" i="1"/>
  <c r="D25" i="1" s="1"/>
  <c r="A26" i="1" s="1"/>
  <c r="Q27" i="3" l="1"/>
  <c r="P27" i="3"/>
  <c r="O27" i="3"/>
  <c r="P34" i="3"/>
  <c r="Q34" i="3"/>
  <c r="O34" i="3"/>
  <c r="N35" i="3" s="1"/>
  <c r="V16" i="4"/>
  <c r="X16" i="4" s="1"/>
  <c r="N16" i="4"/>
  <c r="P16" i="4" s="1"/>
  <c r="F28" i="2"/>
  <c r="H28" i="2"/>
  <c r="C26" i="1"/>
  <c r="B26" i="1"/>
  <c r="D26" i="1" s="1"/>
  <c r="A27" i="1" s="1"/>
  <c r="E26" i="1"/>
  <c r="P35" i="3" l="1"/>
  <c r="Q35" i="3"/>
  <c r="O35" i="3"/>
  <c r="N36" i="3" s="1"/>
  <c r="Z16" i="4"/>
  <c r="Y16" i="4"/>
  <c r="R16" i="4"/>
  <c r="Q16" i="4"/>
  <c r="J28" i="2"/>
  <c r="I28" i="2"/>
  <c r="E27" i="1"/>
  <c r="C27" i="1"/>
  <c r="B27" i="1"/>
  <c r="D27" i="1" s="1"/>
  <c r="A28" i="1" s="1"/>
  <c r="P36" i="3" l="1"/>
  <c r="Q36" i="3"/>
  <c r="O36" i="3"/>
  <c r="N37" i="3" s="1"/>
  <c r="U17" i="4"/>
  <c r="W17" i="4" s="1"/>
  <c r="T17" i="4"/>
  <c r="M17" i="4"/>
  <c r="O17" i="4" s="1"/>
  <c r="L17" i="4"/>
  <c r="E29" i="2"/>
  <c r="G29" i="2" s="1"/>
  <c r="D29" i="2"/>
  <c r="B28" i="1"/>
  <c r="E28" i="1"/>
  <c r="C28" i="1"/>
  <c r="D28" i="1" s="1"/>
  <c r="A29" i="1" s="1"/>
  <c r="Q37" i="3" l="1"/>
  <c r="P37" i="3"/>
  <c r="O37" i="3"/>
  <c r="V17" i="4"/>
  <c r="X17" i="4" s="1"/>
  <c r="N17" i="4"/>
  <c r="P17" i="4" s="1"/>
  <c r="F29" i="2"/>
  <c r="H29" i="2"/>
  <c r="E29" i="1"/>
  <c r="C29" i="1"/>
  <c r="B29" i="1"/>
  <c r="D29" i="1" s="1"/>
  <c r="A30" i="1" s="1"/>
  <c r="Z17" i="4" l="1"/>
  <c r="Y17" i="4"/>
  <c r="Q17" i="4"/>
  <c r="R17" i="4"/>
  <c r="J29" i="2"/>
  <c r="I29" i="2"/>
  <c r="B30" i="1"/>
  <c r="D30" i="1" s="1"/>
  <c r="A31" i="1" s="1"/>
  <c r="C30" i="1"/>
  <c r="E30" i="1"/>
  <c r="U18" i="4" l="1"/>
  <c r="W18" i="4" s="1"/>
  <c r="T18" i="4"/>
  <c r="M18" i="4"/>
  <c r="O18" i="4" s="1"/>
  <c r="L18" i="4"/>
  <c r="E30" i="2"/>
  <c r="G30" i="2" s="1"/>
  <c r="D30" i="2"/>
  <c r="C31" i="1"/>
  <c r="B31" i="1"/>
  <c r="E31" i="1"/>
  <c r="D31" i="1"/>
  <c r="A32" i="1" s="1"/>
  <c r="V18" i="4" l="1"/>
  <c r="X18" i="4" s="1"/>
  <c r="N18" i="4"/>
  <c r="P18" i="4" s="1"/>
  <c r="F30" i="2"/>
  <c r="H30" i="2"/>
  <c r="E32" i="1"/>
  <c r="B32" i="1"/>
  <c r="D32" i="1" s="1"/>
  <c r="A33" i="1" s="1"/>
  <c r="C32" i="1"/>
  <c r="Z18" i="4" l="1"/>
  <c r="Y18" i="4"/>
  <c r="Q18" i="4"/>
  <c r="R18" i="4"/>
  <c r="I30" i="2"/>
  <c r="J30" i="2"/>
  <c r="E33" i="1"/>
  <c r="C33" i="1"/>
  <c r="B33" i="1"/>
  <c r="D33" i="1" s="1"/>
  <c r="A34" i="1" s="1"/>
  <c r="U19" i="4" l="1"/>
  <c r="W19" i="4" s="1"/>
  <c r="T19" i="4"/>
  <c r="L19" i="4"/>
  <c r="M19" i="4"/>
  <c r="O19" i="4" s="1"/>
  <c r="E31" i="2"/>
  <c r="G31" i="2" s="1"/>
  <c r="D31" i="2"/>
  <c r="C34" i="1"/>
  <c r="B34" i="1"/>
  <c r="D34" i="1" s="1"/>
  <c r="A35" i="1" s="1"/>
  <c r="E34" i="1"/>
  <c r="X19" i="4" l="1"/>
  <c r="V19" i="4"/>
  <c r="N19" i="4"/>
  <c r="P19" i="4" s="1"/>
  <c r="H31" i="2"/>
  <c r="F31" i="2"/>
  <c r="E35" i="1"/>
  <c r="C35" i="1"/>
  <c r="B35" i="1"/>
  <c r="D35" i="1" s="1"/>
  <c r="A36" i="1" s="1"/>
  <c r="Y19" i="4" l="1"/>
  <c r="Z19" i="4"/>
  <c r="R19" i="4"/>
  <c r="Q19" i="4"/>
  <c r="I31" i="2"/>
  <c r="J31" i="2"/>
  <c r="B36" i="1"/>
  <c r="E36" i="1"/>
  <c r="C36" i="1"/>
  <c r="D36" i="1" s="1"/>
  <c r="A37" i="1" s="1"/>
  <c r="U20" i="4" l="1"/>
  <c r="W20" i="4" s="1"/>
  <c r="T20" i="4"/>
  <c r="L20" i="4"/>
  <c r="M20" i="4"/>
  <c r="O20" i="4" s="1"/>
  <c r="E32" i="2"/>
  <c r="G32" i="2" s="1"/>
  <c r="D32" i="2"/>
  <c r="E37" i="1"/>
  <c r="C37" i="1"/>
  <c r="B37" i="1"/>
  <c r="D37" i="1" s="1"/>
  <c r="A38" i="1" s="1"/>
  <c r="X20" i="4" l="1"/>
  <c r="V20" i="4"/>
  <c r="N20" i="4"/>
  <c r="P20" i="4" s="1"/>
  <c r="H32" i="2"/>
  <c r="F32" i="2"/>
  <c r="E38" i="1"/>
  <c r="C38" i="1"/>
  <c r="B38" i="1"/>
  <c r="D38" i="1" s="1"/>
  <c r="A39" i="1" s="1"/>
  <c r="Z20" i="4" l="1"/>
  <c r="Y20" i="4"/>
  <c r="R20" i="4"/>
  <c r="Q20" i="4"/>
  <c r="I32" i="2"/>
  <c r="J32" i="2"/>
  <c r="C39" i="1"/>
  <c r="B39" i="1"/>
  <c r="D39" i="1"/>
  <c r="A40" i="1" s="1"/>
  <c r="E39" i="1"/>
  <c r="L21" i="4" l="1"/>
  <c r="M21" i="4"/>
  <c r="O21" i="4" s="1"/>
  <c r="D33" i="2"/>
  <c r="E33" i="2"/>
  <c r="G33" i="2" s="1"/>
  <c r="E40" i="1"/>
  <c r="B40" i="1"/>
  <c r="D40" i="1" s="1"/>
  <c r="A41" i="1" s="1"/>
  <c r="C40" i="1"/>
  <c r="P21" i="4" l="1"/>
  <c r="N21" i="4"/>
  <c r="H33" i="2"/>
  <c r="F33" i="2"/>
  <c r="E41" i="1"/>
  <c r="C41" i="1"/>
  <c r="B41" i="1"/>
  <c r="D41" i="1" s="1"/>
  <c r="A42" i="1" s="1"/>
  <c r="Q21" i="4" l="1"/>
  <c r="R21" i="4"/>
  <c r="J33" i="2"/>
  <c r="I33" i="2"/>
  <c r="C42" i="1"/>
  <c r="B42" i="1"/>
  <c r="D42" i="1" s="1"/>
  <c r="A43" i="1" s="1"/>
  <c r="E42" i="1"/>
  <c r="M22" i="4" l="1"/>
  <c r="O22" i="4" s="1"/>
  <c r="L22" i="4"/>
  <c r="D34" i="2"/>
  <c r="E34" i="2"/>
  <c r="G34" i="2" s="1"/>
  <c r="E43" i="1"/>
  <c r="C43" i="1"/>
  <c r="B43" i="1"/>
  <c r="D43" i="1" s="1"/>
  <c r="A44" i="1" s="1"/>
  <c r="N22" i="4" l="1"/>
  <c r="P22" i="4" s="1"/>
  <c r="H34" i="2"/>
  <c r="F34" i="2"/>
  <c r="B44" i="1"/>
  <c r="E44" i="1"/>
  <c r="C44" i="1"/>
  <c r="D44" i="1" s="1"/>
  <c r="A45" i="1" s="1"/>
  <c r="R22" i="4" l="1"/>
  <c r="Q22" i="4"/>
  <c r="J34" i="2"/>
  <c r="I34" i="2"/>
  <c r="E45" i="1"/>
  <c r="C45" i="1"/>
  <c r="B45" i="1"/>
  <c r="D45" i="1" s="1"/>
  <c r="A46" i="1" s="1"/>
  <c r="M23" i="4" l="1"/>
  <c r="O23" i="4" s="1"/>
  <c r="L23" i="4"/>
  <c r="D35" i="2"/>
  <c r="E35" i="2"/>
  <c r="G35" i="2" s="1"/>
  <c r="B46" i="1"/>
  <c r="D46" i="1" s="1"/>
  <c r="A47" i="1" s="1"/>
  <c r="C46" i="1"/>
  <c r="E46" i="1"/>
  <c r="N23" i="4" l="1"/>
  <c r="P23" i="4" s="1"/>
  <c r="F35" i="2"/>
  <c r="H35" i="2"/>
  <c r="C47" i="1"/>
  <c r="B47" i="1"/>
  <c r="E47" i="1"/>
  <c r="D47" i="1"/>
  <c r="A48" i="1" s="1"/>
  <c r="R23" i="4" l="1"/>
  <c r="Q23" i="4"/>
  <c r="J35" i="2"/>
  <c r="I35" i="2"/>
  <c r="E48" i="1"/>
  <c r="B48" i="1"/>
  <c r="D48" i="1" s="1"/>
  <c r="A49" i="1" s="1"/>
  <c r="C48" i="1"/>
  <c r="L24" i="4" l="1"/>
  <c r="M24" i="4"/>
  <c r="O24" i="4" s="1"/>
  <c r="E36" i="2"/>
  <c r="G36" i="2" s="1"/>
  <c r="D36" i="2"/>
  <c r="E49" i="1"/>
  <c r="B49" i="1"/>
  <c r="D49" i="1" s="1"/>
  <c r="A50" i="1" s="1"/>
  <c r="C49" i="1"/>
  <c r="N24" i="4" l="1"/>
  <c r="P24" i="4"/>
  <c r="F36" i="2"/>
  <c r="H36" i="2"/>
  <c r="C50" i="1"/>
  <c r="B50" i="1"/>
  <c r="D50" i="1" s="1"/>
  <c r="A51" i="1" s="1"/>
  <c r="E50" i="1"/>
  <c r="R24" i="4" l="1"/>
  <c r="Q24" i="4"/>
  <c r="J36" i="2"/>
  <c r="I36" i="2"/>
  <c r="E51" i="1"/>
  <c r="C51" i="1"/>
  <c r="B51" i="1"/>
  <c r="D51" i="1" s="1"/>
  <c r="A52" i="1" s="1"/>
  <c r="M25" i="4" l="1"/>
  <c r="O25" i="4" s="1"/>
  <c r="L25" i="4"/>
  <c r="E37" i="2"/>
  <c r="G37" i="2" s="1"/>
  <c r="D37" i="2"/>
  <c r="B52" i="1"/>
  <c r="E52" i="1"/>
  <c r="C52" i="1"/>
  <c r="D52" i="1" s="1"/>
  <c r="A53" i="1" s="1"/>
  <c r="N25" i="4" l="1"/>
  <c r="P25" i="4" s="1"/>
  <c r="F37" i="2"/>
  <c r="H37" i="2"/>
  <c r="E53" i="1"/>
  <c r="C53" i="1"/>
  <c r="B53" i="1"/>
  <c r="D53" i="1" s="1"/>
  <c r="A54" i="1" s="1"/>
  <c r="Q25" i="4" l="1"/>
  <c r="R25" i="4"/>
  <c r="J37" i="2"/>
  <c r="I37" i="2"/>
  <c r="C54" i="1"/>
  <c r="E54" i="1"/>
  <c r="B54" i="1"/>
  <c r="D54" i="1" s="1"/>
  <c r="A55" i="1" s="1"/>
  <c r="M26" i="4" l="1"/>
  <c r="O26" i="4" s="1"/>
  <c r="L26" i="4"/>
  <c r="E38" i="2"/>
  <c r="G38" i="2" s="1"/>
  <c r="D38" i="2"/>
  <c r="C55" i="1"/>
  <c r="B55" i="1"/>
  <c r="E55" i="1"/>
  <c r="D55" i="1"/>
  <c r="A56" i="1" s="1"/>
  <c r="N26" i="4" l="1"/>
  <c r="P26" i="4" s="1"/>
  <c r="F38" i="2"/>
  <c r="H38" i="2"/>
  <c r="E56" i="1"/>
  <c r="B56" i="1"/>
  <c r="D56" i="1" s="1"/>
  <c r="A57" i="1" s="1"/>
  <c r="C56" i="1"/>
  <c r="Q26" i="4" l="1"/>
  <c r="R26" i="4"/>
  <c r="J38" i="2"/>
  <c r="I38" i="2"/>
  <c r="E57" i="1"/>
  <c r="B57" i="1"/>
  <c r="D57" i="1" s="1"/>
  <c r="A58" i="1" s="1"/>
  <c r="C57" i="1"/>
  <c r="M27" i="4" l="1"/>
  <c r="O27" i="4" s="1"/>
  <c r="L27" i="4"/>
  <c r="E39" i="2"/>
  <c r="G39" i="2" s="1"/>
  <c r="D39" i="2"/>
  <c r="C58" i="1"/>
  <c r="B58" i="1"/>
  <c r="D58" i="1" s="1"/>
  <c r="A59" i="1" s="1"/>
  <c r="E58" i="1"/>
  <c r="N27" i="4" l="1"/>
  <c r="P27" i="4" s="1"/>
  <c r="H39" i="2"/>
  <c r="F39" i="2"/>
  <c r="E59" i="1"/>
  <c r="C59" i="1"/>
  <c r="D59" i="1" s="1"/>
  <c r="A60" i="1" s="1"/>
  <c r="B59" i="1"/>
  <c r="R27" i="4" l="1"/>
  <c r="Q27" i="4"/>
  <c r="I39" i="2"/>
  <c r="J39" i="2"/>
  <c r="B60" i="1"/>
  <c r="E60" i="1"/>
  <c r="C60" i="1"/>
  <c r="D60" i="1"/>
  <c r="A61" i="1" s="1"/>
  <c r="E40" i="2" l="1"/>
  <c r="G40" i="2" s="1"/>
  <c r="D40" i="2"/>
  <c r="E61" i="1"/>
  <c r="C61" i="1"/>
  <c r="B61" i="1"/>
  <c r="D61" i="1" s="1"/>
  <c r="A62" i="1" s="1"/>
  <c r="H40" i="2" l="1"/>
  <c r="F40" i="2"/>
  <c r="C62" i="1"/>
  <c r="E62" i="1"/>
  <c r="B62" i="1"/>
  <c r="D62" i="1" s="1"/>
  <c r="A63" i="1" s="1"/>
  <c r="I40" i="2" l="1"/>
  <c r="J40" i="2"/>
  <c r="C63" i="1"/>
  <c r="B63" i="1"/>
  <c r="E63" i="1"/>
  <c r="D63" i="1"/>
  <c r="A64" i="1" s="1"/>
  <c r="E41" i="2" l="1"/>
  <c r="G41" i="2" s="1"/>
  <c r="D41" i="2"/>
  <c r="E64" i="1"/>
  <c r="B64" i="1"/>
  <c r="D64" i="1" s="1"/>
  <c r="A65" i="1" s="1"/>
  <c r="C64" i="1"/>
  <c r="H41" i="2" l="1"/>
  <c r="F41" i="2"/>
  <c r="E65" i="1"/>
  <c r="B65" i="1"/>
  <c r="D65" i="1" s="1"/>
  <c r="A66" i="1" s="1"/>
  <c r="C65" i="1"/>
  <c r="J41" i="2" l="1"/>
  <c r="I41" i="2"/>
  <c r="C66" i="1"/>
  <c r="B66" i="1"/>
  <c r="D66" i="1" s="1"/>
  <c r="A67" i="1" s="1"/>
  <c r="E66" i="1"/>
  <c r="E67" i="1" l="1"/>
  <c r="C67" i="1"/>
  <c r="B67" i="1"/>
  <c r="D67" i="1"/>
  <c r="A68" i="1" s="1"/>
  <c r="B68" i="1" l="1"/>
  <c r="E68" i="1"/>
  <c r="C68" i="1"/>
  <c r="D68" i="1" s="1"/>
  <c r="A69" i="1" s="1"/>
  <c r="E69" i="1" l="1"/>
  <c r="C69" i="1"/>
  <c r="B69" i="1"/>
  <c r="D69" i="1" s="1"/>
  <c r="A70" i="1" s="1"/>
  <c r="C70" i="1" l="1"/>
  <c r="B70" i="1"/>
  <c r="D70" i="1" s="1"/>
  <c r="A71" i="1" s="1"/>
  <c r="E70" i="1"/>
  <c r="C71" i="1" l="1"/>
  <c r="B71" i="1"/>
  <c r="E71" i="1"/>
  <c r="D71" i="1"/>
  <c r="A72" i="1" s="1"/>
  <c r="E72" i="1" l="1"/>
  <c r="B72" i="1"/>
  <c r="D72" i="1" s="1"/>
  <c r="A73" i="1" s="1"/>
  <c r="C72" i="1"/>
  <c r="E73" i="1" l="1"/>
  <c r="B73" i="1"/>
  <c r="D73" i="1" s="1"/>
  <c r="A74" i="1" s="1"/>
  <c r="C73" i="1"/>
  <c r="C74" i="1" l="1"/>
  <c r="B74" i="1"/>
  <c r="D74" i="1" s="1"/>
  <c r="A75" i="1" s="1"/>
  <c r="E74" i="1"/>
  <c r="E75" i="1" l="1"/>
  <c r="C75" i="1"/>
  <c r="B75" i="1"/>
  <c r="D75" i="1"/>
  <c r="A76" i="1" s="1"/>
  <c r="B76" i="1" l="1"/>
  <c r="E76" i="1"/>
  <c r="C76" i="1"/>
  <c r="D76" i="1" s="1"/>
  <c r="A77" i="1" s="1"/>
  <c r="E77" i="1" l="1"/>
  <c r="C77" i="1"/>
  <c r="B77" i="1"/>
  <c r="D77" i="1" s="1"/>
  <c r="A78" i="1" s="1"/>
  <c r="C78" i="1" l="1"/>
  <c r="E78" i="1"/>
  <c r="B78" i="1"/>
  <c r="D78" i="1" s="1"/>
  <c r="A79" i="1" s="1"/>
  <c r="C79" i="1" l="1"/>
  <c r="B79" i="1"/>
  <c r="D79" i="1" s="1"/>
  <c r="A80" i="1" s="1"/>
  <c r="E79" i="1"/>
  <c r="B80" i="1" l="1"/>
  <c r="D80" i="1" s="1"/>
  <c r="A81" i="1" s="1"/>
  <c r="C80" i="1"/>
  <c r="E80" i="1"/>
  <c r="B81" i="1" l="1"/>
  <c r="D81" i="1" s="1"/>
  <c r="A82" i="1" s="1"/>
  <c r="E81" i="1"/>
  <c r="C81" i="1"/>
  <c r="E82" i="1" l="1"/>
  <c r="B82" i="1"/>
  <c r="D82" i="1" s="1"/>
  <c r="A83" i="1" s="1"/>
  <c r="C82" i="1"/>
  <c r="E83" i="1" l="1"/>
  <c r="C83" i="1"/>
  <c r="B83" i="1"/>
  <c r="D83" i="1" s="1"/>
  <c r="A84" i="1" s="1"/>
  <c r="C84" i="1" l="1"/>
  <c r="B84" i="1"/>
  <c r="E84" i="1"/>
  <c r="D84" i="1"/>
  <c r="A85" i="1" s="1"/>
  <c r="E85" i="1" l="1"/>
  <c r="C85" i="1"/>
  <c r="B85" i="1"/>
  <c r="D85" i="1" s="1"/>
  <c r="A86" i="1" s="1"/>
  <c r="E86" i="1" l="1"/>
  <c r="C86" i="1"/>
  <c r="B86" i="1"/>
  <c r="D86" i="1" s="1"/>
  <c r="A87" i="1" s="1"/>
  <c r="C87" i="1" l="1"/>
  <c r="E87" i="1"/>
  <c r="B87" i="1"/>
  <c r="D87" i="1" s="1"/>
  <c r="A88" i="1" s="1"/>
  <c r="B88" i="1" l="1"/>
  <c r="D88" i="1" s="1"/>
  <c r="A89" i="1" s="1"/>
  <c r="C88" i="1"/>
  <c r="E88" i="1"/>
  <c r="B89" i="1" l="1"/>
  <c r="E89" i="1"/>
  <c r="C89" i="1"/>
  <c r="D89" i="1" s="1"/>
  <c r="A90" i="1" s="1"/>
  <c r="E90" i="1" l="1"/>
  <c r="B90" i="1"/>
  <c r="D90" i="1" s="1"/>
  <c r="A91" i="1" s="1"/>
  <c r="C90" i="1"/>
  <c r="E91" i="1" l="1"/>
  <c r="C91" i="1"/>
  <c r="B91" i="1"/>
  <c r="D91" i="1" s="1"/>
  <c r="A92" i="1" s="1"/>
  <c r="C92" i="1" l="1"/>
  <c r="B92" i="1"/>
  <c r="E92" i="1"/>
  <c r="D92" i="1"/>
  <c r="A93" i="1" s="1"/>
  <c r="E93" i="1" l="1"/>
  <c r="C93" i="1"/>
  <c r="B93" i="1"/>
  <c r="D93" i="1" s="1"/>
  <c r="A94" i="1" s="1"/>
  <c r="E94" i="1" l="1"/>
  <c r="C94" i="1"/>
  <c r="B94" i="1"/>
  <c r="D94" i="1" s="1"/>
  <c r="A95" i="1" s="1"/>
  <c r="C95" i="1" l="1"/>
  <c r="B95" i="1"/>
  <c r="D95" i="1" s="1"/>
  <c r="A96" i="1" s="1"/>
  <c r="E95" i="1"/>
  <c r="B96" i="1" l="1"/>
  <c r="C96" i="1"/>
  <c r="D96" i="1" s="1"/>
  <c r="A97" i="1" s="1"/>
  <c r="E96" i="1"/>
  <c r="B97" i="1" l="1"/>
  <c r="D97" i="1" s="1"/>
  <c r="A98" i="1" s="1"/>
  <c r="E97" i="1"/>
  <c r="C97" i="1"/>
  <c r="E98" i="1" l="1"/>
  <c r="B98" i="1"/>
  <c r="D98" i="1" s="1"/>
  <c r="A99" i="1" s="1"/>
  <c r="C98" i="1"/>
  <c r="E99" i="1" l="1"/>
  <c r="C99" i="1"/>
  <c r="D99" i="1"/>
  <c r="A100" i="1" s="1"/>
  <c r="B99" i="1"/>
  <c r="C100" i="1" l="1"/>
  <c r="B100" i="1"/>
  <c r="E100" i="1"/>
  <c r="D100" i="1"/>
  <c r="A101" i="1" s="1"/>
  <c r="E101" i="1" l="1"/>
  <c r="C101" i="1"/>
  <c r="B101" i="1"/>
  <c r="D101" i="1" s="1"/>
  <c r="A102" i="1" s="1"/>
  <c r="E102" i="1" l="1"/>
  <c r="C102" i="1"/>
  <c r="B102" i="1"/>
  <c r="D102" i="1" s="1"/>
  <c r="A103" i="1" s="1"/>
  <c r="C103" i="1" l="1"/>
  <c r="E103" i="1"/>
  <c r="B103" i="1"/>
  <c r="D103" i="1" s="1"/>
  <c r="A104" i="1" s="1"/>
  <c r="D104" i="1" l="1"/>
  <c r="A105" i="1" s="1"/>
  <c r="B104" i="1"/>
  <c r="C104" i="1"/>
  <c r="E104" i="1"/>
  <c r="B105" i="1" l="1"/>
  <c r="E105" i="1"/>
  <c r="C105" i="1"/>
  <c r="D105" i="1" s="1"/>
  <c r="A106" i="1" s="1"/>
  <c r="E106" i="1" l="1"/>
  <c r="B106" i="1"/>
  <c r="D106" i="1" s="1"/>
  <c r="A107" i="1" s="1"/>
  <c r="C106" i="1"/>
  <c r="E107" i="1" l="1"/>
  <c r="C107" i="1"/>
  <c r="B107" i="1"/>
  <c r="D107" i="1" s="1"/>
  <c r="A108" i="1" s="1"/>
  <c r="C108" i="1" l="1"/>
  <c r="B108" i="1"/>
  <c r="E108" i="1"/>
  <c r="D108" i="1"/>
  <c r="A109" i="1" s="1"/>
  <c r="E109" i="1" l="1"/>
  <c r="C109" i="1"/>
  <c r="B109" i="1"/>
  <c r="D109" i="1" s="1"/>
  <c r="A110" i="1" s="1"/>
  <c r="E110" i="1" l="1"/>
  <c r="C110" i="1"/>
  <c r="B110" i="1"/>
  <c r="D110" i="1" s="1"/>
  <c r="A111" i="1" s="1"/>
  <c r="C111" i="1" l="1"/>
  <c r="E111" i="1"/>
  <c r="B111" i="1"/>
  <c r="D111" i="1" s="1"/>
  <c r="A112" i="1" s="1"/>
  <c r="B112" i="1" l="1"/>
  <c r="D112" i="1" s="1"/>
  <c r="A113" i="1" s="1"/>
  <c r="C112" i="1"/>
  <c r="E112" i="1"/>
  <c r="B113" i="1" l="1"/>
  <c r="D113" i="1" s="1"/>
  <c r="A114" i="1" s="1"/>
  <c r="E113" i="1"/>
  <c r="C113" i="1"/>
  <c r="E114" i="1" l="1"/>
  <c r="B114" i="1"/>
  <c r="D114" i="1" s="1"/>
  <c r="A115" i="1" s="1"/>
  <c r="C114" i="1"/>
  <c r="E115" i="1" l="1"/>
  <c r="C115" i="1"/>
  <c r="B115" i="1"/>
  <c r="D115" i="1" s="1"/>
  <c r="A116" i="1" s="1"/>
  <c r="C116" i="1" l="1"/>
  <c r="B116" i="1"/>
  <c r="D116" i="1" s="1"/>
  <c r="A117" i="1" s="1"/>
  <c r="E116" i="1"/>
  <c r="E117" i="1" l="1"/>
  <c r="C117" i="1"/>
  <c r="B117" i="1"/>
  <c r="D117" i="1" s="1"/>
  <c r="A118" i="1" s="1"/>
  <c r="E118" i="1" l="1"/>
  <c r="C118" i="1"/>
  <c r="B118" i="1"/>
  <c r="D118" i="1" s="1"/>
  <c r="A119" i="1" s="1"/>
  <c r="C119" i="1" l="1"/>
  <c r="E119" i="1"/>
  <c r="B119" i="1"/>
  <c r="D119" i="1" s="1"/>
  <c r="A120" i="1" s="1"/>
  <c r="B120" i="1" l="1"/>
  <c r="D120" i="1" s="1"/>
  <c r="A121" i="1" s="1"/>
  <c r="C120" i="1"/>
  <c r="E120" i="1"/>
  <c r="B121" i="1" l="1"/>
  <c r="E121" i="1"/>
  <c r="C121" i="1"/>
  <c r="D121" i="1" s="1"/>
  <c r="A122" i="1" s="1"/>
  <c r="E122" i="1" l="1"/>
  <c r="B122" i="1"/>
  <c r="D122" i="1" s="1"/>
  <c r="A123" i="1" s="1"/>
  <c r="C122" i="1"/>
  <c r="E123" i="1" l="1"/>
  <c r="C123" i="1"/>
  <c r="B123" i="1"/>
  <c r="D123" i="1" s="1"/>
  <c r="A124" i="1" s="1"/>
  <c r="C124" i="1" l="1"/>
  <c r="B124" i="1"/>
  <c r="D124" i="1" s="1"/>
  <c r="A125" i="1" s="1"/>
  <c r="E124" i="1"/>
  <c r="E125" i="1" l="1"/>
  <c r="C125" i="1"/>
  <c r="B125" i="1"/>
  <c r="D125" i="1" s="1"/>
  <c r="A126" i="1" s="1"/>
  <c r="D126" i="1" l="1"/>
  <c r="A127" i="1" s="1"/>
  <c r="E126" i="1"/>
  <c r="C126" i="1"/>
  <c r="B126" i="1"/>
  <c r="C127" i="1" l="1"/>
  <c r="D127" i="1" s="1"/>
  <c r="A128" i="1" s="1"/>
  <c r="E127" i="1"/>
  <c r="B127" i="1"/>
  <c r="B128" i="1" l="1"/>
  <c r="E128" i="1"/>
  <c r="C128" i="1"/>
  <c r="D128" i="1" s="1"/>
  <c r="A129" i="1" s="1"/>
  <c r="B129" i="1" l="1"/>
  <c r="D129" i="1" s="1"/>
  <c r="A130" i="1" s="1"/>
  <c r="E129" i="1"/>
  <c r="C129" i="1"/>
  <c r="E130" i="1" l="1"/>
  <c r="B130" i="1"/>
  <c r="D130" i="1" s="1"/>
  <c r="A131" i="1" s="1"/>
  <c r="C130" i="1"/>
  <c r="E131" i="1" l="1"/>
  <c r="C131" i="1"/>
  <c r="B131" i="1"/>
  <c r="D131" i="1" s="1"/>
  <c r="A132" i="1" s="1"/>
  <c r="C132" i="1" l="1"/>
  <c r="B132" i="1"/>
  <c r="E132" i="1"/>
  <c r="D132" i="1"/>
  <c r="A133" i="1" s="1"/>
  <c r="E133" i="1" l="1"/>
  <c r="C133" i="1"/>
  <c r="B133" i="1"/>
  <c r="D133" i="1"/>
  <c r="A134" i="1" s="1"/>
  <c r="E134" i="1" l="1"/>
  <c r="C134" i="1"/>
  <c r="B134" i="1"/>
  <c r="D134" i="1" s="1"/>
  <c r="A135" i="1" s="1"/>
  <c r="C135" i="1" l="1"/>
  <c r="E135" i="1"/>
  <c r="B135" i="1"/>
  <c r="D135" i="1" s="1"/>
  <c r="A136" i="1" s="1"/>
  <c r="E136" i="1" l="1"/>
  <c r="B136" i="1"/>
  <c r="D136" i="1" s="1"/>
  <c r="A137" i="1" s="1"/>
  <c r="C136" i="1"/>
  <c r="B137" i="1" l="1"/>
  <c r="D137" i="1" s="1"/>
  <c r="A138" i="1" s="1"/>
  <c r="E137" i="1"/>
  <c r="C137" i="1"/>
  <c r="E138" i="1" l="1"/>
  <c r="C138" i="1"/>
  <c r="B138" i="1"/>
  <c r="D138" i="1" s="1"/>
  <c r="A139" i="1" s="1"/>
  <c r="E139" i="1" l="1"/>
  <c r="C139" i="1"/>
  <c r="B139" i="1"/>
  <c r="D139" i="1"/>
  <c r="A140" i="1" s="1"/>
  <c r="C140" i="1" l="1"/>
  <c r="B140" i="1"/>
  <c r="E140" i="1"/>
  <c r="D140" i="1"/>
  <c r="A141" i="1" s="1"/>
  <c r="E141" i="1" l="1"/>
  <c r="C141" i="1"/>
  <c r="B141" i="1"/>
  <c r="D141" i="1" s="1"/>
  <c r="A142" i="1" s="1"/>
  <c r="E142" i="1" l="1"/>
  <c r="C142" i="1"/>
  <c r="D142" i="1" s="1"/>
  <c r="A143" i="1" s="1"/>
  <c r="B142" i="1"/>
  <c r="C143" i="1" l="1"/>
  <c r="B143" i="1"/>
  <c r="D143" i="1" s="1"/>
  <c r="A144" i="1" s="1"/>
  <c r="E143" i="1"/>
  <c r="E144" i="1" l="1"/>
  <c r="B144" i="1"/>
  <c r="D144" i="1" s="1"/>
  <c r="A145" i="1" s="1"/>
  <c r="C144" i="1"/>
  <c r="B145" i="1" l="1"/>
  <c r="E145" i="1"/>
  <c r="C145" i="1"/>
  <c r="D145" i="1"/>
  <c r="A146" i="1" s="1"/>
  <c r="E146" i="1" l="1"/>
  <c r="C146" i="1"/>
  <c r="B146" i="1"/>
  <c r="D146" i="1" s="1"/>
  <c r="A147" i="1" s="1"/>
  <c r="E147" i="1" l="1"/>
  <c r="C147" i="1"/>
  <c r="B147" i="1"/>
  <c r="D147" i="1" s="1"/>
  <c r="A148" i="1" s="1"/>
  <c r="C148" i="1" l="1"/>
  <c r="B148" i="1"/>
  <c r="E148" i="1"/>
  <c r="D148" i="1"/>
  <c r="A149" i="1" s="1"/>
  <c r="E149" i="1" l="1"/>
  <c r="C149" i="1"/>
  <c r="B149" i="1"/>
  <c r="D149" i="1" s="1"/>
  <c r="A150" i="1" s="1"/>
  <c r="E150" i="1" l="1"/>
  <c r="B150" i="1"/>
  <c r="D150" i="1" s="1"/>
  <c r="A151" i="1" s="1"/>
  <c r="C150" i="1"/>
  <c r="C151" i="1" l="1"/>
  <c r="B151" i="1"/>
  <c r="D151" i="1" s="1"/>
  <c r="A152" i="1" s="1"/>
  <c r="E151" i="1"/>
  <c r="E152" i="1" l="1"/>
  <c r="B152" i="1"/>
  <c r="D152" i="1" s="1"/>
  <c r="A153" i="1" s="1"/>
  <c r="C152" i="1"/>
  <c r="B153" i="1" l="1"/>
  <c r="E153" i="1"/>
  <c r="C153" i="1"/>
  <c r="D153" i="1" s="1"/>
  <c r="A154" i="1" s="1"/>
  <c r="E154" i="1" l="1"/>
  <c r="C154" i="1"/>
  <c r="B154" i="1"/>
  <c r="D154" i="1" s="1"/>
  <c r="A155" i="1" s="1"/>
  <c r="E155" i="1" l="1"/>
  <c r="C155" i="1"/>
  <c r="B155" i="1"/>
  <c r="D155" i="1" s="1"/>
  <c r="A156" i="1" s="1"/>
  <c r="C156" i="1" l="1"/>
  <c r="B156" i="1"/>
  <c r="E156" i="1"/>
  <c r="D156" i="1"/>
  <c r="A157" i="1" s="1"/>
  <c r="E157" i="1" l="1"/>
  <c r="C157" i="1"/>
  <c r="B157" i="1"/>
  <c r="D157" i="1" s="1"/>
  <c r="A158" i="1" s="1"/>
  <c r="B158" i="1" l="1"/>
  <c r="D158" i="1" s="1"/>
  <c r="A159" i="1" s="1"/>
  <c r="E158" i="1"/>
  <c r="C158" i="1"/>
  <c r="E159" i="1" l="1"/>
  <c r="C159" i="1"/>
  <c r="B159" i="1"/>
  <c r="D159" i="1" s="1"/>
  <c r="A160" i="1" s="1"/>
  <c r="E160" i="1" l="1"/>
  <c r="B160" i="1"/>
  <c r="D160" i="1" s="1"/>
  <c r="A161" i="1" s="1"/>
  <c r="C160" i="1"/>
  <c r="C161" i="1" l="1"/>
  <c r="D161" i="1" s="1"/>
  <c r="A162" i="1" s="1"/>
  <c r="B161" i="1"/>
  <c r="E161" i="1"/>
  <c r="E162" i="1" l="1"/>
  <c r="C162" i="1"/>
  <c r="B162" i="1"/>
  <c r="D162" i="1" s="1"/>
  <c r="A163" i="1" s="1"/>
  <c r="E163" i="1" l="1"/>
  <c r="C163" i="1"/>
  <c r="B163" i="1"/>
  <c r="D163" i="1" s="1"/>
  <c r="A164" i="1" s="1"/>
  <c r="C164" i="1" l="1"/>
  <c r="B164" i="1"/>
  <c r="D164" i="1" s="1"/>
  <c r="A165" i="1" s="1"/>
  <c r="E164" i="1"/>
  <c r="E165" i="1" l="1"/>
  <c r="C165" i="1"/>
  <c r="B165" i="1"/>
  <c r="D165" i="1" s="1"/>
  <c r="A166" i="1" s="1"/>
  <c r="B166" i="1" l="1"/>
  <c r="E166" i="1"/>
  <c r="C166" i="1"/>
  <c r="D166" i="1" s="1"/>
  <c r="A167" i="1" s="1"/>
  <c r="E167" i="1" l="1"/>
  <c r="C167" i="1"/>
  <c r="B167" i="1"/>
  <c r="D167" i="1" s="1"/>
  <c r="A168" i="1" s="1"/>
  <c r="E168" i="1" l="1"/>
  <c r="B168" i="1"/>
  <c r="D168" i="1" s="1"/>
  <c r="A169" i="1" s="1"/>
  <c r="C168" i="1"/>
  <c r="C169" i="1" l="1"/>
  <c r="B169" i="1"/>
  <c r="E169" i="1"/>
  <c r="D169" i="1"/>
  <c r="A170" i="1" s="1"/>
  <c r="E170" i="1" l="1"/>
  <c r="C170" i="1"/>
  <c r="B170" i="1"/>
  <c r="D170" i="1" s="1"/>
  <c r="A171" i="1" s="1"/>
  <c r="E171" i="1" l="1"/>
  <c r="C171" i="1"/>
  <c r="B171" i="1"/>
  <c r="D171" i="1" s="1"/>
  <c r="A172" i="1" s="1"/>
  <c r="C172" i="1" l="1"/>
  <c r="B172" i="1"/>
  <c r="D172" i="1" s="1"/>
  <c r="A173" i="1" s="1"/>
  <c r="E172" i="1"/>
  <c r="E173" i="1" l="1"/>
  <c r="C173" i="1"/>
  <c r="B173" i="1"/>
  <c r="D173" i="1" s="1"/>
  <c r="A174" i="1" s="1"/>
  <c r="B174" i="1" l="1"/>
  <c r="C174" i="1"/>
  <c r="D174" i="1" s="1"/>
  <c r="A175" i="1" s="1"/>
  <c r="E174" i="1"/>
  <c r="E175" i="1" l="1"/>
  <c r="C175" i="1"/>
  <c r="B175" i="1"/>
  <c r="D175" i="1" s="1"/>
  <c r="A176" i="1" s="1"/>
  <c r="E176" i="1" l="1"/>
  <c r="B176" i="1"/>
  <c r="D176" i="1" s="1"/>
  <c r="A177" i="1" s="1"/>
  <c r="C176" i="1"/>
  <c r="C177" i="1" l="1"/>
  <c r="B177" i="1"/>
  <c r="E177" i="1"/>
  <c r="D177" i="1"/>
  <c r="A178" i="1" s="1"/>
  <c r="E178" i="1" l="1"/>
  <c r="C178" i="1"/>
  <c r="B178" i="1"/>
  <c r="D178" i="1" s="1"/>
  <c r="A179" i="1" s="1"/>
  <c r="E179" i="1" l="1"/>
  <c r="C179" i="1"/>
  <c r="B179" i="1"/>
  <c r="D179" i="1" s="1"/>
  <c r="A180" i="1" s="1"/>
  <c r="C180" i="1" l="1"/>
  <c r="B180" i="1"/>
  <c r="D180" i="1" s="1"/>
  <c r="A181" i="1" s="1"/>
  <c r="E180" i="1"/>
  <c r="E181" i="1" l="1"/>
  <c r="C181" i="1"/>
  <c r="B181" i="1"/>
  <c r="D181" i="1" s="1"/>
  <c r="A182" i="1" s="1"/>
  <c r="B182" i="1" l="1"/>
  <c r="D182" i="1" s="1"/>
  <c r="A183" i="1" s="1"/>
  <c r="E182" i="1"/>
  <c r="C182" i="1"/>
  <c r="E183" i="1" l="1"/>
  <c r="C183" i="1"/>
  <c r="B183" i="1"/>
  <c r="D183" i="1" s="1"/>
  <c r="A184" i="1" s="1"/>
  <c r="E184" i="1" l="1"/>
  <c r="B184" i="1"/>
  <c r="D184" i="1" s="1"/>
  <c r="A185" i="1" s="1"/>
  <c r="C184" i="1"/>
  <c r="C185" i="1" l="1"/>
  <c r="B185" i="1"/>
  <c r="E185" i="1"/>
  <c r="D185" i="1"/>
  <c r="A186" i="1" s="1"/>
  <c r="E186" i="1" l="1"/>
  <c r="C186" i="1"/>
  <c r="B186" i="1"/>
  <c r="D186" i="1" s="1"/>
  <c r="A187" i="1" s="1"/>
  <c r="E187" i="1" l="1"/>
  <c r="C187" i="1"/>
  <c r="B187" i="1"/>
  <c r="D187" i="1"/>
  <c r="A188" i="1" s="1"/>
  <c r="C188" i="1" l="1"/>
  <c r="B188" i="1"/>
  <c r="D188" i="1" s="1"/>
  <c r="A189" i="1" s="1"/>
  <c r="E188" i="1"/>
  <c r="E189" i="1" l="1"/>
  <c r="C189" i="1"/>
  <c r="B189" i="1"/>
  <c r="D189" i="1" s="1"/>
  <c r="A190" i="1" s="1"/>
  <c r="B190" i="1" l="1"/>
  <c r="C190" i="1"/>
  <c r="D190" i="1" s="1"/>
  <c r="A191" i="1" s="1"/>
  <c r="E190" i="1"/>
  <c r="E191" i="1" l="1"/>
  <c r="C191" i="1"/>
  <c r="B191" i="1"/>
  <c r="D191" i="1" s="1"/>
  <c r="A192" i="1" s="1"/>
  <c r="E192" i="1" l="1"/>
  <c r="B192" i="1"/>
  <c r="D192" i="1" s="1"/>
  <c r="A193" i="1" s="1"/>
  <c r="C192" i="1"/>
  <c r="C193" i="1" l="1"/>
  <c r="B193" i="1"/>
  <c r="E193" i="1"/>
  <c r="D193" i="1"/>
  <c r="A194" i="1" s="1"/>
  <c r="E194" i="1" l="1"/>
  <c r="C194" i="1"/>
  <c r="B194" i="1"/>
  <c r="D194" i="1" s="1"/>
  <c r="A195" i="1" s="1"/>
  <c r="E195" i="1" l="1"/>
  <c r="C195" i="1"/>
  <c r="B195" i="1"/>
  <c r="D195" i="1" s="1"/>
  <c r="A196" i="1" s="1"/>
  <c r="C196" i="1" l="1"/>
  <c r="B196" i="1"/>
  <c r="D196" i="1" s="1"/>
  <c r="A197" i="1" s="1"/>
  <c r="E196" i="1"/>
  <c r="E197" i="1" l="1"/>
  <c r="C197" i="1"/>
  <c r="B197" i="1"/>
  <c r="D197" i="1" s="1"/>
  <c r="A198" i="1" s="1"/>
  <c r="B198" i="1" l="1"/>
  <c r="E198" i="1"/>
  <c r="C198" i="1"/>
  <c r="D198" i="1" s="1"/>
  <c r="A199" i="1" s="1"/>
  <c r="E199" i="1" l="1"/>
  <c r="C199" i="1"/>
  <c r="B199" i="1"/>
  <c r="D199" i="1" s="1"/>
  <c r="A200" i="1" s="1"/>
  <c r="E200" i="1" l="1"/>
  <c r="B200" i="1"/>
  <c r="D200" i="1" s="1"/>
  <c r="A201" i="1" s="1"/>
  <c r="C200" i="1"/>
  <c r="C201" i="1" l="1"/>
  <c r="B201" i="1"/>
  <c r="E201" i="1"/>
  <c r="D201" i="1"/>
  <c r="A202" i="1" s="1"/>
  <c r="E202" i="1" l="1"/>
  <c r="C202" i="1"/>
  <c r="B202" i="1"/>
  <c r="D202" i="1" s="1"/>
  <c r="A203" i="1" s="1"/>
  <c r="E203" i="1" l="1"/>
  <c r="C203" i="1"/>
  <c r="B203" i="1"/>
  <c r="D203" i="1" s="1"/>
  <c r="A204" i="1" s="1"/>
  <c r="C204" i="1" l="1"/>
  <c r="B204" i="1"/>
  <c r="D204" i="1" s="1"/>
  <c r="A205" i="1" s="1"/>
  <c r="E204" i="1"/>
  <c r="E205" i="1" l="1"/>
  <c r="C205" i="1"/>
  <c r="B205" i="1"/>
  <c r="D205" i="1" s="1"/>
  <c r="A206" i="1" s="1"/>
  <c r="B206" i="1" l="1"/>
  <c r="D206" i="1" s="1"/>
  <c r="A207" i="1" s="1"/>
  <c r="C206" i="1"/>
  <c r="E206" i="1"/>
  <c r="E207" i="1" l="1"/>
  <c r="C207" i="1"/>
  <c r="B207" i="1"/>
  <c r="D207" i="1" s="1"/>
  <c r="A208" i="1" s="1"/>
  <c r="E208" i="1" l="1"/>
  <c r="B208" i="1"/>
  <c r="D208" i="1" s="1"/>
  <c r="A209" i="1" s="1"/>
  <c r="C208" i="1"/>
  <c r="C209" i="1" l="1"/>
  <c r="B209" i="1"/>
  <c r="E209" i="1"/>
  <c r="D209" i="1"/>
  <c r="A210" i="1" s="1"/>
  <c r="E210" i="1" l="1"/>
  <c r="C210" i="1"/>
  <c r="B210" i="1"/>
  <c r="D210" i="1" s="1"/>
  <c r="A211" i="1" s="1"/>
  <c r="E211" i="1" l="1"/>
  <c r="C211" i="1"/>
  <c r="B211" i="1"/>
  <c r="D211" i="1" s="1"/>
  <c r="A212" i="1" s="1"/>
  <c r="C212" i="1" l="1"/>
  <c r="B212" i="1"/>
  <c r="D212" i="1" s="1"/>
  <c r="A213" i="1" s="1"/>
  <c r="E212" i="1"/>
  <c r="E213" i="1" l="1"/>
  <c r="C213" i="1"/>
  <c r="B213" i="1"/>
  <c r="D213" i="1" s="1"/>
  <c r="A214" i="1" s="1"/>
  <c r="B214" i="1" l="1"/>
  <c r="E214" i="1"/>
  <c r="C214" i="1"/>
  <c r="D214" i="1" s="1"/>
  <c r="A215" i="1" s="1"/>
  <c r="E215" i="1" l="1"/>
  <c r="C215" i="1"/>
  <c r="B215" i="1"/>
  <c r="D2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B2" authorId="0" shapeId="0" xr:uid="{7E6D21FA-BF3D-4923-81AA-7E99F72C551B}">
      <text>
        <r>
          <rPr>
            <b/>
            <sz val="9"/>
            <color indexed="81"/>
            <rFont val="Tahoma"/>
            <family val="2"/>
          </rPr>
          <t>se cambian solitas cuando cambio C4 no arrastro</t>
        </r>
      </text>
    </comment>
    <comment ref="C2" authorId="0" shapeId="0" xr:uid="{74EED86E-331B-46C2-83BC-5A9E612C2379}">
      <text>
        <r>
          <rPr>
            <b/>
            <sz val="9"/>
            <color indexed="81"/>
            <rFont val="Tahoma"/>
            <family val="2"/>
          </rPr>
          <t xml:space="preserve">cambio funcion,X0 y X1 y arrastro </t>
        </r>
      </text>
    </comment>
    <comment ref="H2" authorId="0" shapeId="0" xr:uid="{BEF73A44-059F-4CC5-9E4B-47C239465559}">
      <text>
        <r>
          <rPr>
            <b/>
            <sz val="9"/>
            <color indexed="81"/>
            <rFont val="Tahoma"/>
            <family val="2"/>
          </rPr>
          <t>se cambian solitas cuando cambio C4 no arrastro</t>
        </r>
      </text>
    </comment>
    <comment ref="I2" authorId="0" shapeId="0" xr:uid="{EF31EE20-7491-4CE2-96D6-524CB1C4BBBA}">
      <text>
        <r>
          <rPr>
            <b/>
            <sz val="9"/>
            <color indexed="81"/>
            <rFont val="Tahoma"/>
            <family val="2"/>
          </rPr>
          <t xml:space="preserve">cambio funcion,X0 y X1 y arrastro </t>
        </r>
      </text>
    </comment>
    <comment ref="N2" authorId="0" shapeId="0" xr:uid="{985415BD-6C94-4A0E-AB0D-7EF61E8EBB1E}">
      <text>
        <r>
          <rPr>
            <b/>
            <sz val="9"/>
            <color indexed="81"/>
            <rFont val="Tahoma"/>
            <family val="2"/>
          </rPr>
          <t>se cambian solitas cuando cambio C4 no arrastro</t>
        </r>
      </text>
    </comment>
    <comment ref="O2" authorId="0" shapeId="0" xr:uid="{6DB6E3CC-7871-4A0D-AE30-502C169D06E8}">
      <text>
        <r>
          <rPr>
            <b/>
            <sz val="9"/>
            <color indexed="81"/>
            <rFont val="Tahoma"/>
            <family val="2"/>
          </rPr>
          <t xml:space="preserve">cambio funcion,X0 y X1 y arrastro </t>
        </r>
      </text>
    </comment>
    <comment ref="B3" authorId="0" shapeId="0" xr:uid="{F1578852-91B1-4B8F-A90F-401250D3EC06}">
      <text>
        <r>
          <rPr>
            <sz val="9"/>
            <color indexed="81"/>
            <rFont val="Tahoma"/>
            <family val="2"/>
          </rPr>
          <t>se cambia solita cuando cambio c5 no arrastro</t>
        </r>
      </text>
    </comment>
    <comment ref="H3" authorId="0" shapeId="0" xr:uid="{A400EF01-2FB5-42AF-8627-F439DE15B248}">
      <text>
        <r>
          <rPr>
            <sz val="9"/>
            <color indexed="81"/>
            <rFont val="Tahoma"/>
            <family val="2"/>
          </rPr>
          <t>se cambia solita cuando cambio c5 no arrastro</t>
        </r>
      </text>
    </comment>
    <comment ref="N3" authorId="0" shapeId="0" xr:uid="{55E0A995-507D-48F5-A16D-89F643229F0D}">
      <text>
        <r>
          <rPr>
            <sz val="9"/>
            <color indexed="81"/>
            <rFont val="Tahoma"/>
            <family val="2"/>
          </rPr>
          <t>se cambia solita cuando cambio c5 no arrastro</t>
        </r>
      </text>
    </comment>
  </commentList>
</comments>
</file>

<file path=xl/sharedStrings.xml><?xml version="1.0" encoding="utf-8"?>
<sst xmlns="http://schemas.openxmlformats.org/spreadsheetml/2006/main" count="106" uniqueCount="36">
  <si>
    <t>X^4-2hx^3+(L_1^2-L_2^2 ) x^2-2h(L_1^2-L_2^2)x+h^2 (L_1^2-L_2^2 )=0</t>
  </si>
  <si>
    <t>Xn</t>
  </si>
  <si>
    <t>f(Xn)</t>
  </si>
  <si>
    <t>f´(Xn)</t>
  </si>
  <si>
    <t>Xn+1</t>
  </si>
  <si>
    <t>Error</t>
  </si>
  <si>
    <t>La primera x que cruza el eje 7.330068</t>
  </si>
  <si>
    <t>El segundo x en cruzar el eje 14.90963</t>
  </si>
  <si>
    <t>g(z)=z-√((hz)^2/(L_2^2-z^2 ))-√((hz)^2/(L_1^2-z^2 ))</t>
  </si>
  <si>
    <t>Zn</t>
  </si>
  <si>
    <t>F(Zn)</t>
  </si>
  <si>
    <t>F'(Zn)</t>
  </si>
  <si>
    <t>Zn+1</t>
  </si>
  <si>
    <t>El valor de z es 26.03288</t>
  </si>
  <si>
    <t>x</t>
  </si>
  <si>
    <t>f(x)</t>
  </si>
  <si>
    <t>Regla falsa</t>
  </si>
  <si>
    <t>An</t>
  </si>
  <si>
    <t>Bn</t>
  </si>
  <si>
    <t>F(An)</t>
  </si>
  <si>
    <t>F(Bn)</t>
  </si>
  <si>
    <t>F(Xn)</t>
  </si>
  <si>
    <t>Biseccion</t>
  </si>
  <si>
    <t>Newton</t>
  </si>
  <si>
    <t>Punto fijo</t>
  </si>
  <si>
    <t xml:space="preserve">Biseccion </t>
  </si>
  <si>
    <t>Newton Mejorado</t>
  </si>
  <si>
    <t>Xi</t>
  </si>
  <si>
    <t>F(Xi)</t>
  </si>
  <si>
    <t>F'(Xi)</t>
  </si>
  <si>
    <t>F''(Xi)</t>
  </si>
  <si>
    <t>Xi+1</t>
  </si>
  <si>
    <t>Y</t>
  </si>
  <si>
    <t xml:space="preserve">Error Absoluto </t>
  </si>
  <si>
    <t>Error Relativo</t>
  </si>
  <si>
    <t>Iteraciones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</si>
</sst>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"/>
    <numFmt numFmtId="165" formatCode="0.000000000"/>
    <numFmt numFmtId="166" formatCode="0.000000000000000"/>
    <numFmt numFmtId="167" formatCode="0.0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mbria Math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5">
    <xf numFmtId="0" fontId="0" fillId="0" borderId="0" xfId="0"/>
    <xf numFmtId="0" fontId="5" fillId="0" borderId="0" xfId="0" applyFont="1"/>
    <xf numFmtId="164" fontId="0" fillId="0" borderId="0" xfId="0" applyNumberFormat="1"/>
    <xf numFmtId="165" fontId="0" fillId="0" borderId="0" xfId="0" applyNumberFormat="1"/>
    <xf numFmtId="0" fontId="3" fillId="4" borderId="0" xfId="3"/>
    <xf numFmtId="0" fontId="3" fillId="4" borderId="1" xfId="3" applyBorder="1"/>
    <xf numFmtId="166" fontId="3" fillId="4" borderId="1" xfId="3" applyNumberFormat="1" applyBorder="1"/>
    <xf numFmtId="0" fontId="2" fillId="3" borderId="0" xfId="2"/>
    <xf numFmtId="0" fontId="2" fillId="3" borderId="1" xfId="2" applyBorder="1"/>
    <xf numFmtId="0" fontId="1" fillId="2" borderId="0" xfId="1"/>
    <xf numFmtId="0" fontId="1" fillId="2" borderId="1" xfId="1" applyBorder="1"/>
    <xf numFmtId="0" fontId="4" fillId="5" borderId="0" xfId="4"/>
    <xf numFmtId="0" fontId="4" fillId="5" borderId="1" xfId="4" applyBorder="1"/>
    <xf numFmtId="167" fontId="4" fillId="5" borderId="1" xfId="4" applyNumberFormat="1" applyBorder="1"/>
    <xf numFmtId="0" fontId="0" fillId="0" borderId="1" xfId="0" applyBorder="1"/>
  </cellXfs>
  <cellStyles count="5">
    <cellStyle name="Bueno" xfId="1" builtinId="26"/>
    <cellStyle name="Énfasis5" xfId="4" builtinId="45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4921421289825587E-2"/>
          <c:y val="0.20102981029810299"/>
          <c:w val="0.88282315984667115"/>
          <c:h val="0.69598915989159893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'Punto 2'!$A$2:$A$28</c:f>
              <c:numCache>
                <c:formatCode>General</c:formatCode>
                <c:ptCount val="27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</c:numCache>
            </c:numRef>
          </c:xVal>
          <c:yVal>
            <c:numRef>
              <c:f>'Punto 2'!$B$2:$B$28</c:f>
              <c:numCache>
                <c:formatCode>General</c:formatCode>
                <c:ptCount val="27"/>
                <c:pt idx="0">
                  <c:v>-2.3058854468486345</c:v>
                </c:pt>
                <c:pt idx="1">
                  <c:v>-1.9835103118272315</c:v>
                </c:pt>
                <c:pt idx="2">
                  <c:v>-1.6648877555967587</c:v>
                </c:pt>
                <c:pt idx="3">
                  <c:v>-1.3499623907110134</c:v>
                </c:pt>
                <c:pt idx="4">
                  <c:v>-1.0386795347431317</c:v>
                </c:pt>
                <c:pt idx="5">
                  <c:v>-0.73098522013744827</c:v>
                </c:pt>
                <c:pt idx="6">
                  <c:v>-0.42682620211685673</c:v>
                </c:pt>
                <c:pt idx="7">
                  <c:v>-0.12614996481103447</c:v>
                </c:pt>
                <c:pt idx="8">
                  <c:v>0.17109527424144488</c:v>
                </c:pt>
                <c:pt idx="9">
                  <c:v>0.46496056107559269</c:v>
                </c:pt>
                <c:pt idx="10">
                  <c:v>0.7554962036359143</c:v>
                </c:pt>
                <c:pt idx="11">
                  <c:v>1.0427517713446264</c:v>
                </c:pt>
                <c:pt idx="12">
                  <c:v>1.3267760957901586</c:v>
                </c:pt>
                <c:pt idx="13">
                  <c:v>1.6076172724323925</c:v>
                </c:pt>
                <c:pt idx="14">
                  <c:v>1.8853226632289406</c:v>
                </c:pt>
                <c:pt idx="15">
                  <c:v>2.1599389000941756</c:v>
                </c:pt>
                <c:pt idx="16">
                  <c:v>2.4315118891094372</c:v>
                </c:pt>
                <c:pt idx="17">
                  <c:v>2.7000868154092359</c:v>
                </c:pt>
                <c:pt idx="18">
                  <c:v>2.9657081486739756</c:v>
                </c:pt>
                <c:pt idx="19">
                  <c:v>3.2284196491653319</c:v>
                </c:pt>
                <c:pt idx="20">
                  <c:v>3.488264374245162</c:v>
                </c:pt>
                <c:pt idx="21">
                  <c:v>3.7452846853238739</c:v>
                </c:pt>
                <c:pt idx="22">
                  <c:v>3.9995222551880261</c:v>
                </c:pt>
                <c:pt idx="23">
                  <c:v>4.2510180756614631</c:v>
                </c:pt>
                <c:pt idx="24">
                  <c:v>4.4998124655573122</c:v>
                </c:pt>
                <c:pt idx="25">
                  <c:v>4.7459450788824356</c:v>
                </c:pt>
                <c:pt idx="26">
                  <c:v>4.9894549132583208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5-4C46-BFE8-FC47B5A3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79368"/>
        <c:axId val="596384616"/>
      </c:scatterChart>
      <c:valAx>
        <c:axId val="59637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6384616"/>
        <c:crosses val="autoZero"/>
        <c:crossBetween val="midCat"/>
      </c:valAx>
      <c:valAx>
        <c:axId val="59638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637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125730</xdr:rowOff>
    </xdr:from>
    <xdr:to>
      <xdr:col>9</xdr:col>
      <xdr:colOff>259080</xdr:colOff>
      <xdr:row>13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73D26-9FFA-4639-B7A6-DE8F1AAF4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ADCE8-0B07-460F-ACDE-C9062B402E95}">
  <dimension ref="A1:K217"/>
  <sheetViews>
    <sheetView topLeftCell="E8" workbookViewId="0">
      <selection activeCell="M29" sqref="M29"/>
    </sheetView>
  </sheetViews>
  <sheetFormatPr baseColWidth="10" defaultColWidth="9.140625" defaultRowHeight="15" x14ac:dyDescent="0.25"/>
  <cols>
    <col min="1" max="1" width="15.7109375" bestFit="1" customWidth="1"/>
    <col min="2" max="2" width="18.7109375" bestFit="1" customWidth="1"/>
    <col min="3" max="3" width="19.42578125" bestFit="1" customWidth="1"/>
    <col min="4" max="5" width="15.7109375" bestFit="1" customWidth="1"/>
  </cols>
  <sheetData>
    <row r="1" spans="1:11" ht="87.75" x14ac:dyDescent="3.5">
      <c r="A1" s="1" t="s">
        <v>0</v>
      </c>
      <c r="G1" s="1" t="s">
        <v>8</v>
      </c>
    </row>
    <row r="2" spans="1:11" x14ac:dyDescent="0.25">
      <c r="G2" t="s">
        <v>9</v>
      </c>
      <c r="H2" t="s">
        <v>10</v>
      </c>
      <c r="I2" t="s">
        <v>11</v>
      </c>
      <c r="J2" t="s">
        <v>12</v>
      </c>
      <c r="K2" t="s">
        <v>5</v>
      </c>
    </row>
    <row r="3" spans="1:11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G3">
        <v>24</v>
      </c>
      <c r="H3">
        <f>G3-SQRT((100*G3^2)/(900-G3^2))-SQRT((100*G3^2)/(1600-G3^2))</f>
        <v>3.1666666666666661</v>
      </c>
      <c r="I3">
        <f>-((5*(((2*G3)/(900-G3^2))+((2*G3^3)/((900-G3^2)^2))))/(SQRT((G3^2)/(900-G3^2))))-((5*(((2*G3)/(1600-G3^2))+((2*G3^3)/((1600-G3^2)^2))))/(SQRT((G3^2)/(1600-G3^2))))+1</f>
        <v>-1.0314911265432096</v>
      </c>
      <c r="J3">
        <f>G3-(H3/I3)</f>
        <v>27.069989246809108</v>
      </c>
      <c r="K3">
        <f>(J3-G3)/J3</f>
        <v>0.11340932642487048</v>
      </c>
    </row>
    <row r="4" spans="1:11" x14ac:dyDescent="0.25">
      <c r="A4" s="2">
        <v>7</v>
      </c>
      <c r="B4" s="2">
        <f>A4^4-20*A4^3+700*A4^2-14000*A4+70000</f>
        <v>1841</v>
      </c>
      <c r="C4" s="2">
        <f>3*A4^3-60*A4^2+1400*A4-14000</f>
        <v>-6111</v>
      </c>
      <c r="D4" s="2">
        <f>A4-(B4/C4)</f>
        <v>7.3012600229095073</v>
      </c>
      <c r="E4" s="2"/>
      <c r="G4">
        <f>J3</f>
        <v>27.069989246809108</v>
      </c>
      <c r="H4">
        <f>G4-SQRT((100*G4^2)/(900-G4^2))-SQRT((100*G4^2)/(1600-G4^2))</f>
        <v>-3.0561905790421484</v>
      </c>
      <c r="I4">
        <f t="shared" ref="I4:I8" si="0">-((5*(((2*G4)/(900-G4^2))+((2*G4^3)/((900-G4^2)^2))))/(SQRT((G4^2)/(900-G4^2))))-((5*(((2*G4)/(1600-G4^2))+((2*G4^3)/((1600-G4^2)^2))))/(SQRT((G4^2)/(1600-G4^2))))+1</f>
        <v>-3.7887507456855989</v>
      </c>
      <c r="J4">
        <f t="shared" ref="J4:J8" si="1">G4-(H4/I4)</f>
        <v>26.263340621923358</v>
      </c>
      <c r="K4">
        <f>(J4-J3)/J4</f>
        <v>-3.071386220427718E-2</v>
      </c>
    </row>
    <row r="5" spans="1:11" x14ac:dyDescent="0.25">
      <c r="A5" s="2">
        <f>D4</f>
        <v>7.3012600229095073</v>
      </c>
      <c r="B5" s="2">
        <f>A5^4-20*A5^3+700*A5^2-14000*A5+70000</f>
        <v>155.65402110236755</v>
      </c>
      <c r="C5" s="2">
        <f>3*A5^3-60*A5^2+1400*A5-14000</f>
        <v>-5809.0844193521389</v>
      </c>
      <c r="D5" s="2">
        <f>A5-(B5/C5)</f>
        <v>7.3280549547551912</v>
      </c>
      <c r="E5" s="2">
        <f>(A5-A4)/A5</f>
        <v>4.1261374333228719E-2</v>
      </c>
      <c r="G5">
        <f t="shared" ref="G5:G8" si="2">J4</f>
        <v>26.263340621923358</v>
      </c>
      <c r="H5">
        <f t="shared" ref="H5:H8" si="3">G5-SQRT((100*G5^2)/(900-G5^2))-SQRT((100*G5^2)/(1600-G5^2))</f>
        <v>-0.5549501133553516</v>
      </c>
      <c r="I5">
        <f t="shared" si="0"/>
        <v>-2.5350495634869681</v>
      </c>
      <c r="J5">
        <f t="shared" si="1"/>
        <v>26.044429669905515</v>
      </c>
      <c r="K5">
        <f t="shared" ref="K5:K8" si="4">(J5-J4)/J5</f>
        <v>-8.405288762026385E-3</v>
      </c>
    </row>
    <row r="6" spans="1:11" x14ac:dyDescent="0.25">
      <c r="A6" s="2">
        <f t="shared" ref="A6:A10" si="5">D5</f>
        <v>7.3280549547551912</v>
      </c>
      <c r="B6" s="2">
        <f t="shared" ref="B6:B10" si="6">A6^4-20*A6^3+700*A6^2-14000*A6+70000</f>
        <v>10.846955998596968</v>
      </c>
      <c r="C6" s="2">
        <f t="shared" ref="C6:C10" si="7">3*A6^3-60*A6^2+1400*A6-14000</f>
        <v>-5782.1882142548475</v>
      </c>
      <c r="D6" s="2">
        <f t="shared" ref="D6:D9" si="8">A6-(B6/C6)</f>
        <v>7.329930880546029</v>
      </c>
      <c r="E6" s="2">
        <f t="shared" ref="E6:E10" si="9">(A6-A5)/A6</f>
        <v>3.6564862042002895E-3</v>
      </c>
      <c r="G6">
        <f t="shared" si="2"/>
        <v>26.044429669905515</v>
      </c>
      <c r="H6">
        <f t="shared" si="3"/>
        <v>-2.6484839638092339E-2</v>
      </c>
      <c r="I6">
        <f t="shared" si="0"/>
        <v>-2.2984550276922935</v>
      </c>
      <c r="J6">
        <f t="shared" si="1"/>
        <v>26.032906782000815</v>
      </c>
      <c r="K6">
        <f t="shared" si="4"/>
        <v>-4.4262778648549459E-4</v>
      </c>
    </row>
    <row r="7" spans="1:11" x14ac:dyDescent="0.25">
      <c r="A7" s="2">
        <f t="shared" si="5"/>
        <v>7.329930880546029</v>
      </c>
      <c r="B7" s="2">
        <f t="shared" si="6"/>
        <v>0.74026320342090912</v>
      </c>
      <c r="C7" s="2">
        <f t="shared" si="7"/>
        <v>-5780.3048821454013</v>
      </c>
      <c r="D7" s="2">
        <f t="shared" si="8"/>
        <v>7.3300589470093929</v>
      </c>
      <c r="E7" s="2">
        <f t="shared" si="9"/>
        <v>2.5592680496028041E-4</v>
      </c>
      <c r="G7">
        <f t="shared" si="2"/>
        <v>26.032906782000815</v>
      </c>
      <c r="H7">
        <f t="shared" si="3"/>
        <v>-6.6862353031993393E-5</v>
      </c>
      <c r="I7">
        <f t="shared" si="0"/>
        <v>-2.2868633235517093</v>
      </c>
      <c r="J7">
        <f t="shared" si="1"/>
        <v>26.032877544419215</v>
      </c>
      <c r="K7">
        <f t="shared" si="4"/>
        <v>-1.1231021830122467E-6</v>
      </c>
    </row>
    <row r="8" spans="1:11" x14ac:dyDescent="0.25">
      <c r="A8" s="2">
        <f t="shared" si="5"/>
        <v>7.3300589470093929</v>
      </c>
      <c r="B8" s="2">
        <f t="shared" si="6"/>
        <v>5.0444906577467918E-2</v>
      </c>
      <c r="C8" s="2">
        <f t="shared" si="7"/>
        <v>-5780.1763085338098</v>
      </c>
      <c r="D8" s="2">
        <f t="shared" si="8"/>
        <v>7.3300676742356723</v>
      </c>
      <c r="E8" s="2">
        <f t="shared" si="9"/>
        <v>1.7471409751224398E-5</v>
      </c>
      <c r="G8">
        <f t="shared" si="2"/>
        <v>26.032877544419215</v>
      </c>
      <c r="H8">
        <f t="shared" si="3"/>
        <v>-4.2847325687489501E-10</v>
      </c>
      <c r="I8">
        <f t="shared" si="0"/>
        <v>-2.2868340137072538</v>
      </c>
      <c r="J8">
        <f t="shared" si="1"/>
        <v>26.032877544231848</v>
      </c>
      <c r="K8">
        <f t="shared" si="4"/>
        <v>-7.1973052686131029E-12</v>
      </c>
    </row>
    <row r="9" spans="1:11" x14ac:dyDescent="0.25">
      <c r="A9" s="2">
        <f t="shared" si="5"/>
        <v>7.3300676742356723</v>
      </c>
      <c r="B9" s="2">
        <f t="shared" si="6"/>
        <v>3.4371955698588863E-3</v>
      </c>
      <c r="C9" s="2">
        <f t="shared" si="7"/>
        <v>-5780.1675467402438</v>
      </c>
      <c r="D9" s="2">
        <f t="shared" si="8"/>
        <v>7.3300682688889491</v>
      </c>
      <c r="E9" s="2">
        <f t="shared" si="9"/>
        <v>1.1906065083274699E-6</v>
      </c>
    </row>
    <row r="10" spans="1:11" x14ac:dyDescent="0.25">
      <c r="A10" s="2">
        <f t="shared" si="5"/>
        <v>7.3300682688889491</v>
      </c>
      <c r="B10" s="2">
        <f t="shared" si="6"/>
        <v>2.3420069192070514E-4</v>
      </c>
      <c r="C10" s="2">
        <f t="shared" si="7"/>
        <v>-5780.1669497315997</v>
      </c>
      <c r="D10" s="2">
        <f>A10-(B10/C10)</f>
        <v>7.3300683094069301</v>
      </c>
      <c r="E10" s="2">
        <f t="shared" si="9"/>
        <v>8.1125203071549709E-8</v>
      </c>
      <c r="I10" t="s">
        <v>13</v>
      </c>
    </row>
    <row r="12" spans="1:11" x14ac:dyDescent="0.25">
      <c r="B12" t="s">
        <v>6</v>
      </c>
      <c r="D12" s="2"/>
    </row>
    <row r="14" spans="1:11" x14ac:dyDescent="0.25">
      <c r="A14" t="s">
        <v>1</v>
      </c>
      <c r="B14" t="s">
        <v>2</v>
      </c>
      <c r="C14" t="s">
        <v>3</v>
      </c>
      <c r="D14" t="s">
        <v>4</v>
      </c>
      <c r="E14" t="s">
        <v>5</v>
      </c>
    </row>
    <row r="15" spans="1:11" x14ac:dyDescent="0.25">
      <c r="A15" s="3">
        <v>15</v>
      </c>
      <c r="B15" s="3">
        <f>A15^4-20*A15^3+700*A15^2-14000*A15+70000</f>
        <v>625</v>
      </c>
      <c r="C15" s="3">
        <f>3*A15^3-60*A15^2+1400*A15-14000</f>
        <v>3625</v>
      </c>
      <c r="D15" s="3">
        <f>A15-(B15/C15)</f>
        <v>14.827586206896552</v>
      </c>
    </row>
    <row r="16" spans="1:11" x14ac:dyDescent="0.25">
      <c r="A16" s="3">
        <f>D15</f>
        <v>14.827586206896552</v>
      </c>
      <c r="B16" s="3">
        <f>A16^4-20*A16^3+700*A16^2-14000*A16+70000</f>
        <v>-547.91518505371641</v>
      </c>
      <c r="C16" s="3">
        <f>3*A16^3-60*A16^2+1400*A16-14000</f>
        <v>3347.0416991266575</v>
      </c>
      <c r="D16" s="3">
        <f>A16-(B16/C16)</f>
        <v>14.991287539089898</v>
      </c>
      <c r="E16">
        <f>(A16-A15)/A16</f>
        <v>-1.1627906976744195E-2</v>
      </c>
    </row>
    <row r="17" spans="1:5" x14ac:dyDescent="0.25">
      <c r="A17" s="3">
        <f t="shared" ref="A17:A80" si="10">D16</f>
        <v>14.991287539089898</v>
      </c>
      <c r="B17" s="3">
        <f t="shared" ref="B17:B80" si="11">A17^4-20*A17^3+700*A17^2-14000*A17+70000</f>
        <v>564.10004020296037</v>
      </c>
      <c r="C17" s="3">
        <f t="shared" ref="C17:C80" si="12">3*A17^3-60*A17^2+1400*A17-14000</f>
        <v>3610.8479420602089</v>
      </c>
      <c r="D17" s="3">
        <f t="shared" ref="D17:D80" si="13">A17-(B17/C17)</f>
        <v>14.835063835058454</v>
      </c>
      <c r="E17">
        <f t="shared" ref="E17:E80" si="14">(A17-A16)/A17</f>
        <v>1.0919764681085182E-2</v>
      </c>
    </row>
    <row r="18" spans="1:5" x14ac:dyDescent="0.25">
      <c r="A18" s="3">
        <f t="shared" si="10"/>
        <v>14.835063835058454</v>
      </c>
      <c r="B18" s="3">
        <f t="shared" si="11"/>
        <v>-498.44736178661697</v>
      </c>
      <c r="C18" s="3">
        <f t="shared" si="12"/>
        <v>3359.0055666180488</v>
      </c>
      <c r="D18" s="3">
        <f t="shared" si="13"/>
        <v>14.983455182408459</v>
      </c>
      <c r="E18">
        <f t="shared" si="14"/>
        <v>-1.0530706559027625E-2</v>
      </c>
    </row>
    <row r="19" spans="1:5" x14ac:dyDescent="0.25">
      <c r="A19" s="3">
        <f t="shared" si="10"/>
        <v>14.983455182408459</v>
      </c>
      <c r="B19" s="3">
        <f t="shared" si="11"/>
        <v>509.50088641847833</v>
      </c>
      <c r="C19" s="3">
        <f t="shared" si="12"/>
        <v>3598.1351876514454</v>
      </c>
      <c r="D19" s="3">
        <f t="shared" si="13"/>
        <v>14.841853808405878</v>
      </c>
      <c r="E19">
        <f t="shared" si="14"/>
        <v>9.9036801287480016E-3</v>
      </c>
    </row>
    <row r="20" spans="1:5" x14ac:dyDescent="0.25">
      <c r="A20" s="3">
        <f t="shared" si="10"/>
        <v>14.841853808405878</v>
      </c>
      <c r="B20" s="3">
        <f t="shared" si="11"/>
        <v>-453.41917587336502</v>
      </c>
      <c r="C20" s="3">
        <f t="shared" si="12"/>
        <v>3369.876339191087</v>
      </c>
      <c r="D20" s="3">
        <f t="shared" si="13"/>
        <v>14.976404495207104</v>
      </c>
      <c r="E20">
        <f t="shared" si="14"/>
        <v>-9.5406797446275643E-3</v>
      </c>
    </row>
    <row r="21" spans="1:5" x14ac:dyDescent="0.25">
      <c r="A21" s="3">
        <f t="shared" si="10"/>
        <v>14.976404495207104</v>
      </c>
      <c r="B21" s="3">
        <f t="shared" si="11"/>
        <v>460.47120131322299</v>
      </c>
      <c r="C21" s="3">
        <f t="shared" si="12"/>
        <v>3586.699021389788</v>
      </c>
      <c r="D21" s="3">
        <f t="shared" si="13"/>
        <v>14.848021489393922</v>
      </c>
      <c r="E21">
        <f t="shared" si="14"/>
        <v>8.984178201402529E-3</v>
      </c>
    </row>
    <row r="22" spans="1:5" x14ac:dyDescent="0.25">
      <c r="A22" s="3">
        <f t="shared" si="10"/>
        <v>14.848021489393922</v>
      </c>
      <c r="B22" s="3">
        <f t="shared" si="11"/>
        <v>-412.42736566008534</v>
      </c>
      <c r="C22" s="3">
        <f t="shared" si="12"/>
        <v>3379.7566993853616</v>
      </c>
      <c r="D22" s="3">
        <f t="shared" si="13"/>
        <v>14.970050203986037</v>
      </c>
      <c r="E22">
        <f t="shared" si="14"/>
        <v>-8.6464722525413547E-3</v>
      </c>
    </row>
    <row r="23" spans="1:5" x14ac:dyDescent="0.25">
      <c r="A23" s="3">
        <f t="shared" si="10"/>
        <v>14.970050203986037</v>
      </c>
      <c r="B23" s="3">
        <f t="shared" si="11"/>
        <v>416.38189294328913</v>
      </c>
      <c r="C23" s="3">
        <f t="shared" si="12"/>
        <v>3576.3987751543791</v>
      </c>
      <c r="D23" s="3">
        <f t="shared" si="13"/>
        <v>14.853625297503031</v>
      </c>
      <c r="E23">
        <f t="shared" si="14"/>
        <v>8.1515234036839256E-3</v>
      </c>
    </row>
    <row r="24" spans="1:5" x14ac:dyDescent="0.25">
      <c r="A24" s="3">
        <f t="shared" si="10"/>
        <v>14.853625297503031</v>
      </c>
      <c r="B24" s="3">
        <f t="shared" si="11"/>
        <v>-375.10851822467521</v>
      </c>
      <c r="C24" s="3">
        <f t="shared" si="12"/>
        <v>3388.7386164801865</v>
      </c>
      <c r="D24" s="3">
        <f t="shared" si="13"/>
        <v>14.964317965388492</v>
      </c>
      <c r="E24">
        <f t="shared" si="14"/>
        <v>-7.8381475330859401E-3</v>
      </c>
    </row>
    <row r="25" spans="1:5" x14ac:dyDescent="0.25">
      <c r="A25" s="3">
        <f t="shared" si="10"/>
        <v>14.964317965388492</v>
      </c>
      <c r="B25" s="3">
        <f t="shared" si="11"/>
        <v>376.68813084813883</v>
      </c>
      <c r="C25" s="3">
        <f t="shared" si="12"/>
        <v>3567.1120480339378</v>
      </c>
      <c r="D25" s="3">
        <f t="shared" si="13"/>
        <v>14.858717657415056</v>
      </c>
      <c r="E25">
        <f t="shared" si="14"/>
        <v>7.3971074486312034E-3</v>
      </c>
    </row>
    <row r="26" spans="1:5" x14ac:dyDescent="0.25">
      <c r="A26" s="3">
        <f t="shared" si="10"/>
        <v>14.858717657415056</v>
      </c>
      <c r="B26" s="3">
        <f t="shared" si="11"/>
        <v>-341.1339980699122</v>
      </c>
      <c r="C26" s="3">
        <f t="shared" si="12"/>
        <v>3396.9047855404351</v>
      </c>
      <c r="D26" s="3">
        <f t="shared" si="13"/>
        <v>14.95914260883613</v>
      </c>
      <c r="E26">
        <f t="shared" si="14"/>
        <v>-7.1069597261468592E-3</v>
      </c>
    </row>
    <row r="27" spans="1:5" x14ac:dyDescent="0.25">
      <c r="A27" s="3">
        <f t="shared" si="10"/>
        <v>14.95914260883613</v>
      </c>
      <c r="B27" s="3">
        <f t="shared" si="11"/>
        <v>340.91526184129179</v>
      </c>
      <c r="C27" s="3">
        <f t="shared" si="12"/>
        <v>3558.7317342266979</v>
      </c>
      <c r="D27" s="3">
        <f t="shared" si="13"/>
        <v>14.86334576678634</v>
      </c>
      <c r="E27">
        <f t="shared" si="14"/>
        <v>6.7132825755504416E-3</v>
      </c>
    </row>
    <row r="28" spans="1:5" x14ac:dyDescent="0.25">
      <c r="A28" s="3">
        <f t="shared" si="10"/>
        <v>14.86334576678634</v>
      </c>
      <c r="B28" s="3">
        <f t="shared" si="11"/>
        <v>-310.20582470990485</v>
      </c>
      <c r="C28" s="3">
        <f t="shared" si="12"/>
        <v>3404.3297936879317</v>
      </c>
      <c r="D28" s="3">
        <f t="shared" si="13"/>
        <v>14.954466734350959</v>
      </c>
      <c r="E28">
        <f t="shared" si="14"/>
        <v>-6.4451734860301564E-3</v>
      </c>
    </row>
    <row r="29" spans="1:5" x14ac:dyDescent="0.25">
      <c r="A29" s="3">
        <f t="shared" si="10"/>
        <v>14.954466734350959</v>
      </c>
      <c r="B29" s="3">
        <f t="shared" si="11"/>
        <v>308.64763865273562</v>
      </c>
      <c r="C29" s="3">
        <f t="shared" si="12"/>
        <v>3551.1636559819672</v>
      </c>
      <c r="D29" s="3">
        <f t="shared" si="13"/>
        <v>14.867552227289924</v>
      </c>
      <c r="E29">
        <f t="shared" si="14"/>
        <v>6.0932274739901315E-3</v>
      </c>
    </row>
    <row r="30" spans="1:5" x14ac:dyDescent="0.25">
      <c r="A30" s="3">
        <f t="shared" si="10"/>
        <v>14.867552227289924</v>
      </c>
      <c r="B30" s="3">
        <f t="shared" si="11"/>
        <v>-282.05326500258525</v>
      </c>
      <c r="C30" s="3">
        <f t="shared" si="12"/>
        <v>3411.0810799229221</v>
      </c>
      <c r="D30" s="3">
        <f t="shared" si="13"/>
        <v>14.95023958018303</v>
      </c>
      <c r="E30">
        <f t="shared" si="14"/>
        <v>-5.8459190680696192E-3</v>
      </c>
    </row>
    <row r="31" spans="1:5" x14ac:dyDescent="0.25">
      <c r="A31" s="3">
        <f t="shared" si="10"/>
        <v>14.95023958018303</v>
      </c>
      <c r="B31" s="3">
        <f t="shared" si="11"/>
        <v>279.5196532298869</v>
      </c>
      <c r="C31" s="3">
        <f t="shared" si="12"/>
        <v>3544.3246556157173</v>
      </c>
      <c r="D31" s="3">
        <f t="shared" si="13"/>
        <v>14.871375570706075</v>
      </c>
      <c r="E31">
        <f t="shared" si="14"/>
        <v>5.5308379808649451E-3</v>
      </c>
    </row>
    <row r="32" spans="1:5" x14ac:dyDescent="0.25">
      <c r="A32" s="3">
        <f t="shared" si="10"/>
        <v>14.871375570706075</v>
      </c>
      <c r="B32" s="3">
        <f t="shared" si="11"/>
        <v>-256.42997071935679</v>
      </c>
      <c r="C32" s="3">
        <f t="shared" si="12"/>
        <v>3417.219736701456</v>
      </c>
      <c r="D32" s="3">
        <f t="shared" si="13"/>
        <v>14.946416097940908</v>
      </c>
      <c r="E32">
        <f t="shared" si="14"/>
        <v>-5.3030742920852159E-3</v>
      </c>
    </row>
    <row r="33" spans="1:5" x14ac:dyDescent="0.25">
      <c r="A33" s="3">
        <f t="shared" si="10"/>
        <v>14.946416097940908</v>
      </c>
      <c r="B33" s="3">
        <f t="shared" si="11"/>
        <v>253.20845949611976</v>
      </c>
      <c r="C33" s="3">
        <f t="shared" si="12"/>
        <v>3538.1410401901085</v>
      </c>
      <c r="D33" s="3">
        <f t="shared" si="13"/>
        <v>14.874850703396174</v>
      </c>
      <c r="E33">
        <f t="shared" si="14"/>
        <v>5.0206368364902592E-3</v>
      </c>
    </row>
    <row r="34" spans="1:5" x14ac:dyDescent="0.25">
      <c r="A34" s="3">
        <f t="shared" si="10"/>
        <v>14.874850703396174</v>
      </c>
      <c r="B34" s="3">
        <f t="shared" si="11"/>
        <v>-233.111537776771</v>
      </c>
      <c r="C34" s="3">
        <f t="shared" si="12"/>
        <v>3422.8011886068925</v>
      </c>
      <c r="D34" s="3">
        <f t="shared" si="13"/>
        <v>14.942956189204903</v>
      </c>
      <c r="E34">
        <f t="shared" si="14"/>
        <v>-4.8111672494564771E-3</v>
      </c>
    </row>
    <row r="35" spans="1:5" x14ac:dyDescent="0.25">
      <c r="A35" s="3">
        <f t="shared" si="10"/>
        <v>14.942956189204903</v>
      </c>
      <c r="B35" s="3">
        <f t="shared" si="11"/>
        <v>229.42800601123599</v>
      </c>
      <c r="C35" s="3">
        <f t="shared" si="12"/>
        <v>3532.5473003231637</v>
      </c>
      <c r="D35" s="3">
        <f t="shared" si="13"/>
        <v>14.878009286444323</v>
      </c>
      <c r="E35">
        <f t="shared" si="14"/>
        <v>4.5576982858271456E-3</v>
      </c>
    </row>
    <row r="36" spans="1:5" x14ac:dyDescent="0.25">
      <c r="A36" s="3">
        <f t="shared" si="10"/>
        <v>14.878009286444323</v>
      </c>
      <c r="B36" s="3">
        <f t="shared" si="11"/>
        <v>-211.89339643574203</v>
      </c>
      <c r="C36" s="3">
        <f t="shared" si="12"/>
        <v>3427.8757742364432</v>
      </c>
      <c r="D36" s="3">
        <f t="shared" si="13"/>
        <v>14.93982406924022</v>
      </c>
      <c r="E36">
        <f t="shared" si="14"/>
        <v>-4.3652952159234466E-3</v>
      </c>
    </row>
    <row r="37" spans="1:5" x14ac:dyDescent="0.25">
      <c r="A37" s="3">
        <f t="shared" si="10"/>
        <v>14.93982406924022</v>
      </c>
      <c r="B37" s="3">
        <f t="shared" si="11"/>
        <v>207.92409560829401</v>
      </c>
      <c r="C37" s="3">
        <f t="shared" si="12"/>
        <v>3527.4850444966833</v>
      </c>
      <c r="D37" s="3">
        <f t="shared" si="13"/>
        <v>14.880880064379681</v>
      </c>
      <c r="E37">
        <f t="shared" si="14"/>
        <v>4.1375843858274513E-3</v>
      </c>
    </row>
    <row r="38" spans="1:5" x14ac:dyDescent="0.25">
      <c r="A38" s="3">
        <f t="shared" si="10"/>
        <v>14.880880064379681</v>
      </c>
      <c r="B38" s="3">
        <f t="shared" si="11"/>
        <v>-192.58896545160678</v>
      </c>
      <c r="C38" s="3">
        <f t="shared" si="12"/>
        <v>3432.4892507685618</v>
      </c>
      <c r="D38" s="3">
        <f t="shared" si="13"/>
        <v>14.936987731842438</v>
      </c>
      <c r="E38">
        <f t="shared" si="14"/>
        <v>-3.9610563760696556E-3</v>
      </c>
    </row>
    <row r="39" spans="1:5" x14ac:dyDescent="0.25">
      <c r="A39" s="3">
        <f t="shared" si="10"/>
        <v>14.936987731842438</v>
      </c>
      <c r="B39" s="3">
        <f t="shared" si="11"/>
        <v>188.47025876719272</v>
      </c>
      <c r="C39" s="3">
        <f t="shared" si="12"/>
        <v>3522.9021046100206</v>
      </c>
      <c r="D39" s="3">
        <f t="shared" si="13"/>
        <v>14.883489152213851</v>
      </c>
      <c r="E39">
        <f t="shared" si="14"/>
        <v>3.7562906571280523E-3</v>
      </c>
    </row>
    <row r="40" spans="1:5" x14ac:dyDescent="0.25">
      <c r="A40" s="3">
        <f t="shared" si="10"/>
        <v>14.883489152213851</v>
      </c>
      <c r="B40" s="3">
        <f t="shared" si="11"/>
        <v>-175.02802028294536</v>
      </c>
      <c r="C40" s="3">
        <f t="shared" si="12"/>
        <v>3436.6832358448373</v>
      </c>
      <c r="D40" s="3">
        <f t="shared" si="13"/>
        <v>14.934418495499665</v>
      </c>
      <c r="E40">
        <f t="shared" si="14"/>
        <v>-3.5944917943269111E-3</v>
      </c>
    </row>
    <row r="41" spans="1:5" x14ac:dyDescent="0.25">
      <c r="A41" s="3">
        <f t="shared" si="10"/>
        <v>14.934418495499665</v>
      </c>
      <c r="B41" s="3">
        <f t="shared" si="11"/>
        <v>170.86427831987385</v>
      </c>
      <c r="C41" s="3">
        <f t="shared" si="12"/>
        <v>3518.7517790317797</v>
      </c>
      <c r="D41" s="3">
        <f t="shared" si="13"/>
        <v>14.885860288200687</v>
      </c>
      <c r="E41">
        <f t="shared" si="14"/>
        <v>3.4101992857077787E-3</v>
      </c>
    </row>
    <row r="42" spans="1:5" x14ac:dyDescent="0.25">
      <c r="A42" s="3">
        <f t="shared" si="10"/>
        <v>14.885860288200687</v>
      </c>
      <c r="B42" s="3">
        <f t="shared" si="11"/>
        <v>-159.05523789909785</v>
      </c>
      <c r="C42" s="3">
        <f t="shared" si="12"/>
        <v>3440.4955978685539</v>
      </c>
      <c r="D42" s="3">
        <f t="shared" si="13"/>
        <v>14.932090615598181</v>
      </c>
      <c r="E42">
        <f t="shared" si="14"/>
        <v>-3.2620356740461712E-3</v>
      </c>
    </row>
    <row r="43" spans="1:5" x14ac:dyDescent="0.25">
      <c r="A43" s="3">
        <f t="shared" si="10"/>
        <v>14.932090615598181</v>
      </c>
      <c r="B43" s="3">
        <f t="shared" si="11"/>
        <v>154.92524055199465</v>
      </c>
      <c r="C43" s="3">
        <f t="shared" si="12"/>
        <v>3514.9921871538172</v>
      </c>
      <c r="D43" s="3">
        <f t="shared" si="13"/>
        <v>14.888015058014242</v>
      </c>
      <c r="E43">
        <f t="shared" si="14"/>
        <v>3.0960384977305848E-3</v>
      </c>
    </row>
    <row r="44" spans="1:5" x14ac:dyDescent="0.25">
      <c r="A44" s="3">
        <f t="shared" si="10"/>
        <v>14.888015058014242</v>
      </c>
      <c r="B44" s="3">
        <f t="shared" si="11"/>
        <v>-144.52888977323892</v>
      </c>
      <c r="C44" s="3">
        <f t="shared" si="12"/>
        <v>3443.9608032312681</v>
      </c>
      <c r="D44" s="3">
        <f t="shared" si="13"/>
        <v>14.92998095078446</v>
      </c>
      <c r="E44">
        <f t="shared" si="14"/>
        <v>-2.9604723942170778E-3</v>
      </c>
    </row>
    <row r="45" spans="1:5" x14ac:dyDescent="0.25">
      <c r="A45" s="3">
        <f t="shared" si="10"/>
        <v>14.92998095078446</v>
      </c>
      <c r="B45" s="3">
        <f t="shared" si="11"/>
        <v>140.49101566438912</v>
      </c>
      <c r="C45" s="3">
        <f t="shared" si="12"/>
        <v>3511.5857152284261</v>
      </c>
      <c r="D45" s="3">
        <f t="shared" si="13"/>
        <v>14.889973094773675</v>
      </c>
      <c r="E45">
        <f t="shared" si="14"/>
        <v>2.8108470404989371E-3</v>
      </c>
    </row>
    <row r="46" spans="1:5" x14ac:dyDescent="0.25">
      <c r="A46" s="3">
        <f t="shared" si="10"/>
        <v>14.889973094773675</v>
      </c>
      <c r="B46" s="3">
        <f t="shared" si="11"/>
        <v>-131.3196612522006</v>
      </c>
      <c r="C46" s="3">
        <f t="shared" si="12"/>
        <v>3447.1102270670526</v>
      </c>
      <c r="D46" s="3">
        <f t="shared" si="13"/>
        <v>14.928068674143624</v>
      </c>
      <c r="E46">
        <f t="shared" si="14"/>
        <v>-2.6868991472407465E-3</v>
      </c>
    </row>
    <row r="47" spans="1:5" x14ac:dyDescent="0.25">
      <c r="A47" s="3">
        <f t="shared" si="10"/>
        <v>14.928068674143624</v>
      </c>
      <c r="B47" s="3">
        <f t="shared" si="11"/>
        <v>127.4160915222601</v>
      </c>
      <c r="C47" s="3">
        <f t="shared" si="12"/>
        <v>3508.4985376133554</v>
      </c>
      <c r="D47" s="3">
        <f t="shared" si="13"/>
        <v>14.891752258401597</v>
      </c>
      <c r="E47">
        <f t="shared" si="14"/>
        <v>2.5519429339130491E-3</v>
      </c>
    </row>
    <row r="48" spans="1:5" x14ac:dyDescent="0.25">
      <c r="A48" s="3">
        <f t="shared" si="10"/>
        <v>14.891752258401597</v>
      </c>
      <c r="B48" s="3">
        <f t="shared" si="11"/>
        <v>-119.30958032695344</v>
      </c>
      <c r="C48" s="3">
        <f t="shared" si="12"/>
        <v>3449.9724327170625</v>
      </c>
      <c r="D48" s="3">
        <f t="shared" si="13"/>
        <v>14.92633502178704</v>
      </c>
      <c r="E48">
        <f t="shared" si="14"/>
        <v>-2.4386932519333245E-3</v>
      </c>
    </row>
    <row r="49" spans="1:5" x14ac:dyDescent="0.25">
      <c r="A49" s="3">
        <f t="shared" si="10"/>
        <v>14.92633502178704</v>
      </c>
      <c r="B49" s="3">
        <f t="shared" si="11"/>
        <v>115.56970051821554</v>
      </c>
      <c r="C49" s="3">
        <f t="shared" si="12"/>
        <v>3505.7002008446507</v>
      </c>
      <c r="D49" s="3">
        <f t="shared" si="13"/>
        <v>14.893368797096642</v>
      </c>
      <c r="E49">
        <f t="shared" si="14"/>
        <v>2.3168958310907537E-3</v>
      </c>
    </row>
    <row r="50" spans="1:5" x14ac:dyDescent="0.25">
      <c r="A50" s="3">
        <f t="shared" si="10"/>
        <v>14.893368797096642</v>
      </c>
      <c r="B50" s="3">
        <f t="shared" si="11"/>
        <v>-108.39104237564607</v>
      </c>
      <c r="C50" s="3">
        <f t="shared" si="12"/>
        <v>3452.5734240308811</v>
      </c>
      <c r="D50" s="3">
        <f t="shared" si="13"/>
        <v>14.924763072920355</v>
      </c>
      <c r="E50">
        <f t="shared" si="14"/>
        <v>-2.2134834059050782E-3</v>
      </c>
    </row>
    <row r="51" spans="1:5" x14ac:dyDescent="0.25">
      <c r="A51" s="3">
        <f t="shared" si="10"/>
        <v>14.924763072920355</v>
      </c>
      <c r="B51" s="3">
        <f t="shared" si="11"/>
        <v>104.83419152913848</v>
      </c>
      <c r="C51" s="3">
        <f t="shared" si="12"/>
        <v>3503.1632604779406</v>
      </c>
      <c r="D51" s="3">
        <f t="shared" si="13"/>
        <v>14.894837493170231</v>
      </c>
      <c r="E51">
        <f t="shared" si="14"/>
        <v>2.1035024589887799E-3</v>
      </c>
    </row>
    <row r="52" spans="1:5" x14ac:dyDescent="0.25">
      <c r="A52" s="3">
        <f t="shared" si="10"/>
        <v>14.894837493170231</v>
      </c>
      <c r="B52" s="3">
        <f t="shared" si="11"/>
        <v>-98.46592006389983</v>
      </c>
      <c r="C52" s="3">
        <f t="shared" si="12"/>
        <v>3454.9368738401172</v>
      </c>
      <c r="D52" s="3">
        <f t="shared" si="13"/>
        <v>14.923337556603938</v>
      </c>
      <c r="E52">
        <f t="shared" si="14"/>
        <v>-2.0091242864412411E-3</v>
      </c>
    </row>
    <row r="53" spans="1:5" x14ac:dyDescent="0.25">
      <c r="A53" s="3">
        <f t="shared" si="10"/>
        <v>14.923337556603938</v>
      </c>
      <c r="B53" s="3">
        <f t="shared" si="11"/>
        <v>95.103608323261142</v>
      </c>
      <c r="C53" s="3">
        <f t="shared" si="12"/>
        <v>3500.8629625829708</v>
      </c>
      <c r="D53" s="3">
        <f t="shared" si="13"/>
        <v>14.896171795093213</v>
      </c>
      <c r="E53">
        <f t="shared" si="14"/>
        <v>1.909764710850181E-3</v>
      </c>
    </row>
    <row r="54" spans="1:5" x14ac:dyDescent="0.25">
      <c r="A54" s="3">
        <f t="shared" si="10"/>
        <v>14.896171795093213</v>
      </c>
      <c r="B54" s="3">
        <f t="shared" si="11"/>
        <v>-89.444749530259287</v>
      </c>
      <c r="C54" s="3">
        <f t="shared" si="12"/>
        <v>3457.0843313401492</v>
      </c>
      <c r="D54" s="3">
        <f t="shared" si="13"/>
        <v>14.922044681305273</v>
      </c>
      <c r="E54">
        <f t="shared" si="14"/>
        <v>-1.8236740207086754E-3</v>
      </c>
    </row>
    <row r="55" spans="1:5" x14ac:dyDescent="0.25">
      <c r="A55" s="3">
        <f t="shared" si="10"/>
        <v>14.922044681305273</v>
      </c>
      <c r="B55" s="3">
        <f t="shared" si="11"/>
        <v>86.282443059200887</v>
      </c>
      <c r="C55" s="3">
        <f t="shared" si="12"/>
        <v>3498.7769632886957</v>
      </c>
      <c r="D55" s="3">
        <f t="shared" si="13"/>
        <v>14.897383937289714</v>
      </c>
      <c r="E55">
        <f t="shared" si="14"/>
        <v>1.7338700402414744E-3</v>
      </c>
    </row>
    <row r="56" spans="1:5" x14ac:dyDescent="0.25">
      <c r="A56" s="3">
        <f t="shared" si="10"/>
        <v>14.897383937289714</v>
      </c>
      <c r="B56" s="3">
        <f t="shared" si="11"/>
        <v>-81.245985431654844</v>
      </c>
      <c r="C56" s="3">
        <f t="shared" si="12"/>
        <v>3459.0354106614832</v>
      </c>
      <c r="D56" s="3">
        <f t="shared" si="13"/>
        <v>14.920871984038596</v>
      </c>
      <c r="E56">
        <f t="shared" si="14"/>
        <v>-1.6553741327583603E-3</v>
      </c>
    </row>
    <row r="57" spans="1:5" x14ac:dyDescent="0.25">
      <c r="A57" s="3">
        <f t="shared" si="10"/>
        <v>14.920871984038596</v>
      </c>
      <c r="B57" s="3">
        <f t="shared" si="11"/>
        <v>78.284539230691735</v>
      </c>
      <c r="C57" s="3">
        <f t="shared" si="12"/>
        <v>3496.8850809617797</v>
      </c>
      <c r="D57" s="3">
        <f t="shared" si="13"/>
        <v>14.898485048975473</v>
      </c>
      <c r="E57">
        <f t="shared" si="14"/>
        <v>1.5741738669166601E-3</v>
      </c>
    </row>
    <row r="58" spans="1:5" x14ac:dyDescent="0.25">
      <c r="A58" s="3">
        <f t="shared" si="10"/>
        <v>14.898485048975473</v>
      </c>
      <c r="B58" s="3">
        <f t="shared" si="11"/>
        <v>-73.795318520249566</v>
      </c>
      <c r="C58" s="3">
        <f t="shared" si="12"/>
        <v>3460.8079625596656</v>
      </c>
      <c r="D58" s="3">
        <f t="shared" si="13"/>
        <v>14.919808196436586</v>
      </c>
      <c r="E58">
        <f t="shared" si="14"/>
        <v>-1.5026316427160782E-3</v>
      </c>
    </row>
    <row r="59" spans="1:5" x14ac:dyDescent="0.25">
      <c r="A59" s="3">
        <f t="shared" si="10"/>
        <v>14.919808196436586</v>
      </c>
      <c r="B59" s="3">
        <f t="shared" si="11"/>
        <v>71.032122914300999</v>
      </c>
      <c r="C59" s="3">
        <f t="shared" si="12"/>
        <v>3495.169076536964</v>
      </c>
      <c r="D59" s="3">
        <f t="shared" si="13"/>
        <v>14.899485253151484</v>
      </c>
      <c r="E59">
        <f t="shared" si="14"/>
        <v>1.4291837522552862E-3</v>
      </c>
    </row>
    <row r="60" spans="1:5" x14ac:dyDescent="0.25">
      <c r="A60" s="3">
        <f t="shared" si="10"/>
        <v>14.899485253151484</v>
      </c>
      <c r="B60" s="3">
        <f t="shared" si="11"/>
        <v>-67.025050261785509</v>
      </c>
      <c r="C60" s="3">
        <f t="shared" si="12"/>
        <v>3462.4182308801173</v>
      </c>
      <c r="D60" s="3">
        <f t="shared" si="13"/>
        <v>14.918843125537903</v>
      </c>
      <c r="E60">
        <f t="shared" si="14"/>
        <v>-1.3640030470719198E-3</v>
      </c>
    </row>
    <row r="61" spans="1:5" x14ac:dyDescent="0.25">
      <c r="A61" s="3">
        <f t="shared" si="10"/>
        <v>14.918843125537903</v>
      </c>
      <c r="B61" s="3">
        <f t="shared" si="11"/>
        <v>64.45494477005559</v>
      </c>
      <c r="C61" s="3">
        <f t="shared" si="12"/>
        <v>3493.6124582652919</v>
      </c>
      <c r="D61" s="3">
        <f t="shared" si="13"/>
        <v>14.900393756714076</v>
      </c>
      <c r="E61">
        <f t="shared" si="14"/>
        <v>1.2975451396282816E-3</v>
      </c>
    </row>
    <row r="62" spans="1:5" x14ac:dyDescent="0.25">
      <c r="A62" s="3">
        <f t="shared" si="10"/>
        <v>14.900393756714076</v>
      </c>
      <c r="B62" s="3">
        <f t="shared" si="11"/>
        <v>-60.873519660468446</v>
      </c>
      <c r="C62" s="3">
        <f t="shared" si="12"/>
        <v>3463.8809952367337</v>
      </c>
      <c r="D62" s="3">
        <f t="shared" si="13"/>
        <v>14.917967547425759</v>
      </c>
      <c r="E62">
        <f t="shared" si="14"/>
        <v>-1.238179951822665E-3</v>
      </c>
    </row>
    <row r="63" spans="1:5" x14ac:dyDescent="0.25">
      <c r="A63" s="3">
        <f t="shared" si="10"/>
        <v>14.917967547425759</v>
      </c>
      <c r="B63" s="3">
        <f t="shared" si="11"/>
        <v>58.489518115064129</v>
      </c>
      <c r="C63" s="3">
        <f t="shared" si="12"/>
        <v>3492.2003077438349</v>
      </c>
      <c r="D63" s="3">
        <f t="shared" si="13"/>
        <v>14.901218932523754</v>
      </c>
      <c r="E63">
        <f t="shared" si="14"/>
        <v>1.1780284851682647E-3</v>
      </c>
    </row>
    <row r="64" spans="1:5" x14ac:dyDescent="0.25">
      <c r="A64" s="3">
        <f t="shared" si="10"/>
        <v>14.901218932523754</v>
      </c>
      <c r="B64" s="3">
        <f t="shared" si="11"/>
        <v>-55.284577973594423</v>
      </c>
      <c r="C64" s="3">
        <f t="shared" si="12"/>
        <v>3465.2097011701262</v>
      </c>
      <c r="D64" s="3">
        <f t="shared" si="13"/>
        <v>14.917173112138029</v>
      </c>
      <c r="E64">
        <f t="shared" si="14"/>
        <v>-1.1239761644900544E-3</v>
      </c>
    </row>
    <row r="65" spans="1:5" x14ac:dyDescent="0.25">
      <c r="A65" s="3">
        <f t="shared" si="10"/>
        <v>14.917173112138029</v>
      </c>
      <c r="B65" s="3">
        <f t="shared" si="11"/>
        <v>53.07844071573345</v>
      </c>
      <c r="C65" s="3">
        <f t="shared" si="12"/>
        <v>3490.919124575521</v>
      </c>
      <c r="D65" s="3">
        <f t="shared" si="13"/>
        <v>14.901968394176484</v>
      </c>
      <c r="E65">
        <f t="shared" si="14"/>
        <v>1.0695176287317152E-3</v>
      </c>
    </row>
    <row r="66" spans="1:5" x14ac:dyDescent="0.25">
      <c r="A66" s="3">
        <f t="shared" si="10"/>
        <v>14.901968394176484</v>
      </c>
      <c r="B66" s="3">
        <f t="shared" si="11"/>
        <v>-50.20710742418305</v>
      </c>
      <c r="C66" s="3">
        <f t="shared" si="12"/>
        <v>3466.4165789085528</v>
      </c>
      <c r="D66" s="3">
        <f t="shared" si="13"/>
        <v>14.91645225850187</v>
      </c>
      <c r="E66">
        <f t="shared" si="14"/>
        <v>-1.0203160790145634E-3</v>
      </c>
    </row>
    <row r="67" spans="1:5" x14ac:dyDescent="0.25">
      <c r="A67" s="3">
        <f t="shared" si="10"/>
        <v>14.91645225850187</v>
      </c>
      <c r="B67" s="3">
        <f t="shared" si="11"/>
        <v>48.169789830775699</v>
      </c>
      <c r="C67" s="3">
        <f t="shared" si="12"/>
        <v>3489.7566874026161</v>
      </c>
      <c r="D67" s="3">
        <f t="shared" si="13"/>
        <v>14.902649064140309</v>
      </c>
      <c r="E67">
        <f t="shared" si="14"/>
        <v>9.7099927478608793E-4</v>
      </c>
    </row>
    <row r="68" spans="1:5" x14ac:dyDescent="0.25">
      <c r="A68" s="3">
        <f t="shared" si="10"/>
        <v>14.902649064140309</v>
      </c>
      <c r="B68" s="3">
        <f t="shared" si="11"/>
        <v>-45.594580370670883</v>
      </c>
      <c r="C68" s="3">
        <f t="shared" si="12"/>
        <v>3467.5127517372166</v>
      </c>
      <c r="D68" s="3">
        <f t="shared" si="13"/>
        <v>14.915798137737177</v>
      </c>
      <c r="E68">
        <f t="shared" si="14"/>
        <v>-9.2622421035029059E-4</v>
      </c>
    </row>
    <row r="69" spans="1:5" x14ac:dyDescent="0.25">
      <c r="A69" s="3">
        <f t="shared" si="10"/>
        <v>14.915798137737177</v>
      </c>
      <c r="B69" s="3">
        <f t="shared" si="11"/>
        <v>43.716581585584208</v>
      </c>
      <c r="C69" s="3">
        <f t="shared" si="12"/>
        <v>3488.7019293816593</v>
      </c>
      <c r="D69" s="3">
        <f t="shared" si="13"/>
        <v>14.903267235851462</v>
      </c>
      <c r="E69">
        <f t="shared" si="14"/>
        <v>8.8155346937823103E-4</v>
      </c>
    </row>
    <row r="70" spans="1:5" x14ac:dyDescent="0.25">
      <c r="A70" s="3">
        <f t="shared" si="10"/>
        <v>14.903267235851462</v>
      </c>
      <c r="B70" s="3">
        <f t="shared" si="11"/>
        <v>-41.404655693098903</v>
      </c>
      <c r="C70" s="3">
        <f t="shared" si="12"/>
        <v>3468.5083348816224</v>
      </c>
      <c r="D70" s="3">
        <f t="shared" si="13"/>
        <v>14.915204544831436</v>
      </c>
      <c r="E70">
        <f t="shared" si="14"/>
        <v>-8.4081575451925141E-4</v>
      </c>
    </row>
    <row r="71" spans="1:5" x14ac:dyDescent="0.25">
      <c r="A71" s="3">
        <f t="shared" si="10"/>
        <v>14.915204544831436</v>
      </c>
      <c r="B71" s="3">
        <f t="shared" si="11"/>
        <v>39.676287033798872</v>
      </c>
      <c r="C71" s="3">
        <f t="shared" si="12"/>
        <v>3487.7448264359264</v>
      </c>
      <c r="D71" s="3">
        <f t="shared" si="13"/>
        <v>14.903828630305503</v>
      </c>
      <c r="E71">
        <f t="shared" si="14"/>
        <v>8.0034497308388087E-4</v>
      </c>
    </row>
    <row r="72" spans="1:5" x14ac:dyDescent="0.25">
      <c r="A72" s="3">
        <f t="shared" si="10"/>
        <v>14.903828630305503</v>
      </c>
      <c r="B72" s="3">
        <f t="shared" si="11"/>
        <v>-37.598809417162556</v>
      </c>
      <c r="C72" s="3">
        <f t="shared" si="12"/>
        <v>3469.4125257251362</v>
      </c>
      <c r="D72" s="3">
        <f t="shared" si="13"/>
        <v>14.914665856821051</v>
      </c>
      <c r="E72">
        <f t="shared" si="14"/>
        <v>-7.6328806564519337E-4</v>
      </c>
    </row>
    <row r="73" spans="1:5" x14ac:dyDescent="0.25">
      <c r="A73" s="3">
        <f t="shared" si="10"/>
        <v>14.914665856821051</v>
      </c>
      <c r="B73" s="3">
        <f t="shared" si="11"/>
        <v>36.010398322076071</v>
      </c>
      <c r="C73" s="3">
        <f t="shared" si="12"/>
        <v>3486.8762968454248</v>
      </c>
      <c r="D73" s="3">
        <f t="shared" si="13"/>
        <v>14.904338447628286</v>
      </c>
      <c r="E73">
        <f t="shared" si="14"/>
        <v>7.2661544144428825E-4</v>
      </c>
    </row>
    <row r="74" spans="1:5" x14ac:dyDescent="0.25">
      <c r="A74" s="3">
        <f t="shared" si="10"/>
        <v>14.904338447628286</v>
      </c>
      <c r="B74" s="3">
        <f t="shared" si="11"/>
        <v>-34.141996828315314</v>
      </c>
      <c r="C74" s="3">
        <f t="shared" si="12"/>
        <v>3470.2336861064759</v>
      </c>
      <c r="D74" s="3">
        <f t="shared" si="13"/>
        <v>14.914176977225011</v>
      </c>
      <c r="E74">
        <f t="shared" si="14"/>
        <v>-6.9291295477851911E-4</v>
      </c>
    </row>
    <row r="75" spans="1:5" x14ac:dyDescent="0.25">
      <c r="A75" s="3">
        <f t="shared" si="10"/>
        <v>14.914176977225011</v>
      </c>
      <c r="B75" s="3">
        <f t="shared" si="11"/>
        <v>32.684039258776465</v>
      </c>
      <c r="C75" s="3">
        <f t="shared" si="12"/>
        <v>3486.0881109215989</v>
      </c>
      <c r="D75" s="3">
        <f t="shared" si="13"/>
        <v>14.904801414066874</v>
      </c>
      <c r="E75">
        <f t="shared" si="14"/>
        <v>6.5967633425229836E-4</v>
      </c>
    </row>
    <row r="76" spans="1:5" x14ac:dyDescent="0.25">
      <c r="A76" s="3">
        <f t="shared" si="10"/>
        <v>14.904801414066874</v>
      </c>
      <c r="B76" s="3">
        <f t="shared" si="11"/>
        <v>-31.002343538304558</v>
      </c>
      <c r="C76" s="3">
        <f t="shared" si="12"/>
        <v>3470.9794173770606</v>
      </c>
      <c r="D76" s="3">
        <f t="shared" si="13"/>
        <v>14.913733285971125</v>
      </c>
      <c r="E76">
        <f t="shared" si="14"/>
        <v>-6.2902972657447726E-4</v>
      </c>
    </row>
    <row r="77" spans="1:5" x14ac:dyDescent="0.25">
      <c r="A77" s="3">
        <f t="shared" si="10"/>
        <v>14.913733285971125</v>
      </c>
      <c r="B77" s="3">
        <f t="shared" si="11"/>
        <v>29.665615333244205</v>
      </c>
      <c r="C77" s="3">
        <f t="shared" si="12"/>
        <v>3485.3728096726118</v>
      </c>
      <c r="D77" s="3">
        <f t="shared" si="13"/>
        <v>14.905221824800911</v>
      </c>
      <c r="E77">
        <f t="shared" si="14"/>
        <v>5.9890248356878734E-4</v>
      </c>
    </row>
    <row r="78" spans="1:5" x14ac:dyDescent="0.25">
      <c r="A78" s="3">
        <f t="shared" si="10"/>
        <v>14.905221824800911</v>
      </c>
      <c r="B78" s="3">
        <f t="shared" si="11"/>
        <v>-28.150863157148706</v>
      </c>
      <c r="C78" s="3">
        <f t="shared" si="12"/>
        <v>3471.6566288392205</v>
      </c>
      <c r="D78" s="3">
        <f t="shared" si="13"/>
        <v>14.913330594234875</v>
      </c>
      <c r="E78">
        <f t="shared" si="14"/>
        <v>-5.7103887954563842E-4</v>
      </c>
    </row>
    <row r="79" spans="1:5" x14ac:dyDescent="0.25">
      <c r="A79" s="3">
        <f t="shared" si="10"/>
        <v>14.913330594234875</v>
      </c>
      <c r="B79" s="3">
        <f t="shared" si="11"/>
        <v>26.926498860644642</v>
      </c>
      <c r="C79" s="3">
        <f t="shared" si="12"/>
        <v>3484.7236314997899</v>
      </c>
      <c r="D79" s="3">
        <f t="shared" si="13"/>
        <v>14.905603582939849</v>
      </c>
      <c r="E79">
        <f t="shared" si="14"/>
        <v>5.4372625770787296E-4</v>
      </c>
    </row>
    <row r="80" spans="1:5" x14ac:dyDescent="0.25">
      <c r="A80" s="3">
        <f t="shared" si="10"/>
        <v>14.905603582939849</v>
      </c>
      <c r="B80" s="3">
        <f t="shared" si="11"/>
        <v>-25.561199397954624</v>
      </c>
      <c r="C80" s="3">
        <f t="shared" si="12"/>
        <v>3472.2716001339868</v>
      </c>
      <c r="D80" s="3">
        <f t="shared" si="13"/>
        <v>14.912965103679461</v>
      </c>
      <c r="E80">
        <f t="shared" si="14"/>
        <v>-5.1839640387794884E-4</v>
      </c>
    </row>
    <row r="81" spans="1:5" x14ac:dyDescent="0.25">
      <c r="A81" s="3">
        <f t="shared" ref="A81:A144" si="15">D80</f>
        <v>14.912965103679461</v>
      </c>
      <c r="B81" s="3">
        <f t="shared" ref="B81:B144" si="16">A81^4-20*A81^3+700*A81^2-14000*A81+70000</f>
        <v>24.440745463798521</v>
      </c>
      <c r="C81" s="3">
        <f t="shared" ref="C81:C144" si="17">3*A81^3-60*A81^2+1400*A81-14000</f>
        <v>3484.134446080312</v>
      </c>
      <c r="D81" s="3">
        <f t="shared" ref="D81:D144" si="18">A81-(B81/C81)</f>
        <v>14.905950235039333</v>
      </c>
      <c r="E81">
        <f t="shared" ref="E81:E144" si="19">(A81-A80)/A81</f>
        <v>4.9363226484023712E-4</v>
      </c>
    </row>
    <row r="82" spans="1:5" x14ac:dyDescent="0.25">
      <c r="A82" s="3">
        <f t="shared" si="15"/>
        <v>14.905950235039333</v>
      </c>
      <c r="B82" s="3">
        <f t="shared" si="16"/>
        <v>-23.209390606498346</v>
      </c>
      <c r="C82" s="3">
        <f t="shared" si="17"/>
        <v>3472.8300380989967</v>
      </c>
      <c r="D82" s="3">
        <f t="shared" si="18"/>
        <v>14.912633369644793</v>
      </c>
      <c r="E82">
        <f t="shared" si="19"/>
        <v>-4.70608618002679E-4</v>
      </c>
    </row>
    <row r="83" spans="1:5" x14ac:dyDescent="0.25">
      <c r="A83" s="3">
        <f t="shared" si="15"/>
        <v>14.912633369644793</v>
      </c>
      <c r="B83" s="3">
        <f t="shared" si="16"/>
        <v>22.184838561399374</v>
      </c>
      <c r="C83" s="3">
        <f t="shared" si="17"/>
        <v>3483.599694690638</v>
      </c>
      <c r="D83" s="3">
        <f t="shared" si="18"/>
        <v>14.90626500344152</v>
      </c>
      <c r="E83">
        <f t="shared" si="19"/>
        <v>4.481525455499796E-4</v>
      </c>
    </row>
    <row r="84" spans="1:5" x14ac:dyDescent="0.25">
      <c r="A84" s="3">
        <f t="shared" si="15"/>
        <v>14.90626500344152</v>
      </c>
      <c r="B84" s="3">
        <f t="shared" si="16"/>
        <v>-21.073654857347719</v>
      </c>
      <c r="C84" s="3">
        <f t="shared" si="17"/>
        <v>3473.3371285737339</v>
      </c>
      <c r="D84" s="3">
        <f t="shared" si="18"/>
        <v>14.912332267884118</v>
      </c>
      <c r="E84">
        <f t="shared" si="19"/>
        <v>-4.2722749138043566E-4</v>
      </c>
    </row>
    <row r="85" spans="1:5" x14ac:dyDescent="0.25">
      <c r="A85" s="3">
        <f t="shared" si="15"/>
        <v>14.912332267884118</v>
      </c>
      <c r="B85" s="3">
        <f t="shared" si="16"/>
        <v>20.137458925775718</v>
      </c>
      <c r="C85" s="3">
        <f t="shared" si="17"/>
        <v>3483.1143363101801</v>
      </c>
      <c r="D85" s="3">
        <f t="shared" si="18"/>
        <v>14.906550815717633</v>
      </c>
      <c r="E85">
        <f t="shared" si="19"/>
        <v>4.0686220864754729E-4</v>
      </c>
    </row>
    <row r="86" spans="1:5" x14ac:dyDescent="0.25">
      <c r="A86" s="3">
        <f t="shared" si="15"/>
        <v>14.906550815717633</v>
      </c>
      <c r="B86" s="3">
        <f t="shared" si="16"/>
        <v>-19.134193900885293</v>
      </c>
      <c r="C86" s="3">
        <f t="shared" si="17"/>
        <v>3473.7975835892794</v>
      </c>
      <c r="D86" s="3">
        <f t="shared" si="18"/>
        <v>14.912058964491552</v>
      </c>
      <c r="E86">
        <f t="shared" si="19"/>
        <v>-3.878464064529593E-4</v>
      </c>
    </row>
    <row r="87" spans="1:5" x14ac:dyDescent="0.25">
      <c r="A87" s="3">
        <f t="shared" si="15"/>
        <v>14.912058964491552</v>
      </c>
      <c r="B87" s="3">
        <f t="shared" si="16"/>
        <v>18.279276712884894</v>
      </c>
      <c r="C87" s="3">
        <f t="shared" si="17"/>
        <v>3482.6737989190806</v>
      </c>
      <c r="D87" s="3">
        <f t="shared" si="18"/>
        <v>14.906810331467534</v>
      </c>
      <c r="E87">
        <f t="shared" si="19"/>
        <v>3.6937546901030327E-4</v>
      </c>
    </row>
    <row r="88" spans="1:5" x14ac:dyDescent="0.25">
      <c r="A88" s="3">
        <f t="shared" si="15"/>
        <v>14.906810331467534</v>
      </c>
      <c r="B88" s="3">
        <f t="shared" si="16"/>
        <v>-17.373014375509229</v>
      </c>
      <c r="C88" s="3">
        <f t="shared" si="17"/>
        <v>3474.2156843437151</v>
      </c>
      <c r="D88" s="3">
        <f t="shared" si="18"/>
        <v>14.911810888702307</v>
      </c>
      <c r="E88">
        <f t="shared" si="19"/>
        <v>-3.520963175426953E-4</v>
      </c>
    </row>
    <row r="89" spans="1:5" x14ac:dyDescent="0.25">
      <c r="A89" s="3">
        <f t="shared" si="15"/>
        <v>14.911810888702307</v>
      </c>
      <c r="B89" s="3">
        <f t="shared" si="16"/>
        <v>16.592763661785284</v>
      </c>
      <c r="C89" s="3">
        <f t="shared" si="17"/>
        <v>3482.2739354679652</v>
      </c>
      <c r="D89" s="3">
        <f t="shared" si="18"/>
        <v>14.907045966709013</v>
      </c>
      <c r="E89">
        <f t="shared" si="19"/>
        <v>3.3534205014372037E-4</v>
      </c>
    </row>
    <row r="90" spans="1:5" x14ac:dyDescent="0.25">
      <c r="A90" s="3">
        <f t="shared" si="15"/>
        <v>14.907045966709013</v>
      </c>
      <c r="B90" s="3">
        <f t="shared" si="16"/>
        <v>-15.773764824290993</v>
      </c>
      <c r="C90" s="3">
        <f t="shared" si="17"/>
        <v>3474.5953203303507</v>
      </c>
      <c r="D90" s="3">
        <f t="shared" si="18"/>
        <v>14.911585708281793</v>
      </c>
      <c r="E90">
        <f t="shared" si="19"/>
        <v>-3.1964226875902385E-4</v>
      </c>
    </row>
    <row r="91" spans="1:5" x14ac:dyDescent="0.25">
      <c r="A91" s="3">
        <f t="shared" si="15"/>
        <v>14.911585708281793</v>
      </c>
      <c r="B91" s="3">
        <f t="shared" si="16"/>
        <v>15.06202341808239</v>
      </c>
      <c r="C91" s="3">
        <f t="shared" si="17"/>
        <v>3481.9109840547899</v>
      </c>
      <c r="D91" s="3">
        <f t="shared" si="18"/>
        <v>14.907259916069684</v>
      </c>
      <c r="E91">
        <f t="shared" si="19"/>
        <v>3.0444391774230522E-4</v>
      </c>
    </row>
    <row r="92" spans="1:5" x14ac:dyDescent="0.25">
      <c r="A92" s="3">
        <f t="shared" si="15"/>
        <v>14.907259916069684</v>
      </c>
      <c r="B92" s="3">
        <f t="shared" si="16"/>
        <v>-14.321587168786209</v>
      </c>
      <c r="C92" s="3">
        <f t="shared" si="17"/>
        <v>3474.9400249554237</v>
      </c>
      <c r="D92" s="3">
        <f t="shared" si="18"/>
        <v>14.911381307249369</v>
      </c>
      <c r="E92">
        <f t="shared" si="19"/>
        <v>-2.9018023677482351E-4</v>
      </c>
    </row>
    <row r="93" spans="1:5" x14ac:dyDescent="0.25">
      <c r="A93" s="3">
        <f t="shared" si="15"/>
        <v>14.911381307249369</v>
      </c>
      <c r="B93" s="3">
        <f t="shared" si="16"/>
        <v>13.672638159623602</v>
      </c>
      <c r="C93" s="3">
        <f t="shared" si="17"/>
        <v>3481.5815318928071</v>
      </c>
      <c r="D93" s="3">
        <f t="shared" si="18"/>
        <v>14.907454172975944</v>
      </c>
      <c r="E93">
        <f t="shared" si="19"/>
        <v>2.7639231368068525E-4</v>
      </c>
    </row>
    <row r="94" spans="1:5" x14ac:dyDescent="0.25">
      <c r="A94" s="3">
        <f t="shared" si="15"/>
        <v>14.907454172975944</v>
      </c>
      <c r="B94" s="3">
        <f t="shared" si="16"/>
        <v>-13.002981400495628</v>
      </c>
      <c r="C94" s="3">
        <f t="shared" si="17"/>
        <v>3475.253007953288</v>
      </c>
      <c r="D94" s="3">
        <f t="shared" si="18"/>
        <v>14.911195765709117</v>
      </c>
      <c r="E94">
        <f t="shared" si="19"/>
        <v>-2.6343426770644338E-4</v>
      </c>
    </row>
    <row r="95" spans="1:5" x14ac:dyDescent="0.25">
      <c r="A95" s="3">
        <f t="shared" si="15"/>
        <v>14.911195765709117</v>
      </c>
      <c r="B95" s="3">
        <f t="shared" si="16"/>
        <v>12.411529898265144</v>
      </c>
      <c r="C95" s="3">
        <f t="shared" si="17"/>
        <v>3481.2824826976794</v>
      </c>
      <c r="D95" s="3">
        <f t="shared" si="18"/>
        <v>14.907630548017087</v>
      </c>
      <c r="E95">
        <f t="shared" si="19"/>
        <v>2.5092506274895679E-4</v>
      </c>
    </row>
    <row r="96" spans="1:5" x14ac:dyDescent="0.25">
      <c r="A96" s="3">
        <f t="shared" si="15"/>
        <v>14.907630548017087</v>
      </c>
      <c r="B96" s="3">
        <f t="shared" si="16"/>
        <v>-11.805682348727714</v>
      </c>
      <c r="C96" s="3">
        <f t="shared" si="17"/>
        <v>3475.5371848816976</v>
      </c>
      <c r="D96" s="3">
        <f t="shared" si="18"/>
        <v>14.911027341583296</v>
      </c>
      <c r="E96">
        <f t="shared" si="19"/>
        <v>-2.391538803263405E-4</v>
      </c>
    </row>
    <row r="97" spans="1:5" x14ac:dyDescent="0.25">
      <c r="A97" s="3">
        <f t="shared" si="15"/>
        <v>14.911027341583296</v>
      </c>
      <c r="B97" s="3">
        <f t="shared" si="16"/>
        <v>11.266835006594192</v>
      </c>
      <c r="C97" s="3">
        <f t="shared" si="17"/>
        <v>3481.0110271603407</v>
      </c>
      <c r="D97" s="3">
        <f t="shared" si="18"/>
        <v>14.907790685646647</v>
      </c>
      <c r="E97">
        <f t="shared" si="19"/>
        <v>2.278041269990736E-4</v>
      </c>
    </row>
    <row r="98" spans="1:5" x14ac:dyDescent="0.25">
      <c r="A98" s="3">
        <f t="shared" si="15"/>
        <v>14.907790685646647</v>
      </c>
      <c r="B98" s="3">
        <f t="shared" si="16"/>
        <v>-10.718547478900291</v>
      </c>
      <c r="C98" s="3">
        <f t="shared" si="17"/>
        <v>3475.7952039547818</v>
      </c>
      <c r="D98" s="3">
        <f t="shared" si="18"/>
        <v>14.910874454065082</v>
      </c>
      <c r="E98">
        <f t="shared" si="19"/>
        <v>-2.1711171057456745E-4</v>
      </c>
    </row>
    <row r="99" spans="1:5" x14ac:dyDescent="0.25">
      <c r="A99" s="3">
        <f t="shared" si="15"/>
        <v>14.910874454065082</v>
      </c>
      <c r="B99" s="3">
        <f t="shared" si="16"/>
        <v>10.227790669159731</v>
      </c>
      <c r="C99" s="3">
        <f t="shared" si="17"/>
        <v>3480.7646162064484</v>
      </c>
      <c r="D99" s="3">
        <f t="shared" si="18"/>
        <v>14.907936079369609</v>
      </c>
      <c r="E99">
        <f t="shared" si="19"/>
        <v>2.0681338495168644E-4</v>
      </c>
    </row>
    <row r="100" spans="1:5" x14ac:dyDescent="0.25">
      <c r="A100" s="3">
        <f t="shared" si="15"/>
        <v>14.907936079369609</v>
      </c>
      <c r="B100" s="3">
        <f t="shared" si="16"/>
        <v>-9.7314547580317594</v>
      </c>
      <c r="C100" s="3">
        <f t="shared" si="17"/>
        <v>3476.0294704501503</v>
      </c>
      <c r="D100" s="3">
        <f t="shared" si="18"/>
        <v>14.910735668625327</v>
      </c>
      <c r="E100">
        <f t="shared" si="19"/>
        <v>-1.9710137471943409E-4</v>
      </c>
    </row>
    <row r="101" spans="1:5" x14ac:dyDescent="0.25">
      <c r="A101" s="3">
        <f t="shared" si="15"/>
        <v>14.910735668625327</v>
      </c>
      <c r="B101" s="3">
        <f t="shared" si="16"/>
        <v>9.2846320931275841</v>
      </c>
      <c r="C101" s="3">
        <f t="shared" si="17"/>
        <v>3480.5409367733955</v>
      </c>
      <c r="D101" s="3">
        <f t="shared" si="18"/>
        <v>14.908068085550802</v>
      </c>
      <c r="E101">
        <f t="shared" si="19"/>
        <v>1.8775661496088031E-4</v>
      </c>
    </row>
    <row r="102" spans="1:5" x14ac:dyDescent="0.25">
      <c r="A102" s="3">
        <f t="shared" si="15"/>
        <v>14.908068085550802</v>
      </c>
      <c r="B102" s="3">
        <f t="shared" si="16"/>
        <v>-8.8352097065071575</v>
      </c>
      <c r="C102" s="3">
        <f t="shared" si="17"/>
        <v>3476.2421689057701</v>
      </c>
      <c r="D102" s="3">
        <f t="shared" si="18"/>
        <v>14.910609683424948</v>
      </c>
      <c r="E102">
        <f t="shared" si="19"/>
        <v>-1.7893553069494566E-4</v>
      </c>
    </row>
    <row r="103" spans="1:5" x14ac:dyDescent="0.25">
      <c r="A103" s="3">
        <f t="shared" si="15"/>
        <v>14.910609683424948</v>
      </c>
      <c r="B103" s="3">
        <f t="shared" si="16"/>
        <v>8.4284994336194359</v>
      </c>
      <c r="C103" s="3">
        <f t="shared" si="17"/>
        <v>3480.3378898633564</v>
      </c>
      <c r="D103" s="3">
        <f t="shared" si="18"/>
        <v>14.908187935968137</v>
      </c>
      <c r="E103">
        <f t="shared" si="19"/>
        <v>1.7045566399413988E-4</v>
      </c>
    </row>
    <row r="104" spans="1:5" x14ac:dyDescent="0.25">
      <c r="A104" s="3">
        <f t="shared" si="15"/>
        <v>14.908187935968137</v>
      </c>
      <c r="B104" s="3">
        <f t="shared" si="16"/>
        <v>-8.0214608271489851</v>
      </c>
      <c r="C104" s="3">
        <f t="shared" si="17"/>
        <v>3476.4352833038429</v>
      </c>
      <c r="D104" s="3">
        <f t="shared" si="18"/>
        <v>14.910495316998835</v>
      </c>
      <c r="E104">
        <f t="shared" si="19"/>
        <v>-1.6244411911177389E-4</v>
      </c>
    </row>
    <row r="105" spans="1:5" x14ac:dyDescent="0.25">
      <c r="A105" s="3">
        <f t="shared" si="15"/>
        <v>14.910495316998835</v>
      </c>
      <c r="B105" s="3">
        <f t="shared" si="16"/>
        <v>7.6513534937112126</v>
      </c>
      <c r="C105" s="3">
        <f t="shared" si="17"/>
        <v>3480.1535706542927</v>
      </c>
      <c r="D105" s="3">
        <f t="shared" si="18"/>
        <v>14.908296749223485</v>
      </c>
      <c r="E105">
        <f t="shared" si="19"/>
        <v>1.547487847749805E-4</v>
      </c>
    </row>
    <row r="106" spans="1:5" x14ac:dyDescent="0.25">
      <c r="A106" s="3">
        <f t="shared" si="15"/>
        <v>14.908296749223485</v>
      </c>
      <c r="B106" s="3">
        <f t="shared" si="16"/>
        <v>-7.2826226716279052</v>
      </c>
      <c r="C106" s="3">
        <f t="shared" si="17"/>
        <v>3476.6106154217196</v>
      </c>
      <c r="D106" s="3">
        <f t="shared" si="18"/>
        <v>14.910391497090654</v>
      </c>
      <c r="E106">
        <f t="shared" si="19"/>
        <v>-1.4747276716669381E-4</v>
      </c>
    </row>
    <row r="107" spans="1:5" x14ac:dyDescent="0.25">
      <c r="A107" s="3">
        <f t="shared" si="15"/>
        <v>14.910391497090654</v>
      </c>
      <c r="B107" s="3">
        <f t="shared" si="16"/>
        <v>6.9458993553416803</v>
      </c>
      <c r="C107" s="3">
        <f t="shared" si="17"/>
        <v>3479.9862504730045</v>
      </c>
      <c r="D107" s="3">
        <f t="shared" si="18"/>
        <v>14.90839554111399</v>
      </c>
      <c r="E107">
        <f t="shared" si="19"/>
        <v>1.4048912582727353E-4</v>
      </c>
    </row>
    <row r="108" spans="1:5" x14ac:dyDescent="0.25">
      <c r="A108" s="3">
        <f t="shared" si="15"/>
        <v>14.90839554111399</v>
      </c>
      <c r="B108" s="3">
        <f t="shared" si="16"/>
        <v>-6.6118058674910571</v>
      </c>
      <c r="C108" s="3">
        <f t="shared" si="17"/>
        <v>3476.7698015142014</v>
      </c>
      <c r="D108" s="3">
        <f t="shared" si="18"/>
        <v>14.910297250529611</v>
      </c>
      <c r="E108">
        <f t="shared" si="19"/>
        <v>-1.3388134029310029E-4</v>
      </c>
    </row>
    <row r="109" spans="1:5" x14ac:dyDescent="0.25">
      <c r="A109" s="3">
        <f t="shared" si="15"/>
        <v>14.910297250529611</v>
      </c>
      <c r="B109" s="3">
        <f t="shared" si="16"/>
        <v>6.3055171809974127</v>
      </c>
      <c r="C109" s="3">
        <f t="shared" si="17"/>
        <v>3479.8343604533839</v>
      </c>
      <c r="D109" s="3">
        <f t="shared" si="18"/>
        <v>14.908485234057604</v>
      </c>
      <c r="E109">
        <f t="shared" si="19"/>
        <v>1.2754336038162903E-4</v>
      </c>
    </row>
    <row r="110" spans="1:5" x14ac:dyDescent="0.25">
      <c r="A110" s="3">
        <f t="shared" si="15"/>
        <v>14.908485234057604</v>
      </c>
      <c r="B110" s="3">
        <f t="shared" si="16"/>
        <v>-6.0027534858963918</v>
      </c>
      <c r="C110" s="3">
        <f t="shared" si="17"/>
        <v>3476.9143274770977</v>
      </c>
      <c r="D110" s="3">
        <f t="shared" si="18"/>
        <v>14.910211694050725</v>
      </c>
      <c r="E110">
        <f t="shared" si="19"/>
        <v>-1.2154262780953533E-4</v>
      </c>
    </row>
    <row r="111" spans="1:5" x14ac:dyDescent="0.25">
      <c r="A111" s="3">
        <f t="shared" si="15"/>
        <v>14.910211694050725</v>
      </c>
      <c r="B111" s="3">
        <f t="shared" si="16"/>
        <v>5.7241995009535458</v>
      </c>
      <c r="C111" s="3">
        <f t="shared" si="17"/>
        <v>3479.6964767200443</v>
      </c>
      <c r="D111" s="3">
        <f t="shared" si="18"/>
        <v>14.908566665658379</v>
      </c>
      <c r="E111">
        <f t="shared" si="19"/>
        <v>1.1579044137981411E-4</v>
      </c>
    </row>
    <row r="112" spans="1:5" x14ac:dyDescent="0.25">
      <c r="A112" s="3">
        <f t="shared" si="15"/>
        <v>14.908566665658379</v>
      </c>
      <c r="B112" s="3">
        <f t="shared" si="16"/>
        <v>-5.4497831844491884</v>
      </c>
      <c r="C112" s="3">
        <f t="shared" si="17"/>
        <v>3477.0455426290173</v>
      </c>
      <c r="D112" s="3">
        <f t="shared" si="18"/>
        <v>14.910134025969779</v>
      </c>
      <c r="E112">
        <f t="shared" si="19"/>
        <v>-1.1034115010770569E-4</v>
      </c>
    </row>
    <row r="113" spans="1:5" x14ac:dyDescent="0.25">
      <c r="A113" s="3">
        <f t="shared" si="15"/>
        <v>14.910134025969779</v>
      </c>
      <c r="B113" s="3">
        <f t="shared" si="16"/>
        <v>5.196494369476568</v>
      </c>
      <c r="C113" s="3">
        <f t="shared" si="17"/>
        <v>3479.5713069534686</v>
      </c>
      <c r="D113" s="3">
        <f t="shared" si="18"/>
        <v>14.90864059648923</v>
      </c>
      <c r="E113">
        <f t="shared" si="19"/>
        <v>1.0512047099442354E-4</v>
      </c>
    </row>
    <row r="114" spans="1:5" x14ac:dyDescent="0.25">
      <c r="A114" s="3">
        <f t="shared" si="15"/>
        <v>14.90864059648923</v>
      </c>
      <c r="B114" s="3">
        <f t="shared" si="16"/>
        <v>-4.9477346081694122</v>
      </c>
      <c r="C114" s="3">
        <f t="shared" si="17"/>
        <v>3477.16467223582</v>
      </c>
      <c r="D114" s="3">
        <f t="shared" si="18"/>
        <v>14.910063518632571</v>
      </c>
      <c r="E114">
        <f t="shared" si="19"/>
        <v>-1.0017207611138941E-4</v>
      </c>
    </row>
    <row r="115" spans="1:5" x14ac:dyDescent="0.25">
      <c r="A115" s="3">
        <f t="shared" si="15"/>
        <v>14.910063518632571</v>
      </c>
      <c r="B115" s="3">
        <f t="shared" si="16"/>
        <v>4.7174538323597517</v>
      </c>
      <c r="C115" s="3">
        <f t="shared" si="17"/>
        <v>3479.457678206225</v>
      </c>
      <c r="D115" s="3">
        <f t="shared" si="18"/>
        <v>14.908707717163304</v>
      </c>
      <c r="E115">
        <f t="shared" si="19"/>
        <v>9.5433674146517194E-5</v>
      </c>
    </row>
    <row r="116" spans="1:5" x14ac:dyDescent="0.25">
      <c r="A116" s="3">
        <f t="shared" si="15"/>
        <v>14.908707717163304</v>
      </c>
      <c r="B116" s="3">
        <f t="shared" si="16"/>
        <v>-4.4919215764675755</v>
      </c>
      <c r="C116" s="3">
        <f t="shared" si="17"/>
        <v>3477.2728288916951</v>
      </c>
      <c r="D116" s="3">
        <f t="shared" si="18"/>
        <v>14.909999511565845</v>
      </c>
      <c r="E116">
        <f t="shared" si="19"/>
        <v>-9.0940240763151271E-5</v>
      </c>
    </row>
    <row r="117" spans="1:5" x14ac:dyDescent="0.25">
      <c r="A117" s="3">
        <f t="shared" si="15"/>
        <v>14.909999511565845</v>
      </c>
      <c r="B117" s="3">
        <f t="shared" si="16"/>
        <v>4.2825872037210502</v>
      </c>
      <c r="C117" s="3">
        <f t="shared" si="17"/>
        <v>3479.3545258527665</v>
      </c>
      <c r="D117" s="3">
        <f t="shared" si="18"/>
        <v>14.908768654758383</v>
      </c>
      <c r="E117">
        <f t="shared" si="19"/>
        <v>8.6639466455937076E-5</v>
      </c>
    </row>
    <row r="118" spans="1:5" x14ac:dyDescent="0.25">
      <c r="A118" s="3">
        <f t="shared" si="15"/>
        <v>14.908768654758383</v>
      </c>
      <c r="B118" s="3">
        <f t="shared" si="16"/>
        <v>-4.0780886259162799</v>
      </c>
      <c r="C118" s="3">
        <f t="shared" si="17"/>
        <v>3477.3710228601631</v>
      </c>
      <c r="D118" s="3">
        <f t="shared" si="18"/>
        <v>14.909941405264183</v>
      </c>
      <c r="E118">
        <f t="shared" si="19"/>
        <v>-8.255925328005438E-5</v>
      </c>
    </row>
    <row r="119" spans="1:5" x14ac:dyDescent="0.25">
      <c r="A119" s="3">
        <f t="shared" si="15"/>
        <v>14.909941405264183</v>
      </c>
      <c r="B119" s="3">
        <f t="shared" si="16"/>
        <v>3.8878186978108715</v>
      </c>
      <c r="C119" s="3">
        <f t="shared" si="17"/>
        <v>3479.2608835663923</v>
      </c>
      <c r="D119" s="3">
        <f t="shared" si="18"/>
        <v>14.908823978653212</v>
      </c>
      <c r="E119">
        <f t="shared" si="19"/>
        <v>7.8655607954707774E-5</v>
      </c>
    </row>
    <row r="120" spans="1:5" x14ac:dyDescent="0.25">
      <c r="A120" s="3">
        <f t="shared" si="15"/>
        <v>14.908823978653212</v>
      </c>
      <c r="B120" s="3">
        <f t="shared" si="16"/>
        <v>-3.7023715159739368</v>
      </c>
      <c r="C120" s="3">
        <f t="shared" si="17"/>
        <v>3477.4601714695309</v>
      </c>
      <c r="D120" s="3">
        <f t="shared" si="18"/>
        <v>14.909888655553425</v>
      </c>
      <c r="E120">
        <f t="shared" si="19"/>
        <v>-7.495068776525949E-5</v>
      </c>
    </row>
    <row r="121" spans="1:5" x14ac:dyDescent="0.25">
      <c r="A121" s="3">
        <f t="shared" si="15"/>
        <v>14.909888655553425</v>
      </c>
      <c r="B121" s="3">
        <f t="shared" si="16"/>
        <v>3.5294490061642136</v>
      </c>
      <c r="C121" s="3">
        <f t="shared" si="17"/>
        <v>3479.1758742271049</v>
      </c>
      <c r="D121" s="3">
        <f t="shared" si="18"/>
        <v>14.908874205829193</v>
      </c>
      <c r="E121">
        <f t="shared" si="19"/>
        <v>7.1407434677056193E-5</v>
      </c>
    </row>
    <row r="122" spans="1:5" x14ac:dyDescent="0.25">
      <c r="A122" s="3">
        <f t="shared" si="15"/>
        <v>14.908874205829193</v>
      </c>
      <c r="B122" s="3">
        <f t="shared" si="16"/>
        <v>-3.3612613400327973</v>
      </c>
      <c r="C122" s="3">
        <f t="shared" si="17"/>
        <v>3477.5411076484015</v>
      </c>
      <c r="D122" s="3">
        <f t="shared" si="18"/>
        <v>14.90984076847676</v>
      </c>
      <c r="E122">
        <f t="shared" si="19"/>
        <v>-6.8043348560547476E-5</v>
      </c>
    </row>
    <row r="123" spans="1:5" x14ac:dyDescent="0.25">
      <c r="A123" s="3">
        <f t="shared" si="15"/>
        <v>14.90984076847676</v>
      </c>
      <c r="B123" s="3">
        <f t="shared" si="16"/>
        <v>3.2041204490524251</v>
      </c>
      <c r="C123" s="3">
        <f t="shared" si="17"/>
        <v>3479.0987016733707</v>
      </c>
      <c r="D123" s="3">
        <f t="shared" si="18"/>
        <v>14.908919805686164</v>
      </c>
      <c r="E123">
        <f t="shared" si="19"/>
        <v>6.4827160972183711E-5</v>
      </c>
    </row>
    <row r="124" spans="1:5" x14ac:dyDescent="0.25">
      <c r="A124" s="3">
        <f t="shared" si="15"/>
        <v>14.908919805686164</v>
      </c>
      <c r="B124" s="3">
        <f t="shared" si="16"/>
        <v>-3.0515719151007943</v>
      </c>
      <c r="C124" s="3">
        <f t="shared" si="17"/>
        <v>3477.6145876796654</v>
      </c>
      <c r="D124" s="3">
        <f t="shared" si="18"/>
        <v>14.909797295654693</v>
      </c>
      <c r="E124">
        <f t="shared" si="19"/>
        <v>-6.1772603421284894E-5</v>
      </c>
    </row>
    <row r="125" spans="1:5" x14ac:dyDescent="0.25">
      <c r="A125" s="3">
        <f t="shared" si="15"/>
        <v>14.909797295654693</v>
      </c>
      <c r="B125" s="3">
        <f t="shared" si="16"/>
        <v>2.9087853650853503</v>
      </c>
      <c r="C125" s="3">
        <f t="shared" si="17"/>
        <v>3479.028643218764</v>
      </c>
      <c r="D125" s="3">
        <f t="shared" si="18"/>
        <v>14.908961204416768</v>
      </c>
      <c r="E125">
        <f t="shared" si="19"/>
        <v>5.885324603203108E-5</v>
      </c>
    </row>
    <row r="126" spans="1:5" x14ac:dyDescent="0.25">
      <c r="A126" s="3">
        <f t="shared" si="15"/>
        <v>14.908961204416768</v>
      </c>
      <c r="B126" s="3">
        <f t="shared" si="16"/>
        <v>-2.7704101525596343</v>
      </c>
      <c r="C126" s="3">
        <f t="shared" si="17"/>
        <v>3477.6812982442134</v>
      </c>
      <c r="D126" s="3">
        <f t="shared" si="18"/>
        <v>14.909757830074776</v>
      </c>
      <c r="E126">
        <f t="shared" si="19"/>
        <v>-5.6079778226103537E-5</v>
      </c>
    </row>
    <row r="127" spans="1:5" x14ac:dyDescent="0.25">
      <c r="A127" s="3">
        <f t="shared" si="15"/>
        <v>14.909757830074776</v>
      </c>
      <c r="B127" s="3">
        <f t="shared" si="16"/>
        <v>2.6406774370698258</v>
      </c>
      <c r="C127" s="3">
        <f t="shared" si="17"/>
        <v>3478.9650428622372</v>
      </c>
      <c r="D127" s="3">
        <f t="shared" si="18"/>
        <v>14.908998788979353</v>
      </c>
      <c r="E127">
        <f t="shared" si="19"/>
        <v>5.3429818719216215E-5</v>
      </c>
    </row>
    <row r="128" spans="1:5" x14ac:dyDescent="0.25">
      <c r="A128" s="3">
        <f t="shared" si="15"/>
        <v>14.908998788979353</v>
      </c>
      <c r="B128" s="3">
        <f t="shared" si="16"/>
        <v>-2.5151491410215385</v>
      </c>
      <c r="C128" s="3">
        <f t="shared" si="17"/>
        <v>3477.741862818737</v>
      </c>
      <c r="D128" s="3">
        <f t="shared" si="18"/>
        <v>14.909722002271263</v>
      </c>
      <c r="E128">
        <f t="shared" si="19"/>
        <v>-5.0911607557688811E-5</v>
      </c>
    </row>
    <row r="129" spans="1:5" x14ac:dyDescent="0.25">
      <c r="A129" s="3">
        <f t="shared" si="15"/>
        <v>14.909722002271263</v>
      </c>
      <c r="B129" s="3">
        <f t="shared" si="16"/>
        <v>2.3972856788896024</v>
      </c>
      <c r="C129" s="3">
        <f t="shared" si="17"/>
        <v>3478.9073051276464</v>
      </c>
      <c r="D129" s="3">
        <f t="shared" si="18"/>
        <v>14.909032910706404</v>
      </c>
      <c r="E129">
        <f t="shared" si="19"/>
        <v>4.8506155366217063E-5</v>
      </c>
    </row>
    <row r="130" spans="1:5" x14ac:dyDescent="0.25">
      <c r="A130" s="3">
        <f t="shared" si="15"/>
        <v>14.909032910706404</v>
      </c>
      <c r="B130" s="3">
        <f t="shared" si="16"/>
        <v>-2.2834036924177781</v>
      </c>
      <c r="C130" s="3">
        <f t="shared" si="17"/>
        <v>3477.7968474869122</v>
      </c>
      <c r="D130" s="3">
        <f t="shared" si="18"/>
        <v>14.909689476858066</v>
      </c>
      <c r="E130">
        <f t="shared" si="19"/>
        <v>-4.6219735980558113E-5</v>
      </c>
    </row>
    <row r="131" spans="1:5" x14ac:dyDescent="0.25">
      <c r="A131" s="3">
        <f t="shared" si="15"/>
        <v>14.909689476858066</v>
      </c>
      <c r="B131" s="3">
        <f t="shared" si="16"/>
        <v>2.1763308342488017</v>
      </c>
      <c r="C131" s="3">
        <f t="shared" si="17"/>
        <v>3478.8548894732885</v>
      </c>
      <c r="D131" s="3">
        <f t="shared" si="18"/>
        <v>14.909063888581638</v>
      </c>
      <c r="E131">
        <f t="shared" si="19"/>
        <v>4.4036205628618005E-5</v>
      </c>
    </row>
    <row r="132" spans="1:5" x14ac:dyDescent="0.25">
      <c r="A132" s="3">
        <f t="shared" si="15"/>
        <v>14.909063888581638</v>
      </c>
      <c r="B132" s="3">
        <f t="shared" si="16"/>
        <v>-2.0730081292858813</v>
      </c>
      <c r="C132" s="3">
        <f t="shared" si="17"/>
        <v>3477.8467662173643</v>
      </c>
      <c r="D132" s="3">
        <f t="shared" si="18"/>
        <v>14.909659949382656</v>
      </c>
      <c r="E132">
        <f t="shared" si="19"/>
        <v>-4.1960265319340965E-5</v>
      </c>
    </row>
    <row r="133" spans="1:5" x14ac:dyDescent="0.25">
      <c r="A133" s="3">
        <f t="shared" si="15"/>
        <v>14.909659949382656</v>
      </c>
      <c r="B133" s="3">
        <f t="shared" si="16"/>
        <v>1.975743963586865</v>
      </c>
      <c r="C133" s="3">
        <f t="shared" si="17"/>
        <v>3478.8073052192594</v>
      </c>
      <c r="D133" s="3">
        <f t="shared" si="18"/>
        <v>14.909092012216195</v>
      </c>
      <c r="E133">
        <f t="shared" si="19"/>
        <v>3.9978162013148613E-5</v>
      </c>
    </row>
    <row r="134" spans="1:5" x14ac:dyDescent="0.25">
      <c r="A134" s="3">
        <f t="shared" si="15"/>
        <v>14.909092012216195</v>
      </c>
      <c r="B134" s="3">
        <f t="shared" si="16"/>
        <v>-1.8819961073168088</v>
      </c>
      <c r="C134" s="3">
        <f t="shared" si="17"/>
        <v>3477.8920856571785</v>
      </c>
      <c r="D134" s="3">
        <f t="shared" si="18"/>
        <v>14.909633143470693</v>
      </c>
      <c r="E134">
        <f t="shared" si="19"/>
        <v>-3.8093343712336177E-5</v>
      </c>
    </row>
    <row r="135" spans="1:5" x14ac:dyDescent="0.25">
      <c r="A135" s="3">
        <f t="shared" si="15"/>
        <v>14.909633143470693</v>
      </c>
      <c r="B135" s="3">
        <f t="shared" si="16"/>
        <v>1.7936470139538869</v>
      </c>
      <c r="C135" s="3">
        <f t="shared" si="17"/>
        <v>3478.7641069437959</v>
      </c>
      <c r="D135" s="3">
        <f t="shared" si="18"/>
        <v>14.909117544551417</v>
      </c>
      <c r="E135">
        <f t="shared" si="19"/>
        <v>3.6294069028395157E-5</v>
      </c>
    </row>
    <row r="136" spans="1:5" x14ac:dyDescent="0.25">
      <c r="A136" s="3">
        <f t="shared" si="15"/>
        <v>14.909117544551417</v>
      </c>
      <c r="B136" s="3">
        <f t="shared" si="16"/>
        <v>-1.7085822885564994</v>
      </c>
      <c r="C136" s="3">
        <f t="shared" si="17"/>
        <v>3477.9332294853484</v>
      </c>
      <c r="D136" s="3">
        <f t="shared" si="18"/>
        <v>14.909608808234708</v>
      </c>
      <c r="E136">
        <f t="shared" si="19"/>
        <v>-3.4582792558606779E-5</v>
      </c>
    </row>
    <row r="137" spans="1:5" x14ac:dyDescent="0.25">
      <c r="A137" s="3">
        <f t="shared" si="15"/>
        <v>14.909608808234708</v>
      </c>
      <c r="B137" s="3">
        <f t="shared" si="16"/>
        <v>1.6283351886668243</v>
      </c>
      <c r="C137" s="3">
        <f t="shared" si="17"/>
        <v>3478.7248903055442</v>
      </c>
      <c r="D137" s="3">
        <f t="shared" si="18"/>
        <v>14.909140724313152</v>
      </c>
      <c r="E137">
        <f t="shared" si="19"/>
        <v>3.2949468333416338E-5</v>
      </c>
    </row>
    <row r="138" spans="1:5" x14ac:dyDescent="0.25">
      <c r="A138" s="3">
        <f t="shared" si="15"/>
        <v>14.909140724313152</v>
      </c>
      <c r="B138" s="3">
        <f t="shared" si="16"/>
        <v>-1.5511456966341939</v>
      </c>
      <c r="C138" s="3">
        <f t="shared" si="17"/>
        <v>3477.9705823660806</v>
      </c>
      <c r="D138" s="3">
        <f t="shared" si="18"/>
        <v>14.909586715922311</v>
      </c>
      <c r="E138">
        <f t="shared" si="19"/>
        <v>-3.1395767885689584E-5</v>
      </c>
    </row>
    <row r="139" spans="1:5" x14ac:dyDescent="0.25">
      <c r="A139" s="3">
        <f t="shared" si="15"/>
        <v>14.909586715922311</v>
      </c>
      <c r="B139" s="3">
        <f t="shared" si="16"/>
        <v>1.4782609484100249</v>
      </c>
      <c r="C139" s="3">
        <f t="shared" si="17"/>
        <v>3478.6892882521133</v>
      </c>
      <c r="D139" s="3">
        <f t="shared" si="18"/>
        <v>14.909161768240606</v>
      </c>
      <c r="E139">
        <f t="shared" si="19"/>
        <v>2.9913076576568284E-5</v>
      </c>
    </row>
    <row r="140" spans="1:5" x14ac:dyDescent="0.25">
      <c r="A140" s="3">
        <f t="shared" si="15"/>
        <v>14.909161768240606</v>
      </c>
      <c r="B140" s="3">
        <f t="shared" si="16"/>
        <v>-1.4082145988068078</v>
      </c>
      <c r="C140" s="3">
        <f t="shared" si="17"/>
        <v>3478.0044935391779</v>
      </c>
      <c r="D140" s="3">
        <f t="shared" si="18"/>
        <v>14.909566659781552</v>
      </c>
      <c r="E140">
        <f t="shared" si="19"/>
        <v>-2.8502452942032235E-5</v>
      </c>
    </row>
    <row r="141" spans="1:5" x14ac:dyDescent="0.25">
      <c r="A141" s="3">
        <f t="shared" si="15"/>
        <v>14.909566659781552</v>
      </c>
      <c r="B141" s="3">
        <f t="shared" si="16"/>
        <v>1.3420194921491202</v>
      </c>
      <c r="C141" s="3">
        <f t="shared" si="17"/>
        <v>3478.6569675789033</v>
      </c>
      <c r="D141" s="3">
        <f t="shared" si="18"/>
        <v>14.909180873110243</v>
      </c>
      <c r="E141">
        <f t="shared" si="19"/>
        <v>2.7156492887065352E-5</v>
      </c>
    </row>
    <row r="142" spans="1:5" x14ac:dyDescent="0.25">
      <c r="A142" s="3">
        <f t="shared" si="15"/>
        <v>14.909180873110243</v>
      </c>
      <c r="B142" s="3">
        <f t="shared" si="16"/>
        <v>-1.2784527763433289</v>
      </c>
      <c r="C142" s="3">
        <f t="shared" si="17"/>
        <v>3478.0352800803375</v>
      </c>
      <c r="D142" s="3">
        <f t="shared" si="18"/>
        <v>14.909548452123506</v>
      </c>
      <c r="E142">
        <f t="shared" si="19"/>
        <v>-2.587577913182718E-5</v>
      </c>
    </row>
    <row r="143" spans="1:5" x14ac:dyDescent="0.25">
      <c r="A143" s="3">
        <f t="shared" si="15"/>
        <v>14.909548452123506</v>
      </c>
      <c r="B143" s="3">
        <f t="shared" si="16"/>
        <v>1.2183355811575893</v>
      </c>
      <c r="C143" s="3">
        <f t="shared" si="17"/>
        <v>3478.6276258059188</v>
      </c>
      <c r="D143" s="3">
        <f t="shared" si="18"/>
        <v>14.909198217573501</v>
      </c>
      <c r="E143">
        <f t="shared" si="19"/>
        <v>2.4653933312819061E-5</v>
      </c>
    </row>
    <row r="144" spans="1:5" x14ac:dyDescent="0.25">
      <c r="A144" s="3">
        <f t="shared" si="15"/>
        <v>14.909198217573501</v>
      </c>
      <c r="B144" s="3">
        <f t="shared" si="16"/>
        <v>-1.1606470564438496</v>
      </c>
      <c r="C144" s="3">
        <f t="shared" si="17"/>
        <v>3478.0632298616256</v>
      </c>
      <c r="D144" s="3">
        <f t="shared" si="18"/>
        <v>14.909531922563819</v>
      </c>
      <c r="E144">
        <f t="shared" si="19"/>
        <v>-2.3491172690456704E-5</v>
      </c>
    </row>
    <row r="145" spans="1:5" x14ac:dyDescent="0.25">
      <c r="A145" s="3">
        <f t="shared" ref="A145:A208" si="20">D144</f>
        <v>14.909531922563819</v>
      </c>
      <c r="B145" s="3">
        <f t="shared" ref="B145:B208" si="21">A145^4-20*A145^3+700*A145^2-14000*A145+70000</f>
        <v>1.1060515809513163</v>
      </c>
      <c r="C145" s="3">
        <f t="shared" ref="C145:C208" si="22">3*A145^3-60*A145^2+1400*A145-14000</f>
        <v>3478.6009883432125</v>
      </c>
      <c r="D145" s="3">
        <f t="shared" ref="D145:D208" si="23">A145-(B145/C145)</f>
        <v>14.90921396382562</v>
      </c>
      <c r="E145">
        <f t="shared" ref="E145:E208" si="24">(A145-A144)/A145</f>
        <v>2.2381989726519641E-5</v>
      </c>
    </row>
    <row r="146" spans="1:5" x14ac:dyDescent="0.25">
      <c r="A146" s="3">
        <f t="shared" si="20"/>
        <v>14.90921396382562</v>
      </c>
      <c r="B146" s="3">
        <f t="shared" si="21"/>
        <v>-1.0536959888704587</v>
      </c>
      <c r="C146" s="3">
        <f t="shared" si="22"/>
        <v>3478.0886042399943</v>
      </c>
      <c r="D146" s="3">
        <f t="shared" si="23"/>
        <v>14.909516916426535</v>
      </c>
      <c r="E146">
        <f t="shared" si="24"/>
        <v>-2.1326324712383903E-5</v>
      </c>
    </row>
    <row r="147" spans="1:5" x14ac:dyDescent="0.25">
      <c r="A147" s="3">
        <f t="shared" si="20"/>
        <v>14.909516916426535</v>
      </c>
      <c r="B147" s="3">
        <f t="shared" si="21"/>
        <v>1.0041166085575242</v>
      </c>
      <c r="C147" s="3">
        <f t="shared" si="22"/>
        <v>3478.5768059179318</v>
      </c>
      <c r="D147" s="3">
        <f t="shared" si="23"/>
        <v>14.909228259120809</v>
      </c>
      <c r="E147">
        <f t="shared" si="24"/>
        <v>2.0319410924795652E-5</v>
      </c>
    </row>
    <row r="148" spans="1:5" x14ac:dyDescent="0.25">
      <c r="A148" s="3">
        <f t="shared" si="20"/>
        <v>14.909228259120809</v>
      </c>
      <c r="B148" s="3">
        <f t="shared" si="21"/>
        <v>-0.95659956405870616</v>
      </c>
      <c r="C148" s="3">
        <f t="shared" si="22"/>
        <v>3478.1116404982713</v>
      </c>
      <c r="D148" s="3">
        <f t="shared" si="23"/>
        <v>14.909503293295366</v>
      </c>
      <c r="E148">
        <f t="shared" si="24"/>
        <v>-1.9360982386804941E-5</v>
      </c>
    </row>
    <row r="149" spans="1:5" x14ac:dyDescent="0.25">
      <c r="A149" s="3">
        <f t="shared" si="20"/>
        <v>14.909503293295366</v>
      </c>
      <c r="B149" s="3">
        <f t="shared" si="21"/>
        <v>0.91157668264349923</v>
      </c>
      <c r="C149" s="3">
        <f t="shared" si="22"/>
        <v>3478.5548522391691</v>
      </c>
      <c r="D149" s="3">
        <f t="shared" si="23"/>
        <v>14.909241237148096</v>
      </c>
      <c r="E149">
        <f t="shared" si="24"/>
        <v>1.8446903907284758E-5</v>
      </c>
    </row>
    <row r="150" spans="1:5" x14ac:dyDescent="0.25">
      <c r="A150" s="3">
        <f t="shared" si="20"/>
        <v>14.909241237148096</v>
      </c>
      <c r="B150" s="3">
        <f t="shared" si="21"/>
        <v>-0.86844987582298927</v>
      </c>
      <c r="C150" s="3">
        <f t="shared" si="22"/>
        <v>3478.1325540617836</v>
      </c>
      <c r="D150" s="3">
        <f t="shared" si="23"/>
        <v>14.909490925698583</v>
      </c>
      <c r="E150">
        <f t="shared" si="24"/>
        <v>-1.7576759480980139E-5</v>
      </c>
    </row>
    <row r="151" spans="1:5" x14ac:dyDescent="0.25">
      <c r="A151" s="3">
        <f t="shared" si="20"/>
        <v>14.909490925698583</v>
      </c>
      <c r="B151" s="3">
        <f t="shared" si="21"/>
        <v>0.82756578334374353</v>
      </c>
      <c r="C151" s="3">
        <f t="shared" si="22"/>
        <v>3478.5349218781812</v>
      </c>
      <c r="D151" s="3">
        <f t="shared" si="23"/>
        <v>14.909253019280527</v>
      </c>
      <c r="E151">
        <f t="shared" si="24"/>
        <v>1.6746953449346407E-5</v>
      </c>
    </row>
    <row r="152" spans="1:5" x14ac:dyDescent="0.25">
      <c r="A152" s="3">
        <f t="shared" si="20"/>
        <v>14.909253019280527</v>
      </c>
      <c r="B152" s="3">
        <f t="shared" si="21"/>
        <v>-0.78842264282866381</v>
      </c>
      <c r="C152" s="3">
        <f t="shared" si="22"/>
        <v>3478.1515405109749</v>
      </c>
      <c r="D152" s="3">
        <f t="shared" si="23"/>
        <v>14.909479697915327</v>
      </c>
      <c r="E152">
        <f t="shared" si="24"/>
        <v>-1.5956964292435436E-5</v>
      </c>
    </row>
    <row r="153" spans="1:5" x14ac:dyDescent="0.25">
      <c r="A153" s="3">
        <f t="shared" si="20"/>
        <v>14.909479697915327</v>
      </c>
      <c r="B153" s="3">
        <f t="shared" si="21"/>
        <v>0.7512977376463823</v>
      </c>
      <c r="C153" s="3">
        <f t="shared" si="22"/>
        <v>3478.5168283443927</v>
      </c>
      <c r="D153" s="3">
        <f t="shared" si="23"/>
        <v>14.909263715709484</v>
      </c>
      <c r="E153">
        <f t="shared" si="24"/>
        <v>1.5203658302792491E-5</v>
      </c>
    </row>
    <row r="154" spans="1:5" x14ac:dyDescent="0.25">
      <c r="A154" s="3">
        <f t="shared" si="20"/>
        <v>14.909263715709484</v>
      </c>
      <c r="B154" s="3">
        <f t="shared" si="21"/>
        <v>-0.71576950937742367</v>
      </c>
      <c r="C154" s="3">
        <f t="shared" si="22"/>
        <v>3478.1687774089914</v>
      </c>
      <c r="D154" s="3">
        <f t="shared" si="23"/>
        <v>14.909469504892007</v>
      </c>
      <c r="E154">
        <f t="shared" si="24"/>
        <v>-1.4486443459656607E-5</v>
      </c>
    </row>
    <row r="155" spans="1:5" x14ac:dyDescent="0.25">
      <c r="A155" s="3">
        <f t="shared" si="20"/>
        <v>14.909469504892007</v>
      </c>
      <c r="B155" s="3">
        <f t="shared" si="21"/>
        <v>0.68205885426141322</v>
      </c>
      <c r="C155" s="3">
        <f t="shared" si="22"/>
        <v>3478.5004023388537</v>
      </c>
      <c r="D155" s="3">
        <f t="shared" si="23"/>
        <v>14.90927342647448</v>
      </c>
      <c r="E155">
        <f t="shared" si="24"/>
        <v>1.380258247656613E-5</v>
      </c>
    </row>
    <row r="156" spans="1:5" x14ac:dyDescent="0.25">
      <c r="A156" s="3">
        <f t="shared" si="20"/>
        <v>14.90927342647448</v>
      </c>
      <c r="B156" s="3">
        <f t="shared" si="21"/>
        <v>-0.64981105516199023</v>
      </c>
      <c r="C156" s="3">
        <f t="shared" si="22"/>
        <v>3478.1844259608406</v>
      </c>
      <c r="D156" s="3">
        <f t="shared" si="23"/>
        <v>14.909460251258787</v>
      </c>
      <c r="E156">
        <f t="shared" si="24"/>
        <v>-1.3151440175432557E-5</v>
      </c>
    </row>
    <row r="157" spans="1:5" x14ac:dyDescent="0.25">
      <c r="A157" s="3">
        <f t="shared" si="20"/>
        <v>14.909460251258787</v>
      </c>
      <c r="B157" s="3">
        <f t="shared" si="21"/>
        <v>0.61920123867457733</v>
      </c>
      <c r="C157" s="3">
        <f t="shared" si="22"/>
        <v>3478.485490169056</v>
      </c>
      <c r="D157" s="3">
        <f t="shared" si="23"/>
        <v>14.9092822423982</v>
      </c>
      <c r="E157">
        <f t="shared" si="24"/>
        <v>1.2530620234356662E-5</v>
      </c>
    </row>
    <row r="158" spans="1:5" x14ac:dyDescent="0.25">
      <c r="A158" s="3">
        <f t="shared" si="20"/>
        <v>14.9092822423982</v>
      </c>
      <c r="B158" s="3">
        <f t="shared" si="21"/>
        <v>-0.58993044757517055</v>
      </c>
      <c r="C158" s="3">
        <f t="shared" si="22"/>
        <v>3478.1986325199687</v>
      </c>
      <c r="D158" s="3">
        <f t="shared" si="23"/>
        <v>14.9094518504367</v>
      </c>
      <c r="E158">
        <f t="shared" si="24"/>
        <v>-1.1939465474785263E-5</v>
      </c>
    </row>
    <row r="159" spans="1:5" x14ac:dyDescent="0.25">
      <c r="A159" s="3">
        <f t="shared" si="20"/>
        <v>14.9094518504367</v>
      </c>
      <c r="B159" s="3">
        <f t="shared" si="21"/>
        <v>0.56213672467856668</v>
      </c>
      <c r="C159" s="3">
        <f t="shared" si="22"/>
        <v>3478.4719523098611</v>
      </c>
      <c r="D159" s="3">
        <f t="shared" si="23"/>
        <v>14.909290245935532</v>
      </c>
      <c r="E159">
        <f t="shared" si="24"/>
        <v>1.1375873519738002E-5</v>
      </c>
    </row>
    <row r="160" spans="1:5" x14ac:dyDescent="0.25">
      <c r="A160" s="3">
        <f t="shared" si="20"/>
        <v>14.909290245935532</v>
      </c>
      <c r="B160" s="3">
        <f t="shared" si="21"/>
        <v>-0.53556767798727378</v>
      </c>
      <c r="C160" s="3">
        <f t="shared" si="22"/>
        <v>3478.2115299562429</v>
      </c>
      <c r="D160" s="3">
        <f t="shared" si="23"/>
        <v>14.909444223827151</v>
      </c>
      <c r="E160">
        <f t="shared" si="24"/>
        <v>-1.0839181376303295E-5</v>
      </c>
    </row>
    <row r="161" spans="1:5" x14ac:dyDescent="0.25">
      <c r="A161" s="3">
        <f t="shared" si="20"/>
        <v>14.909444223827151</v>
      </c>
      <c r="B161" s="3">
        <f t="shared" si="21"/>
        <v>0.51033136653131805</v>
      </c>
      <c r="C161" s="3">
        <f t="shared" si="22"/>
        <v>3478.4596620971934</v>
      </c>
      <c r="D161" s="3">
        <f t="shared" si="23"/>
        <v>14.909297511944276</v>
      </c>
      <c r="E161">
        <f t="shared" si="24"/>
        <v>1.0327540672054689E-5</v>
      </c>
    </row>
    <row r="162" spans="1:5" x14ac:dyDescent="0.25">
      <c r="A162" s="3">
        <f t="shared" si="20"/>
        <v>14.909297511944276</v>
      </c>
      <c r="B162" s="3">
        <f t="shared" si="21"/>
        <v>-0.48621432902291417</v>
      </c>
      <c r="C162" s="3">
        <f t="shared" si="22"/>
        <v>3478.2232388977645</v>
      </c>
      <c r="D162" s="3">
        <f t="shared" si="23"/>
        <v>14.909437300076211</v>
      </c>
      <c r="E162">
        <f t="shared" si="24"/>
        <v>-9.8402948064963677E-6</v>
      </c>
    </row>
    <row r="163" spans="1:5" x14ac:dyDescent="0.25">
      <c r="A163" s="3">
        <f t="shared" si="20"/>
        <v>14.909437300076211</v>
      </c>
      <c r="B163" s="3">
        <f t="shared" si="21"/>
        <v>0.46330043880152516</v>
      </c>
      <c r="C163" s="3">
        <f t="shared" si="22"/>
        <v>3478.4485045423244</v>
      </c>
      <c r="D163" s="3">
        <f t="shared" si="23"/>
        <v>14.90930410838509</v>
      </c>
      <c r="E163">
        <f t="shared" si="24"/>
        <v>9.3758154061849533E-6</v>
      </c>
    </row>
    <row r="164" spans="1:5" x14ac:dyDescent="0.25">
      <c r="A164" s="3">
        <f t="shared" si="20"/>
        <v>14.90930410838509</v>
      </c>
      <c r="B164" s="3">
        <f t="shared" si="21"/>
        <v>-0.4414088225166779</v>
      </c>
      <c r="C164" s="3">
        <f t="shared" si="22"/>
        <v>3478.2338688586933</v>
      </c>
      <c r="D164" s="3">
        <f t="shared" si="23"/>
        <v>14.909431014406698</v>
      </c>
      <c r="E164">
        <f t="shared" si="24"/>
        <v>-8.9334612905691198E-6</v>
      </c>
    </row>
    <row r="165" spans="1:5" x14ac:dyDescent="0.25">
      <c r="A165" s="3">
        <f t="shared" si="20"/>
        <v>14.909431014406698</v>
      </c>
      <c r="B165" s="3">
        <f t="shared" si="21"/>
        <v>0.42060389812104404</v>
      </c>
      <c r="C165" s="3">
        <f t="shared" si="22"/>
        <v>3478.4383752553986</v>
      </c>
      <c r="D165" s="3">
        <f t="shared" si="23"/>
        <v>14.909310096956755</v>
      </c>
      <c r="E165">
        <f t="shared" si="24"/>
        <v>8.5117950836072799E-6</v>
      </c>
    </row>
    <row r="166" spans="1:5" x14ac:dyDescent="0.25">
      <c r="A166" s="3">
        <f t="shared" si="20"/>
        <v>14.909310096956755</v>
      </c>
      <c r="B166" s="3">
        <f t="shared" si="21"/>
        <v>-0.4007321059179958</v>
      </c>
      <c r="C166" s="3">
        <f t="shared" si="22"/>
        <v>3478.2435192628254</v>
      </c>
      <c r="D166" s="3">
        <f t="shared" si="23"/>
        <v>14.909425308011905</v>
      </c>
      <c r="E166">
        <f t="shared" si="24"/>
        <v>-8.1101975313574482E-6</v>
      </c>
    </row>
    <row r="167" spans="1:5" x14ac:dyDescent="0.25">
      <c r="A167" s="3">
        <f t="shared" si="20"/>
        <v>14.909425308011905</v>
      </c>
      <c r="B167" s="3">
        <f t="shared" si="21"/>
        <v>0.38184226315934211</v>
      </c>
      <c r="C167" s="3">
        <f t="shared" si="22"/>
        <v>3478.4291794683668</v>
      </c>
      <c r="D167" s="3">
        <f t="shared" si="23"/>
        <v>14.909315533673128</v>
      </c>
      <c r="E167">
        <f t="shared" si="24"/>
        <v>7.7273974529074141E-6</v>
      </c>
    </row>
    <row r="168" spans="1:5" x14ac:dyDescent="0.25">
      <c r="A168" s="3">
        <f t="shared" si="20"/>
        <v>14.909315533673128</v>
      </c>
      <c r="B168" s="3">
        <f t="shared" si="21"/>
        <v>-0.36380373523570597</v>
      </c>
      <c r="C168" s="3">
        <f t="shared" si="22"/>
        <v>3478.2522803732718</v>
      </c>
      <c r="D168" s="3">
        <f t="shared" si="23"/>
        <v>14.909420127505292</v>
      </c>
      <c r="E168">
        <f t="shared" si="24"/>
        <v>-7.3628020366474011E-6</v>
      </c>
    </row>
    <row r="169" spans="1:5" x14ac:dyDescent="0.25">
      <c r="A169" s="3">
        <f t="shared" si="20"/>
        <v>14.909420127505292</v>
      </c>
      <c r="B169" s="3">
        <f t="shared" si="21"/>
        <v>0.34665287530515343</v>
      </c>
      <c r="C169" s="3">
        <f t="shared" si="22"/>
        <v>3478.4208311480324</v>
      </c>
      <c r="D169" s="3">
        <f t="shared" si="23"/>
        <v>14.909320469386815</v>
      </c>
      <c r="E169">
        <f t="shared" si="24"/>
        <v>7.0152850526530615E-6</v>
      </c>
    </row>
    <row r="170" spans="1:5" x14ac:dyDescent="0.25">
      <c r="A170" s="3">
        <f t="shared" si="20"/>
        <v>14.909320469386815</v>
      </c>
      <c r="B170" s="3">
        <f t="shared" si="21"/>
        <v>-0.3302783185208682</v>
      </c>
      <c r="C170" s="3">
        <f t="shared" si="22"/>
        <v>3478.2602341362435</v>
      </c>
      <c r="D170" s="3">
        <f t="shared" si="23"/>
        <v>14.909415424420736</v>
      </c>
      <c r="E170">
        <f t="shared" si="24"/>
        <v>-6.6842830752877543E-6</v>
      </c>
    </row>
    <row r="171" spans="1:5" x14ac:dyDescent="0.25">
      <c r="A171" s="3">
        <f t="shared" si="20"/>
        <v>14.909415424420736</v>
      </c>
      <c r="B171" s="3">
        <f t="shared" si="21"/>
        <v>0.31470650315168314</v>
      </c>
      <c r="C171" s="3">
        <f t="shared" si="22"/>
        <v>3478.4132521907013</v>
      </c>
      <c r="D171" s="3">
        <f t="shared" si="23"/>
        <v>14.909324950264754</v>
      </c>
      <c r="E171">
        <f t="shared" si="24"/>
        <v>6.3687965770653313E-6</v>
      </c>
    </row>
    <row r="172" spans="1:5" x14ac:dyDescent="0.25">
      <c r="A172" s="3">
        <f t="shared" si="20"/>
        <v>14.909324950264754</v>
      </c>
      <c r="B172" s="3">
        <f t="shared" si="21"/>
        <v>-0.29984228700050153</v>
      </c>
      <c r="C172" s="3">
        <f t="shared" si="22"/>
        <v>3478.2674549473995</v>
      </c>
      <c r="D172" s="3">
        <f t="shared" si="23"/>
        <v>14.909411154759056</v>
      </c>
      <c r="E172">
        <f t="shared" si="24"/>
        <v>-6.0682932516386037E-6</v>
      </c>
    </row>
    <row r="173" spans="1:5" x14ac:dyDescent="0.25">
      <c r="A173" s="3">
        <f t="shared" si="20"/>
        <v>14.909411154759056</v>
      </c>
      <c r="B173" s="3">
        <f t="shared" si="21"/>
        <v>0.28570426124497317</v>
      </c>
      <c r="C173" s="3">
        <f t="shared" si="22"/>
        <v>3478.4063716913333</v>
      </c>
      <c r="D173" s="3">
        <f t="shared" si="23"/>
        <v>14.909329018219871</v>
      </c>
      <c r="E173">
        <f t="shared" si="24"/>
        <v>5.7818845698980234E-6</v>
      </c>
    </row>
    <row r="174" spans="1:5" x14ac:dyDescent="0.25">
      <c r="A174" s="3">
        <f t="shared" si="20"/>
        <v>14.909329018219871</v>
      </c>
      <c r="B174" s="3">
        <f t="shared" si="21"/>
        <v>-0.27221096350695007</v>
      </c>
      <c r="C174" s="3">
        <f t="shared" si="22"/>
        <v>3478.2740103474134</v>
      </c>
      <c r="D174" s="3">
        <f t="shared" si="23"/>
        <v>14.909407278576214</v>
      </c>
      <c r="E174">
        <f t="shared" si="24"/>
        <v>-5.5090701321262807E-6</v>
      </c>
    </row>
    <row r="175" spans="1:5" x14ac:dyDescent="0.25">
      <c r="A175" s="3">
        <f t="shared" si="20"/>
        <v>14.909407278576214</v>
      </c>
      <c r="B175" s="3">
        <f t="shared" si="21"/>
        <v>0.25937481244909577</v>
      </c>
      <c r="C175" s="3">
        <f t="shared" si="22"/>
        <v>3478.400125279888</v>
      </c>
      <c r="D175" s="3">
        <f t="shared" si="23"/>
        <v>14.909332711303012</v>
      </c>
      <c r="E175">
        <f t="shared" si="24"/>
        <v>5.2490588579873673E-6</v>
      </c>
    </row>
    <row r="176" spans="1:5" x14ac:dyDescent="0.25">
      <c r="A176" s="3">
        <f t="shared" si="20"/>
        <v>14.909332711303012</v>
      </c>
      <c r="B176" s="3">
        <f t="shared" si="21"/>
        <v>-0.24712590119452216</v>
      </c>
      <c r="C176" s="3">
        <f t="shared" si="22"/>
        <v>3478.2799616534612</v>
      </c>
      <c r="D176" s="3">
        <f t="shared" si="23"/>
        <v>14.909403759609622</v>
      </c>
      <c r="E176">
        <f t="shared" si="24"/>
        <v>-5.0013823318724918E-6</v>
      </c>
    </row>
    <row r="177" spans="1:5" x14ac:dyDescent="0.25">
      <c r="A177" s="3">
        <f t="shared" si="20"/>
        <v>14.909403759609622</v>
      </c>
      <c r="B177" s="3">
        <f t="shared" si="21"/>
        <v>0.2354718285787385</v>
      </c>
      <c r="C177" s="3">
        <f t="shared" si="22"/>
        <v>3478.3944545190861</v>
      </c>
      <c r="D177" s="3">
        <f t="shared" si="23"/>
        <v>14.909336064058799</v>
      </c>
      <c r="E177">
        <f t="shared" si="24"/>
        <v>4.7653352042752647E-6</v>
      </c>
    </row>
    <row r="178" spans="1:5" x14ac:dyDescent="0.25">
      <c r="A178" s="3">
        <f t="shared" si="20"/>
        <v>14.909336064058799</v>
      </c>
      <c r="B178" s="3">
        <f t="shared" si="21"/>
        <v>-0.22435246661189012</v>
      </c>
      <c r="C178" s="3">
        <f t="shared" si="22"/>
        <v>3478.2853645327123</v>
      </c>
      <c r="D178" s="3">
        <f t="shared" si="23"/>
        <v>14.909400564938714</v>
      </c>
      <c r="E178">
        <f t="shared" si="24"/>
        <v>-4.5404805775914816E-6</v>
      </c>
    </row>
    <row r="179" spans="1:5" x14ac:dyDescent="0.25">
      <c r="A179" s="3">
        <f t="shared" si="20"/>
        <v>14.909400564938714</v>
      </c>
      <c r="B179" s="3">
        <f t="shared" si="21"/>
        <v>0.21377168473554775</v>
      </c>
      <c r="C179" s="3">
        <f t="shared" si="22"/>
        <v>3478.3893063574033</v>
      </c>
      <c r="D179" s="3">
        <f t="shared" si="23"/>
        <v>14.909339107848691</v>
      </c>
      <c r="E179">
        <f t="shared" si="24"/>
        <v>4.3261886777036096E-6</v>
      </c>
    </row>
    <row r="180" spans="1:5" x14ac:dyDescent="0.25">
      <c r="A180" s="3">
        <f t="shared" si="20"/>
        <v>14.909339107848691</v>
      </c>
      <c r="B180" s="3">
        <f t="shared" si="21"/>
        <v>-0.20367764605907723</v>
      </c>
      <c r="C180" s="3">
        <f t="shared" si="22"/>
        <v>3478.2902695228549</v>
      </c>
      <c r="D180" s="3">
        <f t="shared" si="23"/>
        <v>14.909397664676982</v>
      </c>
      <c r="E180">
        <f t="shared" si="24"/>
        <v>-4.1220532700138863E-6</v>
      </c>
    </row>
    <row r="181" spans="1:5" x14ac:dyDescent="0.25">
      <c r="A181" s="3">
        <f t="shared" si="20"/>
        <v>14.909397664676982</v>
      </c>
      <c r="B181" s="3">
        <f t="shared" si="21"/>
        <v>0.19407136685913429</v>
      </c>
      <c r="C181" s="3">
        <f t="shared" si="22"/>
        <v>3478.384632632773</v>
      </c>
      <c r="D181" s="3">
        <f t="shared" si="23"/>
        <v>14.90934187114425</v>
      </c>
      <c r="E181">
        <f t="shared" si="24"/>
        <v>3.9275113326594559E-6</v>
      </c>
    </row>
    <row r="182" spans="1:5" x14ac:dyDescent="0.25">
      <c r="A182" s="3">
        <f t="shared" si="20"/>
        <v>14.90934187114425</v>
      </c>
      <c r="B182" s="3">
        <f t="shared" si="21"/>
        <v>-0.18490805372130126</v>
      </c>
      <c r="C182" s="3">
        <f t="shared" si="22"/>
        <v>3478.2947225046919</v>
      </c>
      <c r="D182" s="3">
        <f t="shared" si="23"/>
        <v>14.909395031692299</v>
      </c>
      <c r="E182">
        <f t="shared" si="24"/>
        <v>-3.7421861551470981E-6</v>
      </c>
    </row>
    <row r="183" spans="1:5" x14ac:dyDescent="0.25">
      <c r="A183" s="3">
        <f t="shared" si="20"/>
        <v>14.909395031692299</v>
      </c>
      <c r="B183" s="3">
        <f t="shared" si="21"/>
        <v>0.17618657168350182</v>
      </c>
      <c r="C183" s="3">
        <f t="shared" si="22"/>
        <v>3478.3803896218342</v>
      </c>
      <c r="D183" s="3">
        <f t="shared" si="23"/>
        <v>14.90934437979344</v>
      </c>
      <c r="E183">
        <f t="shared" si="24"/>
        <v>3.565573783237675E-6</v>
      </c>
    </row>
    <row r="184" spans="1:5" x14ac:dyDescent="0.25">
      <c r="A184" s="3">
        <f t="shared" si="20"/>
        <v>14.90934437979344</v>
      </c>
      <c r="B184" s="3">
        <f t="shared" si="21"/>
        <v>-0.16786812321515754</v>
      </c>
      <c r="C184" s="3">
        <f t="shared" si="22"/>
        <v>3478.2987651312433</v>
      </c>
      <c r="D184" s="3">
        <f t="shared" si="23"/>
        <v>14.909392641353056</v>
      </c>
      <c r="E184">
        <f t="shared" si="24"/>
        <v>-3.3973257017915578E-6</v>
      </c>
    </row>
    <row r="185" spans="1:5" x14ac:dyDescent="0.25">
      <c r="A185" s="3">
        <f t="shared" si="20"/>
        <v>14.909392641353056</v>
      </c>
      <c r="B185" s="3">
        <f t="shared" si="21"/>
        <v>0.1599499820440542</v>
      </c>
      <c r="C185" s="3">
        <f t="shared" si="22"/>
        <v>3478.3765376308729</v>
      </c>
      <c r="D185" s="3">
        <f t="shared" si="23"/>
        <v>14.9093466572624</v>
      </c>
      <c r="E185">
        <f t="shared" si="24"/>
        <v>3.236990317256565E-6</v>
      </c>
    </row>
    <row r="186" spans="1:5" x14ac:dyDescent="0.25">
      <c r="A186" s="3">
        <f t="shared" si="20"/>
        <v>14.9093466572624</v>
      </c>
      <c r="B186" s="3">
        <f t="shared" si="21"/>
        <v>-0.15239846560871229</v>
      </c>
      <c r="C186" s="3">
        <f t="shared" si="22"/>
        <v>3478.3024352173379</v>
      </c>
      <c r="D186" s="3">
        <f t="shared" si="23"/>
        <v>14.90939047129768</v>
      </c>
      <c r="E186">
        <f t="shared" si="24"/>
        <v>-3.084245856859807E-6</v>
      </c>
    </row>
    <row r="187" spans="1:5" x14ac:dyDescent="0.25">
      <c r="A187" s="3">
        <f t="shared" si="20"/>
        <v>14.90939047129768</v>
      </c>
      <c r="B187" s="3">
        <f t="shared" si="21"/>
        <v>0.14520970123703592</v>
      </c>
      <c r="C187" s="3">
        <f t="shared" si="22"/>
        <v>3478.3730406243485</v>
      </c>
      <c r="D187" s="3">
        <f t="shared" si="23"/>
        <v>14.909348724854864</v>
      </c>
      <c r="E187">
        <f t="shared" si="24"/>
        <v>2.938687222942657E-6</v>
      </c>
    </row>
    <row r="188" spans="1:5" x14ac:dyDescent="0.25">
      <c r="A188" s="3">
        <f t="shared" si="20"/>
        <v>14.909348724854864</v>
      </c>
      <c r="B188" s="3">
        <f t="shared" si="21"/>
        <v>-0.13835437927627936</v>
      </c>
      <c r="C188" s="3">
        <f t="shared" si="22"/>
        <v>3478.305767093203</v>
      </c>
      <c r="D188" s="3">
        <f t="shared" si="23"/>
        <v>14.90938850122547</v>
      </c>
      <c r="E188">
        <f t="shared" si="24"/>
        <v>-2.8000178670990347E-6</v>
      </c>
    </row>
    <row r="189" spans="1:5" x14ac:dyDescent="0.25">
      <c r="A189" s="3">
        <f t="shared" si="20"/>
        <v>14.90938850122547</v>
      </c>
      <c r="B189" s="3">
        <f t="shared" si="21"/>
        <v>0.13182783199590631</v>
      </c>
      <c r="C189" s="3">
        <f t="shared" si="22"/>
        <v>3478.3698658878202</v>
      </c>
      <c r="D189" s="3">
        <f t="shared" si="23"/>
        <v>14.909350601911401</v>
      </c>
      <c r="E189">
        <f t="shared" si="24"/>
        <v>2.6678740447925715E-6</v>
      </c>
    </row>
    <row r="190" spans="1:5" x14ac:dyDescent="0.25">
      <c r="A190" s="3">
        <f t="shared" si="20"/>
        <v>14.909350601911401</v>
      </c>
      <c r="B190" s="3">
        <f t="shared" si="21"/>
        <v>-0.12560449651209638</v>
      </c>
      <c r="C190" s="3">
        <f t="shared" si="22"/>
        <v>3478.3087919255304</v>
      </c>
      <c r="D190" s="3">
        <f t="shared" si="23"/>
        <v>14.909386712706626</v>
      </c>
      <c r="E190">
        <f t="shared" si="24"/>
        <v>-2.5419828858555207E-6</v>
      </c>
    </row>
    <row r="191" spans="1:5" x14ac:dyDescent="0.25">
      <c r="A191" s="3">
        <f t="shared" si="20"/>
        <v>14.909386712706626</v>
      </c>
      <c r="B191" s="3">
        <f t="shared" si="21"/>
        <v>0.11967918573645875</v>
      </c>
      <c r="C191" s="3">
        <f t="shared" si="22"/>
        <v>3478.3669837218331</v>
      </c>
      <c r="D191" s="3">
        <f t="shared" si="23"/>
        <v>14.909352305990401</v>
      </c>
      <c r="E191">
        <f t="shared" si="24"/>
        <v>2.422017479388735E-6</v>
      </c>
    </row>
    <row r="192" spans="1:5" x14ac:dyDescent="0.25">
      <c r="A192" s="3">
        <f t="shared" si="20"/>
        <v>14.909352305990401</v>
      </c>
      <c r="B192" s="3">
        <f t="shared" si="21"/>
        <v>-0.11402955450466834</v>
      </c>
      <c r="C192" s="3">
        <f t="shared" si="22"/>
        <v>3478.3115380090894</v>
      </c>
      <c r="D192" s="3">
        <f t="shared" si="23"/>
        <v>14.909385089009765</v>
      </c>
      <c r="E192">
        <f t="shared" si="24"/>
        <v>-2.3077270909174419E-6</v>
      </c>
    </row>
    <row r="193" spans="1:5" x14ac:dyDescent="0.25">
      <c r="A193" s="3">
        <f t="shared" si="20"/>
        <v>14.909385089009765</v>
      </c>
      <c r="B193" s="3">
        <f t="shared" si="21"/>
        <v>0.10865011130226776</v>
      </c>
      <c r="C193" s="3">
        <f t="shared" si="22"/>
        <v>3478.3643671639184</v>
      </c>
      <c r="D193" s="3">
        <f t="shared" si="23"/>
        <v>14.90935385303221</v>
      </c>
      <c r="E193">
        <f t="shared" si="24"/>
        <v>2.1988176687589963E-6</v>
      </c>
    </row>
    <row r="194" spans="1:5" x14ac:dyDescent="0.25">
      <c r="A194" s="3">
        <f t="shared" si="20"/>
        <v>14.90935385303221</v>
      </c>
      <c r="B194" s="3">
        <f t="shared" si="21"/>
        <v>-0.10352128057274967</v>
      </c>
      <c r="C194" s="3">
        <f t="shared" si="22"/>
        <v>3478.3140310312447</v>
      </c>
      <c r="D194" s="3">
        <f t="shared" si="23"/>
        <v>14.909383614945495</v>
      </c>
      <c r="E194">
        <f t="shared" si="24"/>
        <v>-2.0950591060831051E-6</v>
      </c>
    </row>
    <row r="195" spans="1:5" x14ac:dyDescent="0.25">
      <c r="A195" s="3">
        <f t="shared" si="20"/>
        <v>14.909383614945495</v>
      </c>
      <c r="B195" s="3">
        <f t="shared" si="21"/>
        <v>9.8637431918177754E-2</v>
      </c>
      <c r="C195" s="3">
        <f t="shared" si="22"/>
        <v>3478.3619917365395</v>
      </c>
      <c r="D195" s="3">
        <f t="shared" si="23"/>
        <v>14.909355257508244</v>
      </c>
      <c r="E195">
        <f t="shared" si="24"/>
        <v>1.9961867005701613E-6</v>
      </c>
    </row>
    <row r="196" spans="1:5" x14ac:dyDescent="0.25">
      <c r="A196" s="3">
        <f t="shared" si="20"/>
        <v>14.909355257508244</v>
      </c>
      <c r="B196" s="3">
        <f t="shared" si="21"/>
        <v>-9.3981379235628992E-2</v>
      </c>
      <c r="C196" s="3">
        <f t="shared" si="22"/>
        <v>3478.3162943122552</v>
      </c>
      <c r="D196" s="3">
        <f t="shared" si="23"/>
        <v>14.909382276724234</v>
      </c>
      <c r="E196">
        <f t="shared" si="24"/>
        <v>-1.9019895067181452E-6</v>
      </c>
    </row>
    <row r="197" spans="1:5" x14ac:dyDescent="0.25">
      <c r="A197" s="3">
        <f t="shared" si="20"/>
        <v>14.909382276724234</v>
      </c>
      <c r="B197" s="3">
        <f t="shared" si="21"/>
        <v>8.9547479408793151E-2</v>
      </c>
      <c r="C197" s="3">
        <f t="shared" si="22"/>
        <v>3478.3598352179397</v>
      </c>
      <c r="D197" s="3">
        <f t="shared" si="23"/>
        <v>14.909356532556393</v>
      </c>
      <c r="E197">
        <f t="shared" si="24"/>
        <v>1.8122290708241253E-6</v>
      </c>
    </row>
    <row r="198" spans="1:5" x14ac:dyDescent="0.25">
      <c r="A198" s="3">
        <f t="shared" si="20"/>
        <v>14.909356532556393</v>
      </c>
      <c r="B198" s="3">
        <f t="shared" si="21"/>
        <v>-8.5320612706709653E-2</v>
      </c>
      <c r="C198" s="3">
        <f t="shared" si="22"/>
        <v>3478.3183490234442</v>
      </c>
      <c r="D198" s="3">
        <f t="shared" si="23"/>
        <v>14.90938106182719</v>
      </c>
      <c r="E198">
        <f t="shared" si="24"/>
        <v>-1.7267122014858969E-6</v>
      </c>
    </row>
    <row r="199" spans="1:5" x14ac:dyDescent="0.25">
      <c r="A199" s="3">
        <f t="shared" si="20"/>
        <v>14.90938106182719</v>
      </c>
      <c r="B199" s="3">
        <f t="shared" si="21"/>
        <v>8.1295218056766316E-2</v>
      </c>
      <c r="C199" s="3">
        <f t="shared" si="22"/>
        <v>3478.3578774342459</v>
      </c>
      <c r="D199" s="3">
        <f t="shared" si="23"/>
        <v>14.90935769010383</v>
      </c>
      <c r="E199">
        <f t="shared" si="24"/>
        <v>1.6452239496688601E-6</v>
      </c>
    </row>
    <row r="200" spans="1:5" x14ac:dyDescent="0.25">
      <c r="A200" s="3">
        <f t="shared" si="20"/>
        <v>14.90935769010383</v>
      </c>
      <c r="B200" s="3">
        <f t="shared" si="21"/>
        <v>-7.745796674862504E-2</v>
      </c>
      <c r="C200" s="3">
        <f t="shared" si="22"/>
        <v>3478.3202143851086</v>
      </c>
      <c r="D200" s="3">
        <f t="shared" si="23"/>
        <v>14.909379958889328</v>
      </c>
      <c r="E200">
        <f t="shared" si="24"/>
        <v>-1.5675875410590249E-6</v>
      </c>
    </row>
    <row r="201" spans="1:5" x14ac:dyDescent="0.25">
      <c r="A201" s="3">
        <f t="shared" si="20"/>
        <v>14.909379958889328</v>
      </c>
      <c r="B201" s="3">
        <f t="shared" si="21"/>
        <v>7.3803449078695849E-2</v>
      </c>
      <c r="C201" s="3">
        <f t="shared" si="22"/>
        <v>3478.3561000708578</v>
      </c>
      <c r="D201" s="3">
        <f t="shared" si="23"/>
        <v>14.909358740978638</v>
      </c>
      <c r="E201">
        <f t="shared" si="24"/>
        <v>1.4936090943870749E-6</v>
      </c>
    </row>
    <row r="202" spans="1:5" x14ac:dyDescent="0.25">
      <c r="A202" s="3">
        <f t="shared" si="20"/>
        <v>14.909358740978638</v>
      </c>
      <c r="B202" s="3">
        <f t="shared" si="21"/>
        <v>-7.0319892431143671E-2</v>
      </c>
      <c r="C202" s="3">
        <f t="shared" si="22"/>
        <v>3478.3219078464062</v>
      </c>
      <c r="D202" s="3">
        <f t="shared" si="23"/>
        <v>14.90937895759294</v>
      </c>
      <c r="E202">
        <f t="shared" si="24"/>
        <v>-1.4231269807958953E-6</v>
      </c>
    </row>
    <row r="203" spans="1:5" x14ac:dyDescent="0.25">
      <c r="A203" s="3">
        <f t="shared" si="20"/>
        <v>14.90937895759294</v>
      </c>
      <c r="B203" s="3">
        <f t="shared" si="21"/>
        <v>6.7002088064327836E-2</v>
      </c>
      <c r="C203" s="3">
        <f t="shared" si="22"/>
        <v>3478.354486500928</v>
      </c>
      <c r="D203" s="3">
        <f t="shared" si="23"/>
        <v>14.909359695011071</v>
      </c>
      <c r="E203">
        <f t="shared" si="24"/>
        <v>1.3559662250271224E-6</v>
      </c>
    </row>
    <row r="204" spans="1:5" x14ac:dyDescent="0.25">
      <c r="A204" s="3">
        <f t="shared" si="20"/>
        <v>14.909359695011071</v>
      </c>
      <c r="B204" s="3">
        <f t="shared" si="21"/>
        <v>-6.3839618436759338E-2</v>
      </c>
      <c r="C204" s="3">
        <f t="shared" si="22"/>
        <v>3478.3234452485121</v>
      </c>
      <c r="D204" s="3">
        <f t="shared" si="23"/>
        <v>14.909378048571181</v>
      </c>
      <c r="E204">
        <f t="shared" si="24"/>
        <v>-1.2919791502229245E-6</v>
      </c>
    </row>
    <row r="205" spans="1:5" x14ac:dyDescent="0.25">
      <c r="A205" s="3">
        <f t="shared" si="20"/>
        <v>14.909378048571181</v>
      </c>
      <c r="B205" s="3">
        <f t="shared" si="21"/>
        <v>6.0827509529190138E-2</v>
      </c>
      <c r="C205" s="3">
        <f t="shared" si="22"/>
        <v>3478.3530216299187</v>
      </c>
      <c r="D205" s="3">
        <f t="shared" si="23"/>
        <v>14.909360561125499</v>
      </c>
      <c r="E205">
        <f t="shared" si="24"/>
        <v>1.2310077623719709E-6</v>
      </c>
    </row>
    <row r="206" spans="1:5" x14ac:dyDescent="0.25">
      <c r="A206" s="3">
        <f t="shared" si="20"/>
        <v>14.909360561125499</v>
      </c>
      <c r="B206" s="3">
        <f t="shared" si="21"/>
        <v>-5.7956526521593332E-2</v>
      </c>
      <c r="C206" s="3">
        <f t="shared" si="22"/>
        <v>3478.3248409728258</v>
      </c>
      <c r="D206" s="3">
        <f t="shared" si="23"/>
        <v>14.909377223320426</v>
      </c>
      <c r="E206">
        <f t="shared" si="24"/>
        <v>-1.1729172160037869E-6</v>
      </c>
    </row>
    <row r="207" spans="1:5" x14ac:dyDescent="0.25">
      <c r="A207" s="3">
        <f t="shared" si="20"/>
        <v>14.909377223320426</v>
      </c>
      <c r="B207" s="3">
        <f t="shared" si="21"/>
        <v>5.5221951683051884E-2</v>
      </c>
      <c r="C207" s="3">
        <f t="shared" si="22"/>
        <v>3478.3516917543711</v>
      </c>
      <c r="D207" s="3">
        <f t="shared" si="23"/>
        <v>14.909361347423859</v>
      </c>
      <c r="E207">
        <f t="shared" si="24"/>
        <v>1.1175647833798504E-6</v>
      </c>
    </row>
    <row r="208" spans="1:5" x14ac:dyDescent="0.25">
      <c r="A208" s="3">
        <f t="shared" si="20"/>
        <v>14.909361347423859</v>
      </c>
      <c r="B208" s="3">
        <f t="shared" si="21"/>
        <v>-5.2615584572777152E-2</v>
      </c>
      <c r="C208" s="3">
        <f t="shared" si="22"/>
        <v>3478.3261080753946</v>
      </c>
      <c r="D208" s="3">
        <f t="shared" si="23"/>
        <v>14.909376474120707</v>
      </c>
      <c r="E208">
        <f t="shared" si="24"/>
        <v>-1.0648274058965998E-6</v>
      </c>
    </row>
    <row r="209" spans="1:5" x14ac:dyDescent="0.25">
      <c r="A209" s="3">
        <f t="shared" ref="A209:A215" si="25">D208</f>
        <v>14.909376474120707</v>
      </c>
      <c r="B209" s="3">
        <f t="shared" ref="B209:B215" si="26">A209^4-20*A209^3+700*A209^2-14000*A209+70000</f>
        <v>5.0132975651649758E-2</v>
      </c>
      <c r="C209" s="3">
        <f t="shared" ref="C209:C215" si="27">3*A209^3-60*A209^2+1400*A209-14000</f>
        <v>3478.3504844336785</v>
      </c>
      <c r="D209" s="3">
        <f t="shared" ref="D209:D215" si="28">A209-(B209/C209)</f>
        <v>14.909362061261545</v>
      </c>
      <c r="E209">
        <f t="shared" ref="E209:E215" si="29">(A209-A208)/A209</f>
        <v>1.0145760873539331E-6</v>
      </c>
    </row>
    <row r="210" spans="1:5" x14ac:dyDescent="0.25">
      <c r="A210" s="3">
        <f t="shared" si="25"/>
        <v>14.909362061261545</v>
      </c>
      <c r="B210" s="3">
        <f t="shared" si="26"/>
        <v>-4.7766831587068737E-2</v>
      </c>
      <c r="C210" s="3">
        <f t="shared" si="27"/>
        <v>3478.3272584092629</v>
      </c>
      <c r="D210" s="3">
        <f t="shared" si="28"/>
        <v>14.909375793963513</v>
      </c>
      <c r="E210">
        <f t="shared" si="29"/>
        <v>-9.6669858193315506E-7</v>
      </c>
    </row>
    <row r="211" spans="1:5" x14ac:dyDescent="0.25">
      <c r="A211" s="3">
        <f t="shared" si="25"/>
        <v>14.909375793963513</v>
      </c>
      <c r="B211" s="3">
        <f t="shared" si="26"/>
        <v>4.5512975455494598E-2</v>
      </c>
      <c r="C211" s="3">
        <f t="shared" si="27"/>
        <v>3478.3493883737392</v>
      </c>
      <c r="D211" s="3">
        <f t="shared" si="28"/>
        <v>14.909362709316062</v>
      </c>
      <c r="E211">
        <f t="shared" si="29"/>
        <v>9.2107826359462823E-7</v>
      </c>
    </row>
    <row r="212" spans="1:5" x14ac:dyDescent="0.25">
      <c r="A212" s="3">
        <f t="shared" si="25"/>
        <v>14.909362709316062</v>
      </c>
      <c r="B212" s="3">
        <f t="shared" si="26"/>
        <v>-4.3364910699892789E-2</v>
      </c>
      <c r="C212" s="3">
        <f t="shared" si="27"/>
        <v>3478.3283027350481</v>
      </c>
      <c r="D212" s="3">
        <f t="shared" si="28"/>
        <v>14.909375176486186</v>
      </c>
      <c r="E212">
        <f t="shared" si="29"/>
        <v>-8.7761279311364144E-7</v>
      </c>
    </row>
    <row r="213" spans="1:5" x14ac:dyDescent="0.25">
      <c r="A213" s="3">
        <f t="shared" si="25"/>
        <v>14.909375176486186</v>
      </c>
      <c r="B213" s="3">
        <f t="shared" si="26"/>
        <v>4.1318732226500288E-2</v>
      </c>
      <c r="C213" s="3">
        <f t="shared" si="27"/>
        <v>3478.3483933212265</v>
      </c>
      <c r="D213" s="3">
        <f t="shared" si="28"/>
        <v>14.909363297649579</v>
      </c>
      <c r="E213">
        <f t="shared" si="29"/>
        <v>8.3619668679142754E-7</v>
      </c>
    </row>
    <row r="214" spans="1:5" x14ac:dyDescent="0.25">
      <c r="A214" s="3">
        <f t="shared" si="25"/>
        <v>14.909363297649579</v>
      </c>
      <c r="B214" s="3">
        <f t="shared" si="26"/>
        <v>-3.9368644851492718E-2</v>
      </c>
      <c r="C214" s="3">
        <f t="shared" si="27"/>
        <v>3478.3292508218001</v>
      </c>
      <c r="D214" s="3">
        <f t="shared" si="28"/>
        <v>14.90937461591246</v>
      </c>
      <c r="E214">
        <f t="shared" si="29"/>
        <v>-7.967366795311373E-7</v>
      </c>
    </row>
    <row r="215" spans="1:5" x14ac:dyDescent="0.25">
      <c r="A215" s="3">
        <f t="shared" si="25"/>
        <v>14.90937461591246</v>
      </c>
      <c r="B215" s="3">
        <f t="shared" si="26"/>
        <v>3.7511010043090209E-2</v>
      </c>
      <c r="C215" s="3">
        <f t="shared" si="27"/>
        <v>3478.3474899677967</v>
      </c>
      <c r="D215" s="3">
        <f t="shared" si="28"/>
        <v>14.909363831765635</v>
      </c>
      <c r="E215">
        <f t="shared" si="29"/>
        <v>7.5913733293065349E-7</v>
      </c>
    </row>
    <row r="217" spans="1:5" x14ac:dyDescent="0.25">
      <c r="B217" t="s">
        <v>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698CF-A97B-4F80-A723-CFFDF52CB494}">
  <dimension ref="A1:J41"/>
  <sheetViews>
    <sheetView workbookViewId="0">
      <selection activeCell="L1" sqref="L1"/>
    </sheetView>
  </sheetViews>
  <sheetFormatPr baseColWidth="10" defaultColWidth="9.140625" defaultRowHeight="15" x14ac:dyDescent="0.25"/>
  <sheetData>
    <row r="1" spans="1:4" x14ac:dyDescent="0.25">
      <c r="A1" t="s">
        <v>14</v>
      </c>
      <c r="B1" t="s">
        <v>15</v>
      </c>
    </row>
    <row r="2" spans="1:4" x14ac:dyDescent="0.25">
      <c r="A2">
        <v>90</v>
      </c>
      <c r="B2">
        <f>((49/75)*A2*(1-EXP(-150/A2)))-50</f>
        <v>-2.3058854468486345</v>
      </c>
    </row>
    <row r="3" spans="1:4" x14ac:dyDescent="0.25">
      <c r="A3">
        <v>91</v>
      </c>
      <c r="B3">
        <f t="shared" ref="B3:B28" si="0">((49/75)*A3*(1-EXP(-150/A3)))-50</f>
        <v>-1.9835103118272315</v>
      </c>
    </row>
    <row r="4" spans="1:4" x14ac:dyDescent="0.25">
      <c r="A4">
        <v>92</v>
      </c>
      <c r="B4">
        <f t="shared" si="0"/>
        <v>-1.6648877555967587</v>
      </c>
    </row>
    <row r="5" spans="1:4" x14ac:dyDescent="0.25">
      <c r="A5">
        <v>93</v>
      </c>
      <c r="B5">
        <f t="shared" si="0"/>
        <v>-1.3499623907110134</v>
      </c>
    </row>
    <row r="6" spans="1:4" x14ac:dyDescent="0.25">
      <c r="A6">
        <v>94</v>
      </c>
      <c r="B6">
        <f t="shared" si="0"/>
        <v>-1.0386795347431317</v>
      </c>
    </row>
    <row r="7" spans="1:4" x14ac:dyDescent="0.25">
      <c r="A7">
        <v>95</v>
      </c>
      <c r="B7">
        <f t="shared" si="0"/>
        <v>-0.73098522013744827</v>
      </c>
    </row>
    <row r="8" spans="1:4" x14ac:dyDescent="0.25">
      <c r="A8">
        <v>96</v>
      </c>
      <c r="B8">
        <f t="shared" si="0"/>
        <v>-0.42682620211685673</v>
      </c>
    </row>
    <row r="9" spans="1:4" x14ac:dyDescent="0.25">
      <c r="A9">
        <v>97</v>
      </c>
      <c r="B9">
        <f t="shared" si="0"/>
        <v>-0.12614996481103447</v>
      </c>
    </row>
    <row r="10" spans="1:4" x14ac:dyDescent="0.25">
      <c r="A10">
        <v>98</v>
      </c>
      <c r="B10">
        <f t="shared" si="0"/>
        <v>0.17109527424144488</v>
      </c>
    </row>
    <row r="11" spans="1:4" x14ac:dyDescent="0.25">
      <c r="A11">
        <v>99</v>
      </c>
      <c r="B11">
        <f t="shared" si="0"/>
        <v>0.46496056107559269</v>
      </c>
    </row>
    <row r="12" spans="1:4" x14ac:dyDescent="0.25">
      <c r="A12">
        <v>100</v>
      </c>
      <c r="B12">
        <f t="shared" si="0"/>
        <v>0.7554962036359143</v>
      </c>
    </row>
    <row r="13" spans="1:4" x14ac:dyDescent="0.25">
      <c r="A13">
        <v>101</v>
      </c>
      <c r="B13">
        <f t="shared" si="0"/>
        <v>1.0427517713446264</v>
      </c>
    </row>
    <row r="14" spans="1:4" x14ac:dyDescent="0.25">
      <c r="A14">
        <v>102</v>
      </c>
      <c r="B14">
        <f t="shared" si="0"/>
        <v>1.3267760957901586</v>
      </c>
    </row>
    <row r="15" spans="1:4" x14ac:dyDescent="0.25">
      <c r="A15">
        <v>103</v>
      </c>
      <c r="B15">
        <f t="shared" si="0"/>
        <v>1.6076172724323925</v>
      </c>
    </row>
    <row r="16" spans="1:4" x14ac:dyDescent="0.25">
      <c r="A16">
        <v>104</v>
      </c>
      <c r="B16">
        <f t="shared" si="0"/>
        <v>1.8853226632289406</v>
      </c>
      <c r="D16" t="s">
        <v>16</v>
      </c>
    </row>
    <row r="17" spans="1:10" x14ac:dyDescent="0.25">
      <c r="A17">
        <v>105</v>
      </c>
      <c r="B17">
        <f t="shared" si="0"/>
        <v>2.1599389000941756</v>
      </c>
      <c r="D17" t="s">
        <v>17</v>
      </c>
      <c r="E17" t="s">
        <v>18</v>
      </c>
      <c r="F17" t="s">
        <v>19</v>
      </c>
      <c r="G17" t="s">
        <v>20</v>
      </c>
      <c r="H17" t="s">
        <v>1</v>
      </c>
      <c r="I17" t="s">
        <v>21</v>
      </c>
      <c r="J17" t="s">
        <v>5</v>
      </c>
    </row>
    <row r="18" spans="1:10" x14ac:dyDescent="0.25">
      <c r="A18">
        <v>106</v>
      </c>
      <c r="B18">
        <f t="shared" si="0"/>
        <v>2.4315118891094372</v>
      </c>
      <c r="D18">
        <v>97</v>
      </c>
      <c r="E18">
        <v>98</v>
      </c>
      <c r="F18">
        <f t="shared" ref="F18:G20" si="1">((49/75)*D18*(1-EXP(-150/D18)))-50</f>
        <v>-0.12614996481103447</v>
      </c>
      <c r="G18">
        <f t="shared" si="1"/>
        <v>0.17109527424144488</v>
      </c>
      <c r="H18">
        <f>D18-(F18*(E18-D18))/(G18-F18)</f>
        <v>97.424396922935287</v>
      </c>
      <c r="I18">
        <f>((49/75)*H18*(1-EXP(-150/H18)))-50</f>
        <v>4.160921317861721E-4</v>
      </c>
    </row>
    <row r="19" spans="1:10" x14ac:dyDescent="0.25">
      <c r="A19">
        <v>107</v>
      </c>
      <c r="B19">
        <f t="shared" si="0"/>
        <v>2.7000868154092359</v>
      </c>
      <c r="D19">
        <f>D18</f>
        <v>97</v>
      </c>
      <c r="E19">
        <f>H18</f>
        <v>97.424396922935287</v>
      </c>
      <c r="F19">
        <f t="shared" si="1"/>
        <v>-0.12614996481103447</v>
      </c>
      <c r="G19">
        <f t="shared" si="1"/>
        <v>4.160921317861721E-4</v>
      </c>
      <c r="H19">
        <f>D19-(F19*(E19-D19))/(G19-F19)</f>
        <v>97.423001697195829</v>
      </c>
      <c r="I19">
        <f>((49/75)*H19*(1-EXP(-150/H19)))-50</f>
        <v>1.0081642187742546E-6</v>
      </c>
      <c r="J19">
        <f>ABS((H19-H18)/H19)</f>
        <v>1.4321317503584861E-5</v>
      </c>
    </row>
    <row r="20" spans="1:10" x14ac:dyDescent="0.25">
      <c r="A20">
        <v>108</v>
      </c>
      <c r="B20">
        <f t="shared" si="0"/>
        <v>2.9657081486739756</v>
      </c>
      <c r="D20">
        <f>D19</f>
        <v>97</v>
      </c>
      <c r="E20">
        <f>H19</f>
        <v>97.423001697195829</v>
      </c>
      <c r="F20">
        <f t="shared" si="1"/>
        <v>-0.12614996481103447</v>
      </c>
      <c r="G20">
        <f t="shared" si="1"/>
        <v>1.0081642187742546E-6</v>
      </c>
      <c r="H20">
        <f>D20-(F20*(E20-D20))/(G20-F20)</f>
        <v>97.422998316681472</v>
      </c>
      <c r="I20">
        <f>((49/75)*H20*(1-EXP(-150/H20)))-50</f>
        <v>2.4426896061413572E-9</v>
      </c>
      <c r="J20">
        <f>ABS((H20-H19)/H20)</f>
        <v>3.4699346311875317E-8</v>
      </c>
    </row>
    <row r="21" spans="1:10" x14ac:dyDescent="0.25">
      <c r="A21">
        <v>109</v>
      </c>
      <c r="B21">
        <f t="shared" si="0"/>
        <v>3.2284196491653319</v>
      </c>
    </row>
    <row r="22" spans="1:10" x14ac:dyDescent="0.25">
      <c r="A22">
        <v>110</v>
      </c>
      <c r="B22">
        <f t="shared" si="0"/>
        <v>3.488264374245162</v>
      </c>
      <c r="D22" t="s">
        <v>22</v>
      </c>
    </row>
    <row r="23" spans="1:10" x14ac:dyDescent="0.25">
      <c r="A23">
        <v>111</v>
      </c>
      <c r="B23">
        <f t="shared" si="0"/>
        <v>3.7452846853238739</v>
      </c>
      <c r="D23" t="s">
        <v>17</v>
      </c>
      <c r="E23" t="s">
        <v>18</v>
      </c>
      <c r="F23" t="s">
        <v>19</v>
      </c>
      <c r="G23" t="s">
        <v>20</v>
      </c>
      <c r="H23" t="s">
        <v>1</v>
      </c>
      <c r="I23" t="s">
        <v>21</v>
      </c>
      <c r="J23" t="s">
        <v>5</v>
      </c>
    </row>
    <row r="24" spans="1:10" x14ac:dyDescent="0.25">
      <c r="A24">
        <v>112</v>
      </c>
      <c r="B24">
        <f t="shared" si="0"/>
        <v>3.9995222551880261</v>
      </c>
      <c r="D24">
        <v>97</v>
      </c>
      <c r="E24">
        <v>98</v>
      </c>
      <c r="F24">
        <f t="shared" ref="F24:G34" si="2">((49/75)*D24*(1-EXP(-150/D24)))-50</f>
        <v>-0.12614996481103447</v>
      </c>
      <c r="G24">
        <f t="shared" si="2"/>
        <v>0.17109527424144488</v>
      </c>
      <c r="H24">
        <f>(D24+E24)/2</f>
        <v>97.5</v>
      </c>
      <c r="I24">
        <f>((49/75)*H24*(1-EXP(-150/H24)))-50</f>
        <v>2.2898321833885404E-2</v>
      </c>
    </row>
    <row r="25" spans="1:10" x14ac:dyDescent="0.25">
      <c r="A25">
        <v>113</v>
      </c>
      <c r="B25">
        <f t="shared" si="0"/>
        <v>4.2510180756614631</v>
      </c>
      <c r="D25">
        <f>IF(I24&gt;0,D24,H24)</f>
        <v>97</v>
      </c>
      <c r="E25">
        <f>IF(I24&gt;0,H24,E24)</f>
        <v>97.5</v>
      </c>
      <c r="F25">
        <f t="shared" si="2"/>
        <v>-0.12614996481103447</v>
      </c>
      <c r="G25">
        <f t="shared" si="2"/>
        <v>2.2898321833885404E-2</v>
      </c>
      <c r="H25">
        <f>(D25+E25)/2</f>
        <v>97.25</v>
      </c>
      <c r="I25">
        <f>((49/75)*H25*(1-EXP(-150/H25)))-50</f>
        <v>-5.1519005550183294E-2</v>
      </c>
      <c r="J25">
        <f>ABS((H25-H24)/H25)</f>
        <v>2.5706940874035988E-3</v>
      </c>
    </row>
    <row r="26" spans="1:10" x14ac:dyDescent="0.25">
      <c r="A26">
        <v>114</v>
      </c>
      <c r="B26">
        <f t="shared" si="0"/>
        <v>4.4998124655573122</v>
      </c>
      <c r="D26">
        <f>IF(I25&gt;0,D25,H25)</f>
        <v>97.25</v>
      </c>
      <c r="E26">
        <f>IF(I25&gt;0,H25,E25)</f>
        <v>97.5</v>
      </c>
      <c r="F26">
        <f t="shared" si="2"/>
        <v>-5.1519005550183294E-2</v>
      </c>
      <c r="G26">
        <f t="shared" si="2"/>
        <v>2.2898321833885404E-2</v>
      </c>
      <c r="H26">
        <f>(D26+E26)/2</f>
        <v>97.375</v>
      </c>
      <c r="I26">
        <f>((49/75)*H26*(1-EXP(-150/H26)))-50</f>
        <v>-1.4283687880926266E-2</v>
      </c>
      <c r="J26">
        <f>ABS((H26-H25)/H26)</f>
        <v>1.2836970474967907E-3</v>
      </c>
    </row>
    <row r="27" spans="1:10" x14ac:dyDescent="0.25">
      <c r="A27">
        <v>115</v>
      </c>
      <c r="B27">
        <f t="shared" si="0"/>
        <v>4.7459450788824356</v>
      </c>
      <c r="D27">
        <f>IF(I26&gt;0,D26,H26)</f>
        <v>97.375</v>
      </c>
      <c r="E27">
        <f>IF(I26&gt;0,H26,E26)</f>
        <v>97.5</v>
      </c>
      <c r="F27">
        <f t="shared" si="2"/>
        <v>-1.4283687880926266E-2</v>
      </c>
      <c r="G27">
        <f t="shared" si="2"/>
        <v>2.2898321833885404E-2</v>
      </c>
      <c r="H27">
        <f>(D27+E27)/2</f>
        <v>97.4375</v>
      </c>
      <c r="I27">
        <f>((49/75)*H27*(1-EXP(-150/H27)))-50</f>
        <v>4.3139742297029215E-3</v>
      </c>
      <c r="J27">
        <f>ABS((H27-H26)/H27)</f>
        <v>6.4143681847338033E-4</v>
      </c>
    </row>
    <row r="28" spans="1:10" x14ac:dyDescent="0.25">
      <c r="A28">
        <v>116</v>
      </c>
      <c r="B28">
        <f t="shared" si="0"/>
        <v>4.9894549132583208</v>
      </c>
      <c r="D28">
        <f t="shared" ref="D28:D30" si="3">IF(I27&gt;0,D27,H27)</f>
        <v>97.375</v>
      </c>
      <c r="E28">
        <f t="shared" ref="E28:E30" si="4">IF(I27&gt;0,H27,E27)</f>
        <v>97.4375</v>
      </c>
      <c r="F28">
        <f t="shared" si="2"/>
        <v>-1.4283687880926266E-2</v>
      </c>
      <c r="G28">
        <f t="shared" si="2"/>
        <v>4.3139742297029215E-3</v>
      </c>
      <c r="H28">
        <f t="shared" ref="H28:H30" si="5">(D28+E28)/2</f>
        <v>97.40625</v>
      </c>
      <c r="I28">
        <f t="shared" ref="I28:I30" si="6">((49/75)*H28*(1-EXP(-150/H28)))-50</f>
        <v>-4.9831917326059738E-3</v>
      </c>
      <c r="J28">
        <f t="shared" ref="J28:J30" si="7">ABS((H28-H27)/H28)</f>
        <v>3.2082130253448829E-4</v>
      </c>
    </row>
    <row r="29" spans="1:10" x14ac:dyDescent="0.25">
      <c r="D29">
        <f t="shared" si="3"/>
        <v>97.40625</v>
      </c>
      <c r="E29">
        <f t="shared" si="4"/>
        <v>97.4375</v>
      </c>
      <c r="F29">
        <f t="shared" si="2"/>
        <v>-4.9831917326059738E-3</v>
      </c>
      <c r="G29">
        <f t="shared" si="2"/>
        <v>4.3139742297029215E-3</v>
      </c>
      <c r="H29">
        <f t="shared" si="5"/>
        <v>97.421875</v>
      </c>
      <c r="I29">
        <f t="shared" si="6"/>
        <v>-3.3419257569278216E-4</v>
      </c>
      <c r="J29">
        <f t="shared" si="7"/>
        <v>1.6038492381716118E-4</v>
      </c>
    </row>
    <row r="30" spans="1:10" x14ac:dyDescent="0.25">
      <c r="D30">
        <f t="shared" si="3"/>
        <v>97.421875</v>
      </c>
      <c r="E30">
        <f t="shared" si="4"/>
        <v>97.4375</v>
      </c>
      <c r="F30">
        <f t="shared" si="2"/>
        <v>-3.3419257569278216E-4</v>
      </c>
      <c r="G30">
        <f t="shared" si="2"/>
        <v>4.3139742297029215E-3</v>
      </c>
      <c r="H30">
        <f t="shared" si="5"/>
        <v>97.4296875</v>
      </c>
      <c r="I30">
        <f t="shared" si="6"/>
        <v>1.9899948587678296E-3</v>
      </c>
      <c r="J30">
        <f t="shared" si="7"/>
        <v>8.0186031593296441E-5</v>
      </c>
    </row>
    <row r="31" spans="1:10" x14ac:dyDescent="0.25">
      <c r="D31">
        <f>IF(I30&gt;0,D30,H30)</f>
        <v>97.421875</v>
      </c>
      <c r="E31">
        <f>IF(I30&gt;0,H30,E30)</f>
        <v>97.4296875</v>
      </c>
      <c r="F31">
        <f t="shared" si="2"/>
        <v>-3.3419257569278216E-4</v>
      </c>
      <c r="G31">
        <f t="shared" si="2"/>
        <v>1.9899948587678296E-3</v>
      </c>
      <c r="H31">
        <f>(D31+E31)/2</f>
        <v>97.42578125</v>
      </c>
      <c r="I31">
        <f>((49/75)*H31*(1-EXP(-150/H31)))-50</f>
        <v>8.2792715100055148E-4</v>
      </c>
      <c r="J31">
        <f>ABS((H31-H30)/H31)</f>
        <v>4.0094623311013995E-5</v>
      </c>
    </row>
    <row r="32" spans="1:10" x14ac:dyDescent="0.25">
      <c r="D32">
        <f>IF(I31&gt;0,D31,H31)</f>
        <v>97.421875</v>
      </c>
      <c r="E32">
        <f>IF(I31&gt;0,H31,E31)</f>
        <v>97.42578125</v>
      </c>
      <c r="F32">
        <f t="shared" si="2"/>
        <v>-3.3419257569278216E-4</v>
      </c>
      <c r="G32">
        <f t="shared" si="2"/>
        <v>8.2792715100055148E-4</v>
      </c>
      <c r="H32">
        <f>(D32+E32)/2</f>
        <v>97.423828125</v>
      </c>
      <c r="I32">
        <f>((49/75)*H32*(1-EXP(-150/H32)))-50</f>
        <v>2.4687379021059996E-4</v>
      </c>
      <c r="J32">
        <f>ABS((H32-H31)/H32)</f>
        <v>2.0047713558268679E-5</v>
      </c>
    </row>
    <row r="33" spans="4:10" x14ac:dyDescent="0.25">
      <c r="D33">
        <f>IF(I32&gt;0,D32,H32)</f>
        <v>97.421875</v>
      </c>
      <c r="E33">
        <f>IF(I32&gt;0,H32,E32)</f>
        <v>97.423828125</v>
      </c>
      <c r="F33">
        <f t="shared" si="2"/>
        <v>-3.3419257569278216E-4</v>
      </c>
      <c r="G33">
        <f t="shared" si="2"/>
        <v>2.4687379021059996E-4</v>
      </c>
      <c r="H33">
        <f>(D33+E33)/2</f>
        <v>97.4228515625</v>
      </c>
      <c r="I33">
        <f>((49/75)*H33*(1-EXP(-150/H33)))-50</f>
        <v>-4.365776707970781E-5</v>
      </c>
      <c r="J33">
        <f>ABS((H33-H32)/H33)</f>
        <v>1.0023957257846253E-5</v>
      </c>
    </row>
    <row r="34" spans="4:10" x14ac:dyDescent="0.25">
      <c r="D34">
        <f t="shared" ref="D34" si="8">IF(I33&gt;0,D33,H33)</f>
        <v>97.4228515625</v>
      </c>
      <c r="E34">
        <f t="shared" ref="E34" si="9">IF(I33&gt;0,H33,E33)</f>
        <v>97.423828125</v>
      </c>
      <c r="F34">
        <f t="shared" si="2"/>
        <v>-4.365776707970781E-5</v>
      </c>
      <c r="G34">
        <f t="shared" si="2"/>
        <v>2.4687379021059996E-4</v>
      </c>
      <c r="H34">
        <f t="shared" ref="H34" si="10">(D34+E34)/2</f>
        <v>97.42333984375</v>
      </c>
      <c r="I34">
        <f t="shared" ref="I34" si="11">((49/75)*H34*(1-EXP(-150/H34)))-50</f>
        <v>1.0160841797812736E-4</v>
      </c>
      <c r="J34">
        <f t="shared" ref="J34" si="12">ABS((H34-H33)/H34)</f>
        <v>5.0119535091192498E-6</v>
      </c>
    </row>
    <row r="35" spans="4:10" x14ac:dyDescent="0.25">
      <c r="D35">
        <f>IF(I34&gt;0,D34,H34)</f>
        <v>97.4228515625</v>
      </c>
      <c r="E35">
        <f>IF(I34&gt;0,H34,E34)</f>
        <v>97.42333984375</v>
      </c>
      <c r="F35">
        <f>((49/75)*D35*(1-EXP(-150/D35)))-50</f>
        <v>-4.365776707970781E-5</v>
      </c>
      <c r="G35">
        <f>((49/75)*E35*(1-EXP(-150/E35)))-50</f>
        <v>1.0160841797812736E-4</v>
      </c>
      <c r="H35">
        <f>(D35+E35)/2</f>
        <v>97.423095703125</v>
      </c>
      <c r="I35">
        <f>((49/75)*H35*(1-EXP(-150/H35)))-50</f>
        <v>2.897542705682099E-5</v>
      </c>
      <c r="J35">
        <f>ABS((H35-H34)/H35)</f>
        <v>2.5059830344948564E-6</v>
      </c>
    </row>
    <row r="36" spans="4:10" x14ac:dyDescent="0.25">
      <c r="D36">
        <f>IF(I35&gt;0,D35,H35)</f>
        <v>97.4228515625</v>
      </c>
      <c r="E36">
        <f>IF(I35&gt;0,H35,E35)</f>
        <v>97.423095703125</v>
      </c>
      <c r="F36">
        <f>((49/75)*D36*(1-EXP(-150/D36)))-50</f>
        <v>-4.365776707970781E-5</v>
      </c>
      <c r="G36">
        <f>((49/75)*E36*(1-EXP(-150/E36)))-50</f>
        <v>2.897542705682099E-5</v>
      </c>
      <c r="H36">
        <f>(D36+E36)/2</f>
        <v>97.4229736328125</v>
      </c>
      <c r="I36">
        <f>((49/75)*H36*(1-EXP(-150/H36)))-50</f>
        <v>-7.341144602435179E-6</v>
      </c>
      <c r="J36">
        <f>ABS((H36-H35)/H36)</f>
        <v>1.2529930872371378E-6</v>
      </c>
    </row>
    <row r="37" spans="4:10" x14ac:dyDescent="0.25">
      <c r="D37">
        <f t="shared" ref="D37" si="13">IF(I36&gt;0,D36,H36)</f>
        <v>97.4229736328125</v>
      </c>
      <c r="E37">
        <f t="shared" ref="E37" si="14">IF(I36&gt;0,H36,E36)</f>
        <v>97.423095703125</v>
      </c>
      <c r="F37">
        <f t="shared" ref="F37:G41" si="15">((49/75)*D37*(1-EXP(-150/D37)))-50</f>
        <v>-7.341144602435179E-6</v>
      </c>
      <c r="G37">
        <f t="shared" si="15"/>
        <v>2.897542705682099E-5</v>
      </c>
      <c r="H37">
        <f t="shared" ref="H37" si="16">(D37+E37)/2</f>
        <v>97.42303466796875</v>
      </c>
      <c r="I37">
        <f t="shared" ref="I37" si="17">((49/75)*H37*(1-EXP(-150/H37)))-50</f>
        <v>1.081714757589225E-5</v>
      </c>
      <c r="J37">
        <f t="shared" ref="J37" si="18">ABS((H37-H36)/H37)</f>
        <v>6.264961511208956E-7</v>
      </c>
    </row>
    <row r="38" spans="4:10" x14ac:dyDescent="0.25">
      <c r="D38">
        <f>IF(I37&gt;0,D37,H37)</f>
        <v>97.4229736328125</v>
      </c>
      <c r="E38">
        <f>IF(I37&gt;0,H37,E37)</f>
        <v>97.42303466796875</v>
      </c>
      <c r="F38">
        <f t="shared" si="15"/>
        <v>-7.341144602435179E-6</v>
      </c>
      <c r="G38">
        <f t="shared" si="15"/>
        <v>1.081714757589225E-5</v>
      </c>
      <c r="H38">
        <f>(D38+E38)/2</f>
        <v>97.423004150390625</v>
      </c>
      <c r="I38">
        <f>((49/75)*H38*(1-EXP(-150/H38)))-50</f>
        <v>1.7380030641334088E-6</v>
      </c>
      <c r="J38">
        <f>ABS((H38-H37)/H38)</f>
        <v>3.1324817368483537E-7</v>
      </c>
    </row>
    <row r="39" spans="4:10" x14ac:dyDescent="0.25">
      <c r="D39">
        <f>IF(I38&gt;0,D38,H38)</f>
        <v>97.4229736328125</v>
      </c>
      <c r="E39">
        <f>IF(I38&gt;0,H38,E38)</f>
        <v>97.423004150390625</v>
      </c>
      <c r="F39">
        <f t="shared" si="15"/>
        <v>-7.341144602435179E-6</v>
      </c>
      <c r="G39">
        <f t="shared" si="15"/>
        <v>1.7380030641334088E-6</v>
      </c>
      <c r="H39">
        <f>(D39+E39)/2</f>
        <v>97.422988891601563</v>
      </c>
      <c r="I39">
        <f>((49/75)*H39*(1-EXP(-150/H39)))-50</f>
        <v>-2.8015703747996668E-6</v>
      </c>
      <c r="J39">
        <f>ABS((H39-H38)/H39)</f>
        <v>1.5662411137352612E-7</v>
      </c>
    </row>
    <row r="40" spans="4:10" x14ac:dyDescent="0.25">
      <c r="D40">
        <f>IF(I39&gt;0,D39,H39)</f>
        <v>97.422988891601563</v>
      </c>
      <c r="E40">
        <f>IF(I39&gt;0,H39,E39)</f>
        <v>97.423004150390625</v>
      </c>
      <c r="F40">
        <f t="shared" si="15"/>
        <v>-2.8015703747996668E-6</v>
      </c>
      <c r="G40">
        <f t="shared" si="15"/>
        <v>1.7380030641334088E-6</v>
      </c>
      <c r="H40">
        <f>(D40+E40)/2</f>
        <v>97.422996520996094</v>
      </c>
      <c r="I40">
        <f>((49/75)*H40*(1-EXP(-150/H40)))-50</f>
        <v>-5.3178354875171863E-7</v>
      </c>
      <c r="J40">
        <f>ABS((H40-H39)/H40)</f>
        <v>7.8312049553985474E-8</v>
      </c>
    </row>
    <row r="41" spans="4:10" x14ac:dyDescent="0.25">
      <c r="D41">
        <f>IF(I40&gt;0,D40,H40)</f>
        <v>97.422996520996094</v>
      </c>
      <c r="E41">
        <f>IF(I40&gt;0,H40,E40)</f>
        <v>97.423004150390625</v>
      </c>
      <c r="F41">
        <f t="shared" si="15"/>
        <v>-5.3178354875171863E-7</v>
      </c>
      <c r="G41">
        <f t="shared" si="15"/>
        <v>1.7380030641334088E-6</v>
      </c>
      <c r="H41">
        <f>(D41+E41)/2</f>
        <v>97.423000335693359</v>
      </c>
      <c r="I41">
        <f>((49/75)*H41*(1-EXP(-150/H41)))-50</f>
        <v>6.0310978255984082E-7</v>
      </c>
      <c r="J41">
        <f>ABS((H41-H40)/H41)</f>
        <v>3.9156023243798516E-8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74DA099-B3BB-452A-BCAD-7CC2E97F82E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'Punto 2'!A2:A28</xm:f>
              <xm:sqref>D2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D59A-9A44-4ACC-8C2F-7E4D8B409160}">
  <dimension ref="A1:Q37"/>
  <sheetViews>
    <sheetView topLeftCell="C24" workbookViewId="0">
      <selection activeCell="C45" sqref="C45"/>
    </sheetView>
  </sheetViews>
  <sheetFormatPr baseColWidth="10" defaultColWidth="11.42578125" defaultRowHeight="15" x14ac:dyDescent="0.25"/>
  <cols>
    <col min="3" max="3" width="15.28515625" customWidth="1"/>
    <col min="4" max="4" width="11.85546875" bestFit="1" customWidth="1"/>
    <col min="5" max="5" width="14.140625" bestFit="1" customWidth="1"/>
    <col min="8" max="9" width="15.42578125" bestFit="1" customWidth="1"/>
  </cols>
  <sheetData>
    <row r="1" spans="1:17" x14ac:dyDescent="0.25">
      <c r="A1" t="s">
        <v>35</v>
      </c>
      <c r="B1" t="s">
        <v>27</v>
      </c>
      <c r="C1" t="s">
        <v>32</v>
      </c>
      <c r="D1" t="s">
        <v>33</v>
      </c>
      <c r="E1" t="s">
        <v>34</v>
      </c>
      <c r="G1" t="s">
        <v>35</v>
      </c>
      <c r="H1" t="s">
        <v>27</v>
      </c>
      <c r="I1" t="s">
        <v>32</v>
      </c>
      <c r="J1" t="s">
        <v>33</v>
      </c>
      <c r="K1" t="s">
        <v>34</v>
      </c>
      <c r="M1" t="s">
        <v>35</v>
      </c>
      <c r="N1" t="s">
        <v>27</v>
      </c>
      <c r="O1" t="s">
        <v>32</v>
      </c>
      <c r="P1" t="s">
        <v>33</v>
      </c>
      <c r="Q1" t="s">
        <v>34</v>
      </c>
    </row>
    <row r="2" spans="1:17" x14ac:dyDescent="0.25">
      <c r="A2" s="14">
        <v>1</v>
      </c>
      <c r="B2" s="14">
        <v>0.6</v>
      </c>
      <c r="C2" s="14">
        <f xml:space="preserve"> SIN(B2*B2)-COS(LN(B2))</f>
        <v>-0.52006692622427053</v>
      </c>
      <c r="D2" s="14"/>
      <c r="E2" s="14"/>
      <c r="G2" s="14">
        <v>1</v>
      </c>
      <c r="H2" s="14">
        <v>0.1</v>
      </c>
      <c r="I2" s="14">
        <f xml:space="preserve"> SIN(H2*H2)-COS(LN(H2))</f>
        <v>0.67820134352447947</v>
      </c>
      <c r="J2" s="14"/>
      <c r="K2" s="14"/>
      <c r="M2" s="14">
        <v>1</v>
      </c>
      <c r="N2" s="14">
        <v>1.3</v>
      </c>
      <c r="O2" s="14">
        <f xml:space="preserve"> SIN(N2*N2)-COS(LN(N2))</f>
        <v>2.7124179743707177E-2</v>
      </c>
      <c r="P2" s="14"/>
      <c r="Q2" s="14"/>
    </row>
    <row r="3" spans="1:17" ht="15" customHeight="1" x14ac:dyDescent="0.25">
      <c r="A3" s="14">
        <v>2</v>
      </c>
      <c r="B3" s="14">
        <v>1</v>
      </c>
      <c r="C3" s="14">
        <f t="shared" ref="C3:C11" si="0" xml:space="preserve"> SIN(B3*B3)-COS(LN(B3))</f>
        <v>-0.1585290151921035</v>
      </c>
      <c r="D3" s="14">
        <f>ABS(B3-B2)</f>
        <v>0.4</v>
      </c>
      <c r="E3" s="14">
        <f>ABS((B3-B2)/B3)</f>
        <v>0.4</v>
      </c>
      <c r="G3" s="14">
        <v>2</v>
      </c>
      <c r="H3" s="14">
        <v>0.2</v>
      </c>
      <c r="I3" s="14">
        <f t="shared" ref="I3:I11" si="1" xml:space="preserve"> SIN(H3*H3)-COS(LN(H3))</f>
        <v>7.8621304120569502E-2</v>
      </c>
      <c r="J3" s="14">
        <f>ABS(H3-H2)</f>
        <v>0.1</v>
      </c>
      <c r="K3" s="14">
        <f>ABS((H3-H2)/H3)</f>
        <v>0.5</v>
      </c>
      <c r="M3" s="14">
        <v>2</v>
      </c>
      <c r="N3" s="14">
        <v>1.6</v>
      </c>
      <c r="O3" s="14">
        <f t="shared" ref="O3:O37" si="2" xml:space="preserve"> SIN(N3*N3)-COS(LN(N3))</f>
        <v>-0.34221120812671113</v>
      </c>
      <c r="P3" s="14">
        <f>ABS(N3-N2)</f>
        <v>0.30000000000000004</v>
      </c>
      <c r="Q3" s="14">
        <f>ABS((N3-N2)/N3)</f>
        <v>0.18750000000000003</v>
      </c>
    </row>
    <row r="4" spans="1:17" x14ac:dyDescent="0.25">
      <c r="A4" s="14">
        <v>3</v>
      </c>
      <c r="B4" s="14">
        <f>(B3-((C3*(B3-B2))/(C3-C2)))</f>
        <v>1.1753940711108426</v>
      </c>
      <c r="C4" s="14">
        <f t="shared" si="0"/>
        <v>-4.8240281677531804E-3</v>
      </c>
      <c r="D4" s="14">
        <f t="shared" ref="D4:D11" si="3">ABS(B4-B3)</f>
        <v>0.1753940711108426</v>
      </c>
      <c r="E4" s="14">
        <f t="shared" ref="E4:E11" si="4">ABS((B4-B3)/B4)</f>
        <v>0.14922150402297077</v>
      </c>
      <c r="G4" s="14">
        <v>3</v>
      </c>
      <c r="H4" s="14">
        <f>(H3-((I3*(H3-H2))/(I3-I2)))</f>
        <v>0.21311272873572196</v>
      </c>
      <c r="I4" s="14">
        <f t="shared" si="1"/>
        <v>2.0541667970723702E-2</v>
      </c>
      <c r="J4" s="14">
        <f t="shared" ref="J4:J11" si="5">ABS(H4-H3)</f>
        <v>1.3112728735721946E-2</v>
      </c>
      <c r="K4" s="14">
        <f t="shared" ref="K4:K11" si="6">ABS((H4-H3)/H4)</f>
        <v>6.1529542667453023E-2</v>
      </c>
      <c r="M4" s="14">
        <v>3</v>
      </c>
      <c r="N4" s="14">
        <f>(N3-((O3*(N3-N2))/(O3-O2)))</f>
        <v>1.3220321534040684</v>
      </c>
      <c r="O4" s="14">
        <f t="shared" si="2"/>
        <v>2.3096696993655796E-2</v>
      </c>
      <c r="P4" s="14">
        <f t="shared" ref="P4:P11" si="7">ABS(N4-N3)</f>
        <v>0.27796784659593166</v>
      </c>
      <c r="Q4" s="14">
        <f t="shared" ref="Q4:Q11" si="8">ABS((N4-N3)/N4)</f>
        <v>0.21025800762878499</v>
      </c>
    </row>
    <row r="5" spans="1:17" x14ac:dyDescent="0.25">
      <c r="A5" s="14">
        <v>4</v>
      </c>
      <c r="B5" s="14">
        <f t="shared" ref="B5:B11" si="9">(B4-((C4*(B4-B3))/(C4-C3)))</f>
        <v>1.1808988107804901</v>
      </c>
      <c r="C5" s="14">
        <f t="shared" si="0"/>
        <v>-1.7041218217507259E-3</v>
      </c>
      <c r="D5" s="14">
        <f t="shared" si="3"/>
        <v>5.5047396696474848E-3</v>
      </c>
      <c r="E5" s="14">
        <f t="shared" si="4"/>
        <v>4.6614829478990195E-3</v>
      </c>
      <c r="G5" s="14">
        <v>4</v>
      </c>
      <c r="H5" s="14">
        <f t="shared" ref="H5:H11" si="10">(H4-((I4*(H4-H3))/(I4-I3)))</f>
        <v>0.21775045269088628</v>
      </c>
      <c r="I5" s="14">
        <f t="shared" si="1"/>
        <v>1.0233904045834144E-3</v>
      </c>
      <c r="J5" s="14">
        <f t="shared" si="5"/>
        <v>4.637723955164319E-3</v>
      </c>
      <c r="K5" s="14">
        <f t="shared" si="6"/>
        <v>2.1298343575652304E-2</v>
      </c>
      <c r="M5" s="14">
        <v>4</v>
      </c>
      <c r="N5" s="14">
        <f t="shared" ref="N5:N11" si="11">(N4-((O4*(N4-N3))/(O4-O3)))</f>
        <v>1.3396067501670097</v>
      </c>
      <c r="O5" s="14">
        <f t="shared" si="2"/>
        <v>1.7510526749773492E-2</v>
      </c>
      <c r="P5" s="14">
        <f t="shared" si="7"/>
        <v>1.7574596762941264E-2</v>
      </c>
      <c r="Q5" s="14">
        <f t="shared" si="8"/>
        <v>1.3119220816668942E-2</v>
      </c>
    </row>
    <row r="6" spans="1:17" x14ac:dyDescent="0.25">
      <c r="A6" s="14">
        <v>5</v>
      </c>
      <c r="B6" s="14">
        <f t="shared" si="9"/>
        <v>1.1839055507123226</v>
      </c>
      <c r="C6" s="14">
        <f t="shared" si="0"/>
        <v>-5.8060551852867626E-5</v>
      </c>
      <c r="D6" s="14">
        <f t="shared" si="3"/>
        <v>3.0067399318325361E-3</v>
      </c>
      <c r="E6" s="14">
        <f t="shared" si="4"/>
        <v>2.5396788874107951E-3</v>
      </c>
      <c r="G6" s="14">
        <v>5</v>
      </c>
      <c r="H6" s="14">
        <f t="shared" si="10"/>
        <v>0.21799361975205439</v>
      </c>
      <c r="I6" s="14">
        <f t="shared" si="1"/>
        <v>1.4359047825693305E-5</v>
      </c>
      <c r="J6" s="14">
        <f t="shared" si="5"/>
        <v>2.4316706116811471E-4</v>
      </c>
      <c r="K6" s="14">
        <f t="shared" si="6"/>
        <v>1.1154778816219143E-3</v>
      </c>
      <c r="M6" s="14">
        <v>5</v>
      </c>
      <c r="N6" s="14">
        <f t="shared" si="11"/>
        <v>1.3946964508561335</v>
      </c>
      <c r="O6" s="14">
        <f t="shared" si="2"/>
        <v>-1.4437708301490493E-2</v>
      </c>
      <c r="P6" s="14">
        <f t="shared" si="7"/>
        <v>5.5089700689123777E-2</v>
      </c>
      <c r="Q6" s="14">
        <f t="shared" si="8"/>
        <v>3.9499419859645446E-2</v>
      </c>
    </row>
    <row r="7" spans="1:17" x14ac:dyDescent="0.25">
      <c r="A7" s="14">
        <v>6</v>
      </c>
      <c r="B7" s="14">
        <f t="shared" si="9"/>
        <v>1.1840116056830048</v>
      </c>
      <c r="C7" s="14">
        <f t="shared" si="0"/>
        <v>-7.5747893590882853E-7</v>
      </c>
      <c r="D7" s="14">
        <f t="shared" si="3"/>
        <v>1.0605497068216785E-4</v>
      </c>
      <c r="E7" s="14">
        <f t="shared" si="4"/>
        <v>8.9572576968947312E-5</v>
      </c>
      <c r="G7" s="14">
        <v>6</v>
      </c>
      <c r="H7" s="14">
        <f t="shared" si="10"/>
        <v>0.21799708014745001</v>
      </c>
      <c r="I7" s="14">
        <f t="shared" si="1"/>
        <v>1.0248116751043757E-8</v>
      </c>
      <c r="J7" s="14">
        <f t="shared" si="5"/>
        <v>3.4603953956158229E-6</v>
      </c>
      <c r="K7" s="14">
        <f t="shared" si="6"/>
        <v>1.5873585982322617E-5</v>
      </c>
      <c r="M7" s="14">
        <v>6</v>
      </c>
      <c r="N7" s="14">
        <f t="shared" si="11"/>
        <v>1.3698008962913901</v>
      </c>
      <c r="O7" s="14">
        <f t="shared" si="2"/>
        <v>2.7791988769890752E-3</v>
      </c>
      <c r="P7" s="14">
        <f t="shared" si="7"/>
        <v>2.489555456474335E-2</v>
      </c>
      <c r="Q7" s="14">
        <f t="shared" si="8"/>
        <v>1.8174578971400714E-2</v>
      </c>
    </row>
    <row r="8" spans="1:17" x14ac:dyDescent="0.25">
      <c r="A8" s="14">
        <v>7</v>
      </c>
      <c r="B8" s="14">
        <f t="shared" si="9"/>
        <v>1.1840130076044419</v>
      </c>
      <c r="C8" s="14">
        <f t="shared" si="0"/>
        <v>-3.4706015838992244E-10</v>
      </c>
      <c r="D8" s="14">
        <f t="shared" si="3"/>
        <v>1.4019214371607802E-6</v>
      </c>
      <c r="E8" s="14">
        <f t="shared" si="4"/>
        <v>1.1840422598035661E-6</v>
      </c>
      <c r="G8" s="14">
        <v>7</v>
      </c>
      <c r="H8" s="14">
        <f t="shared" si="10"/>
        <v>0.2179970826189136</v>
      </c>
      <c r="I8" s="14">
        <f t="shared" si="1"/>
        <v>1.0266787420221135E-13</v>
      </c>
      <c r="J8" s="14">
        <f t="shared" si="5"/>
        <v>2.4714635893374748E-9</v>
      </c>
      <c r="K8" s="14">
        <f t="shared" si="6"/>
        <v>1.133714066099639E-8</v>
      </c>
      <c r="M8" s="14">
        <v>7</v>
      </c>
      <c r="N8" s="14">
        <f t="shared" si="11"/>
        <v>1.373819602820449</v>
      </c>
      <c r="O8" s="14">
        <f t="shared" si="2"/>
        <v>3.152064917072428E-4</v>
      </c>
      <c r="P8" s="14">
        <f t="shared" si="7"/>
        <v>4.0187065290588908E-3</v>
      </c>
      <c r="Q8" s="14">
        <f t="shared" si="8"/>
        <v>2.9252068618095812E-3</v>
      </c>
    </row>
    <row r="9" spans="1:17" x14ac:dyDescent="0.25">
      <c r="A9" s="14">
        <v>8</v>
      </c>
      <c r="B9" s="14">
        <f t="shared" si="9"/>
        <v>1.1840130082470659</v>
      </c>
      <c r="C9" s="14">
        <f t="shared" si="0"/>
        <v>-2.1094237467877974E-15</v>
      </c>
      <c r="D9" s="14">
        <f t="shared" si="3"/>
        <v>6.4262395405023653E-10</v>
      </c>
      <c r="E9" s="14">
        <f t="shared" si="4"/>
        <v>5.4275075491074449E-10</v>
      </c>
      <c r="G9" s="14">
        <v>8</v>
      </c>
      <c r="H9" s="14">
        <f t="shared" si="10"/>
        <v>0.21799708261893835</v>
      </c>
      <c r="I9" s="14">
        <f t="shared" si="1"/>
        <v>1.1796119636642288E-16</v>
      </c>
      <c r="J9" s="14">
        <f t="shared" si="5"/>
        <v>2.4757973449140991E-14</v>
      </c>
      <c r="K9" s="14">
        <f t="shared" si="6"/>
        <v>1.135702053977403E-13</v>
      </c>
      <c r="M9" s="14">
        <v>8</v>
      </c>
      <c r="N9" s="14">
        <f t="shared" si="11"/>
        <v>1.3743336962867243</v>
      </c>
      <c r="O9" s="14">
        <f t="shared" si="2"/>
        <v>-8.6769479866743993E-6</v>
      </c>
      <c r="P9" s="14">
        <f t="shared" si="7"/>
        <v>5.140934662752894E-4</v>
      </c>
      <c r="Q9" s="14">
        <f t="shared" si="8"/>
        <v>3.7406742457403533E-4</v>
      </c>
    </row>
    <row r="10" spans="1:17" x14ac:dyDescent="0.25">
      <c r="A10" s="14">
        <v>9</v>
      </c>
      <c r="B10" s="14">
        <f t="shared" si="9"/>
        <v>1.1840130082470699</v>
      </c>
      <c r="C10" s="14">
        <f t="shared" si="0"/>
        <v>0</v>
      </c>
      <c r="D10" s="14">
        <f t="shared" si="3"/>
        <v>3.9968028886505635E-15</v>
      </c>
      <c r="E10" s="14">
        <f t="shared" si="4"/>
        <v>3.3756410282753789E-15</v>
      </c>
      <c r="G10" s="14">
        <v>9</v>
      </c>
      <c r="H10" s="14">
        <f t="shared" si="10"/>
        <v>0.21799708261893838</v>
      </c>
      <c r="I10" s="14">
        <f t="shared" si="1"/>
        <v>-9.0205620750793969E-17</v>
      </c>
      <c r="J10" s="14">
        <f t="shared" si="5"/>
        <v>2.7755575615628914E-17</v>
      </c>
      <c r="K10" s="14">
        <f t="shared" si="6"/>
        <v>1.2732085806921556E-16</v>
      </c>
      <c r="M10" s="14">
        <v>9</v>
      </c>
      <c r="N10" s="14">
        <f t="shared" si="11"/>
        <v>1.3743199235471506</v>
      </c>
      <c r="O10" s="14">
        <f t="shared" si="2"/>
        <v>2.5711416551388311E-8</v>
      </c>
      <c r="P10" s="14">
        <f t="shared" si="7"/>
        <v>1.3772739573703063E-5</v>
      </c>
      <c r="Q10" s="14">
        <f t="shared" si="8"/>
        <v>1.0021494513559341E-5</v>
      </c>
    </row>
    <row r="11" spans="1:17" x14ac:dyDescent="0.25">
      <c r="A11" s="14">
        <v>10</v>
      </c>
      <c r="B11" s="14">
        <f t="shared" si="9"/>
        <v>1.1840130082470699</v>
      </c>
      <c r="C11" s="14">
        <f t="shared" si="0"/>
        <v>0</v>
      </c>
      <c r="D11" s="14">
        <f t="shared" si="3"/>
        <v>0</v>
      </c>
      <c r="E11" s="14">
        <f t="shared" si="4"/>
        <v>0</v>
      </c>
      <c r="G11" s="14">
        <v>10</v>
      </c>
      <c r="H11" s="14">
        <f t="shared" si="10"/>
        <v>0.21799708261893838</v>
      </c>
      <c r="I11" s="14">
        <f t="shared" si="1"/>
        <v>-9.0205620750793969E-17</v>
      </c>
      <c r="J11" s="14">
        <f t="shared" si="5"/>
        <v>0</v>
      </c>
      <c r="K11" s="14">
        <f t="shared" si="6"/>
        <v>0</v>
      </c>
      <c r="M11" s="14">
        <v>10</v>
      </c>
      <c r="N11" s="14">
        <f t="shared" si="11"/>
        <v>1.3743199642377748</v>
      </c>
      <c r="O11" s="14">
        <f t="shared" si="2"/>
        <v>2.085442929455894E-12</v>
      </c>
      <c r="P11" s="14">
        <f t="shared" si="7"/>
        <v>4.0690624203421066E-8</v>
      </c>
      <c r="Q11" s="14">
        <f t="shared" si="8"/>
        <v>2.9607824423906188E-8</v>
      </c>
    </row>
    <row r="12" spans="1:17" x14ac:dyDescent="0.25">
      <c r="M12" s="14">
        <v>11</v>
      </c>
      <c r="N12" s="14">
        <f>N4</f>
        <v>1.3220321534040684</v>
      </c>
      <c r="O12" s="14">
        <f xml:space="preserve"> SIN(N12*N12)-COS(LN(N12))</f>
        <v>2.3096696993655796E-2</v>
      </c>
      <c r="P12" s="14"/>
      <c r="Q12" s="14"/>
    </row>
    <row r="13" spans="1:17" x14ac:dyDescent="0.25">
      <c r="M13" s="14">
        <v>12</v>
      </c>
      <c r="N13" s="14">
        <f>N5</f>
        <v>1.3396067501670097</v>
      </c>
      <c r="O13" s="14">
        <f t="shared" si="2"/>
        <v>1.7510526749773492E-2</v>
      </c>
      <c r="P13" s="14">
        <f>ABS(N13-N12)</f>
        <v>1.7574596762941264E-2</v>
      </c>
      <c r="Q13" s="14">
        <f>ABS((N13-N12)/N13)</f>
        <v>1.3119220816668942E-2</v>
      </c>
    </row>
    <row r="14" spans="1:17" x14ac:dyDescent="0.25">
      <c r="M14" s="14">
        <v>13</v>
      </c>
      <c r="N14" s="14">
        <f>N6</f>
        <v>1.3946964508561335</v>
      </c>
      <c r="O14" s="14">
        <f xml:space="preserve"> SIN(N14*N14)-COS(LN(N14))</f>
        <v>-1.4437708301490493E-2</v>
      </c>
      <c r="P14" s="14"/>
      <c r="Q14" s="14"/>
    </row>
    <row r="15" spans="1:17" x14ac:dyDescent="0.25">
      <c r="M15" s="14">
        <v>14</v>
      </c>
      <c r="N15" s="14">
        <f>N7</f>
        <v>1.3698008962913901</v>
      </c>
      <c r="O15" s="14">
        <f t="shared" si="2"/>
        <v>2.7791988769890752E-3</v>
      </c>
      <c r="P15" s="14">
        <f>ABS(N15-N14)</f>
        <v>2.489555456474335E-2</v>
      </c>
      <c r="Q15" s="14">
        <f>ABS((N15-N14)/N15)</f>
        <v>1.8174578971400714E-2</v>
      </c>
    </row>
    <row r="16" spans="1:17" x14ac:dyDescent="0.25">
      <c r="M16" s="14">
        <v>15</v>
      </c>
      <c r="N16" s="14">
        <f>(N15-((O15*(N15-N14))/(O15-O14)))</f>
        <v>1.373819602820449</v>
      </c>
      <c r="O16" s="14">
        <f t="shared" si="2"/>
        <v>3.152064917072428E-4</v>
      </c>
      <c r="P16" s="14">
        <f t="shared" ref="P16" si="12">ABS(N16-N15)</f>
        <v>4.0187065290588908E-3</v>
      </c>
      <c r="Q16" s="14">
        <f t="shared" ref="Q16" si="13">ABS((N16-N15)/N16)</f>
        <v>2.9252068618095812E-3</v>
      </c>
    </row>
    <row r="17" spans="13:17" x14ac:dyDescent="0.25">
      <c r="M17" s="14">
        <v>16</v>
      </c>
      <c r="N17" s="14">
        <f>N9</f>
        <v>1.3743336962867243</v>
      </c>
      <c r="O17" s="14">
        <f xml:space="preserve"> SIN(N17*N17)-COS(LN(N17))</f>
        <v>-8.6769479866743993E-6</v>
      </c>
      <c r="P17" s="14"/>
      <c r="Q17" s="14"/>
    </row>
    <row r="18" spans="13:17" x14ac:dyDescent="0.25">
      <c r="M18" s="14">
        <v>17</v>
      </c>
      <c r="N18" s="14">
        <f>N10</f>
        <v>1.3743199235471506</v>
      </c>
      <c r="O18" s="14">
        <f t="shared" si="2"/>
        <v>2.5711416551388311E-8</v>
      </c>
      <c r="P18" s="14">
        <f>ABS(N18-N17)</f>
        <v>1.3772739573703063E-5</v>
      </c>
      <c r="Q18" s="14">
        <f>ABS((N18-N17)/N18)</f>
        <v>1.0021494513559341E-5</v>
      </c>
    </row>
    <row r="19" spans="13:17" x14ac:dyDescent="0.25">
      <c r="M19" s="14">
        <v>18</v>
      </c>
      <c r="N19" s="14">
        <f>(N18-((O18*(N18-N17))/(O18-O17)))</f>
        <v>1.3743199642377748</v>
      </c>
      <c r="O19" s="14">
        <f t="shared" si="2"/>
        <v>2.085442929455894E-12</v>
      </c>
      <c r="P19" s="14">
        <f t="shared" ref="P19" si="14">ABS(N19-N18)</f>
        <v>4.0690624203421066E-8</v>
      </c>
      <c r="Q19" s="14">
        <f t="shared" ref="Q19" si="15">ABS((N19-N18)/N19)</f>
        <v>2.9607824423906188E-8</v>
      </c>
    </row>
    <row r="20" spans="13:17" x14ac:dyDescent="0.25">
      <c r="M20" s="14">
        <v>19</v>
      </c>
      <c r="N20" s="14">
        <f>N12</f>
        <v>1.3220321534040684</v>
      </c>
      <c r="O20" s="14">
        <f xml:space="preserve"> SIN(N20*N20)-COS(LN(N20))</f>
        <v>2.3096696993655796E-2</v>
      </c>
      <c r="P20" s="14"/>
      <c r="Q20" s="14"/>
    </row>
    <row r="21" spans="13:17" x14ac:dyDescent="0.25">
      <c r="M21" s="14">
        <v>20</v>
      </c>
      <c r="N21" s="14">
        <f>N13</f>
        <v>1.3396067501670097</v>
      </c>
      <c r="O21" s="14">
        <f t="shared" si="2"/>
        <v>1.7510526749773492E-2</v>
      </c>
      <c r="P21" s="14">
        <f>ABS(N21-N20)</f>
        <v>1.7574596762941264E-2</v>
      </c>
      <c r="Q21" s="14">
        <f>ABS((N21-N20)/N21)</f>
        <v>1.3119220816668942E-2</v>
      </c>
    </row>
    <row r="22" spans="13:17" x14ac:dyDescent="0.25">
      <c r="M22" s="14">
        <v>21</v>
      </c>
      <c r="N22" s="14">
        <f>(N21-((O21*(N21-N20))/(O21-O20)))</f>
        <v>1.3946964508561335</v>
      </c>
      <c r="O22" s="14">
        <f t="shared" si="2"/>
        <v>-1.4437708301490493E-2</v>
      </c>
      <c r="P22" s="14">
        <f t="shared" ref="P22:P27" si="16">ABS(N22-N21)</f>
        <v>5.5089700689123777E-2</v>
      </c>
      <c r="Q22" s="14">
        <f t="shared" ref="Q22:Q27" si="17">ABS((N22-N21)/N22)</f>
        <v>3.9499419859645446E-2</v>
      </c>
    </row>
    <row r="23" spans="13:17" x14ac:dyDescent="0.25">
      <c r="M23" s="14">
        <v>22</v>
      </c>
      <c r="N23" s="14">
        <f t="shared" ref="N23:N27" si="18">(N22-((O22*(N22-N21))/(O22-O21)))</f>
        <v>1.3698008962913901</v>
      </c>
      <c r="O23" s="14">
        <f t="shared" si="2"/>
        <v>2.7791988769890752E-3</v>
      </c>
      <c r="P23" s="14">
        <f t="shared" si="16"/>
        <v>2.489555456474335E-2</v>
      </c>
      <c r="Q23" s="14">
        <f t="shared" si="17"/>
        <v>1.8174578971400714E-2</v>
      </c>
    </row>
    <row r="24" spans="13:17" x14ac:dyDescent="0.25">
      <c r="M24" s="14">
        <v>23</v>
      </c>
      <c r="N24" s="14">
        <f t="shared" si="18"/>
        <v>1.373819602820449</v>
      </c>
      <c r="O24" s="14">
        <f t="shared" si="2"/>
        <v>3.152064917072428E-4</v>
      </c>
      <c r="P24" s="14">
        <f t="shared" si="16"/>
        <v>4.0187065290588908E-3</v>
      </c>
      <c r="Q24" s="14">
        <f t="shared" si="17"/>
        <v>2.9252068618095812E-3</v>
      </c>
    </row>
    <row r="25" spans="13:17" x14ac:dyDescent="0.25">
      <c r="M25" s="14">
        <v>24</v>
      </c>
      <c r="N25" s="14">
        <f t="shared" si="18"/>
        <v>1.3743336962867243</v>
      </c>
      <c r="O25" s="14">
        <f t="shared" si="2"/>
        <v>-8.6769479866743993E-6</v>
      </c>
      <c r="P25" s="14">
        <f t="shared" si="16"/>
        <v>5.140934662752894E-4</v>
      </c>
      <c r="Q25" s="14">
        <f t="shared" si="17"/>
        <v>3.7406742457403533E-4</v>
      </c>
    </row>
    <row r="26" spans="13:17" x14ac:dyDescent="0.25">
      <c r="M26" s="14">
        <v>25</v>
      </c>
      <c r="N26" s="14">
        <f t="shared" si="18"/>
        <v>1.3743199235471506</v>
      </c>
      <c r="O26" s="14">
        <f t="shared" si="2"/>
        <v>2.5711416551388311E-8</v>
      </c>
      <c r="P26" s="14">
        <f t="shared" si="16"/>
        <v>1.3772739573703063E-5</v>
      </c>
      <c r="Q26" s="14">
        <f t="shared" si="17"/>
        <v>1.0021494513559341E-5</v>
      </c>
    </row>
    <row r="27" spans="13:17" x14ac:dyDescent="0.25">
      <c r="M27" s="14">
        <v>26</v>
      </c>
      <c r="N27" s="14">
        <f t="shared" si="18"/>
        <v>1.3743199642377748</v>
      </c>
      <c r="O27" s="14">
        <f t="shared" si="2"/>
        <v>2.085442929455894E-12</v>
      </c>
      <c r="P27" s="14">
        <f t="shared" si="16"/>
        <v>4.0690624203421066E-8</v>
      </c>
      <c r="Q27" s="14">
        <f t="shared" si="17"/>
        <v>2.9607824423906188E-8</v>
      </c>
    </row>
    <row r="28" spans="13:17" x14ac:dyDescent="0.25">
      <c r="M28" s="14">
        <v>27</v>
      </c>
      <c r="N28" s="14">
        <f>N20</f>
        <v>1.3220321534040684</v>
      </c>
      <c r="O28" s="14">
        <f xml:space="preserve"> SIN(N28*N28)-COS(LN(N28))</f>
        <v>2.3096696993655796E-2</v>
      </c>
      <c r="P28" s="14"/>
      <c r="Q28" s="14"/>
    </row>
    <row r="29" spans="13:17" x14ac:dyDescent="0.25">
      <c r="M29" s="14">
        <v>28</v>
      </c>
      <c r="N29" s="14">
        <f>N21</f>
        <v>1.3396067501670097</v>
      </c>
      <c r="O29" s="14">
        <f t="shared" si="2"/>
        <v>1.7510526749773492E-2</v>
      </c>
      <c r="P29" s="14">
        <f>ABS(N29-N28)</f>
        <v>1.7574596762941264E-2</v>
      </c>
      <c r="Q29" s="14">
        <f>ABS((N29-N28)/N29)</f>
        <v>1.3119220816668942E-2</v>
      </c>
    </row>
    <row r="30" spans="13:17" x14ac:dyDescent="0.25">
      <c r="M30" s="14">
        <v>29</v>
      </c>
      <c r="N30" s="14">
        <f>(N29-((O29*(N29-N28))/(O29-O28)))</f>
        <v>1.3946964508561335</v>
      </c>
      <c r="O30" s="14">
        <f t="shared" si="2"/>
        <v>-1.4437708301490493E-2</v>
      </c>
      <c r="P30" s="14">
        <f t="shared" ref="P30:P37" si="19">ABS(N30-N29)</f>
        <v>5.5089700689123777E-2</v>
      </c>
      <c r="Q30" s="14">
        <f t="shared" ref="Q30:Q37" si="20">ABS((N30-N29)/N30)</f>
        <v>3.9499419859645446E-2</v>
      </c>
    </row>
    <row r="31" spans="13:17" x14ac:dyDescent="0.25">
      <c r="M31" s="14">
        <v>30</v>
      </c>
      <c r="N31" s="14">
        <f t="shared" ref="N31:N37" si="21">(N30-((O30*(N30-N29))/(O30-O29)))</f>
        <v>1.3698008962913901</v>
      </c>
      <c r="O31" s="14">
        <f t="shared" si="2"/>
        <v>2.7791988769890752E-3</v>
      </c>
      <c r="P31" s="14">
        <f t="shared" si="19"/>
        <v>2.489555456474335E-2</v>
      </c>
      <c r="Q31" s="14">
        <f t="shared" si="20"/>
        <v>1.8174578971400714E-2</v>
      </c>
    </row>
    <row r="32" spans="13:17" x14ac:dyDescent="0.25">
      <c r="M32" s="14">
        <v>31</v>
      </c>
      <c r="N32" s="14">
        <f t="shared" si="21"/>
        <v>1.373819602820449</v>
      </c>
      <c r="O32" s="14">
        <f t="shared" si="2"/>
        <v>3.152064917072428E-4</v>
      </c>
      <c r="P32" s="14">
        <f t="shared" si="19"/>
        <v>4.0187065290588908E-3</v>
      </c>
      <c r="Q32" s="14">
        <f t="shared" si="20"/>
        <v>2.9252068618095812E-3</v>
      </c>
    </row>
    <row r="33" spans="13:17" x14ac:dyDescent="0.25">
      <c r="M33" s="14">
        <v>32</v>
      </c>
      <c r="N33" s="14">
        <f t="shared" si="21"/>
        <v>1.3743336962867243</v>
      </c>
      <c r="O33" s="14">
        <f t="shared" si="2"/>
        <v>-8.6769479866743993E-6</v>
      </c>
      <c r="P33" s="14">
        <f t="shared" si="19"/>
        <v>5.140934662752894E-4</v>
      </c>
      <c r="Q33" s="14">
        <f t="shared" si="20"/>
        <v>3.7406742457403533E-4</v>
      </c>
    </row>
    <row r="34" spans="13:17" x14ac:dyDescent="0.25">
      <c r="M34" s="14">
        <v>33</v>
      </c>
      <c r="N34" s="14">
        <f t="shared" si="21"/>
        <v>1.3743199235471506</v>
      </c>
      <c r="O34" s="14">
        <f t="shared" si="2"/>
        <v>2.5711416551388311E-8</v>
      </c>
      <c r="P34" s="14">
        <f t="shared" si="19"/>
        <v>1.3772739573703063E-5</v>
      </c>
      <c r="Q34" s="14">
        <f t="shared" si="20"/>
        <v>1.0021494513559341E-5</v>
      </c>
    </row>
    <row r="35" spans="13:17" x14ac:dyDescent="0.25">
      <c r="M35" s="14">
        <v>34</v>
      </c>
      <c r="N35" s="14">
        <f t="shared" si="21"/>
        <v>1.3743199642377748</v>
      </c>
      <c r="O35" s="14">
        <f t="shared" si="2"/>
        <v>2.085442929455894E-12</v>
      </c>
      <c r="P35" s="14">
        <f t="shared" si="19"/>
        <v>4.0690624203421066E-8</v>
      </c>
      <c r="Q35" s="14">
        <f t="shared" si="20"/>
        <v>2.9607824423906188E-8</v>
      </c>
    </row>
    <row r="36" spans="13:17" x14ac:dyDescent="0.25">
      <c r="M36" s="14">
        <v>35</v>
      </c>
      <c r="N36" s="14">
        <f t="shared" si="21"/>
        <v>1.3743199642410755</v>
      </c>
      <c r="O36" s="14">
        <f t="shared" si="2"/>
        <v>0</v>
      </c>
      <c r="P36" s="14">
        <f t="shared" si="19"/>
        <v>3.3006930522105904E-12</v>
      </c>
      <c r="Q36" s="14">
        <f t="shared" si="20"/>
        <v>2.4016918462166801E-12</v>
      </c>
    </row>
    <row r="37" spans="13:17" x14ac:dyDescent="0.25">
      <c r="M37" s="14">
        <v>36</v>
      </c>
      <c r="N37" s="14">
        <f t="shared" si="21"/>
        <v>1.3743199642410755</v>
      </c>
      <c r="O37" s="14">
        <f t="shared" si="2"/>
        <v>0</v>
      </c>
      <c r="P37" s="14">
        <f t="shared" si="19"/>
        <v>0</v>
      </c>
      <c r="Q37" s="14">
        <f t="shared" si="20"/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8880-366A-42E0-A657-8C18BE220FF2}">
  <dimension ref="A1:AE45"/>
  <sheetViews>
    <sheetView tabSelected="1" topLeftCell="M1" workbookViewId="0">
      <selection activeCell="W5" sqref="W5"/>
    </sheetView>
  </sheetViews>
  <sheetFormatPr baseColWidth="10" defaultColWidth="9.140625" defaultRowHeight="15" x14ac:dyDescent="0.25"/>
  <cols>
    <col min="6" max="6" width="17.7109375" bestFit="1" customWidth="1"/>
    <col min="7" max="7" width="18.42578125" bestFit="1" customWidth="1"/>
    <col min="8" max="8" width="18.7109375" bestFit="1" customWidth="1"/>
    <col min="9" max="9" width="17.7109375" bestFit="1" customWidth="1"/>
    <col min="10" max="10" width="18.42578125" bestFit="1" customWidth="1"/>
    <col min="12" max="12" width="17.7109375" bestFit="1" customWidth="1"/>
    <col min="13" max="13" width="18.42578125" bestFit="1" customWidth="1"/>
    <col min="14" max="15" width="17.7109375" bestFit="1" customWidth="1"/>
    <col min="16" max="16" width="18.42578125" bestFit="1" customWidth="1"/>
    <col min="18" max="19" width="17.7109375" bestFit="1" customWidth="1"/>
    <col min="20" max="20" width="18.5703125" bestFit="1" customWidth="1"/>
    <col min="21" max="22" width="17.85546875" bestFit="1" customWidth="1"/>
    <col min="23" max="24" width="9" bestFit="1" customWidth="1"/>
    <col min="25" max="25" width="11.7109375" bestFit="1" customWidth="1"/>
    <col min="26" max="26" width="9.140625" bestFit="1" customWidth="1"/>
    <col min="27" max="28" width="9" bestFit="1" customWidth="1"/>
    <col min="29" max="29" width="9.28515625" bestFit="1" customWidth="1"/>
    <col min="30" max="31" width="9" bestFit="1" customWidth="1"/>
  </cols>
  <sheetData>
    <row r="1" spans="1:26" x14ac:dyDescent="0.25">
      <c r="A1" t="s">
        <v>14</v>
      </c>
      <c r="B1" t="s">
        <v>15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L1" s="5" t="s">
        <v>1</v>
      </c>
      <c r="M1" s="5" t="s">
        <v>2</v>
      </c>
      <c r="N1" s="5" t="s">
        <v>3</v>
      </c>
      <c r="O1" s="5" t="s">
        <v>4</v>
      </c>
      <c r="P1" s="5" t="s">
        <v>5</v>
      </c>
      <c r="R1" s="5" t="s">
        <v>1</v>
      </c>
      <c r="S1" s="5" t="s">
        <v>2</v>
      </c>
      <c r="T1" s="5" t="s">
        <v>3</v>
      </c>
      <c r="U1" s="5" t="s">
        <v>4</v>
      </c>
      <c r="V1" s="5" t="s">
        <v>5</v>
      </c>
    </row>
    <row r="2" spans="1:26" x14ac:dyDescent="0.25">
      <c r="A2">
        <v>0.5</v>
      </c>
      <c r="B2">
        <f>(A2-3)^2*COS(A2-8)+(1/2)*EXP(A2-3)</f>
        <v>2.2075132357808611</v>
      </c>
      <c r="D2" s="4" t="s">
        <v>23</v>
      </c>
      <c r="F2" s="6">
        <v>4</v>
      </c>
      <c r="G2" s="6">
        <f>(F2-3)^2*COS(F2-8)+(1/2)*EXP(F2-3)</f>
        <v>0.7054972933659106</v>
      </c>
      <c r="H2" s="6">
        <f>2*COS(F2-8)*(F2-3)-SIN(F2-8)*(F2-3)^2+(1/2)*EXP(F2-3)</f>
        <v>-0.70494882280562954</v>
      </c>
      <c r="I2" s="6">
        <f>F2-(G2/H2)</f>
        <v>5.0007780289044224</v>
      </c>
      <c r="J2" s="6"/>
      <c r="L2" s="6">
        <v>0</v>
      </c>
      <c r="M2" s="6">
        <f>(L2-3)^2*COS(L2-8)+(1/2)*EXP(L2-3)</f>
        <v>-1.2846067700935897</v>
      </c>
      <c r="N2" s="6">
        <f>2*COS(L2-8)*(L2-3)-SIN(L2-8)*(L2-3)^2+(1/2)*EXP(L2-3)</f>
        <v>9.8021179566460486</v>
      </c>
      <c r="O2" s="6">
        <f>L2-(M2/N2)</f>
        <v>0.13105400034720033</v>
      </c>
      <c r="P2" s="6"/>
      <c r="R2" s="6">
        <v>4.5</v>
      </c>
      <c r="S2" s="6">
        <f>(R2-3)^2*COS(R2-8)+(1/2)*EXP(R2-3)</f>
        <v>0.13381698876474069</v>
      </c>
      <c r="T2" s="6">
        <f>2*COS(R2-8)*(R2-3)-SIN(R2-8)*(R2-3)^2+(1/2)*EXP(R2-3)</f>
        <v>-1.3577877890050014</v>
      </c>
      <c r="U2" s="6">
        <f>R2-(S2/T2)</f>
        <v>4.5985551570343723</v>
      </c>
      <c r="V2" s="6"/>
    </row>
    <row r="3" spans="1:26" x14ac:dyDescent="0.25">
      <c r="A3">
        <v>1.5</v>
      </c>
      <c r="B3">
        <f t="shared" ref="B3:B12" si="0">(A3-3)^2*COS(A3-8)+(1/2)*EXP(A3-3)</f>
        <v>2.3088872379622676</v>
      </c>
      <c r="F3" s="6">
        <f>I2</f>
        <v>5.0007780289044224</v>
      </c>
      <c r="G3" s="6">
        <f t="shared" ref="G3:G8" si="1">(F3-3)^2*COS(F3-8)+(1/2)*EXP(F3-3)</f>
        <v>-0.2652072162402872</v>
      </c>
      <c r="H3" s="6">
        <f t="shared" ref="H3:H8" si="2">2*COS(F3-8)*(F3-3)-SIN(F3-8)*(F3-3)^2+(1/2)*EXP(F3-3)</f>
        <v>0.30433619401831935</v>
      </c>
      <c r="I3" s="6">
        <f>F3-(G3/H3)</f>
        <v>5.8722064736733781</v>
      </c>
      <c r="J3" s="6">
        <f>(F3-F2)/F3</f>
        <v>0.20012446525719405</v>
      </c>
      <c r="L3" s="6">
        <f>O2</f>
        <v>0.13105400034720033</v>
      </c>
      <c r="M3" s="6">
        <f t="shared" ref="M3:M8" si="3">(L3-3)^2*COS(L3-8)+(1/2)*EXP(L3-3)</f>
        <v>-9.4785510165447492E-2</v>
      </c>
      <c r="N3" s="6">
        <f t="shared" ref="N3:N8" si="4">2*COS(L3-8)*(L3-3)-SIN(L3-8)*(L3-3)^2+(1/2)*EXP(L3-3)</f>
        <v>8.3441696585594443</v>
      </c>
      <c r="O3" s="6">
        <f>L3-(M3/N3)</f>
        <v>0.1424134901519428</v>
      </c>
      <c r="P3" s="6">
        <f>(L3-L2)/L3</f>
        <v>1</v>
      </c>
      <c r="R3" s="6">
        <f>U2</f>
        <v>4.5985551570343723</v>
      </c>
      <c r="S3" s="6">
        <f t="shared" ref="S3:S8" si="5">(R3-3)^2*COS(R3-8)+(1/2)*EXP(R3-3)</f>
        <v>3.3512836234068644E-3</v>
      </c>
      <c r="T3" s="6">
        <f t="shared" ref="T3:T8" si="6">2*COS(R3-8)*(R3-3)-SIN(R3-8)*(R3-3)^2+(1/2)*EXP(R3-3)</f>
        <v>-1.2734093154942929</v>
      </c>
      <c r="U3" s="6">
        <f>R3-(S3/T3)</f>
        <v>4.6011868981270672</v>
      </c>
      <c r="V3" s="6">
        <f>(R3-R2)/R3</f>
        <v>2.1431765776172833E-2</v>
      </c>
    </row>
    <row r="4" spans="1:26" x14ac:dyDescent="0.25">
      <c r="A4">
        <v>2.5</v>
      </c>
      <c r="B4">
        <f t="shared" si="0"/>
        <v>0.48043277342913171</v>
      </c>
      <c r="F4" s="6">
        <f t="shared" ref="F4:F8" si="7">I3</f>
        <v>5.8722064736733781</v>
      </c>
      <c r="G4" s="6">
        <f t="shared" si="1"/>
        <v>4.4769384226022684</v>
      </c>
      <c r="H4" s="6">
        <f t="shared" si="2"/>
        <v>12.80388111515466</v>
      </c>
      <c r="I4" s="6">
        <f t="shared" ref="I4:I8" si="8">F4-(G4/H4)</f>
        <v>5.5225516789796529</v>
      </c>
      <c r="J4" s="6">
        <f t="shared" ref="J4:J8" si="9">(F4-F3)/F4</f>
        <v>0.14839880863791066</v>
      </c>
      <c r="L4" s="6">
        <f t="shared" ref="L4:L8" si="10">O3</f>
        <v>0.1424134901519428</v>
      </c>
      <c r="M4" s="6">
        <f t="shared" si="3"/>
        <v>-7.3306164561506501E-4</v>
      </c>
      <c r="N4" s="6">
        <f t="shared" si="4"/>
        <v>8.2150536206032765</v>
      </c>
      <c r="O4" s="6">
        <f t="shared" ref="O4:O8" si="11">L4-(M4/N4)</f>
        <v>0.14250272409726686</v>
      </c>
      <c r="P4" s="6">
        <f t="shared" ref="P4:P8" si="12">(L4-L3)/L4</f>
        <v>7.9764141673818123E-2</v>
      </c>
      <c r="R4" s="6">
        <f t="shared" ref="R4:R8" si="13">U3</f>
        <v>4.6011868981270672</v>
      </c>
      <c r="S4" s="6">
        <f t="shared" si="5"/>
        <v>4.76613675903792E-6</v>
      </c>
      <c r="T4" s="6">
        <f t="shared" si="6"/>
        <v>-1.2697747191694728</v>
      </c>
      <c r="U4" s="6">
        <f t="shared" ref="U4:U8" si="14">R4-(S4/T4)</f>
        <v>4.6011906516564824</v>
      </c>
      <c r="V4" s="6">
        <f t="shared" ref="V4:V8" si="15">(R4-R3)/R4</f>
        <v>5.7197004837297055E-4</v>
      </c>
    </row>
    <row r="5" spans="1:26" x14ac:dyDescent="0.25">
      <c r="A5">
        <v>3.5</v>
      </c>
      <c r="B5">
        <f t="shared" si="0"/>
        <v>0.77166168549236913</v>
      </c>
      <c r="F5" s="6">
        <f t="shared" si="7"/>
        <v>5.5225516789796529</v>
      </c>
      <c r="G5" s="6">
        <f t="shared" si="1"/>
        <v>1.219455929969846</v>
      </c>
      <c r="H5" s="6">
        <f t="shared" si="2"/>
        <v>6.1796625380547621</v>
      </c>
      <c r="I5" s="6">
        <f t="shared" si="8"/>
        <v>5.3252179374589215</v>
      </c>
      <c r="J5" s="6">
        <f t="shared" si="9"/>
        <v>-6.3313992338832656E-2</v>
      </c>
      <c r="L5" s="6">
        <f t="shared" si="10"/>
        <v>0.14250272409726686</v>
      </c>
      <c r="M5" s="6">
        <f t="shared" si="3"/>
        <v>-4.5305380474980339E-8</v>
      </c>
      <c r="N5" s="6">
        <f t="shared" si="4"/>
        <v>8.2140381883320686</v>
      </c>
      <c r="O5" s="6">
        <f t="shared" si="11"/>
        <v>0.14250272961287069</v>
      </c>
      <c r="P5" s="6">
        <f t="shared" si="12"/>
        <v>6.2619115451544277E-4</v>
      </c>
      <c r="R5" s="6">
        <f t="shared" si="13"/>
        <v>4.6011906516564824</v>
      </c>
      <c r="S5" s="6">
        <f t="shared" si="5"/>
        <v>9.829914660031136E-12</v>
      </c>
      <c r="T5" s="6">
        <f t="shared" si="6"/>
        <v>-1.2697694814832632</v>
      </c>
      <c r="U5" s="6">
        <f t="shared" si="14"/>
        <v>4.6011906516642238</v>
      </c>
      <c r="V5" s="6">
        <f t="shared" si="15"/>
        <v>8.1577350287219745E-7</v>
      </c>
    </row>
    <row r="6" spans="1:26" x14ac:dyDescent="0.25">
      <c r="A6">
        <v>4.5</v>
      </c>
      <c r="B6">
        <f t="shared" si="0"/>
        <v>0.13381698876474069</v>
      </c>
      <c r="F6" s="6">
        <f t="shared" si="7"/>
        <v>5.3252179374589215</v>
      </c>
      <c r="G6" s="6">
        <f t="shared" si="1"/>
        <v>0.28628212692223887</v>
      </c>
      <c r="H6" s="6">
        <f t="shared" si="2"/>
        <v>3.394783018697431</v>
      </c>
      <c r="I6" s="6">
        <f t="shared" si="8"/>
        <v>5.2408879153793118</v>
      </c>
      <c r="J6" s="6">
        <f t="shared" si="9"/>
        <v>-3.7056463010205896E-2</v>
      </c>
      <c r="L6" s="6">
        <f t="shared" si="10"/>
        <v>0.14250272961287069</v>
      </c>
      <c r="M6" s="6">
        <f t="shared" si="3"/>
        <v>1.016547956922409E-15</v>
      </c>
      <c r="N6" s="6">
        <f t="shared" si="4"/>
        <v>8.2140381255670469</v>
      </c>
      <c r="O6" s="6">
        <f t="shared" si="11"/>
        <v>0.14250272961287058</v>
      </c>
      <c r="P6" s="6">
        <f t="shared" si="12"/>
        <v>3.8705250416994752E-8</v>
      </c>
      <c r="R6" s="6">
        <f t="shared" si="13"/>
        <v>4.6011906516642238</v>
      </c>
      <c r="S6" s="6">
        <f t="shared" si="5"/>
        <v>0</v>
      </c>
      <c r="T6" s="6">
        <f t="shared" si="6"/>
        <v>-1.2697694814724607</v>
      </c>
      <c r="U6" s="6">
        <f t="shared" si="14"/>
        <v>4.6011906516642238</v>
      </c>
      <c r="V6" s="6">
        <f t="shared" si="15"/>
        <v>1.6824695371634483E-12</v>
      </c>
    </row>
    <row r="7" spans="1:26" x14ac:dyDescent="0.25">
      <c r="A7">
        <v>5.5</v>
      </c>
      <c r="B7">
        <f t="shared" si="0"/>
        <v>1.0840993831834007</v>
      </c>
      <c r="F7" s="6">
        <f t="shared" si="7"/>
        <v>5.2408879153793118</v>
      </c>
      <c r="G7" s="6">
        <f t="shared" si="1"/>
        <v>4.2109896993768992E-2</v>
      </c>
      <c r="H7" s="6">
        <f t="shared" si="2"/>
        <v>2.4170758334783402</v>
      </c>
      <c r="I7" s="6">
        <f t="shared" si="8"/>
        <v>5.2234660801143544</v>
      </c>
      <c r="J7" s="6">
        <f t="shared" si="9"/>
        <v>-1.6090789087884222E-2</v>
      </c>
      <c r="L7" s="6">
        <f t="shared" si="10"/>
        <v>0.14250272961287058</v>
      </c>
      <c r="M7" s="6">
        <f t="shared" si="3"/>
        <v>9.9920072216264089E-16</v>
      </c>
      <c r="N7" s="6">
        <f t="shared" si="4"/>
        <v>8.2140381255670487</v>
      </c>
      <c r="O7" s="6">
        <f t="shared" si="11"/>
        <v>0.14250272961287047</v>
      </c>
      <c r="P7" s="6">
        <f t="shared" si="12"/>
        <v>-7.7908895334232477E-16</v>
      </c>
      <c r="R7" s="6">
        <f t="shared" si="13"/>
        <v>4.6011906516642238</v>
      </c>
      <c r="S7" s="6">
        <f t="shared" si="5"/>
        <v>0</v>
      </c>
      <c r="T7" s="6">
        <f t="shared" si="6"/>
        <v>-1.2697694814724607</v>
      </c>
      <c r="U7" s="6">
        <f t="shared" si="14"/>
        <v>4.6011906516642238</v>
      </c>
      <c r="V7" s="6">
        <f t="shared" si="15"/>
        <v>0</v>
      </c>
    </row>
    <row r="8" spans="1:26" x14ac:dyDescent="0.25">
      <c r="A8">
        <v>6.5</v>
      </c>
      <c r="B8">
        <f t="shared" si="0"/>
        <v>17.424256699775516</v>
      </c>
      <c r="F8" s="6">
        <f t="shared" si="7"/>
        <v>5.2234660801143544</v>
      </c>
      <c r="G8" s="6">
        <f t="shared" si="1"/>
        <v>1.6310792007718788E-3</v>
      </c>
      <c r="H8" s="6">
        <f t="shared" si="2"/>
        <v>2.2307156949349283</v>
      </c>
      <c r="I8" s="6">
        <f t="shared" si="8"/>
        <v>5.2227348891318028</v>
      </c>
      <c r="J8" s="6">
        <f t="shared" si="9"/>
        <v>-3.3353016938852073E-3</v>
      </c>
      <c r="L8" s="6">
        <f t="shared" si="10"/>
        <v>0.14250272961287047</v>
      </c>
      <c r="M8" s="6">
        <f t="shared" si="3"/>
        <v>-6.2519434074204128E-15</v>
      </c>
      <c r="N8" s="6">
        <f t="shared" si="4"/>
        <v>8.214038125567054</v>
      </c>
      <c r="O8" s="6">
        <f t="shared" si="11"/>
        <v>0.14250272961287122</v>
      </c>
      <c r="P8" s="6">
        <f t="shared" si="12"/>
        <v>-7.7908895334232536E-16</v>
      </c>
      <c r="R8" s="6">
        <f t="shared" si="13"/>
        <v>4.6011906516642238</v>
      </c>
      <c r="S8" s="6">
        <f t="shared" si="5"/>
        <v>0</v>
      </c>
      <c r="T8" s="6">
        <f t="shared" si="6"/>
        <v>-1.2697694814724607</v>
      </c>
      <c r="U8" s="6">
        <f t="shared" si="14"/>
        <v>4.6011906516642238</v>
      </c>
      <c r="V8" s="6">
        <f t="shared" si="15"/>
        <v>0</v>
      </c>
    </row>
    <row r="9" spans="1:26" x14ac:dyDescent="0.25">
      <c r="A9">
        <v>7.5</v>
      </c>
      <c r="B9">
        <f t="shared" si="0"/>
        <v>62.779612528540952</v>
      </c>
    </row>
    <row r="10" spans="1:26" x14ac:dyDescent="0.25">
      <c r="A10">
        <v>8.5</v>
      </c>
      <c r="B10">
        <f t="shared" si="0"/>
        <v>148.89283862929398</v>
      </c>
      <c r="D10" s="7" t="s">
        <v>24</v>
      </c>
      <c r="F10" s="8">
        <v>5</v>
      </c>
      <c r="G10" s="8">
        <v>4.5</v>
      </c>
      <c r="H10" s="8">
        <v>5</v>
      </c>
    </row>
    <row r="11" spans="1:26" x14ac:dyDescent="0.25">
      <c r="A11">
        <v>9.5</v>
      </c>
      <c r="B11">
        <f t="shared" si="0"/>
        <v>335.55946329264134</v>
      </c>
      <c r="F11" s="8">
        <f>(F10-3)^2*COS(F10-8)+(1/2)*EXP(F10-3)+F10</f>
        <v>4.7345580630635435</v>
      </c>
      <c r="G11" s="8">
        <f>SQRT(6*G10-9-(((1/2)*EXP(G10-3))/COS(G10-8)))</f>
        <v>4.5158495487396877</v>
      </c>
      <c r="H11" s="8">
        <f>3+LN(-2*(H10-3)^2*COS(H10-8))</f>
        <v>5.0693836266061432</v>
      </c>
      <c r="J11" s="9" t="s">
        <v>25</v>
      </c>
      <c r="L11" s="10" t="s">
        <v>17</v>
      </c>
      <c r="M11" s="10" t="s">
        <v>18</v>
      </c>
      <c r="N11" s="10" t="s">
        <v>19</v>
      </c>
      <c r="O11" s="10" t="s">
        <v>20</v>
      </c>
      <c r="P11" s="10" t="s">
        <v>1</v>
      </c>
      <c r="Q11" s="10" t="s">
        <v>21</v>
      </c>
      <c r="R11" s="10" t="s">
        <v>5</v>
      </c>
      <c r="T11" s="10" t="s">
        <v>17</v>
      </c>
      <c r="U11" s="10" t="s">
        <v>18</v>
      </c>
      <c r="V11" s="10" t="s">
        <v>19</v>
      </c>
      <c r="W11" s="10" t="s">
        <v>20</v>
      </c>
      <c r="X11" s="10" t="s">
        <v>1</v>
      </c>
      <c r="Y11" s="10" t="s">
        <v>21</v>
      </c>
      <c r="Z11" s="10" t="s">
        <v>5</v>
      </c>
    </row>
    <row r="12" spans="1:26" x14ac:dyDescent="0.25">
      <c r="A12">
        <v>10.5</v>
      </c>
      <c r="B12">
        <f t="shared" si="0"/>
        <v>858.95687885351651</v>
      </c>
      <c r="F12" s="8">
        <f t="shared" ref="F12:F30" si="16">(F11-3)^2*COS(F11-8)+(1/2)*EXP(F11-3)+F11</f>
        <v>4.5821230606375751</v>
      </c>
      <c r="G12" s="8">
        <f t="shared" ref="G12:G45" si="17">SQRT(6*G11-9-((1/2)*EXP(G11-3))/COS(G11-8))</f>
        <v>4.5290370816385117</v>
      </c>
      <c r="H12" s="8">
        <f t="shared" ref="H12:H28" si="18">3+LN(-2*(H11-3)^2*COS(H11-8))</f>
        <v>5.1252261922561635</v>
      </c>
      <c r="L12" s="10">
        <v>5.2249999999999996</v>
      </c>
      <c r="M12" s="10">
        <v>7</v>
      </c>
      <c r="N12" s="10">
        <f>(L12-3)^2*COS(L12-8)+(1/2)*EXP(L12-3)</f>
        <v>5.0652341269685763E-3</v>
      </c>
      <c r="O12" s="10">
        <f>(M12-3)^2*COS(M12-8)+(1/2)*EXP(M12-3)</f>
        <v>35.943911910462354</v>
      </c>
      <c r="P12" s="10">
        <f>L12-((N12*(M12-L12))/O12-N12)</f>
        <v>5.2298151002350934</v>
      </c>
      <c r="Q12" s="10">
        <f>(P12-3)^2*COS(P12-8)+(1/2)*EXP(P12-3)</f>
        <v>1.6007209946206302E-2</v>
      </c>
      <c r="R12" s="10"/>
      <c r="T12" s="10">
        <v>5.0999999999999996</v>
      </c>
      <c r="U12" s="10">
        <v>6</v>
      </c>
      <c r="V12" s="10">
        <f>(T12-3)^2*COS(T12-8)+(1/2)*EXP(T12-3)</f>
        <v>-0.19884055202587003</v>
      </c>
      <c r="W12" s="10">
        <f>(U12-3)^2*COS(U12-8)+(1/2)*EXP(U12-3)</f>
        <v>6.2974469326695521</v>
      </c>
      <c r="X12" s="10">
        <f>T12-((V12*(U12-T12))/W12-V12)</f>
        <v>4.9295767572006515</v>
      </c>
      <c r="Y12" s="10">
        <f>(X12-3)^2*COS(X12-8)+(1/2)*EXP(X12-3)</f>
        <v>-0.27054364918955276</v>
      </c>
      <c r="Z12" s="10"/>
    </row>
    <row r="13" spans="1:26" x14ac:dyDescent="0.25">
      <c r="F13" s="8">
        <f t="shared" si="16"/>
        <v>4.6065756671794613</v>
      </c>
      <c r="G13" s="8">
        <f t="shared" si="17"/>
        <v>4.5400589816551831</v>
      </c>
      <c r="H13" s="8">
        <f t="shared" si="18"/>
        <v>5.1648769548717191</v>
      </c>
      <c r="L13" s="10">
        <f>IF(Q12&gt;0,L12,P12)</f>
        <v>5.2249999999999996</v>
      </c>
      <c r="M13" s="10">
        <f>IF(Q12&gt;0,P12,M12)</f>
        <v>5.2298151002350934</v>
      </c>
      <c r="N13" s="10">
        <f>(L13-3)^2*COS(L13-8)+(1/2)*EXP(L13-3)</f>
        <v>5.0652341269685763E-3</v>
      </c>
      <c r="O13" s="10">
        <f>(M13-3)^2*COS(M13-8)+(1/2)*EXP(M13-3)</f>
        <v>1.6007209946206302E-2</v>
      </c>
      <c r="P13" s="10">
        <f>L13-((N13*(M13-L13))/O13-N13)</f>
        <v>5.2285415700957261</v>
      </c>
      <c r="Q13" s="10">
        <f>(P13-3)^2*COS(P13-8)+(1/2)*EXP(P13-3)</f>
        <v>1.3089252661761641E-2</v>
      </c>
      <c r="R13" s="10">
        <f>ABS((P13-P12)/P13)</f>
        <v>2.4357272908591553E-4</v>
      </c>
      <c r="T13" s="10">
        <f>IF(Y12&gt;0,T12,X12)</f>
        <v>4.9295767572006515</v>
      </c>
      <c r="U13" s="10">
        <f>IF(Y12&gt;0,X12,U12)</f>
        <v>6</v>
      </c>
      <c r="V13" s="10">
        <f>(T13-3)^2*COS(T13-8)+(1/2)*EXP(T13-3)</f>
        <v>-0.27054364918955276</v>
      </c>
      <c r="W13" s="10">
        <f>(U13-3)^2*COS(U13-8)+(1/2)*EXP(U13-3)</f>
        <v>6.2974469326695521</v>
      </c>
      <c r="X13" s="10">
        <f>T13-((V13*(U13-T13))/W13-V13)</f>
        <v>4.7050193963245261</v>
      </c>
      <c r="Y13" s="10">
        <f>(X13-3)^2*COS(X13-8)+(1/2)*EXP(X13-3)</f>
        <v>-0.12221313253046073</v>
      </c>
      <c r="Z13" s="10">
        <f>ABS((X13-X12)/X13)</f>
        <v>4.7727191316479026E-2</v>
      </c>
    </row>
    <row r="14" spans="1:26" x14ac:dyDescent="0.25">
      <c r="F14" s="8">
        <f t="shared" si="16"/>
        <v>4.5997584554513082</v>
      </c>
      <c r="G14" s="8">
        <f t="shared" si="17"/>
        <v>4.5493057696183596</v>
      </c>
      <c r="H14" s="8">
        <f t="shared" si="18"/>
        <v>5.1901583310531008</v>
      </c>
      <c r="L14" s="10">
        <f t="shared" ref="L14:L27" si="19">IF(Q13&gt;0,L13,P13)</f>
        <v>5.2249999999999996</v>
      </c>
      <c r="M14" s="10">
        <f t="shared" ref="M14:M27" si="20">IF(Q13&gt;0,P13,M13)</f>
        <v>5.2285415700957261</v>
      </c>
      <c r="N14" s="10">
        <f t="shared" ref="N14:O27" si="21">(L14-3)^2*COS(L14-8)+(1/2)*EXP(L14-3)</f>
        <v>5.0652341269685763E-3</v>
      </c>
      <c r="O14" s="10">
        <f t="shared" si="21"/>
        <v>1.3089252661761641E-2</v>
      </c>
      <c r="P14" s="10">
        <f t="shared" ref="P14:P27" si="22">L14-((N14*(M14-L14))/O14-N14)</f>
        <v>5.228694729471318</v>
      </c>
      <c r="Q14" s="10">
        <f t="shared" ref="Q14:Q27" si="23">(P14-3)^2*COS(P14-8)+(1/2)*EXP(P14-3)</f>
        <v>1.3439263814595037E-2</v>
      </c>
      <c r="R14" s="10">
        <f t="shared" ref="R14:R27" si="24">ABS((P14-P13)/P14)</f>
        <v>2.9292085982497381E-5</v>
      </c>
      <c r="T14" s="10">
        <f t="shared" ref="T14:T20" si="25">IF(Y13&gt;0,T13,X13)</f>
        <v>4.7050193963245261</v>
      </c>
      <c r="U14" s="10">
        <f t="shared" ref="U14:U20" si="26">IF(Y13&gt;0,X13,U13)</f>
        <v>6</v>
      </c>
      <c r="V14" s="10">
        <f t="shared" ref="V14:W20" si="27">(T14-3)^2*COS(T14-8)+(1/2)*EXP(T14-3)</f>
        <v>-0.12221313253046073</v>
      </c>
      <c r="W14" s="10">
        <f t="shared" si="27"/>
        <v>6.2974469326695521</v>
      </c>
      <c r="X14" s="10">
        <f t="shared" ref="X14:X20" si="28">T14-((V14*(U14-T14))/W14-V14)</f>
        <v>4.6079376603478552</v>
      </c>
      <c r="Y14" s="10">
        <f t="shared" ref="Y14:Y20" si="29">(X14-3)^2*COS(X14-8)+(1/2)*EXP(X14-3)</f>
        <v>-8.5348253296038123E-3</v>
      </c>
      <c r="Z14" s="10">
        <f t="shared" ref="Z14:Z20" si="30">ABS((X14-X13)/X14)</f>
        <v>2.1068370089308494E-2</v>
      </c>
    </row>
    <row r="15" spans="1:26" x14ac:dyDescent="0.25">
      <c r="F15" s="8">
        <f t="shared" si="16"/>
        <v>4.6015784402980024</v>
      </c>
      <c r="G15" s="8">
        <f t="shared" si="17"/>
        <v>4.5570881771521767</v>
      </c>
      <c r="H15" s="8">
        <f t="shared" si="18"/>
        <v>5.205025437932008</v>
      </c>
      <c r="L15" s="10">
        <f t="shared" si="19"/>
        <v>5.2249999999999996</v>
      </c>
      <c r="M15" s="10">
        <f t="shared" si="20"/>
        <v>5.228694729471318</v>
      </c>
      <c r="N15" s="10">
        <f t="shared" si="21"/>
        <v>5.0652341269685763E-3</v>
      </c>
      <c r="O15" s="10">
        <f t="shared" si="21"/>
        <v>1.3439263814595037E-2</v>
      </c>
      <c r="P15" s="10">
        <f t="shared" si="22"/>
        <v>5.2286726972985953</v>
      </c>
      <c r="Q15" s="10">
        <f t="shared" si="23"/>
        <v>1.3388898898843316E-2</v>
      </c>
      <c r="R15" s="10">
        <f t="shared" si="24"/>
        <v>4.2137219134136335E-6</v>
      </c>
      <c r="T15" s="10">
        <f t="shared" si="25"/>
        <v>4.6079376603478552</v>
      </c>
      <c r="U15" s="10">
        <f t="shared" si="26"/>
        <v>6</v>
      </c>
      <c r="V15" s="10">
        <f t="shared" si="27"/>
        <v>-8.5348253296038123E-3</v>
      </c>
      <c r="W15" s="10">
        <f t="shared" si="27"/>
        <v>6.2974469326695521</v>
      </c>
      <c r="X15" s="10">
        <f t="shared" si="28"/>
        <v>4.6012894740076513</v>
      </c>
      <c r="Y15" s="10">
        <f t="shared" si="29"/>
        <v>-1.2547478026769809E-4</v>
      </c>
      <c r="Z15" s="10">
        <f t="shared" si="30"/>
        <v>1.444852878254898E-3</v>
      </c>
    </row>
    <row r="16" spans="1:26" x14ac:dyDescent="0.25">
      <c r="F16" s="8">
        <f t="shared" si="16"/>
        <v>4.6010861431533936</v>
      </c>
      <c r="G16" s="8">
        <f t="shared" si="17"/>
        <v>4.5636558949659722</v>
      </c>
      <c r="H16" s="8">
        <f t="shared" si="18"/>
        <v>5.213310335579683</v>
      </c>
      <c r="L16" s="10">
        <f t="shared" si="19"/>
        <v>5.2249999999999996</v>
      </c>
      <c r="M16" s="10">
        <f t="shared" si="20"/>
        <v>5.2286726972985953</v>
      </c>
      <c r="N16" s="10">
        <f t="shared" si="21"/>
        <v>5.0652341269685763E-3</v>
      </c>
      <c r="O16" s="10">
        <f t="shared" si="21"/>
        <v>1.3388898898843316E-2</v>
      </c>
      <c r="P16" s="10">
        <f t="shared" si="22"/>
        <v>5.228675794126306</v>
      </c>
      <c r="Q16" s="10">
        <f t="shared" si="23"/>
        <v>1.3395977846447416E-2</v>
      </c>
      <c r="R16" s="10">
        <f t="shared" si="24"/>
        <v>5.9227763063687559E-7</v>
      </c>
      <c r="T16" s="10">
        <f t="shared" si="25"/>
        <v>4.6012894740076513</v>
      </c>
      <c r="U16" s="10">
        <f t="shared" si="26"/>
        <v>6</v>
      </c>
      <c r="V16" s="10">
        <f t="shared" si="27"/>
        <v>-1.2547478026769809E-4</v>
      </c>
      <c r="W16" s="10">
        <f t="shared" si="27"/>
        <v>6.2974469326695521</v>
      </c>
      <c r="X16" s="10">
        <f t="shared" si="28"/>
        <v>4.6011918681237445</v>
      </c>
      <c r="Y16" s="10">
        <f t="shared" si="29"/>
        <v>-1.5446221421910877E-6</v>
      </c>
      <c r="Z16" s="10">
        <f t="shared" si="30"/>
        <v>2.1213174043671983E-5</v>
      </c>
    </row>
    <row r="17" spans="6:31" x14ac:dyDescent="0.25">
      <c r="F17" s="8">
        <f t="shared" si="16"/>
        <v>4.6012188524893549</v>
      </c>
      <c r="G17" s="8">
        <f t="shared" si="17"/>
        <v>4.5692112934433595</v>
      </c>
      <c r="H17" s="8">
        <f t="shared" si="18"/>
        <v>5.2177794274469651</v>
      </c>
      <c r="L17" s="10">
        <f t="shared" si="19"/>
        <v>5.2249999999999996</v>
      </c>
      <c r="M17" s="10">
        <f t="shared" si="20"/>
        <v>5.228675794126306</v>
      </c>
      <c r="N17" s="10">
        <f t="shared" si="21"/>
        <v>5.0652341269685763E-3</v>
      </c>
      <c r="O17" s="10">
        <f t="shared" si="21"/>
        <v>1.3395977846447416E-2</v>
      </c>
      <c r="P17" s="10">
        <f t="shared" si="22"/>
        <v>5.2286753573993643</v>
      </c>
      <c r="Q17" s="10">
        <f t="shared" si="23"/>
        <v>1.3394979538967178E-2</v>
      </c>
      <c r="R17" s="10">
        <f t="shared" si="24"/>
        <v>8.3525350470182378E-8</v>
      </c>
      <c r="T17" s="10">
        <f t="shared" si="25"/>
        <v>4.6011918681237445</v>
      </c>
      <c r="U17" s="10">
        <f t="shared" si="26"/>
        <v>6</v>
      </c>
      <c r="V17" s="10">
        <f t="shared" si="27"/>
        <v>-1.5446221421910877E-6</v>
      </c>
      <c r="W17" s="10">
        <f t="shared" si="27"/>
        <v>6.2974469326695521</v>
      </c>
      <c r="X17" s="10">
        <f t="shared" si="28"/>
        <v>4.6011906665977866</v>
      </c>
      <c r="Y17" s="10">
        <f t="shared" si="29"/>
        <v>-1.8962182046777798E-8</v>
      </c>
      <c r="Z17" s="10">
        <f t="shared" si="30"/>
        <v>2.6113370318720121E-7</v>
      </c>
    </row>
    <row r="18" spans="6:31" x14ac:dyDescent="0.25">
      <c r="F18" s="8">
        <f t="shared" si="16"/>
        <v>4.6011830444971729</v>
      </c>
      <c r="G18" s="8">
        <f t="shared" ref="G18" si="31">SQRT(6*G17-9-(((1/2)*EXP(G17-3))/COS(G17-8)))</f>
        <v>4.5739196232345645</v>
      </c>
      <c r="H18" s="8">
        <f t="shared" si="18"/>
        <v>5.2201461410893728</v>
      </c>
      <c r="L18" s="10">
        <f t="shared" si="19"/>
        <v>5.2249999999999996</v>
      </c>
      <c r="M18" s="10">
        <f t="shared" si="20"/>
        <v>5.2286753573993643</v>
      </c>
      <c r="N18" s="10">
        <f t="shared" si="21"/>
        <v>5.0652341269685763E-3</v>
      </c>
      <c r="O18" s="10">
        <f t="shared" si="21"/>
        <v>1.3394979538967178E-2</v>
      </c>
      <c r="P18" s="10">
        <f t="shared" si="22"/>
        <v>5.2286754189597326</v>
      </c>
      <c r="Q18" s="10">
        <f t="shared" si="23"/>
        <v>1.3395120258755E-2</v>
      </c>
      <c r="R18" s="10">
        <f t="shared" si="24"/>
        <v>1.1773606779117798E-8</v>
      </c>
      <c r="T18" s="10">
        <f t="shared" si="25"/>
        <v>4.6011906665977866</v>
      </c>
      <c r="U18" s="10">
        <f t="shared" si="26"/>
        <v>6</v>
      </c>
      <c r="V18" s="10">
        <f t="shared" si="27"/>
        <v>-1.8962182046777798E-8</v>
      </c>
      <c r="W18" s="10">
        <f t="shared" si="27"/>
        <v>6.2974469326695521</v>
      </c>
      <c r="X18" s="10">
        <f t="shared" si="28"/>
        <v>4.6011906518475456</v>
      </c>
      <c r="Y18" s="10">
        <f t="shared" si="29"/>
        <v>-2.3277646477026792E-10</v>
      </c>
      <c r="Z18" s="10">
        <f t="shared" si="30"/>
        <v>3.2057443702470863E-9</v>
      </c>
    </row>
    <row r="19" spans="6:31" x14ac:dyDescent="0.25">
      <c r="F19" s="8">
        <f t="shared" si="16"/>
        <v>4.6011927038861096</v>
      </c>
      <c r="G19" s="8">
        <f t="shared" si="17"/>
        <v>4.5779167078420882</v>
      </c>
      <c r="H19" s="8">
        <f t="shared" si="18"/>
        <v>5.2213869730301203</v>
      </c>
      <c r="L19" s="10">
        <f t="shared" si="19"/>
        <v>5.2249999999999996</v>
      </c>
      <c r="M19" s="10">
        <f t="shared" si="20"/>
        <v>5.2286754189597326</v>
      </c>
      <c r="N19" s="10">
        <f t="shared" si="21"/>
        <v>5.0652341269685763E-3</v>
      </c>
      <c r="O19" s="10">
        <f t="shared" si="21"/>
        <v>1.3395120258755E-2</v>
      </c>
      <c r="P19" s="10">
        <f t="shared" si="22"/>
        <v>5.2286754102817081</v>
      </c>
      <c r="Q19" s="10">
        <f t="shared" si="23"/>
        <v>1.3395100421805139E-2</v>
      </c>
      <c r="R19" s="10">
        <f t="shared" si="24"/>
        <v>1.6596984590280842E-9</v>
      </c>
      <c r="T19" s="10">
        <f t="shared" si="25"/>
        <v>4.6011906518475456</v>
      </c>
      <c r="U19" s="10">
        <f t="shared" si="26"/>
        <v>6</v>
      </c>
      <c r="V19" s="10">
        <f t="shared" si="27"/>
        <v>-2.3277646477026792E-10</v>
      </c>
      <c r="W19" s="10">
        <f t="shared" si="27"/>
        <v>6.2974469326695521</v>
      </c>
      <c r="X19" s="10">
        <f t="shared" si="28"/>
        <v>4.6011906516664745</v>
      </c>
      <c r="Y19" s="10">
        <f t="shared" si="29"/>
        <v>-2.8577140653851529E-12</v>
      </c>
      <c r="Z19" s="10">
        <f t="shared" si="30"/>
        <v>3.9353109178782711E-11</v>
      </c>
    </row>
    <row r="20" spans="6:31" x14ac:dyDescent="0.25">
      <c r="F20" s="8">
        <f t="shared" si="16"/>
        <v>4.6011900980403277</v>
      </c>
      <c r="G20" s="8">
        <f t="shared" si="17"/>
        <v>4.5813148207609666</v>
      </c>
      <c r="H20" s="8">
        <f t="shared" si="18"/>
        <v>5.2220340559511627</v>
      </c>
      <c r="L20" s="10">
        <f t="shared" si="19"/>
        <v>5.2249999999999996</v>
      </c>
      <c r="M20" s="10">
        <f t="shared" si="20"/>
        <v>5.2286754102817081</v>
      </c>
      <c r="N20" s="10">
        <f t="shared" si="21"/>
        <v>5.0652341269685763E-3</v>
      </c>
      <c r="O20" s="10">
        <f t="shared" si="21"/>
        <v>1.3395100421805139E-2</v>
      </c>
      <c r="P20" s="10">
        <f t="shared" si="22"/>
        <v>5.2286754115050176</v>
      </c>
      <c r="Q20" s="10">
        <f t="shared" si="23"/>
        <v>1.3395103218147852E-2</v>
      </c>
      <c r="R20" s="10">
        <f t="shared" si="24"/>
        <v>2.3396163606624396E-10</v>
      </c>
      <c r="T20" s="10">
        <f t="shared" si="25"/>
        <v>4.6011906516664745</v>
      </c>
      <c r="U20" s="10">
        <f t="shared" si="26"/>
        <v>6</v>
      </c>
      <c r="V20" s="10">
        <f t="shared" si="27"/>
        <v>-2.8577140653851529E-12</v>
      </c>
      <c r="W20" s="10">
        <f t="shared" si="27"/>
        <v>6.2974469326695521</v>
      </c>
      <c r="X20" s="10">
        <f t="shared" si="28"/>
        <v>4.6011906516642513</v>
      </c>
      <c r="Y20" s="10">
        <f t="shared" si="29"/>
        <v>-3.4638958368304884E-14</v>
      </c>
      <c r="Z20" s="10">
        <f t="shared" si="30"/>
        <v>4.8315984987609976E-13</v>
      </c>
    </row>
    <row r="21" spans="6:31" x14ac:dyDescent="0.25">
      <c r="F21" s="8">
        <f t="shared" si="16"/>
        <v>4.6011908010152691</v>
      </c>
      <c r="G21" s="8">
        <f t="shared" si="17"/>
        <v>4.5842072293540728</v>
      </c>
      <c r="H21" s="8">
        <f t="shared" si="18"/>
        <v>5.2223705575524555</v>
      </c>
      <c r="L21" s="10">
        <f t="shared" si="19"/>
        <v>5.2249999999999996</v>
      </c>
      <c r="M21" s="10">
        <f t="shared" si="20"/>
        <v>5.2286754115050176</v>
      </c>
      <c r="N21" s="10">
        <f t="shared" si="21"/>
        <v>5.0652341269685763E-3</v>
      </c>
      <c r="O21" s="10">
        <f t="shared" si="21"/>
        <v>1.3395103218147852E-2</v>
      </c>
      <c r="P21" s="10">
        <f t="shared" si="22"/>
        <v>5.2286754113325724</v>
      </c>
      <c r="Q21" s="10">
        <f t="shared" si="23"/>
        <v>1.3395102823958283E-2</v>
      </c>
      <c r="R21" s="10">
        <f t="shared" si="24"/>
        <v>3.2980660624207381E-11</v>
      </c>
    </row>
    <row r="22" spans="6:31" x14ac:dyDescent="0.25">
      <c r="F22" s="8">
        <f t="shared" si="16"/>
        <v>4.6011906113738856</v>
      </c>
      <c r="G22" s="8">
        <f t="shared" si="17"/>
        <v>4.5866717464192881</v>
      </c>
      <c r="H22" s="8">
        <f t="shared" si="18"/>
        <v>5.2225452915162087</v>
      </c>
      <c r="L22" s="10">
        <f t="shared" si="19"/>
        <v>5.2249999999999996</v>
      </c>
      <c r="M22" s="10">
        <f t="shared" si="20"/>
        <v>5.2286754113325724</v>
      </c>
      <c r="N22" s="10">
        <f t="shared" si="21"/>
        <v>5.0652341269685763E-3</v>
      </c>
      <c r="O22" s="10">
        <f t="shared" si="21"/>
        <v>1.3395102823958283E-2</v>
      </c>
      <c r="P22" s="10">
        <f t="shared" si="22"/>
        <v>5.228675411356881</v>
      </c>
      <c r="Q22" s="10">
        <f t="shared" si="23"/>
        <v>1.3395102879524501E-2</v>
      </c>
      <c r="R22" s="10">
        <f t="shared" si="24"/>
        <v>4.6490847597794322E-12</v>
      </c>
    </row>
    <row r="23" spans="6:31" x14ac:dyDescent="0.25">
      <c r="F23" s="8">
        <f t="shared" si="16"/>
        <v>4.6011906625333285</v>
      </c>
      <c r="G23" s="8">
        <f t="shared" si="17"/>
        <v>4.5887735339912927</v>
      </c>
      <c r="H23" s="8">
        <f t="shared" si="18"/>
        <v>5.2226359557543951</v>
      </c>
      <c r="L23" s="10">
        <f t="shared" si="19"/>
        <v>5.2249999999999996</v>
      </c>
      <c r="M23" s="10">
        <f t="shared" si="20"/>
        <v>5.228675411356881</v>
      </c>
      <c r="N23" s="10">
        <f t="shared" si="21"/>
        <v>5.0652341269685763E-3</v>
      </c>
      <c r="O23" s="10">
        <f t="shared" si="21"/>
        <v>1.3395102879524501E-2</v>
      </c>
      <c r="P23" s="10">
        <f t="shared" si="22"/>
        <v>5.2286754113534544</v>
      </c>
      <c r="Q23" s="10">
        <f t="shared" si="23"/>
        <v>1.3395102871691655E-2</v>
      </c>
      <c r="R23" s="10">
        <f t="shared" si="24"/>
        <v>6.5534615818045248E-13</v>
      </c>
    </row>
    <row r="24" spans="6:31" x14ac:dyDescent="0.25">
      <c r="F24" s="8">
        <f t="shared" si="16"/>
        <v>4.6011906487320715</v>
      </c>
      <c r="G24" s="8">
        <f t="shared" si="17"/>
        <v>4.5905673370906355</v>
      </c>
      <c r="H24" s="8">
        <f t="shared" si="18"/>
        <v>5.2226829800716397</v>
      </c>
      <c r="L24" s="10">
        <f t="shared" si="19"/>
        <v>5.2249999999999996</v>
      </c>
      <c r="M24" s="10">
        <f t="shared" si="20"/>
        <v>5.2286754113534544</v>
      </c>
      <c r="N24" s="10">
        <f t="shared" si="21"/>
        <v>5.0652341269685763E-3</v>
      </c>
      <c r="O24" s="10">
        <f t="shared" si="21"/>
        <v>1.3395102871691655E-2</v>
      </c>
      <c r="P24" s="10">
        <f t="shared" si="22"/>
        <v>5.2286754113539375</v>
      </c>
      <c r="Q24" s="10">
        <f t="shared" si="23"/>
        <v>1.3395102872796549E-2</v>
      </c>
      <c r="R24" s="10">
        <f t="shared" si="24"/>
        <v>9.2407545373284905E-14</v>
      </c>
    </row>
    <row r="25" spans="6:31" x14ac:dyDescent="0.25">
      <c r="F25" s="8">
        <f t="shared" si="16"/>
        <v>4.6011906524552284</v>
      </c>
      <c r="G25" s="8">
        <f t="shared" ref="G25" si="32">SQRT(6*G24-9-(((1/2)*EXP(G24-3))/COS(G24-8)))</f>
        <v>4.5920992781629577</v>
      </c>
      <c r="H25" s="8">
        <f t="shared" si="18"/>
        <v>5.2227073648947879</v>
      </c>
      <c r="L25" s="10">
        <f t="shared" si="19"/>
        <v>5.2249999999999996</v>
      </c>
      <c r="M25" s="10">
        <f t="shared" si="20"/>
        <v>5.2286754113539375</v>
      </c>
      <c r="N25" s="10">
        <f t="shared" si="21"/>
        <v>5.0652341269685763E-3</v>
      </c>
      <c r="O25" s="10">
        <f t="shared" si="21"/>
        <v>1.3395102872796549E-2</v>
      </c>
      <c r="P25" s="10">
        <f t="shared" si="22"/>
        <v>5.2286754113538692</v>
      </c>
      <c r="Q25" s="10">
        <f t="shared" si="23"/>
        <v>1.339510287264023E-2</v>
      </c>
      <c r="R25" s="10">
        <f t="shared" si="24"/>
        <v>1.3079744473792337E-14</v>
      </c>
    </row>
    <row r="26" spans="6:31" x14ac:dyDescent="0.25">
      <c r="F26" s="8">
        <f t="shared" si="16"/>
        <v>4.6011906514508345</v>
      </c>
      <c r="G26" s="8">
        <f t="shared" si="17"/>
        <v>4.5934083095153273</v>
      </c>
      <c r="H26" s="8">
        <f t="shared" si="18"/>
        <v>5.2227200084836047</v>
      </c>
      <c r="L26" s="10">
        <f t="shared" si="19"/>
        <v>5.2249999999999996</v>
      </c>
      <c r="M26" s="10">
        <f t="shared" si="20"/>
        <v>5.2286754113538692</v>
      </c>
      <c r="N26" s="10">
        <f t="shared" si="21"/>
        <v>5.0652341269685763E-3</v>
      </c>
      <c r="O26" s="10">
        <f t="shared" si="21"/>
        <v>1.339510287264023E-2</v>
      </c>
      <c r="P26" s="10">
        <f t="shared" si="22"/>
        <v>5.2286754113538789</v>
      </c>
      <c r="Q26" s="10">
        <f t="shared" si="23"/>
        <v>1.3395102872662434E-2</v>
      </c>
      <c r="R26" s="10">
        <f t="shared" si="24"/>
        <v>1.8685349248274733E-15</v>
      </c>
    </row>
    <row r="27" spans="6:31" x14ac:dyDescent="0.25">
      <c r="F27" s="8">
        <f t="shared" si="16"/>
        <v>4.6011906517217893</v>
      </c>
      <c r="G27" s="8">
        <f t="shared" si="17"/>
        <v>4.5945273969698972</v>
      </c>
      <c r="H27" s="8">
        <f t="shared" si="18"/>
        <v>5.2227265638516007</v>
      </c>
      <c r="L27" s="10">
        <f t="shared" si="19"/>
        <v>5.2249999999999996</v>
      </c>
      <c r="M27" s="10">
        <f t="shared" si="20"/>
        <v>5.2286754113538789</v>
      </c>
      <c r="N27" s="10">
        <f t="shared" si="21"/>
        <v>5.0652341269685763E-3</v>
      </c>
      <c r="O27" s="10">
        <f t="shared" si="21"/>
        <v>1.3395102872662434E-2</v>
      </c>
      <c r="P27" s="10">
        <f t="shared" si="22"/>
        <v>5.228675411353878</v>
      </c>
      <c r="Q27" s="10">
        <f t="shared" si="23"/>
        <v>1.3395102872660658E-2</v>
      </c>
      <c r="R27" s="10">
        <f t="shared" si="24"/>
        <v>1.6986681134795214E-16</v>
      </c>
    </row>
    <row r="28" spans="6:31" x14ac:dyDescent="0.25">
      <c r="F28" s="8">
        <f t="shared" si="16"/>
        <v>4.601190651648694</v>
      </c>
      <c r="G28" s="8">
        <f t="shared" si="17"/>
        <v>4.5954844904079177</v>
      </c>
      <c r="H28" s="8">
        <f t="shared" si="18"/>
        <v>5.2227299625398018</v>
      </c>
    </row>
    <row r="29" spans="6:31" x14ac:dyDescent="0.25">
      <c r="F29" s="8">
        <f t="shared" si="16"/>
        <v>4.6011906516684133</v>
      </c>
      <c r="G29" s="8">
        <f t="shared" si="17"/>
        <v>4.5963033239574003</v>
      </c>
      <c r="H29" s="8"/>
    </row>
    <row r="30" spans="6:31" x14ac:dyDescent="0.25">
      <c r="F30" s="8">
        <f t="shared" si="16"/>
        <v>4.601190651663094</v>
      </c>
      <c r="G30" s="8">
        <f t="shared" si="17"/>
        <v>4.5970040789680233</v>
      </c>
      <c r="H30" s="8"/>
    </row>
    <row r="31" spans="6:31" x14ac:dyDescent="0.25">
      <c r="F31" s="8"/>
      <c r="G31" s="8">
        <f t="shared" si="17"/>
        <v>4.5976039356990714</v>
      </c>
      <c r="H31" s="8"/>
      <c r="J31" s="11" t="s">
        <v>26</v>
      </c>
      <c r="L31" s="12" t="s">
        <v>27</v>
      </c>
      <c r="M31" s="12" t="s">
        <v>28</v>
      </c>
      <c r="N31" s="12" t="s">
        <v>29</v>
      </c>
      <c r="O31" s="12" t="s">
        <v>30</v>
      </c>
      <c r="P31" s="12" t="s">
        <v>31</v>
      </c>
      <c r="Q31" s="12" t="s">
        <v>5</v>
      </c>
      <c r="S31" s="12" t="s">
        <v>27</v>
      </c>
      <c r="T31" s="12" t="s">
        <v>28</v>
      </c>
      <c r="U31" s="12" t="s">
        <v>29</v>
      </c>
      <c r="V31" s="12" t="s">
        <v>30</v>
      </c>
      <c r="W31" s="12" t="s">
        <v>31</v>
      </c>
      <c r="X31" s="12" t="s">
        <v>5</v>
      </c>
      <c r="Z31" s="12" t="s">
        <v>27</v>
      </c>
      <c r="AA31" s="12" t="s">
        <v>28</v>
      </c>
      <c r="AB31" s="12" t="s">
        <v>29</v>
      </c>
      <c r="AC31" s="12" t="s">
        <v>30</v>
      </c>
      <c r="AD31" s="12" t="s">
        <v>31</v>
      </c>
      <c r="AE31" s="12" t="s">
        <v>5</v>
      </c>
    </row>
    <row r="32" spans="6:31" x14ac:dyDescent="0.25">
      <c r="F32" s="8"/>
      <c r="G32" s="8">
        <f t="shared" si="17"/>
        <v>4.5981175341736069</v>
      </c>
      <c r="H32" s="8"/>
      <c r="L32" s="12">
        <v>4</v>
      </c>
      <c r="M32" s="12">
        <f>(L32-3)^2*COS(L32-8)+(1/2)*EXP(L32-3)</f>
        <v>0.7054972933659106</v>
      </c>
      <c r="N32" s="12">
        <f>2*COS(L32-8)*(L32-3)-SIN(L32-8)*(L32-3)^2+(1/2)*EXP(L32-3)</f>
        <v>-0.70494882280562954</v>
      </c>
      <c r="O32" s="13">
        <f>(EXP(L32-3)/2)+(-(L32^2)+6*L32-7)*COS(L32-8)-4*(L32-3)*SIN(L32-8)</f>
        <v>-2.3217126878658023</v>
      </c>
      <c r="P32" s="12">
        <f>L32-((N32*M32)/((N32^2)-M32*O32))</f>
        <v>4.2329551851271878</v>
      </c>
      <c r="Q32" s="12">
        <f>(L33-L32)/L32</f>
        <v>5.8238796281796956E-2</v>
      </c>
      <c r="S32" s="12">
        <v>5</v>
      </c>
      <c r="T32" s="12">
        <f>(S32-3)^2*COS(S32-8)+(1/2)*EXP(S32-3)</f>
        <v>-0.26544193693645646</v>
      </c>
      <c r="U32" s="12">
        <f>2*COS(S32-8)*(S32-3)-SIN(S32-8)*(S32-3)^2+(1/2)*EXP(S32-3)</f>
        <v>0.29903809530301251</v>
      </c>
      <c r="V32" s="13">
        <f>(EXP(S32-3)/2)+(-(S32^2)+6*S32-7)*COS(S32-8)-4*(S32-3)*SIN(S32-8)</f>
        <v>6.8034731071451544</v>
      </c>
      <c r="W32" s="12">
        <f>S32-((U32*T32)/((U32^2)-T32*V32))</f>
        <v>5.0418799773860998</v>
      </c>
      <c r="X32" s="12">
        <f>(S33-S32)/S32</f>
        <v>8.3759954772199656E-3</v>
      </c>
      <c r="Z32" s="13">
        <v>0</v>
      </c>
      <c r="AA32" s="13">
        <f>(Z32-3)^2*COS(Z32-8)+(1/2)*EXP(Z32-3)</f>
        <v>-1.2846067700935897</v>
      </c>
      <c r="AB32" s="13">
        <f>2*COS(Z32-8)*(Z32-3)-SIN(Z32-8)*(Z32-3)^2+(1/2)*EXP(Z32-3)</f>
        <v>9.8021179566460486</v>
      </c>
      <c r="AC32" s="13">
        <f>(EXP(Z32-3)/2)+(-(Z32^2)+6*Z32-7)*COS(Z32-8)-4*(Z32-3)*SIN(Z32-8)</f>
        <v>-10.828905188636353</v>
      </c>
      <c r="AD32" s="13">
        <f>Z32-((AB32*AA32)/((AB32^2)-AA32*AC32))</f>
        <v>0.15324048088407766</v>
      </c>
      <c r="AE32" s="13"/>
    </row>
    <row r="33" spans="6:31" x14ac:dyDescent="0.25">
      <c r="F33" s="8"/>
      <c r="G33" s="8">
        <f t="shared" si="17"/>
        <v>4.5985573604648371</v>
      </c>
      <c r="H33" s="8"/>
      <c r="L33" s="12">
        <f>P32</f>
        <v>4.2329551851271878</v>
      </c>
      <c r="M33" s="12">
        <f>(L33-3)^2*COS(L33-8)+(1/2)*EXP(L33-3)</f>
        <v>0.48327104096378704</v>
      </c>
      <c r="N33" s="12">
        <f>2*COS(L33-8)*(L33-3)-SIN(L33-8)*(L33-3)^2+(1/2)*EXP(L33-3)</f>
        <v>-1.1734419818477035</v>
      </c>
      <c r="O33" s="13">
        <f>(EXP(L33-3)/2)+(-(L33^2)+6*L33-7)*COS(L33-8)-4*(L33-3)*SIN(L33-8)</f>
        <v>-1.5607161419585625</v>
      </c>
      <c r="P33" s="12">
        <f>L33-((N33*M33)/((N33^2)-M33*O33))</f>
        <v>4.4990430872181735</v>
      </c>
      <c r="Q33" s="12">
        <f t="shared" ref="Q33:Q37" si="33">(L34-L33)/L33</f>
        <v>6.286102508854946E-2</v>
      </c>
      <c r="S33" s="12">
        <f>W32</f>
        <v>5.0418799773860998</v>
      </c>
      <c r="T33" s="12">
        <f>(S33-3)^2*COS(S33-8)+(1/2)*EXP(S33-3)</f>
        <v>-0.24675650803132987</v>
      </c>
      <c r="U33" s="12">
        <f>2*COS(S33-8)*(S33-3)-SIN(S33-8)*(S33-3)^2+(1/2)*EXP(S33-3)</f>
        <v>0.59798534016268468</v>
      </c>
      <c r="V33" s="13">
        <f>(EXP(S33-3)/2)+(-(S33^2)+6*S33-7)*COS(S33-8)-4*(S33-3)*SIN(S33-8)</f>
        <v>7.4755286383185711</v>
      </c>
      <c r="W33" s="12">
        <f>S33-((U33*T33)/((U33^2)-T33*V33))</f>
        <v>5.1088835706454079</v>
      </c>
      <c r="X33" s="12">
        <f t="shared" ref="X33:X37" si="34">(S34-S33)/S33</f>
        <v>1.3289406641933834E-2</v>
      </c>
      <c r="Z33" s="13">
        <f>AD32</f>
        <v>0.15324048088407766</v>
      </c>
      <c r="AA33" s="13">
        <f>(Z33-3)^2*COS(Z33-8)+(1/2)*EXP(Z33-3)</f>
        <v>8.754383132959756E-2</v>
      </c>
      <c r="AB33" s="13">
        <f>2*COS(Z33-8)*(Z33-3)-SIN(Z33-8)*(Z33-3)^2+(1/2)*EXP(Z33-3)</f>
        <v>8.0917255546946372</v>
      </c>
      <c r="AC33" s="13">
        <f>(EXP(Z33-3)/2)+(-(Z33^2)+6*Z33-7)*COS(Z33-8)-4*(Z33-3)*SIN(Z33-8)</f>
        <v>-11.40180876867483</v>
      </c>
      <c r="AD33" s="13">
        <f>Z33-((AB33*AA33)/((AB33^2)-AA33*AC33))</f>
        <v>0.1425840026537179</v>
      </c>
      <c r="AE33" s="13">
        <f t="shared" ref="AE33:AE37" si="35">(Z34-Z33)/Z33</f>
        <v>-6.9540882206060806E-2</v>
      </c>
    </row>
    <row r="34" spans="6:31" x14ac:dyDescent="0.25">
      <c r="F34" s="8"/>
      <c r="G34" s="8">
        <f t="shared" si="17"/>
        <v>4.5989340714484461</v>
      </c>
      <c r="H34" s="8"/>
      <c r="L34" s="12">
        <f t="shared" ref="L34:L37" si="36">P33</f>
        <v>4.4990430872181735</v>
      </c>
      <c r="M34" s="12">
        <f t="shared" ref="M34:M37" si="37">(L34-3)^2*COS(L34-8)+(1/2)*EXP(L34-3)</f>
        <v>0.1351164414095436</v>
      </c>
      <c r="N34" s="12">
        <f t="shared" ref="N34:N37" si="38">2*COS(L34-8)*(L34-3)-SIN(L34-8)*(L34-3)^2+(1/2)*EXP(L34-3)</f>
        <v>-1.3581378147522272</v>
      </c>
      <c r="O34" s="13">
        <f t="shared" ref="O34:O37" si="39">(EXP(L34-3)/2)+(-(L34^2)+6*L34-7)*COS(L34-8)-4*(L34-3)*SIN(L34-8)</f>
        <v>0.36131597458707887</v>
      </c>
      <c r="P34" s="12">
        <f t="shared" ref="P34:P37" si="40">L34-((N34*M34)/((N34^2)-M34*O34))</f>
        <v>4.6012343486823868</v>
      </c>
      <c r="Q34" s="12">
        <f t="shared" si="33"/>
        <v>2.2713999284545577E-2</v>
      </c>
      <c r="S34" s="12">
        <f t="shared" ref="S34:S37" si="41">W33</f>
        <v>5.1088835706454079</v>
      </c>
      <c r="T34" s="12">
        <f t="shared" ref="T34:T37" si="42">(S34-3)^2*COS(S34-8)+(1/2)*EXP(S34-3)</f>
        <v>-0.18908793116341549</v>
      </c>
      <c r="U34" s="12">
        <f t="shared" ref="U34:U37" si="43">2*COS(S34-8)*(S34-3)-SIN(S34-8)*(S34-3)^2+(1/2)*EXP(S34-3)</f>
        <v>1.1357232079481641</v>
      </c>
      <c r="V34" s="13">
        <f t="shared" ref="V34:V37" si="44">(EXP(S34-3)/2)+(-(S34^2)+6*S34-7)*COS(S34-8)-4*(S34-3)*SIN(S34-8)</f>
        <v>8.5814134551772856</v>
      </c>
      <c r="W34" s="12">
        <f t="shared" ref="W34:W37" si="45">S34-((U34*T34)/((U34^2)-T34*V34))</f>
        <v>5.1826177831520353</v>
      </c>
      <c r="X34" s="12">
        <f t="shared" si="34"/>
        <v>1.4432549007436568E-2</v>
      </c>
      <c r="Z34" s="13">
        <f t="shared" ref="Z34:Z37" si="46">AD33</f>
        <v>0.1425840026537179</v>
      </c>
      <c r="AA34" s="13">
        <f t="shared" ref="AA34:AA37" si="47">(Z34-3)^2*COS(Z34-8)+(1/2)*EXP(Z34-3)</f>
        <v>6.6754227322914431E-4</v>
      </c>
      <c r="AB34" s="13">
        <f t="shared" ref="AB34:AB37" si="48">2*COS(Z34-8)*(Z34-3)-SIN(Z34-8)*(Z34-3)^2+(1/2)*EXP(Z34-3)</f>
        <v>8.2131132687027897</v>
      </c>
      <c r="AC34" s="13">
        <f t="shared" ref="AC34:AC37" si="49">(EXP(Z34-3)/2)+(-(Z34^2)+6*Z34-7)*COS(Z34-8)-4*(Z34-3)*SIN(Z34-8)</f>
        <v>-11.379715905116839</v>
      </c>
      <c r="AD34" s="13">
        <f t="shared" ref="AD34:AD37" si="50">Z34-((AB34*AA34)/((AB34^2)-AA34*AC34))</f>
        <v>0.14250273418890153</v>
      </c>
      <c r="AE34" s="13">
        <f t="shared" si="35"/>
        <v>-5.6996902390056591E-4</v>
      </c>
    </row>
    <row r="35" spans="6:31" x14ac:dyDescent="0.25">
      <c r="F35" s="8"/>
      <c r="G35" s="8">
        <f t="shared" si="17"/>
        <v>4.5992567685384582</v>
      </c>
      <c r="H35" s="8"/>
      <c r="L35" s="12">
        <f t="shared" si="36"/>
        <v>4.6012343486823868</v>
      </c>
      <c r="M35" s="12">
        <f t="shared" si="37"/>
        <v>-5.5483807711809163E-5</v>
      </c>
      <c r="N35" s="12">
        <f t="shared" si="38"/>
        <v>-1.2697084952254056</v>
      </c>
      <c r="O35" s="13">
        <f t="shared" si="39"/>
        <v>1.3958996061175368</v>
      </c>
      <c r="P35" s="12">
        <f t="shared" si="40"/>
        <v>4.6011906527139432</v>
      </c>
      <c r="Q35" s="12">
        <f t="shared" si="33"/>
        <v>-9.4965752952945435E-6</v>
      </c>
      <c r="S35" s="12">
        <f t="shared" si="41"/>
        <v>5.1826177831520353</v>
      </c>
      <c r="T35" s="12">
        <f t="shared" si="42"/>
        <v>-8.0890317590331051E-2</v>
      </c>
      <c r="U35" s="12">
        <f t="shared" si="43"/>
        <v>1.814494044741906</v>
      </c>
      <c r="V35" s="13">
        <f t="shared" si="44"/>
        <v>9.8357624011469991</v>
      </c>
      <c r="W35" s="12">
        <f t="shared" si="45"/>
        <v>5.2185215901966124</v>
      </c>
      <c r="X35" s="12">
        <f t="shared" si="34"/>
        <v>6.9277358560562649E-3</v>
      </c>
      <c r="Z35" s="13">
        <f t="shared" si="46"/>
        <v>0.14250273418890153</v>
      </c>
      <c r="AA35" s="13">
        <f t="shared" si="47"/>
        <v>3.7587687625600941E-8</v>
      </c>
      <c r="AB35" s="13">
        <f t="shared" si="48"/>
        <v>8.2140380734939367</v>
      </c>
      <c r="AC35" s="13">
        <f t="shared" si="49"/>
        <v>-11.379537446407531</v>
      </c>
      <c r="AD35" s="13">
        <f t="shared" si="50"/>
        <v>0.14250272961287119</v>
      </c>
      <c r="AE35" s="13">
        <f t="shared" si="35"/>
        <v>-3.2111877421040636E-8</v>
      </c>
    </row>
    <row r="36" spans="6:31" x14ac:dyDescent="0.25">
      <c r="F36" s="8"/>
      <c r="G36" s="8">
        <f t="shared" si="17"/>
        <v>4.5995332289492419</v>
      </c>
      <c r="H36" s="8"/>
      <c r="L36" s="12">
        <f t="shared" si="36"/>
        <v>4.6011906527139432</v>
      </c>
      <c r="M36" s="12">
        <f t="shared" si="37"/>
        <v>-1.3329017889418537E-9</v>
      </c>
      <c r="N36" s="12">
        <f t="shared" si="38"/>
        <v>-1.2697694800076578</v>
      </c>
      <c r="O36" s="13">
        <f t="shared" si="39"/>
        <v>1.3954234622506894</v>
      </c>
      <c r="P36" s="12">
        <f t="shared" si="40"/>
        <v>4.6011906516642238</v>
      </c>
      <c r="Q36" s="12">
        <f t="shared" si="33"/>
        <v>-2.2814082304492275E-10</v>
      </c>
      <c r="S36" s="12">
        <f t="shared" si="41"/>
        <v>5.2185215901966124</v>
      </c>
      <c r="T36" s="12">
        <f t="shared" si="42"/>
        <v>-9.2701264736456679E-3</v>
      </c>
      <c r="U36" s="12">
        <f t="shared" si="43"/>
        <v>2.1787912925209421</v>
      </c>
      <c r="V36" s="13">
        <f t="shared" si="44"/>
        <v>10.458346465733989</v>
      </c>
      <c r="W36" s="12">
        <f t="shared" si="45"/>
        <v>5.2226911463954018</v>
      </c>
      <c r="X36" s="12">
        <f t="shared" si="34"/>
        <v>7.9899184600906194E-4</v>
      </c>
      <c r="Z36" s="13">
        <f t="shared" si="46"/>
        <v>0.14250272961287119</v>
      </c>
      <c r="AA36" s="13">
        <f t="shared" si="47"/>
        <v>1.0443035325380379E-15</v>
      </c>
      <c r="AB36" s="13">
        <f t="shared" si="48"/>
        <v>8.2140381255670434</v>
      </c>
      <c r="AC36" s="13">
        <f t="shared" si="49"/>
        <v>-11.379537436354696</v>
      </c>
      <c r="AD36" s="13">
        <f t="shared" si="50"/>
        <v>0.14250272961287105</v>
      </c>
      <c r="AE36" s="13">
        <f t="shared" si="35"/>
        <v>-9.7386119167790182E-16</v>
      </c>
    </row>
    <row r="37" spans="6:31" x14ac:dyDescent="0.25">
      <c r="F37" s="8"/>
      <c r="G37" s="8">
        <f t="shared" si="17"/>
        <v>4.5997701014639434</v>
      </c>
      <c r="H37" s="8"/>
      <c r="L37" s="12">
        <f t="shared" si="36"/>
        <v>4.6011906516642238</v>
      </c>
      <c r="M37" s="12">
        <f t="shared" si="37"/>
        <v>0</v>
      </c>
      <c r="N37" s="12">
        <f t="shared" si="38"/>
        <v>-1.2697694814724607</v>
      </c>
      <c r="O37" s="13">
        <f t="shared" si="39"/>
        <v>1.3954234508125036</v>
      </c>
      <c r="P37" s="12">
        <f t="shared" si="40"/>
        <v>4.6011906516642238</v>
      </c>
      <c r="Q37" s="12">
        <f t="shared" si="33"/>
        <v>-1</v>
      </c>
      <c r="S37" s="12">
        <f t="shared" si="41"/>
        <v>5.2226911463954018</v>
      </c>
      <c r="T37" s="12">
        <f t="shared" si="42"/>
        <v>-9.4412826245005022E-5</v>
      </c>
      <c r="U37" s="12">
        <f t="shared" si="43"/>
        <v>2.222549563209248</v>
      </c>
      <c r="V37" s="13">
        <f t="shared" si="44"/>
        <v>10.53108182589755</v>
      </c>
      <c r="W37" s="12">
        <f t="shared" si="45"/>
        <v>5.2227336173612686</v>
      </c>
      <c r="X37" s="12">
        <f t="shared" si="34"/>
        <v>-1</v>
      </c>
      <c r="Z37" s="13">
        <f t="shared" si="46"/>
        <v>0.14250272961287105</v>
      </c>
      <c r="AA37" s="13">
        <f t="shared" si="47"/>
        <v>1.016547956922409E-15</v>
      </c>
      <c r="AB37" s="13">
        <f t="shared" si="48"/>
        <v>8.2140381255670469</v>
      </c>
      <c r="AC37" s="13">
        <f t="shared" si="49"/>
        <v>-11.379537436354697</v>
      </c>
      <c r="AD37" s="13">
        <f t="shared" si="50"/>
        <v>0.14250272961287094</v>
      </c>
      <c r="AE37" s="13">
        <f t="shared" si="35"/>
        <v>-1</v>
      </c>
    </row>
    <row r="38" spans="6:31" x14ac:dyDescent="0.25">
      <c r="F38" s="8"/>
      <c r="G38" s="8">
        <f t="shared" si="17"/>
        <v>4.5999730724444499</v>
      </c>
      <c r="H38" s="8"/>
    </row>
    <row r="39" spans="6:31" x14ac:dyDescent="0.25">
      <c r="F39" s="8"/>
      <c r="G39" s="8">
        <f t="shared" si="17"/>
        <v>4.6001470068185402</v>
      </c>
      <c r="H39" s="8"/>
    </row>
    <row r="40" spans="6:31" x14ac:dyDescent="0.25">
      <c r="F40" s="8"/>
      <c r="G40" s="8">
        <f t="shared" si="17"/>
        <v>4.6002960679722982</v>
      </c>
      <c r="H40" s="8"/>
    </row>
    <row r="41" spans="6:31" x14ac:dyDescent="0.25">
      <c r="F41" s="8"/>
      <c r="G41" s="8">
        <f t="shared" si="17"/>
        <v>4.6004238198192278</v>
      </c>
      <c r="H41" s="8"/>
    </row>
    <row r="42" spans="6:31" x14ac:dyDescent="0.25">
      <c r="F42" s="8"/>
      <c r="G42" s="8">
        <f t="shared" si="17"/>
        <v>4.6005333137805833</v>
      </c>
      <c r="H42" s="8"/>
    </row>
    <row r="43" spans="6:31" x14ac:dyDescent="0.25">
      <c r="F43" s="8"/>
      <c r="G43" s="8">
        <f t="shared" si="17"/>
        <v>4.6006271629699809</v>
      </c>
      <c r="H43" s="8"/>
    </row>
    <row r="44" spans="6:31" x14ac:dyDescent="0.25">
      <c r="F44" s="8"/>
      <c r="G44" s="8">
        <f t="shared" si="17"/>
        <v>4.6007076055107072</v>
      </c>
      <c r="H44" s="8"/>
    </row>
    <row r="45" spans="6:31" x14ac:dyDescent="0.25">
      <c r="F45" s="8"/>
      <c r="G45" s="8">
        <f t="shared" si="17"/>
        <v>4.6007765586115408</v>
      </c>
      <c r="H4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Punto 1</vt:lpstr>
      <vt:lpstr>Punto 2</vt:lpstr>
      <vt:lpstr>Punto 3</vt:lpstr>
      <vt:lpstr>Punto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DANIEL REY</cp:lastModifiedBy>
  <dcterms:created xsi:type="dcterms:W3CDTF">2020-04-03T01:09:18Z</dcterms:created>
  <dcterms:modified xsi:type="dcterms:W3CDTF">2020-05-08T08:24:03Z</dcterms:modified>
</cp:coreProperties>
</file>