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2\"/>
    </mc:Choice>
  </mc:AlternateContent>
  <xr:revisionPtr revIDLastSave="0" documentId="8_{7C15ECEA-F4FC-425C-9266-CF9BF726BD6D}" xr6:coauthVersionLast="45" xr6:coauthVersionMax="45" xr10:uidLastSave="{00000000-0000-0000-0000-000000000000}"/>
  <bookViews>
    <workbookView xWindow="-120" yWindow="-120" windowWidth="20730" windowHeight="11160" activeTab="9" xr2:uid="{19E8C078-F970-423B-8CB2-2E2402B36D1B}"/>
  </bookViews>
  <sheets>
    <sheet name="1" sheetId="4" r:id="rId1"/>
    <sheet name="2" sheetId="5" r:id="rId2"/>
    <sheet name="3" sheetId="6" r:id="rId3"/>
    <sheet name="4" sheetId="7" r:id="rId4"/>
    <sheet name="5" sheetId="3" r:id="rId5"/>
    <sheet name="6" sheetId="1" r:id="rId6"/>
    <sheet name="7" sheetId="2" r:id="rId7"/>
    <sheet name="8" sheetId="8" r:id="rId8"/>
    <sheet name="9" sheetId="9" r:id="rId9"/>
    <sheet name="10" sheetId="10" r:id="rId10"/>
  </sheets>
  <definedNames>
    <definedName name="solver_adj" localSheetId="7" hidden="1">'8'!$B$2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'8'!$B$3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1</definedName>
    <definedName name="solver_nwt" localSheetId="7" hidden="1">1</definedName>
    <definedName name="solver_opt" localSheetId="7" hidden="1">'8'!$B$3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hs1" localSheetId="7" hidden="1">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8" l="1"/>
  <c r="N166" i="8"/>
  <c r="O166" i="8"/>
  <c r="N167" i="8"/>
  <c r="N168" i="8" s="1"/>
  <c r="O167" i="8"/>
  <c r="N150" i="8"/>
  <c r="O150" i="8" s="1"/>
  <c r="N136" i="8"/>
  <c r="O136" i="8"/>
  <c r="N137" i="8"/>
  <c r="N138" i="8" s="1"/>
  <c r="O137" i="8"/>
  <c r="N68" i="8"/>
  <c r="O68" i="8"/>
  <c r="N69" i="8"/>
  <c r="N70" i="8" s="1"/>
  <c r="O69" i="8"/>
  <c r="N23" i="8"/>
  <c r="O23" i="8" s="1"/>
  <c r="N24" i="8"/>
  <c r="N25" i="8" s="1"/>
  <c r="O24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N4" i="8"/>
  <c r="N5" i="8"/>
  <c r="N6" i="8"/>
  <c r="N7" i="8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3" i="8"/>
  <c r="L2" i="8"/>
  <c r="L1" i="8"/>
  <c r="H2" i="2"/>
  <c r="I2" i="8"/>
  <c r="I3" i="8"/>
  <c r="E8" i="8"/>
  <c r="E7" i="8"/>
  <c r="E6" i="8"/>
  <c r="E5" i="8"/>
  <c r="E4" i="8"/>
  <c r="E3" i="8"/>
  <c r="E2" i="8"/>
  <c r="I4" i="7"/>
  <c r="E4" i="7"/>
  <c r="D4" i="7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" i="10"/>
  <c r="B1" i="10"/>
  <c r="B2" i="10"/>
  <c r="H3" i="9"/>
  <c r="E2" i="10"/>
  <c r="J4" i="7" l="1"/>
  <c r="F4" i="7"/>
  <c r="K4" i="7" s="1"/>
  <c r="O168" i="8"/>
  <c r="N169" i="8"/>
  <c r="N151" i="8"/>
  <c r="O138" i="8"/>
  <c r="N139" i="8"/>
  <c r="O70" i="8"/>
  <c r="N71" i="8"/>
  <c r="N26" i="8"/>
  <c r="O25" i="8"/>
  <c r="B3" i="8"/>
  <c r="D5" i="7"/>
  <c r="E3" i="10"/>
  <c r="E2" i="9"/>
  <c r="B1" i="9"/>
  <c r="F4" i="6"/>
  <c r="G4" i="6" s="1"/>
  <c r="H4" i="6" s="1"/>
  <c r="I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G15" i="5"/>
  <c r="H15" i="5"/>
  <c r="I15" i="5" s="1"/>
  <c r="I16" i="5" s="1"/>
  <c r="K15" i="5"/>
  <c r="M15" i="5"/>
  <c r="G16" i="5"/>
  <c r="H16" i="5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K16" i="5"/>
  <c r="G17" i="5"/>
  <c r="K17" i="5"/>
  <c r="G18" i="5"/>
  <c r="K18" i="5"/>
  <c r="G19" i="5"/>
  <c r="K19" i="5"/>
  <c r="G20" i="5"/>
  <c r="K20" i="5"/>
  <c r="G21" i="5"/>
  <c r="K21" i="5"/>
  <c r="G22" i="5"/>
  <c r="K22" i="5"/>
  <c r="G23" i="5"/>
  <c r="K23" i="5"/>
  <c r="G24" i="5"/>
  <c r="K24" i="5"/>
  <c r="G25" i="5"/>
  <c r="K25" i="5"/>
  <c r="G26" i="5"/>
  <c r="K26" i="5"/>
  <c r="G27" i="5"/>
  <c r="K27" i="5"/>
  <c r="G28" i="5"/>
  <c r="K28" i="5"/>
  <c r="G29" i="5"/>
  <c r="K29" i="5"/>
  <c r="G30" i="5"/>
  <c r="K30" i="5"/>
  <c r="G31" i="5"/>
  <c r="K31" i="5"/>
  <c r="G32" i="5"/>
  <c r="K32" i="5"/>
  <c r="G33" i="5"/>
  <c r="K33" i="5"/>
  <c r="G34" i="5"/>
  <c r="K34" i="5"/>
  <c r="G35" i="5"/>
  <c r="K35" i="5"/>
  <c r="G36" i="5"/>
  <c r="K36" i="5"/>
  <c r="G37" i="5"/>
  <c r="K37" i="5"/>
  <c r="G38" i="5"/>
  <c r="K38" i="5"/>
  <c r="G39" i="5"/>
  <c r="K39" i="5"/>
  <c r="G40" i="5"/>
  <c r="K40" i="5"/>
  <c r="G41" i="5"/>
  <c r="K41" i="5"/>
  <c r="G42" i="5"/>
  <c r="K42" i="5"/>
  <c r="G43" i="5"/>
  <c r="K43" i="5"/>
  <c r="G44" i="5"/>
  <c r="K44" i="5"/>
  <c r="G45" i="5"/>
  <c r="K45" i="5"/>
  <c r="G46" i="5"/>
  <c r="K46" i="5"/>
  <c r="G47" i="5"/>
  <c r="K47" i="5"/>
  <c r="G48" i="5"/>
  <c r="K48" i="5"/>
  <c r="G49" i="5"/>
  <c r="K49" i="5"/>
  <c r="G50" i="5"/>
  <c r="K50" i="5"/>
  <c r="G51" i="5"/>
  <c r="K51" i="5"/>
  <c r="G52" i="5"/>
  <c r="K52" i="5"/>
  <c r="G53" i="5"/>
  <c r="K53" i="5"/>
  <c r="G54" i="5"/>
  <c r="K54" i="5"/>
  <c r="G55" i="5"/>
  <c r="K55" i="5"/>
  <c r="G56" i="5"/>
  <c r="K56" i="5"/>
  <c r="G57" i="5"/>
  <c r="K57" i="5"/>
  <c r="G58" i="5"/>
  <c r="K58" i="5"/>
  <c r="G59" i="5"/>
  <c r="K59" i="5"/>
  <c r="G60" i="5"/>
  <c r="K60" i="5"/>
  <c r="G61" i="5"/>
  <c r="K61" i="5"/>
  <c r="G62" i="5"/>
  <c r="K62" i="5"/>
  <c r="G63" i="5"/>
  <c r="K63" i="5"/>
  <c r="G64" i="5"/>
  <c r="K64" i="5"/>
  <c r="G65" i="5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K65" i="5"/>
  <c r="K66" i="5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G113" i="5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K114" i="5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G215" i="5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K216" i="5"/>
  <c r="K217" i="5" s="1"/>
  <c r="K218" i="5" s="1"/>
  <c r="K219" i="5" s="1"/>
  <c r="K220" i="5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G321" i="5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H328" i="5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P6" i="5"/>
  <c r="P5" i="5"/>
  <c r="O5" i="5"/>
  <c r="N5" i="5"/>
  <c r="M5" i="5"/>
  <c r="E5" i="5"/>
  <c r="I6" i="5"/>
  <c r="I7" i="5" s="1"/>
  <c r="I8" i="5" s="1"/>
  <c r="I9" i="5" s="1"/>
  <c r="I10" i="5" s="1"/>
  <c r="I11" i="5" s="1"/>
  <c r="I12" i="5" s="1"/>
  <c r="I13" i="5" s="1"/>
  <c r="I14" i="5" s="1"/>
  <c r="I5" i="5"/>
  <c r="H6" i="5"/>
  <c r="H7" i="5" s="1"/>
  <c r="H8" i="5" s="1"/>
  <c r="H9" i="5" s="1"/>
  <c r="H10" i="5" s="1"/>
  <c r="H11" i="5" s="1"/>
  <c r="H12" i="5" s="1"/>
  <c r="H13" i="5" s="1"/>
  <c r="H14" i="5" s="1"/>
  <c r="H5" i="5"/>
  <c r="E6" i="5"/>
  <c r="D327" i="5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E327" i="5"/>
  <c r="E328" i="5" s="1"/>
  <c r="D101" i="5"/>
  <c r="E101" i="5"/>
  <c r="D102" i="5"/>
  <c r="D103" i="5" s="1"/>
  <c r="D104" i="5" s="1"/>
  <c r="D105" i="5" s="1"/>
  <c r="D106" i="5" s="1"/>
  <c r="D107" i="5" s="1"/>
  <c r="E102" i="5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D108" i="5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15" i="5"/>
  <c r="E15" i="5"/>
  <c r="D16" i="5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7" i="5"/>
  <c r="E8" i="5"/>
  <c r="E9" i="5"/>
  <c r="E10" i="5" s="1"/>
  <c r="E11" i="5" s="1"/>
  <c r="E12" i="5" s="1"/>
  <c r="E13" i="5" s="1"/>
  <c r="E14" i="5" s="1"/>
  <c r="K5" i="5"/>
  <c r="K6" i="5" s="1"/>
  <c r="K7" i="5" s="1"/>
  <c r="K8" i="5" s="1"/>
  <c r="K9" i="5" s="1"/>
  <c r="K10" i="5" s="1"/>
  <c r="K11" i="5" s="1"/>
  <c r="K12" i="5" s="1"/>
  <c r="K13" i="5" s="1"/>
  <c r="K14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D5" i="5"/>
  <c r="B1" i="5"/>
  <c r="CH6" i="4"/>
  <c r="CI6" i="4" s="1"/>
  <c r="CJ6" i="4" s="1"/>
  <c r="CK6" i="4" s="1"/>
  <c r="CG6" i="4" s="1"/>
  <c r="CF6" i="4"/>
  <c r="CF7" i="4" s="1"/>
  <c r="CF8" i="4" s="1"/>
  <c r="CF9" i="4" s="1"/>
  <c r="CF10" i="4" s="1"/>
  <c r="CF11" i="4" s="1"/>
  <c r="CF12" i="4" s="1"/>
  <c r="CF13" i="4" s="1"/>
  <c r="CF14" i="4" s="1"/>
  <c r="CF15" i="4" s="1"/>
  <c r="CF16" i="4" s="1"/>
  <c r="CF17" i="4" s="1"/>
  <c r="CF18" i="4" s="1"/>
  <c r="CF19" i="4" s="1"/>
  <c r="CF20" i="4" s="1"/>
  <c r="CF21" i="4" s="1"/>
  <c r="CF22" i="4" s="1"/>
  <c r="CF23" i="4" s="1"/>
  <c r="CF24" i="4" s="1"/>
  <c r="CF25" i="4" s="1"/>
  <c r="CF26" i="4" s="1"/>
  <c r="CF27" i="4" s="1"/>
  <c r="CF28" i="4" s="1"/>
  <c r="CF29" i="4" s="1"/>
  <c r="CF30" i="4" s="1"/>
  <c r="CF31" i="4" s="1"/>
  <c r="CF32" i="4" s="1"/>
  <c r="CF33" i="4" s="1"/>
  <c r="CF34" i="4" s="1"/>
  <c r="CF35" i="4" s="1"/>
  <c r="CF36" i="4" s="1"/>
  <c r="CF37" i="4" s="1"/>
  <c r="CF38" i="4" s="1"/>
  <c r="CF39" i="4" s="1"/>
  <c r="CF40" i="4" s="1"/>
  <c r="CF41" i="4" s="1"/>
  <c r="CF42" i="4" s="1"/>
  <c r="CF43" i="4" s="1"/>
  <c r="CF44" i="4" s="1"/>
  <c r="CF45" i="4" s="1"/>
  <c r="CF46" i="4" s="1"/>
  <c r="CF47" i="4" s="1"/>
  <c r="CF48" i="4" s="1"/>
  <c r="CF49" i="4" s="1"/>
  <c r="CF50" i="4" s="1"/>
  <c r="CF51" i="4" s="1"/>
  <c r="CF52" i="4" s="1"/>
  <c r="CF53" i="4" s="1"/>
  <c r="CF54" i="4" s="1"/>
  <c r="CF55" i="4" s="1"/>
  <c r="CF56" i="4" s="1"/>
  <c r="CF57" i="4" s="1"/>
  <c r="CF58" i="4" s="1"/>
  <c r="CF59" i="4" s="1"/>
  <c r="CF60" i="4" s="1"/>
  <c r="CF61" i="4" s="1"/>
  <c r="CF62" i="4" s="1"/>
  <c r="CF63" i="4" s="1"/>
  <c r="CF64" i="4" s="1"/>
  <c r="CF65" i="4" s="1"/>
  <c r="CF66" i="4" s="1"/>
  <c r="CF67" i="4" s="1"/>
  <c r="CF68" i="4" s="1"/>
  <c r="CF69" i="4" s="1"/>
  <c r="CF70" i="4" s="1"/>
  <c r="CF71" i="4" s="1"/>
  <c r="CF72" i="4" s="1"/>
  <c r="CF73" i="4" s="1"/>
  <c r="CF74" i="4" s="1"/>
  <c r="CF75" i="4" s="1"/>
  <c r="CF76" i="4" s="1"/>
  <c r="CF77" i="4" s="1"/>
  <c r="CF78" i="4" s="1"/>
  <c r="CF79" i="4" s="1"/>
  <c r="CF80" i="4" s="1"/>
  <c r="CF81" i="4" s="1"/>
  <c r="CF82" i="4" s="1"/>
  <c r="CF83" i="4" s="1"/>
  <c r="CF84" i="4" s="1"/>
  <c r="CF85" i="4" s="1"/>
  <c r="CF86" i="4" s="1"/>
  <c r="CF87" i="4" s="1"/>
  <c r="CF88" i="4" s="1"/>
  <c r="CF89" i="4" s="1"/>
  <c r="CF90" i="4" s="1"/>
  <c r="CF91" i="4" s="1"/>
  <c r="CF92" i="4" s="1"/>
  <c r="CF93" i="4" s="1"/>
  <c r="CF94" i="4" s="1"/>
  <c r="CF95" i="4" s="1"/>
  <c r="CF96" i="4" s="1"/>
  <c r="CF97" i="4" s="1"/>
  <c r="CF98" i="4" s="1"/>
  <c r="CF99" i="4" s="1"/>
  <c r="CF100" i="4" s="1"/>
  <c r="CF101" i="4" s="1"/>
  <c r="CF102" i="4" s="1"/>
  <c r="CF103" i="4" s="1"/>
  <c r="CF104" i="4" s="1"/>
  <c r="CF105" i="4" s="1"/>
  <c r="CC6" i="4"/>
  <c r="CB6" i="4"/>
  <c r="BZ6" i="4"/>
  <c r="BY6" i="4"/>
  <c r="BT6" i="4"/>
  <c r="BU6" i="4" s="1"/>
  <c r="BV6" i="4" s="1"/>
  <c r="BW6" i="4" s="1"/>
  <c r="BR6" i="4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O6" i="4"/>
  <c r="BN6" i="4"/>
  <c r="BL6" i="4"/>
  <c r="BK6" i="4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A6" i="4"/>
  <c r="BF6" i="4"/>
  <c r="BG6" i="4" s="1"/>
  <c r="BH6" i="4" s="1"/>
  <c r="BI6" i="4" s="1"/>
  <c r="AX6" i="4"/>
  <c r="BD6" i="4"/>
  <c r="AZ6" i="4"/>
  <c r="AZ7" i="4" s="1"/>
  <c r="AZ8" i="4" s="1"/>
  <c r="AZ9" i="4" s="1"/>
  <c r="AZ10" i="4" s="1"/>
  <c r="AZ11" i="4" s="1"/>
  <c r="AZ12" i="4" s="1"/>
  <c r="AZ13" i="4" s="1"/>
  <c r="AZ14" i="4" s="1"/>
  <c r="AZ15" i="4" s="1"/>
  <c r="AW6" i="4"/>
  <c r="AW7" i="4" s="1"/>
  <c r="AW8" i="4" s="1"/>
  <c r="AW9" i="4" s="1"/>
  <c r="AW10" i="4" s="1"/>
  <c r="AW11" i="4" s="1"/>
  <c r="AW12" i="4" s="1"/>
  <c r="AW13" i="4" s="1"/>
  <c r="AW14" i="4" s="1"/>
  <c r="AW15" i="4" s="1"/>
  <c r="AM6" i="4"/>
  <c r="AI6" i="4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F6" i="4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N5" i="4"/>
  <c r="AK5" i="4"/>
  <c r="AJ5" i="4"/>
  <c r="AG5" i="4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K6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L5" i="4"/>
  <c r="I5" i="4"/>
  <c r="H5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Y6" i="4"/>
  <c r="U6" i="4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Z5" i="4"/>
  <c r="W5" i="4"/>
  <c r="V5" i="4"/>
  <c r="V6" i="4" s="1"/>
  <c r="V7" i="4" s="1"/>
  <c r="S5" i="4"/>
  <c r="S6" i="4" s="1"/>
  <c r="AX7" i="4" l="1"/>
  <c r="AX8" i="4" s="1"/>
  <c r="AX9" i="4" s="1"/>
  <c r="AX10" i="4" s="1"/>
  <c r="AX11" i="4" s="1"/>
  <c r="AX12" i="4" s="1"/>
  <c r="AX13" i="4" s="1"/>
  <c r="AX14" i="4" s="1"/>
  <c r="AX15" i="4" s="1"/>
  <c r="BP6" i="4"/>
  <c r="BN7" i="4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AA6" i="4"/>
  <c r="AB6" i="4" s="1"/>
  <c r="AC6" i="4" s="1"/>
  <c r="AD6" i="4" s="1"/>
  <c r="CC7" i="4"/>
  <c r="G4" i="7"/>
  <c r="BL7" i="4"/>
  <c r="BL8" i="4" s="1"/>
  <c r="BL9" i="4" s="1"/>
  <c r="BY7" i="4"/>
  <c r="BY8" i="4" s="1"/>
  <c r="BY9" i="4" s="1"/>
  <c r="BY10" i="4" s="1"/>
  <c r="BY11" i="4" s="1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BY24" i="4" s="1"/>
  <c r="BY25" i="4" s="1"/>
  <c r="BY26" i="4" s="1"/>
  <c r="BY27" i="4" s="1"/>
  <c r="BY28" i="4" s="1"/>
  <c r="BY29" i="4" s="1"/>
  <c r="BY30" i="4" s="1"/>
  <c r="BY31" i="4" s="1"/>
  <c r="BY32" i="4" s="1"/>
  <c r="BY33" i="4" s="1"/>
  <c r="BY34" i="4" s="1"/>
  <c r="BY35" i="4" s="1"/>
  <c r="BY36" i="4" s="1"/>
  <c r="BY37" i="4" s="1"/>
  <c r="BY38" i="4" s="1"/>
  <c r="BY39" i="4" s="1"/>
  <c r="BY40" i="4" s="1"/>
  <c r="BY41" i="4" s="1"/>
  <c r="BY42" i="4" s="1"/>
  <c r="BY43" i="4" s="1"/>
  <c r="BY44" i="4" s="1"/>
  <c r="BY45" i="4" s="1"/>
  <c r="BY46" i="4" s="1"/>
  <c r="BY47" i="4" s="1"/>
  <c r="BY48" i="4" s="1"/>
  <c r="BY49" i="4" s="1"/>
  <c r="BY50" i="4" s="1"/>
  <c r="BY51" i="4" s="1"/>
  <c r="BY52" i="4" s="1"/>
  <c r="BY53" i="4" s="1"/>
  <c r="BY54" i="4" s="1"/>
  <c r="BY55" i="4" s="1"/>
  <c r="BY56" i="4" s="1"/>
  <c r="BY57" i="4" s="1"/>
  <c r="BY58" i="4" s="1"/>
  <c r="BY59" i="4" s="1"/>
  <c r="BY60" i="4" s="1"/>
  <c r="BY61" i="4" s="1"/>
  <c r="BY62" i="4" s="1"/>
  <c r="BY63" i="4" s="1"/>
  <c r="BY64" i="4" s="1"/>
  <c r="BY65" i="4" s="1"/>
  <c r="BY66" i="4" s="1"/>
  <c r="BY67" i="4" s="1"/>
  <c r="BY68" i="4" s="1"/>
  <c r="BY69" i="4" s="1"/>
  <c r="BY70" i="4" s="1"/>
  <c r="BY71" i="4" s="1"/>
  <c r="BY72" i="4" s="1"/>
  <c r="BY73" i="4" s="1"/>
  <c r="BY74" i="4" s="1"/>
  <c r="BY75" i="4" s="1"/>
  <c r="BY76" i="4" s="1"/>
  <c r="BY77" i="4" s="1"/>
  <c r="BY78" i="4" s="1"/>
  <c r="BY79" i="4" s="1"/>
  <c r="BY80" i="4" s="1"/>
  <c r="BY81" i="4" s="1"/>
  <c r="BY82" i="4" s="1"/>
  <c r="BY83" i="4" s="1"/>
  <c r="BY84" i="4" s="1"/>
  <c r="BY85" i="4" s="1"/>
  <c r="BY86" i="4" s="1"/>
  <c r="BY87" i="4" s="1"/>
  <c r="BY88" i="4" s="1"/>
  <c r="BY89" i="4" s="1"/>
  <c r="BY90" i="4" s="1"/>
  <c r="BY91" i="4" s="1"/>
  <c r="BY92" i="4" s="1"/>
  <c r="BY93" i="4" s="1"/>
  <c r="BY94" i="4" s="1"/>
  <c r="BY95" i="4" s="1"/>
  <c r="BY96" i="4" s="1"/>
  <c r="BY97" i="4" s="1"/>
  <c r="BY98" i="4" s="1"/>
  <c r="BY99" i="4" s="1"/>
  <c r="BY100" i="4" s="1"/>
  <c r="BY101" i="4" s="1"/>
  <c r="BY102" i="4" s="1"/>
  <c r="BY103" i="4" s="1"/>
  <c r="BY104" i="4" s="1"/>
  <c r="BY105" i="4" s="1"/>
  <c r="BB6" i="4"/>
  <c r="AG37" i="4"/>
  <c r="BO7" i="4"/>
  <c r="BO8" i="4" s="1"/>
  <c r="BO9" i="4" s="1"/>
  <c r="BO10" i="4" s="1"/>
  <c r="BZ7" i="4"/>
  <c r="BZ8" i="4" s="1"/>
  <c r="BZ9" i="4" s="1"/>
  <c r="BZ10" i="4" s="1"/>
  <c r="BZ11" i="4" s="1"/>
  <c r="BZ12" i="4" s="1"/>
  <c r="BZ13" i="4" s="1"/>
  <c r="BZ14" i="4" s="1"/>
  <c r="BZ15" i="4" s="1"/>
  <c r="BZ16" i="4" s="1"/>
  <c r="BZ17" i="4" s="1"/>
  <c r="BZ18" i="4" s="1"/>
  <c r="BZ19" i="4" s="1"/>
  <c r="BZ20" i="4" s="1"/>
  <c r="BZ21" i="4" s="1"/>
  <c r="BZ22" i="4" s="1"/>
  <c r="BZ23" i="4" s="1"/>
  <c r="BZ24" i="4" s="1"/>
  <c r="BZ25" i="4" s="1"/>
  <c r="BZ26" i="4" s="1"/>
  <c r="BZ27" i="4" s="1"/>
  <c r="BZ28" i="4" s="1"/>
  <c r="BZ29" i="4" s="1"/>
  <c r="BZ30" i="4" s="1"/>
  <c r="BZ31" i="4" s="1"/>
  <c r="BZ32" i="4" s="1"/>
  <c r="BZ33" i="4" s="1"/>
  <c r="BZ34" i="4" s="1"/>
  <c r="BZ35" i="4" s="1"/>
  <c r="BZ36" i="4" s="1"/>
  <c r="BZ37" i="4" s="1"/>
  <c r="BZ38" i="4" s="1"/>
  <c r="BZ39" i="4" s="1"/>
  <c r="BZ40" i="4" s="1"/>
  <c r="BZ41" i="4" s="1"/>
  <c r="BZ42" i="4" s="1"/>
  <c r="BZ43" i="4" s="1"/>
  <c r="BZ44" i="4" s="1"/>
  <c r="BZ45" i="4" s="1"/>
  <c r="BZ46" i="4" s="1"/>
  <c r="BZ47" i="4" s="1"/>
  <c r="BZ48" i="4" s="1"/>
  <c r="BZ49" i="4" s="1"/>
  <c r="BZ50" i="4" s="1"/>
  <c r="BZ51" i="4" s="1"/>
  <c r="BZ52" i="4" s="1"/>
  <c r="BZ53" i="4" s="1"/>
  <c r="BZ54" i="4" s="1"/>
  <c r="BZ55" i="4" s="1"/>
  <c r="BZ56" i="4" s="1"/>
  <c r="BZ57" i="4" s="1"/>
  <c r="BZ58" i="4" s="1"/>
  <c r="BZ59" i="4" s="1"/>
  <c r="BZ60" i="4" s="1"/>
  <c r="BZ61" i="4" s="1"/>
  <c r="BZ62" i="4" s="1"/>
  <c r="BZ63" i="4" s="1"/>
  <c r="BZ64" i="4" s="1"/>
  <c r="BZ65" i="4" s="1"/>
  <c r="BZ66" i="4" s="1"/>
  <c r="BZ67" i="4" s="1"/>
  <c r="BZ68" i="4" s="1"/>
  <c r="BZ69" i="4" s="1"/>
  <c r="BZ70" i="4" s="1"/>
  <c r="BZ71" i="4" s="1"/>
  <c r="BZ72" i="4" s="1"/>
  <c r="BZ73" i="4" s="1"/>
  <c r="BZ74" i="4" s="1"/>
  <c r="BZ75" i="4" s="1"/>
  <c r="BZ76" i="4" s="1"/>
  <c r="BZ77" i="4" s="1"/>
  <c r="BZ78" i="4" s="1"/>
  <c r="BZ79" i="4" s="1"/>
  <c r="BZ80" i="4" s="1"/>
  <c r="BZ81" i="4" s="1"/>
  <c r="BZ82" i="4" s="1"/>
  <c r="BZ83" i="4" s="1"/>
  <c r="BZ84" i="4" s="1"/>
  <c r="BZ85" i="4" s="1"/>
  <c r="BZ86" i="4" s="1"/>
  <c r="BZ87" i="4" s="1"/>
  <c r="BZ88" i="4" s="1"/>
  <c r="BZ89" i="4" s="1"/>
  <c r="BZ90" i="4" s="1"/>
  <c r="BZ91" i="4" s="1"/>
  <c r="BZ92" i="4" s="1"/>
  <c r="BZ93" i="4" s="1"/>
  <c r="BZ94" i="4" s="1"/>
  <c r="BZ95" i="4" s="1"/>
  <c r="BZ96" i="4" s="1"/>
  <c r="BZ97" i="4" s="1"/>
  <c r="BZ98" i="4" s="1"/>
  <c r="BZ99" i="4" s="1"/>
  <c r="BZ100" i="4" s="1"/>
  <c r="BZ101" i="4" s="1"/>
  <c r="BZ102" i="4" s="1"/>
  <c r="BZ103" i="4" s="1"/>
  <c r="BZ104" i="4" s="1"/>
  <c r="BZ105" i="4" s="1"/>
  <c r="N170" i="8"/>
  <c r="O169" i="8"/>
  <c r="N152" i="8"/>
  <c r="O151" i="8"/>
  <c r="N140" i="8"/>
  <c r="O139" i="8"/>
  <c r="N72" i="8"/>
  <c r="O71" i="8"/>
  <c r="N27" i="8"/>
  <c r="O26" i="8"/>
  <c r="D6" i="7"/>
  <c r="E4" i="10"/>
  <c r="E5" i="10"/>
  <c r="D3" i="9"/>
  <c r="E3" i="9" s="1"/>
  <c r="D4" i="9"/>
  <c r="E4" i="6"/>
  <c r="I17" i="5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N15" i="5"/>
  <c r="O15" i="5" s="1"/>
  <c r="P15" i="5" s="1"/>
  <c r="E329" i="5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D6" i="5"/>
  <c r="D7" i="5" s="1"/>
  <c r="D8" i="5" s="1"/>
  <c r="D9" i="5" s="1"/>
  <c r="D10" i="5" s="1"/>
  <c r="D11" i="5" s="1"/>
  <c r="D12" i="5" s="1"/>
  <c r="D13" i="5" s="1"/>
  <c r="D14" i="5" s="1"/>
  <c r="CH7" i="4"/>
  <c r="CI7" i="4" s="1"/>
  <c r="CJ7" i="4" s="1"/>
  <c r="CK7" i="4" s="1"/>
  <c r="CB7" i="4"/>
  <c r="CB8" i="4" s="1"/>
  <c r="CB9" i="4" s="1"/>
  <c r="CB10" i="4" s="1"/>
  <c r="CB11" i="4" s="1"/>
  <c r="CB12" i="4" s="1"/>
  <c r="CB13" i="4" s="1"/>
  <c r="CB14" i="4" s="1"/>
  <c r="CB15" i="4" s="1"/>
  <c r="CB16" i="4" s="1"/>
  <c r="CB17" i="4" s="1"/>
  <c r="CB18" i="4" s="1"/>
  <c r="CB19" i="4" s="1"/>
  <c r="CB20" i="4" s="1"/>
  <c r="CB21" i="4" s="1"/>
  <c r="CB22" i="4" s="1"/>
  <c r="CB23" i="4" s="1"/>
  <c r="CB24" i="4" s="1"/>
  <c r="CB25" i="4" s="1"/>
  <c r="CB26" i="4" s="1"/>
  <c r="CB27" i="4" s="1"/>
  <c r="CB28" i="4" s="1"/>
  <c r="CB29" i="4" s="1"/>
  <c r="CB30" i="4" s="1"/>
  <c r="CB31" i="4" s="1"/>
  <c r="CB32" i="4" s="1"/>
  <c r="CB33" i="4" s="1"/>
  <c r="CB34" i="4" s="1"/>
  <c r="CB35" i="4" s="1"/>
  <c r="CB36" i="4" s="1"/>
  <c r="CB37" i="4" s="1"/>
  <c r="CB38" i="4" s="1"/>
  <c r="CB39" i="4" s="1"/>
  <c r="CB40" i="4" s="1"/>
  <c r="CB41" i="4" s="1"/>
  <c r="CB42" i="4" s="1"/>
  <c r="CB43" i="4" s="1"/>
  <c r="CB44" i="4" s="1"/>
  <c r="CB45" i="4" s="1"/>
  <c r="CB46" i="4" s="1"/>
  <c r="CB47" i="4" s="1"/>
  <c r="CB48" i="4" s="1"/>
  <c r="CB49" i="4" s="1"/>
  <c r="CB50" i="4" s="1"/>
  <c r="CB51" i="4" s="1"/>
  <c r="CB52" i="4" s="1"/>
  <c r="CB53" i="4" s="1"/>
  <c r="CB54" i="4" s="1"/>
  <c r="CB55" i="4" s="1"/>
  <c r="CB56" i="4" s="1"/>
  <c r="CB57" i="4" s="1"/>
  <c r="CB58" i="4" s="1"/>
  <c r="CB59" i="4" s="1"/>
  <c r="CB60" i="4" s="1"/>
  <c r="CB61" i="4" s="1"/>
  <c r="CB62" i="4" s="1"/>
  <c r="CB63" i="4" s="1"/>
  <c r="CB64" i="4" s="1"/>
  <c r="CB65" i="4" s="1"/>
  <c r="CB66" i="4" s="1"/>
  <c r="CB67" i="4" s="1"/>
  <c r="CB68" i="4" s="1"/>
  <c r="CB69" i="4" s="1"/>
  <c r="CB70" i="4" s="1"/>
  <c r="CB71" i="4" s="1"/>
  <c r="CB72" i="4" s="1"/>
  <c r="CB73" i="4" s="1"/>
  <c r="CB74" i="4" s="1"/>
  <c r="CB75" i="4" s="1"/>
  <c r="CB76" i="4" s="1"/>
  <c r="CB77" i="4" s="1"/>
  <c r="CB78" i="4" s="1"/>
  <c r="CB79" i="4" s="1"/>
  <c r="CB80" i="4" s="1"/>
  <c r="CB81" i="4" s="1"/>
  <c r="CB82" i="4" s="1"/>
  <c r="CB83" i="4" s="1"/>
  <c r="CB84" i="4" s="1"/>
  <c r="CB85" i="4" s="1"/>
  <c r="CB86" i="4" s="1"/>
  <c r="CB87" i="4" s="1"/>
  <c r="CB88" i="4" s="1"/>
  <c r="CB89" i="4" s="1"/>
  <c r="CB90" i="4" s="1"/>
  <c r="CB91" i="4" s="1"/>
  <c r="CB92" i="4" s="1"/>
  <c r="CB93" i="4" s="1"/>
  <c r="CB94" i="4" s="1"/>
  <c r="CB95" i="4" s="1"/>
  <c r="CB96" i="4" s="1"/>
  <c r="CB97" i="4" s="1"/>
  <c r="CB98" i="4" s="1"/>
  <c r="CB99" i="4" s="1"/>
  <c r="CB100" i="4" s="1"/>
  <c r="CB101" i="4" s="1"/>
  <c r="CB102" i="4" s="1"/>
  <c r="CB103" i="4" s="1"/>
  <c r="CB104" i="4" s="1"/>
  <c r="CB105" i="4" s="1"/>
  <c r="CD6" i="4"/>
  <c r="BL10" i="4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S6" i="4"/>
  <c r="BP7" i="4"/>
  <c r="BP8" i="4" s="1"/>
  <c r="BP9" i="4" s="1"/>
  <c r="BP10" i="4" s="1"/>
  <c r="BA7" i="4"/>
  <c r="BA8" i="4" s="1"/>
  <c r="BA9" i="4" s="1"/>
  <c r="BA10" i="4" s="1"/>
  <c r="BA11" i="4" s="1"/>
  <c r="BA12" i="4" s="1"/>
  <c r="BA13" i="4" s="1"/>
  <c r="BA14" i="4" s="1"/>
  <c r="BA15" i="4" s="1"/>
  <c r="BD7" i="4"/>
  <c r="BE6" i="4"/>
  <c r="AI38" i="4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I122" i="4" s="1"/>
  <c r="AI123" i="4" s="1"/>
  <c r="AI124" i="4" s="1"/>
  <c r="AI125" i="4" s="1"/>
  <c r="AI126" i="4" s="1"/>
  <c r="AI127" i="4" s="1"/>
  <c r="AI128" i="4" s="1"/>
  <c r="AI129" i="4" s="1"/>
  <c r="AI130" i="4" s="1"/>
  <c r="AI131" i="4" s="1"/>
  <c r="AI132" i="4" s="1"/>
  <c r="AI133" i="4" s="1"/>
  <c r="AI134" i="4" s="1"/>
  <c r="AI135" i="4" s="1"/>
  <c r="AI136" i="4" s="1"/>
  <c r="AI137" i="4" s="1"/>
  <c r="AI138" i="4" s="1"/>
  <c r="AI139" i="4" s="1"/>
  <c r="AI140" i="4" s="1"/>
  <c r="AI141" i="4" s="1"/>
  <c r="AI142" i="4" s="1"/>
  <c r="AI143" i="4" s="1"/>
  <c r="AI144" i="4" s="1"/>
  <c r="AI145" i="4" s="1"/>
  <c r="AI146" i="4" s="1"/>
  <c r="AI147" i="4" s="1"/>
  <c r="AI148" i="4" s="1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I169" i="4" s="1"/>
  <c r="AI170" i="4" s="1"/>
  <c r="AI171" i="4" s="1"/>
  <c r="AI172" i="4" s="1"/>
  <c r="AI173" i="4" s="1"/>
  <c r="AI174" i="4" s="1"/>
  <c r="AI175" i="4" s="1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I194" i="4" s="1"/>
  <c r="AI195" i="4" s="1"/>
  <c r="AI196" i="4" s="1"/>
  <c r="AI197" i="4" s="1"/>
  <c r="AI198" i="4" s="1"/>
  <c r="AI199" i="4" s="1"/>
  <c r="AI200" i="4" s="1"/>
  <c r="AI201" i="4" s="1"/>
  <c r="AI202" i="4" s="1"/>
  <c r="AI203" i="4" s="1"/>
  <c r="AI204" i="4" s="1"/>
  <c r="AI205" i="4" s="1"/>
  <c r="AI206" i="4" s="1"/>
  <c r="AI207" i="4" s="1"/>
  <c r="AI208" i="4" s="1"/>
  <c r="AI209" i="4" s="1"/>
  <c r="AI210" i="4" s="1"/>
  <c r="AI211" i="4" s="1"/>
  <c r="AI212" i="4" s="1"/>
  <c r="AI213" i="4" s="1"/>
  <c r="AI214" i="4" s="1"/>
  <c r="AI215" i="4" s="1"/>
  <c r="AI216" i="4" s="1"/>
  <c r="AI217" i="4" s="1"/>
  <c r="AI218" i="4" s="1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I230" i="4" s="1"/>
  <c r="AI231" i="4" s="1"/>
  <c r="AI232" i="4" s="1"/>
  <c r="AI233" i="4" s="1"/>
  <c r="AI234" i="4" s="1"/>
  <c r="AI235" i="4" s="1"/>
  <c r="AI236" i="4" s="1"/>
  <c r="AI237" i="4" s="1"/>
  <c r="AI238" i="4" s="1"/>
  <c r="AI239" i="4" s="1"/>
  <c r="AI240" i="4" s="1"/>
  <c r="AI241" i="4" s="1"/>
  <c r="AI242" i="4" s="1"/>
  <c r="AI243" i="4" s="1"/>
  <c r="AI244" i="4" s="1"/>
  <c r="AI245" i="4" s="1"/>
  <c r="AI246" i="4" s="1"/>
  <c r="AI247" i="4" s="1"/>
  <c r="AI248" i="4" s="1"/>
  <c r="AI249" i="4" s="1"/>
  <c r="AI250" i="4" s="1"/>
  <c r="AI251" i="4" s="1"/>
  <c r="AI252" i="4" s="1"/>
  <c r="AI253" i="4" s="1"/>
  <c r="AI254" i="4" s="1"/>
  <c r="AI255" i="4" s="1"/>
  <c r="AI256" i="4" s="1"/>
  <c r="AI257" i="4" s="1"/>
  <c r="AI258" i="4" s="1"/>
  <c r="AI259" i="4" s="1"/>
  <c r="AI260" i="4" s="1"/>
  <c r="AI261" i="4" s="1"/>
  <c r="AI262" i="4" s="1"/>
  <c r="AI263" i="4" s="1"/>
  <c r="AI264" i="4" s="1"/>
  <c r="AI265" i="4" s="1"/>
  <c r="AI266" i="4" s="1"/>
  <c r="AI267" i="4" s="1"/>
  <c r="AI268" i="4" s="1"/>
  <c r="AI269" i="4" s="1"/>
  <c r="AI270" i="4" s="1"/>
  <c r="AI271" i="4" s="1"/>
  <c r="AI272" i="4" s="1"/>
  <c r="AI273" i="4" s="1"/>
  <c r="AI274" i="4" s="1"/>
  <c r="AI275" i="4" s="1"/>
  <c r="AI276" i="4" s="1"/>
  <c r="AI277" i="4" s="1"/>
  <c r="AI278" i="4" s="1"/>
  <c r="AI279" i="4" s="1"/>
  <c r="AI280" i="4" s="1"/>
  <c r="AI281" i="4" s="1"/>
  <c r="AI282" i="4" s="1"/>
  <c r="AI283" i="4" s="1"/>
  <c r="AI284" i="4" s="1"/>
  <c r="AI285" i="4" s="1"/>
  <c r="AI286" i="4" s="1"/>
  <c r="AI287" i="4" s="1"/>
  <c r="AI288" i="4" s="1"/>
  <c r="AI289" i="4" s="1"/>
  <c r="AI290" i="4" s="1"/>
  <c r="AI291" i="4" s="1"/>
  <c r="AI292" i="4" s="1"/>
  <c r="AI293" i="4" s="1"/>
  <c r="AI294" i="4" s="1"/>
  <c r="AI295" i="4" s="1"/>
  <c r="AI296" i="4" s="1"/>
  <c r="AI297" i="4" s="1"/>
  <c r="AI298" i="4" s="1"/>
  <c r="AI299" i="4" s="1"/>
  <c r="AI300" i="4" s="1"/>
  <c r="AI301" i="4" s="1"/>
  <c r="AI302" i="4" s="1"/>
  <c r="AI303" i="4" s="1"/>
  <c r="AI304" i="4" s="1"/>
  <c r="AI305" i="4" s="1"/>
  <c r="AF37" i="4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AF266" i="4" s="1"/>
  <c r="AF267" i="4" s="1"/>
  <c r="AF268" i="4" s="1"/>
  <c r="AF269" i="4" s="1"/>
  <c r="AF270" i="4" s="1"/>
  <c r="AF271" i="4" s="1"/>
  <c r="AF272" i="4" s="1"/>
  <c r="AF273" i="4" s="1"/>
  <c r="AF274" i="4" s="1"/>
  <c r="AF275" i="4" s="1"/>
  <c r="AF276" i="4" s="1"/>
  <c r="AF277" i="4" s="1"/>
  <c r="AF278" i="4" s="1"/>
  <c r="AF279" i="4" s="1"/>
  <c r="AF280" i="4" s="1"/>
  <c r="AF281" i="4" s="1"/>
  <c r="AF282" i="4" s="1"/>
  <c r="AF283" i="4" s="1"/>
  <c r="AF284" i="4" s="1"/>
  <c r="AF285" i="4" s="1"/>
  <c r="AF286" i="4" s="1"/>
  <c r="AF287" i="4" s="1"/>
  <c r="AF288" i="4" s="1"/>
  <c r="AF289" i="4" s="1"/>
  <c r="AF290" i="4" s="1"/>
  <c r="AF291" i="4" s="1"/>
  <c r="AF292" i="4" s="1"/>
  <c r="AF293" i="4" s="1"/>
  <c r="AF294" i="4" s="1"/>
  <c r="AF295" i="4" s="1"/>
  <c r="AF296" i="4" s="1"/>
  <c r="AF297" i="4" s="1"/>
  <c r="AF298" i="4" s="1"/>
  <c r="AF299" i="4" s="1"/>
  <c r="AF300" i="4" s="1"/>
  <c r="AF301" i="4" s="1"/>
  <c r="AF302" i="4" s="1"/>
  <c r="AF303" i="4" s="1"/>
  <c r="AF304" i="4" s="1"/>
  <c r="AF305" i="4" s="1"/>
  <c r="U37" i="4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AJ6" i="4"/>
  <c r="AO6" i="4"/>
  <c r="AM7" i="4"/>
  <c r="W6" i="4"/>
  <c r="V8" i="4"/>
  <c r="V9" i="4" s="1"/>
  <c r="S7" i="4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Y7" i="4"/>
  <c r="Y8" i="4" s="1"/>
  <c r="Y9" i="4" s="1"/>
  <c r="W7" i="4"/>
  <c r="H6" i="4"/>
  <c r="M6" i="4"/>
  <c r="K7" i="4"/>
  <c r="W8" i="4"/>
  <c r="K4" i="3"/>
  <c r="L4" i="3" s="1"/>
  <c r="M4" i="3" s="1"/>
  <c r="N4" i="3" s="1"/>
  <c r="I4" i="3"/>
  <c r="I5" i="3" s="1"/>
  <c r="E4" i="3"/>
  <c r="D4" i="3"/>
  <c r="D5" i="3" s="1"/>
  <c r="D6" i="3" s="1"/>
  <c r="D7" i="3" s="1"/>
  <c r="D8" i="3" s="1"/>
  <c r="D9" i="3" s="1"/>
  <c r="D10" i="3" s="1"/>
  <c r="D11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21" i="2"/>
  <c r="D22" i="2"/>
  <c r="D23" i="2"/>
  <c r="D24" i="2"/>
  <c r="D25" i="2" s="1"/>
  <c r="D26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4" i="2"/>
  <c r="D5" i="2" s="1"/>
  <c r="D6" i="2" s="1"/>
  <c r="D7" i="2" s="1"/>
  <c r="D8" i="2" s="1"/>
  <c r="D3" i="2"/>
  <c r="B1" i="2"/>
  <c r="E3" i="1"/>
  <c r="E1" i="1"/>
  <c r="B3" i="1"/>
  <c r="B4" i="1"/>
  <c r="B5" i="1"/>
  <c r="B6" i="1"/>
  <c r="B7" i="1"/>
  <c r="B8" i="1"/>
  <c r="B9" i="1"/>
  <c r="B10" i="1"/>
  <c r="B11" i="1"/>
  <c r="B12" i="1"/>
  <c r="B13" i="1"/>
  <c r="B2" i="1"/>
  <c r="A4" i="1"/>
  <c r="A5" i="1"/>
  <c r="A6" i="1"/>
  <c r="A7" i="1"/>
  <c r="A8" i="1" s="1"/>
  <c r="A9" i="1" s="1"/>
  <c r="A10" i="1" s="1"/>
  <c r="A11" i="1" s="1"/>
  <c r="A12" i="1" s="1"/>
  <c r="A13" i="1" s="1"/>
  <c r="A3" i="1"/>
  <c r="AG38" i="4" l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G211" i="4" s="1"/>
  <c r="AG212" i="4" s="1"/>
  <c r="AG213" i="4" s="1"/>
  <c r="AG214" i="4" s="1"/>
  <c r="AG215" i="4" s="1"/>
  <c r="AG216" i="4" s="1"/>
  <c r="AG217" i="4" s="1"/>
  <c r="AG218" i="4" s="1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G241" i="4" s="1"/>
  <c r="AG242" i="4" s="1"/>
  <c r="AG243" i="4" s="1"/>
  <c r="AG244" i="4" s="1"/>
  <c r="AG245" i="4" s="1"/>
  <c r="AG246" i="4" s="1"/>
  <c r="AG247" i="4" s="1"/>
  <c r="AG248" i="4" s="1"/>
  <c r="AG249" i="4" s="1"/>
  <c r="AG250" i="4" s="1"/>
  <c r="AG251" i="4" s="1"/>
  <c r="AG252" i="4" s="1"/>
  <c r="AG253" i="4" s="1"/>
  <c r="AG254" i="4" s="1"/>
  <c r="AG255" i="4" s="1"/>
  <c r="AG256" i="4" s="1"/>
  <c r="AG257" i="4" s="1"/>
  <c r="AG258" i="4" s="1"/>
  <c r="AG259" i="4" s="1"/>
  <c r="AG260" i="4" s="1"/>
  <c r="AG261" i="4" s="1"/>
  <c r="AG262" i="4" s="1"/>
  <c r="AG263" i="4" s="1"/>
  <c r="AG264" i="4" s="1"/>
  <c r="AG265" i="4" s="1"/>
  <c r="AG266" i="4" s="1"/>
  <c r="AG267" i="4" s="1"/>
  <c r="AG268" i="4" s="1"/>
  <c r="AG269" i="4" s="1"/>
  <c r="AG270" i="4" s="1"/>
  <c r="AG271" i="4" s="1"/>
  <c r="AG272" i="4" s="1"/>
  <c r="AG273" i="4" s="1"/>
  <c r="AG274" i="4" s="1"/>
  <c r="AG275" i="4" s="1"/>
  <c r="AG276" i="4" s="1"/>
  <c r="AG277" i="4" s="1"/>
  <c r="AG278" i="4" s="1"/>
  <c r="AG279" i="4" s="1"/>
  <c r="AG280" i="4" s="1"/>
  <c r="AG281" i="4" s="1"/>
  <c r="AG282" i="4" s="1"/>
  <c r="AG283" i="4" s="1"/>
  <c r="AG284" i="4" s="1"/>
  <c r="AG285" i="4" s="1"/>
  <c r="AG286" i="4" s="1"/>
  <c r="AG287" i="4" s="1"/>
  <c r="AG288" i="4" s="1"/>
  <c r="AG289" i="4" s="1"/>
  <c r="AG290" i="4" s="1"/>
  <c r="AG291" i="4" s="1"/>
  <c r="AG292" i="4" s="1"/>
  <c r="AG293" i="4" s="1"/>
  <c r="AG294" i="4" s="1"/>
  <c r="AG295" i="4" s="1"/>
  <c r="AG296" i="4" s="1"/>
  <c r="AG297" i="4" s="1"/>
  <c r="AG298" i="4" s="1"/>
  <c r="AG299" i="4" s="1"/>
  <c r="AG300" i="4" s="1"/>
  <c r="AG301" i="4" s="1"/>
  <c r="AG302" i="4" s="1"/>
  <c r="AG303" i="4" s="1"/>
  <c r="AG304" i="4" s="1"/>
  <c r="AG305" i="4" s="1"/>
  <c r="H4" i="7"/>
  <c r="M4" i="7" s="1"/>
  <c r="L4" i="7"/>
  <c r="N4" i="7" s="1"/>
  <c r="I5" i="6"/>
  <c r="CC8" i="4"/>
  <c r="CC9" i="4" s="1"/>
  <c r="CC10" i="4" s="1"/>
  <c r="CC11" i="4" s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CC24" i="4" s="1"/>
  <c r="CC25" i="4" s="1"/>
  <c r="CC26" i="4" s="1"/>
  <c r="CC27" i="4" s="1"/>
  <c r="CC28" i="4" s="1"/>
  <c r="CC29" i="4" s="1"/>
  <c r="CC30" i="4" s="1"/>
  <c r="CC31" i="4" s="1"/>
  <c r="CC32" i="4" s="1"/>
  <c r="CC33" i="4" s="1"/>
  <c r="CC34" i="4" s="1"/>
  <c r="CC35" i="4" s="1"/>
  <c r="CC36" i="4" s="1"/>
  <c r="CC37" i="4" s="1"/>
  <c r="CC38" i="4" s="1"/>
  <c r="CC39" i="4" s="1"/>
  <c r="CC40" i="4" s="1"/>
  <c r="CC41" i="4" s="1"/>
  <c r="CC42" i="4" s="1"/>
  <c r="CC43" i="4" s="1"/>
  <c r="CC44" i="4" s="1"/>
  <c r="CC45" i="4" s="1"/>
  <c r="CC46" i="4" s="1"/>
  <c r="CC47" i="4" s="1"/>
  <c r="CC48" i="4" s="1"/>
  <c r="CC49" i="4" s="1"/>
  <c r="CC50" i="4" s="1"/>
  <c r="CC51" i="4" s="1"/>
  <c r="CC52" i="4" s="1"/>
  <c r="CC53" i="4" s="1"/>
  <c r="CC54" i="4" s="1"/>
  <c r="CC55" i="4" s="1"/>
  <c r="CC56" i="4" s="1"/>
  <c r="CC57" i="4" s="1"/>
  <c r="CC58" i="4" s="1"/>
  <c r="CC59" i="4" s="1"/>
  <c r="CC60" i="4" s="1"/>
  <c r="CC61" i="4" s="1"/>
  <c r="CC62" i="4" s="1"/>
  <c r="CC63" i="4" s="1"/>
  <c r="CC64" i="4" s="1"/>
  <c r="CC65" i="4" s="1"/>
  <c r="CC66" i="4" s="1"/>
  <c r="CC67" i="4" s="1"/>
  <c r="CC68" i="4" s="1"/>
  <c r="CC69" i="4" s="1"/>
  <c r="CC70" i="4" s="1"/>
  <c r="CC71" i="4" s="1"/>
  <c r="CC72" i="4" s="1"/>
  <c r="CC73" i="4" s="1"/>
  <c r="CC74" i="4" s="1"/>
  <c r="CC75" i="4" s="1"/>
  <c r="CC76" i="4" s="1"/>
  <c r="CC77" i="4" s="1"/>
  <c r="CC78" i="4" s="1"/>
  <c r="CC79" i="4" s="1"/>
  <c r="CC80" i="4" s="1"/>
  <c r="CC81" i="4" s="1"/>
  <c r="CC82" i="4" s="1"/>
  <c r="CC83" i="4" s="1"/>
  <c r="CC84" i="4" s="1"/>
  <c r="CC85" i="4" s="1"/>
  <c r="CC86" i="4" s="1"/>
  <c r="CC87" i="4" s="1"/>
  <c r="CC88" i="4" s="1"/>
  <c r="CC89" i="4" s="1"/>
  <c r="CC90" i="4" s="1"/>
  <c r="CC91" i="4" s="1"/>
  <c r="CC92" i="4" s="1"/>
  <c r="CC93" i="4" s="1"/>
  <c r="CC94" i="4" s="1"/>
  <c r="CC95" i="4" s="1"/>
  <c r="CC96" i="4" s="1"/>
  <c r="CC97" i="4" s="1"/>
  <c r="CC98" i="4" s="1"/>
  <c r="CC99" i="4" s="1"/>
  <c r="CC100" i="4" s="1"/>
  <c r="CC101" i="4" s="1"/>
  <c r="CC102" i="4" s="1"/>
  <c r="CC103" i="4" s="1"/>
  <c r="CC104" i="4" s="1"/>
  <c r="CC105" i="4" s="1"/>
  <c r="BB7" i="4"/>
  <c r="BB8" i="4" s="1"/>
  <c r="BB9" i="4" s="1"/>
  <c r="BB10" i="4" s="1"/>
  <c r="BB11" i="4" s="1"/>
  <c r="BB12" i="4" s="1"/>
  <c r="BB13" i="4" s="1"/>
  <c r="BB14" i="4" s="1"/>
  <c r="BB15" i="4" s="1"/>
  <c r="CD7" i="4"/>
  <c r="O170" i="8"/>
  <c r="N171" i="8"/>
  <c r="O152" i="8"/>
  <c r="N153" i="8"/>
  <c r="O140" i="8"/>
  <c r="N141" i="8"/>
  <c r="O72" i="8"/>
  <c r="N73" i="8"/>
  <c r="N28" i="8"/>
  <c r="O27" i="8"/>
  <c r="I5" i="7"/>
  <c r="E5" i="7"/>
  <c r="F5" i="7" s="1"/>
  <c r="K5" i="7" s="1"/>
  <c r="D7" i="7"/>
  <c r="E6" i="10"/>
  <c r="D5" i="9"/>
  <c r="E4" i="9"/>
  <c r="F5" i="6"/>
  <c r="G5" i="6"/>
  <c r="H5" i="6" s="1"/>
  <c r="L15" i="5"/>
  <c r="L5" i="5"/>
  <c r="CG7" i="4"/>
  <c r="BU7" i="4"/>
  <c r="BV7" i="4" s="1"/>
  <c r="BW7" i="4" s="1"/>
  <c r="BS7" i="4" s="1"/>
  <c r="BT7" i="4"/>
  <c r="BO11" i="4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F7" i="4"/>
  <c r="BG7" i="4" s="1"/>
  <c r="BH7" i="4" s="1"/>
  <c r="BI7" i="4" s="1"/>
  <c r="BD8" i="4"/>
  <c r="AM8" i="4"/>
  <c r="AJ7" i="4"/>
  <c r="AP6" i="4"/>
  <c r="AQ6" i="4" s="1"/>
  <c r="AR6" i="4" s="1"/>
  <c r="AK6" i="4"/>
  <c r="K8" i="4"/>
  <c r="H7" i="4"/>
  <c r="I6" i="4"/>
  <c r="N6" i="4"/>
  <c r="O6" i="4" s="1"/>
  <c r="P6" i="4" s="1"/>
  <c r="Y10" i="4"/>
  <c r="V10" i="4"/>
  <c r="W9" i="4"/>
  <c r="Z6" i="4"/>
  <c r="AA7" i="4" s="1"/>
  <c r="AB7" i="4" s="1"/>
  <c r="AC7" i="4" s="1"/>
  <c r="AD7" i="4" s="1"/>
  <c r="I6" i="3"/>
  <c r="J4" i="3"/>
  <c r="K5" i="3" s="1"/>
  <c r="F4" i="3"/>
  <c r="E5" i="3"/>
  <c r="BP11" i="4" l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CD8" i="4"/>
  <c r="CD9" i="4" s="1"/>
  <c r="CD10" i="4" s="1"/>
  <c r="CD11" i="4" s="1"/>
  <c r="CD12" i="4" s="1"/>
  <c r="CD13" i="4" s="1"/>
  <c r="CD14" i="4" s="1"/>
  <c r="CD15" i="4" s="1"/>
  <c r="CD16" i="4" s="1"/>
  <c r="CD17" i="4" s="1"/>
  <c r="CD18" i="4" s="1"/>
  <c r="CD19" i="4" s="1"/>
  <c r="CD20" i="4" s="1"/>
  <c r="CD21" i="4" s="1"/>
  <c r="CD22" i="4" s="1"/>
  <c r="CD23" i="4" s="1"/>
  <c r="CD24" i="4" s="1"/>
  <c r="CD25" i="4" s="1"/>
  <c r="CD26" i="4" s="1"/>
  <c r="CD27" i="4" s="1"/>
  <c r="CD28" i="4" s="1"/>
  <c r="CD29" i="4" s="1"/>
  <c r="CD30" i="4" s="1"/>
  <c r="CD31" i="4" s="1"/>
  <c r="CD32" i="4" s="1"/>
  <c r="CD33" i="4" s="1"/>
  <c r="CD34" i="4" s="1"/>
  <c r="CD35" i="4" s="1"/>
  <c r="CD36" i="4" s="1"/>
  <c r="CD37" i="4" s="1"/>
  <c r="CD38" i="4" s="1"/>
  <c r="CD39" i="4" s="1"/>
  <c r="CD40" i="4" s="1"/>
  <c r="CD41" i="4" s="1"/>
  <c r="CD42" i="4" s="1"/>
  <c r="CD43" i="4" s="1"/>
  <c r="CD44" i="4" s="1"/>
  <c r="CD45" i="4" s="1"/>
  <c r="CD46" i="4" s="1"/>
  <c r="CD47" i="4" s="1"/>
  <c r="CD48" i="4" s="1"/>
  <c r="CD49" i="4" s="1"/>
  <c r="CD50" i="4" s="1"/>
  <c r="CD51" i="4" s="1"/>
  <c r="CD52" i="4" s="1"/>
  <c r="CD53" i="4" s="1"/>
  <c r="CD54" i="4" s="1"/>
  <c r="CD55" i="4" s="1"/>
  <c r="CD56" i="4" s="1"/>
  <c r="CD57" i="4" s="1"/>
  <c r="CD58" i="4" s="1"/>
  <c r="CD59" i="4" s="1"/>
  <c r="CD60" i="4" s="1"/>
  <c r="CD61" i="4" s="1"/>
  <c r="CD62" i="4" s="1"/>
  <c r="CD63" i="4" s="1"/>
  <c r="CD64" i="4" s="1"/>
  <c r="CD65" i="4" s="1"/>
  <c r="CD66" i="4" s="1"/>
  <c r="CD67" i="4" s="1"/>
  <c r="CD68" i="4" s="1"/>
  <c r="CD69" i="4" s="1"/>
  <c r="CD70" i="4" s="1"/>
  <c r="CD71" i="4" s="1"/>
  <c r="CD72" i="4" s="1"/>
  <c r="CD73" i="4" s="1"/>
  <c r="CD74" i="4" s="1"/>
  <c r="CD75" i="4" s="1"/>
  <c r="CD76" i="4" s="1"/>
  <c r="CD77" i="4" s="1"/>
  <c r="CD78" i="4" s="1"/>
  <c r="CD79" i="4" s="1"/>
  <c r="CD80" i="4" s="1"/>
  <c r="CD81" i="4" s="1"/>
  <c r="CD82" i="4" s="1"/>
  <c r="CD83" i="4" s="1"/>
  <c r="CD84" i="4" s="1"/>
  <c r="CD85" i="4" s="1"/>
  <c r="CD86" i="4" s="1"/>
  <c r="CD87" i="4" s="1"/>
  <c r="CD88" i="4" s="1"/>
  <c r="CD89" i="4" s="1"/>
  <c r="CD90" i="4" s="1"/>
  <c r="CD91" i="4" s="1"/>
  <c r="CD92" i="4" s="1"/>
  <c r="CD93" i="4" s="1"/>
  <c r="CD94" i="4" s="1"/>
  <c r="CD95" i="4" s="1"/>
  <c r="CD96" i="4" s="1"/>
  <c r="CD97" i="4" s="1"/>
  <c r="CD98" i="4" s="1"/>
  <c r="CD99" i="4" s="1"/>
  <c r="CD100" i="4" s="1"/>
  <c r="CD101" i="4" s="1"/>
  <c r="CD102" i="4" s="1"/>
  <c r="CD103" i="4" s="1"/>
  <c r="CD104" i="4" s="1"/>
  <c r="CD105" i="4" s="1"/>
  <c r="N172" i="8"/>
  <c r="O171" i="8"/>
  <c r="N154" i="8"/>
  <c r="O153" i="8"/>
  <c r="N142" i="8"/>
  <c r="O141" i="8"/>
  <c r="N74" i="8"/>
  <c r="O73" i="8"/>
  <c r="N29" i="8"/>
  <c r="O28" i="8"/>
  <c r="J5" i="7"/>
  <c r="D8" i="7"/>
  <c r="E7" i="10"/>
  <c r="D6" i="9"/>
  <c r="E5" i="9"/>
  <c r="E5" i="6"/>
  <c r="M16" i="5"/>
  <c r="N16" i="5"/>
  <c r="O16" i="5" s="1"/>
  <c r="P16" i="5" s="1"/>
  <c r="M6" i="5"/>
  <c r="N6" i="5"/>
  <c r="O6" i="5" s="1"/>
  <c r="CH8" i="4"/>
  <c r="CI8" i="4"/>
  <c r="CJ8" i="4" s="1"/>
  <c r="BT8" i="4"/>
  <c r="BU8" i="4" s="1"/>
  <c r="BV8" i="4" s="1"/>
  <c r="BW8" i="4" s="1"/>
  <c r="BD9" i="4"/>
  <c r="BE7" i="4"/>
  <c r="AJ8" i="4"/>
  <c r="AK8" i="4" s="1"/>
  <c r="AK7" i="4"/>
  <c r="AM9" i="4"/>
  <c r="AN6" i="4"/>
  <c r="H8" i="4"/>
  <c r="I8" i="4" s="1"/>
  <c r="I7" i="4"/>
  <c r="K9" i="4"/>
  <c r="L6" i="4"/>
  <c r="Y11" i="4"/>
  <c r="V11" i="4"/>
  <c r="W11" i="4" s="1"/>
  <c r="W10" i="4"/>
  <c r="L5" i="3"/>
  <c r="M5" i="3" s="1"/>
  <c r="N5" i="3" s="1"/>
  <c r="I7" i="3"/>
  <c r="F5" i="3"/>
  <c r="E6" i="3"/>
  <c r="F6" i="3" s="1"/>
  <c r="O172" i="8" l="1"/>
  <c r="N173" i="8"/>
  <c r="O154" i="8"/>
  <c r="N155" i="8"/>
  <c r="O142" i="8"/>
  <c r="N143" i="8"/>
  <c r="O74" i="8"/>
  <c r="N75" i="8"/>
  <c r="N30" i="8"/>
  <c r="O29" i="8"/>
  <c r="G5" i="7"/>
  <c r="D9" i="7"/>
  <c r="E8" i="10"/>
  <c r="D7" i="9"/>
  <c r="E6" i="9"/>
  <c r="F6" i="6"/>
  <c r="G6" i="6" s="1"/>
  <c r="H6" i="6" s="1"/>
  <c r="I6" i="6" s="1"/>
  <c r="L16" i="5"/>
  <c r="L6" i="5"/>
  <c r="CK8" i="4"/>
  <c r="CG8" i="4" s="1"/>
  <c r="BS8" i="4"/>
  <c r="BF8" i="4"/>
  <c r="BD10" i="4"/>
  <c r="AM10" i="4"/>
  <c r="AO7" i="4"/>
  <c r="AJ9" i="4"/>
  <c r="AK9" i="4" s="1"/>
  <c r="K10" i="4"/>
  <c r="M7" i="4"/>
  <c r="H9" i="4"/>
  <c r="I9" i="4" s="1"/>
  <c r="V12" i="4"/>
  <c r="W12" i="4" s="1"/>
  <c r="Y12" i="4"/>
  <c r="Z7" i="4"/>
  <c r="J5" i="3"/>
  <c r="K6" i="3" s="1"/>
  <c r="I8" i="3"/>
  <c r="E7" i="3"/>
  <c r="N174" i="8" l="1"/>
  <c r="O173" i="8"/>
  <c r="N156" i="8"/>
  <c r="O155" i="8"/>
  <c r="N144" i="8"/>
  <c r="O143" i="8"/>
  <c r="N76" i="8"/>
  <c r="O75" i="8"/>
  <c r="N31" i="8"/>
  <c r="O30" i="8"/>
  <c r="H5" i="7"/>
  <c r="M5" i="7" s="1"/>
  <c r="L5" i="7"/>
  <c r="N5" i="7" s="1"/>
  <c r="D10" i="7"/>
  <c r="E9" i="10"/>
  <c r="D8" i="9"/>
  <c r="E7" i="9"/>
  <c r="M17" i="5"/>
  <c r="N17" i="5" s="1"/>
  <c r="O17" i="5" s="1"/>
  <c r="P17" i="5" s="1"/>
  <c r="M7" i="5"/>
  <c r="N7" i="5" s="1"/>
  <c r="CH9" i="4"/>
  <c r="CI9" i="4" s="1"/>
  <c r="CJ9" i="4" s="1"/>
  <c r="CK9" i="4" s="1"/>
  <c r="BT9" i="4"/>
  <c r="BU9" i="4" s="1"/>
  <c r="BV9" i="4" s="1"/>
  <c r="BW9" i="4" s="1"/>
  <c r="BG8" i="4"/>
  <c r="BH8" i="4" s="1"/>
  <c r="BI8" i="4" s="1"/>
  <c r="BD11" i="4"/>
  <c r="AP7" i="4"/>
  <c r="AQ7" i="4" s="1"/>
  <c r="AR7" i="4" s="1"/>
  <c r="AJ10" i="4"/>
  <c r="AM11" i="4"/>
  <c r="H10" i="4"/>
  <c r="N7" i="4"/>
  <c r="O7" i="4" s="1"/>
  <c r="P7" i="4" s="1"/>
  <c r="K11" i="4"/>
  <c r="Y13" i="4"/>
  <c r="AA8" i="4"/>
  <c r="AB8" i="4" s="1"/>
  <c r="AC8" i="4" s="1"/>
  <c r="AD8" i="4" s="1"/>
  <c r="V13" i="4"/>
  <c r="W13" i="4" s="1"/>
  <c r="L6" i="3"/>
  <c r="M6" i="3" s="1"/>
  <c r="N6" i="3" s="1"/>
  <c r="F7" i="3"/>
  <c r="I9" i="3"/>
  <c r="E8" i="3"/>
  <c r="F8" i="3" s="1"/>
  <c r="J6" i="3" l="1"/>
  <c r="O174" i="8"/>
  <c r="N175" i="8"/>
  <c r="O156" i="8"/>
  <c r="N157" i="8"/>
  <c r="O144" i="8"/>
  <c r="N145" i="8"/>
  <c r="O76" i="8"/>
  <c r="N77" i="8"/>
  <c r="N32" i="8"/>
  <c r="O31" i="8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E10" i="10"/>
  <c r="D9" i="9"/>
  <c r="E8" i="9"/>
  <c r="E6" i="6"/>
  <c r="L17" i="5"/>
  <c r="O7" i="5"/>
  <c r="P7" i="5" s="1"/>
  <c r="CG9" i="4"/>
  <c r="BS9" i="4"/>
  <c r="BE8" i="4"/>
  <c r="BD12" i="4"/>
  <c r="AJ11" i="4"/>
  <c r="AK11" i="4" s="1"/>
  <c r="AM12" i="4"/>
  <c r="AK10" i="4"/>
  <c r="AN7" i="4"/>
  <c r="K12" i="4"/>
  <c r="H11" i="4"/>
  <c r="I10" i="4"/>
  <c r="L7" i="4"/>
  <c r="V14" i="4"/>
  <c r="W14" i="4" s="1"/>
  <c r="Y14" i="4"/>
  <c r="K7" i="3"/>
  <c r="L7" i="3" s="1"/>
  <c r="I10" i="3"/>
  <c r="E9" i="3"/>
  <c r="F9" i="3" s="1"/>
  <c r="O175" i="8" l="1"/>
  <c r="N158" i="8"/>
  <c r="O157" i="8"/>
  <c r="N146" i="8"/>
  <c r="O145" i="8"/>
  <c r="N78" i="8"/>
  <c r="O77" i="8"/>
  <c r="N33" i="8"/>
  <c r="O32" i="8"/>
  <c r="E6" i="7"/>
  <c r="I6" i="7"/>
  <c r="E11" i="10"/>
  <c r="D10" i="9"/>
  <c r="E9" i="9"/>
  <c r="F7" i="6"/>
  <c r="G7" i="6" s="1"/>
  <c r="H7" i="6" s="1"/>
  <c r="I7" i="6" s="1"/>
  <c r="M18" i="5"/>
  <c r="N18" i="5" s="1"/>
  <c r="L7" i="5"/>
  <c r="CH10" i="4"/>
  <c r="BT10" i="4"/>
  <c r="BF9" i="4"/>
  <c r="BG9" i="4" s="1"/>
  <c r="BH9" i="4" s="1"/>
  <c r="BI9" i="4" s="1"/>
  <c r="BD13" i="4"/>
  <c r="AO8" i="4"/>
  <c r="AP8" i="4" s="1"/>
  <c r="AQ8" i="4" s="1"/>
  <c r="AR8" i="4" s="1"/>
  <c r="AM13" i="4"/>
  <c r="AJ12" i="4"/>
  <c r="AK12" i="4" s="1"/>
  <c r="H12" i="4"/>
  <c r="I12" i="4" s="1"/>
  <c r="I11" i="4"/>
  <c r="K13" i="4"/>
  <c r="M8" i="4"/>
  <c r="N8" i="4" s="1"/>
  <c r="O8" i="4" s="1"/>
  <c r="P8" i="4" s="1"/>
  <c r="Y15" i="4"/>
  <c r="V15" i="4"/>
  <c r="W15" i="4" s="1"/>
  <c r="Z8" i="4"/>
  <c r="M7" i="3"/>
  <c r="N7" i="3" s="1"/>
  <c r="I11" i="3"/>
  <c r="E10" i="3"/>
  <c r="O158" i="8" l="1"/>
  <c r="N159" i="8"/>
  <c r="O146" i="8"/>
  <c r="N147" i="8"/>
  <c r="O78" i="8"/>
  <c r="N79" i="8"/>
  <c r="N34" i="8"/>
  <c r="O33" i="8"/>
  <c r="F6" i="7"/>
  <c r="K6" i="7" s="1"/>
  <c r="J6" i="7"/>
  <c r="E12" i="10"/>
  <c r="D11" i="9"/>
  <c r="E10" i="9"/>
  <c r="E7" i="6"/>
  <c r="O18" i="5"/>
  <c r="P18" i="5" s="1"/>
  <c r="M8" i="5"/>
  <c r="N8" i="5"/>
  <c r="O8" i="5" s="1"/>
  <c r="P8" i="5" s="1"/>
  <c r="CI10" i="4"/>
  <c r="CJ10" i="4" s="1"/>
  <c r="CK10" i="4" s="1"/>
  <c r="BU10" i="4"/>
  <c r="BV10" i="4" s="1"/>
  <c r="BW10" i="4" s="1"/>
  <c r="BD14" i="4"/>
  <c r="AN8" i="4"/>
  <c r="AM14" i="4"/>
  <c r="AJ13" i="4"/>
  <c r="AK13" i="4" s="1"/>
  <c r="L8" i="4"/>
  <c r="K14" i="4"/>
  <c r="H13" i="4"/>
  <c r="Y16" i="4"/>
  <c r="AA9" i="4"/>
  <c r="AB9" i="4" s="1"/>
  <c r="AC9" i="4" s="1"/>
  <c r="AD9" i="4" s="1"/>
  <c r="V16" i="4"/>
  <c r="W16" i="4" s="1"/>
  <c r="J7" i="3"/>
  <c r="F10" i="3"/>
  <c r="E11" i="3"/>
  <c r="F11" i="3" s="1"/>
  <c r="N160" i="8" l="1"/>
  <c r="O159" i="8"/>
  <c r="N148" i="8"/>
  <c r="O147" i="8"/>
  <c r="N80" i="8"/>
  <c r="O79" i="8"/>
  <c r="N35" i="8"/>
  <c r="O34" i="8"/>
  <c r="G6" i="7"/>
  <c r="L6" i="7" s="1"/>
  <c r="N6" i="7" s="1"/>
  <c r="E13" i="10"/>
  <c r="D12" i="9"/>
  <c r="E11" i="9"/>
  <c r="F8" i="6"/>
  <c r="G8" i="6" s="1"/>
  <c r="H8" i="6" s="1"/>
  <c r="I8" i="6" s="1"/>
  <c r="L18" i="5"/>
  <c r="L8" i="5"/>
  <c r="CG10" i="4"/>
  <c r="BS10" i="4"/>
  <c r="BE9" i="4"/>
  <c r="BD15" i="4"/>
  <c r="AM15" i="4"/>
  <c r="AJ14" i="4"/>
  <c r="AO9" i="4"/>
  <c r="H14" i="4"/>
  <c r="I13" i="4"/>
  <c r="K15" i="4"/>
  <c r="M9" i="4"/>
  <c r="N9" i="4" s="1"/>
  <c r="O9" i="4" s="1"/>
  <c r="P9" i="4" s="1"/>
  <c r="Y17" i="4"/>
  <c r="V17" i="4"/>
  <c r="W17" i="4" s="1"/>
  <c r="K8" i="3"/>
  <c r="L8" i="3" s="1"/>
  <c r="M8" i="3" s="1"/>
  <c r="N8" i="3" s="1"/>
  <c r="O160" i="8" l="1"/>
  <c r="N161" i="8"/>
  <c r="O148" i="8"/>
  <c r="N149" i="8"/>
  <c r="O149" i="8" s="1"/>
  <c r="O80" i="8"/>
  <c r="N81" i="8"/>
  <c r="N36" i="8"/>
  <c r="O35" i="8"/>
  <c r="H6" i="7"/>
  <c r="M6" i="7" s="1"/>
  <c r="E7" i="7" s="1"/>
  <c r="E14" i="10"/>
  <c r="D13" i="9"/>
  <c r="E12" i="9"/>
  <c r="E8" i="6"/>
  <c r="M19" i="5"/>
  <c r="M9" i="5"/>
  <c r="N9" i="5"/>
  <c r="O9" i="5" s="1"/>
  <c r="P9" i="5" s="1"/>
  <c r="CH11" i="4"/>
  <c r="BT11" i="4"/>
  <c r="BU11" i="4" s="1"/>
  <c r="BV11" i="4" s="1"/>
  <c r="BW11" i="4" s="1"/>
  <c r="BF10" i="4"/>
  <c r="BG10" i="4" s="1"/>
  <c r="BH10" i="4" s="1"/>
  <c r="BI10" i="4" s="1"/>
  <c r="AP9" i="4"/>
  <c r="AQ9" i="4" s="1"/>
  <c r="AR9" i="4" s="1"/>
  <c r="AJ15" i="4"/>
  <c r="AM16" i="4"/>
  <c r="AK14" i="4"/>
  <c r="L9" i="4"/>
  <c r="K16" i="4"/>
  <c r="H15" i="4"/>
  <c r="I15" i="4" s="1"/>
  <c r="I14" i="4"/>
  <c r="V18" i="4"/>
  <c r="Y18" i="4"/>
  <c r="Z9" i="4"/>
  <c r="J8" i="3"/>
  <c r="I7" i="7" l="1"/>
  <c r="CI11" i="4"/>
  <c r="CJ11" i="4" s="1"/>
  <c r="CK11" i="4" s="1"/>
  <c r="N162" i="8"/>
  <c r="O161" i="8"/>
  <c r="N82" i="8"/>
  <c r="O81" i="8"/>
  <c r="N37" i="8"/>
  <c r="O36" i="8"/>
  <c r="J7" i="7"/>
  <c r="F7" i="7"/>
  <c r="E15" i="10"/>
  <c r="E13" i="9"/>
  <c r="D14" i="9"/>
  <c r="F9" i="6"/>
  <c r="G9" i="6"/>
  <c r="N19" i="5"/>
  <c r="O19" i="5" s="1"/>
  <c r="P19" i="5" s="1"/>
  <c r="L9" i="5"/>
  <c r="BS11" i="4"/>
  <c r="AM17" i="4"/>
  <c r="AJ16" i="4"/>
  <c r="AK16" i="4" s="1"/>
  <c r="AK15" i="4"/>
  <c r="AN9" i="4"/>
  <c r="H16" i="4"/>
  <c r="I16" i="4" s="1"/>
  <c r="K17" i="4"/>
  <c r="M10" i="4"/>
  <c r="N10" i="4" s="1"/>
  <c r="O10" i="4" s="1"/>
  <c r="P10" i="4" s="1"/>
  <c r="AA10" i="4"/>
  <c r="AB10" i="4" s="1"/>
  <c r="AC10" i="4" s="1"/>
  <c r="AD10" i="4" s="1"/>
  <c r="Y19" i="4"/>
  <c r="V19" i="4"/>
  <c r="W19" i="4" s="1"/>
  <c r="W18" i="4"/>
  <c r="K9" i="3"/>
  <c r="L9" i="3" s="1"/>
  <c r="M9" i="3" s="1"/>
  <c r="N9" i="3" s="1"/>
  <c r="CG11" i="4" l="1"/>
  <c r="O162" i="8"/>
  <c r="N163" i="8"/>
  <c r="O82" i="8"/>
  <c r="N83" i="8"/>
  <c r="N38" i="8"/>
  <c r="O37" i="8"/>
  <c r="G7" i="7"/>
  <c r="L7" i="7" s="1"/>
  <c r="K7" i="7"/>
  <c r="E16" i="10"/>
  <c r="D15" i="9"/>
  <c r="E14" i="9"/>
  <c r="H9" i="6"/>
  <c r="I9" i="6" s="1"/>
  <c r="L19" i="5"/>
  <c r="M10" i="5"/>
  <c r="N10" i="5" s="1"/>
  <c r="BT12" i="4"/>
  <c r="BE10" i="4"/>
  <c r="AM18" i="4"/>
  <c r="AJ17" i="4"/>
  <c r="AO10" i="4"/>
  <c r="L10" i="4"/>
  <c r="K18" i="4"/>
  <c r="H17" i="4"/>
  <c r="I17" i="4" s="1"/>
  <c r="Y20" i="4"/>
  <c r="V20" i="4"/>
  <c r="Z10" i="4"/>
  <c r="J9" i="3"/>
  <c r="CH12" i="4" l="1"/>
  <c r="N164" i="8"/>
  <c r="O163" i="8"/>
  <c r="N84" i="8"/>
  <c r="O83" i="8"/>
  <c r="N39" i="8"/>
  <c r="O38" i="8"/>
  <c r="N7" i="7"/>
  <c r="H7" i="7"/>
  <c r="E17" i="10"/>
  <c r="D16" i="9"/>
  <c r="E15" i="9"/>
  <c r="E9" i="6"/>
  <c r="M20" i="5"/>
  <c r="N20" i="5" s="1"/>
  <c r="O20" i="5" s="1"/>
  <c r="P20" i="5" s="1"/>
  <c r="O10" i="5"/>
  <c r="P10" i="5" s="1"/>
  <c r="BU12" i="4"/>
  <c r="BV12" i="4" s="1"/>
  <c r="BW12" i="4" s="1"/>
  <c r="BF11" i="4"/>
  <c r="AP10" i="4"/>
  <c r="AQ10" i="4" s="1"/>
  <c r="AR10" i="4" s="1"/>
  <c r="AJ18" i="4"/>
  <c r="AK17" i="4"/>
  <c r="AM19" i="4"/>
  <c r="K19" i="4"/>
  <c r="H18" i="4"/>
  <c r="M11" i="4"/>
  <c r="N11" i="4" s="1"/>
  <c r="Y21" i="4"/>
  <c r="V21" i="4"/>
  <c r="AA11" i="4"/>
  <c r="AB11" i="4" s="1"/>
  <c r="AC11" i="4" s="1"/>
  <c r="AD11" i="4" s="1"/>
  <c r="W20" i="4"/>
  <c r="K10" i="3"/>
  <c r="L10" i="3" s="1"/>
  <c r="M10" i="3" s="1"/>
  <c r="N10" i="3" s="1"/>
  <c r="CI12" i="4" l="1"/>
  <c r="CJ12" i="4" s="1"/>
  <c r="CK12" i="4" s="1"/>
  <c r="O164" i="8"/>
  <c r="N165" i="8"/>
  <c r="O165" i="8" s="1"/>
  <c r="O84" i="8"/>
  <c r="N85" i="8"/>
  <c r="N40" i="8"/>
  <c r="O39" i="8"/>
  <c r="M7" i="7"/>
  <c r="E18" i="10"/>
  <c r="D17" i="9"/>
  <c r="E16" i="9"/>
  <c r="F10" i="6"/>
  <c r="G10" i="6" s="1"/>
  <c r="H10" i="6" s="1"/>
  <c r="I10" i="6" s="1"/>
  <c r="L20" i="5"/>
  <c r="L10" i="5"/>
  <c r="BS12" i="4"/>
  <c r="BG11" i="4"/>
  <c r="AM20" i="4"/>
  <c r="AJ19" i="4"/>
  <c r="AK18" i="4"/>
  <c r="AN10" i="4"/>
  <c r="O11" i="4"/>
  <c r="P11" i="4" s="1"/>
  <c r="H19" i="4"/>
  <c r="K20" i="4"/>
  <c r="I18" i="4"/>
  <c r="V22" i="4"/>
  <c r="W22" i="4" s="1"/>
  <c r="W21" i="4"/>
  <c r="Y22" i="4"/>
  <c r="Z11" i="4"/>
  <c r="J10" i="3"/>
  <c r="CG12" i="4" l="1"/>
  <c r="N86" i="8"/>
  <c r="O85" i="8"/>
  <c r="N41" i="8"/>
  <c r="O40" i="8"/>
  <c r="I8" i="7"/>
  <c r="E8" i="7"/>
  <c r="E19" i="10"/>
  <c r="D18" i="9"/>
  <c r="E17" i="9"/>
  <c r="E10" i="6"/>
  <c r="M21" i="5"/>
  <c r="N21" i="5" s="1"/>
  <c r="O21" i="5" s="1"/>
  <c r="P21" i="5" s="1"/>
  <c r="M11" i="5"/>
  <c r="N11" i="5"/>
  <c r="O11" i="5" s="1"/>
  <c r="P11" i="5" s="1"/>
  <c r="BT13" i="4"/>
  <c r="BU13" i="4" s="1"/>
  <c r="BV13" i="4" s="1"/>
  <c r="BW13" i="4" s="1"/>
  <c r="BH11" i="4"/>
  <c r="BI11" i="4" s="1"/>
  <c r="AM21" i="4"/>
  <c r="AJ20" i="4"/>
  <c r="AK19" i="4"/>
  <c r="AO11" i="4"/>
  <c r="AP11" i="4" s="1"/>
  <c r="AQ11" i="4" s="1"/>
  <c r="AR11" i="4" s="1"/>
  <c r="H20" i="4"/>
  <c r="I20" i="4" s="1"/>
  <c r="I19" i="4"/>
  <c r="K21" i="4"/>
  <c r="L11" i="4"/>
  <c r="AA12" i="4"/>
  <c r="AB12" i="4" s="1"/>
  <c r="AC12" i="4" s="1"/>
  <c r="AD12" i="4" s="1"/>
  <c r="Y23" i="4"/>
  <c r="V23" i="4"/>
  <c r="W23" i="4" s="1"/>
  <c r="K11" i="3"/>
  <c r="L11" i="3" s="1"/>
  <c r="M11" i="3" s="1"/>
  <c r="N11" i="3" s="1"/>
  <c r="CH13" i="4" l="1"/>
  <c r="CI13" i="4" s="1"/>
  <c r="CJ13" i="4" s="1"/>
  <c r="CK13" i="4" s="1"/>
  <c r="O86" i="8"/>
  <c r="N87" i="8"/>
  <c r="N42" i="8"/>
  <c r="O41" i="8"/>
  <c r="J8" i="7"/>
  <c r="F8" i="7"/>
  <c r="E20" i="10"/>
  <c r="D19" i="9"/>
  <c r="E18" i="9"/>
  <c r="F11" i="6"/>
  <c r="G11" i="6" s="1"/>
  <c r="L21" i="5"/>
  <c r="L11" i="5"/>
  <c r="BS13" i="4"/>
  <c r="BE11" i="4"/>
  <c r="AJ21" i="4"/>
  <c r="AN11" i="4"/>
  <c r="AM22" i="4"/>
  <c r="AK20" i="4"/>
  <c r="K22" i="4"/>
  <c r="M12" i="4"/>
  <c r="N12" i="4" s="1"/>
  <c r="O12" i="4" s="1"/>
  <c r="P12" i="4" s="1"/>
  <c r="H21" i="4"/>
  <c r="V24" i="4"/>
  <c r="Y24" i="4"/>
  <c r="J11" i="3"/>
  <c r="CG13" i="4" l="1"/>
  <c r="N88" i="8"/>
  <c r="O87" i="8"/>
  <c r="N43" i="8"/>
  <c r="O42" i="8"/>
  <c r="K8" i="7"/>
  <c r="G8" i="7"/>
  <c r="E21" i="10"/>
  <c r="D20" i="9"/>
  <c r="E19" i="9"/>
  <c r="H11" i="6"/>
  <c r="I11" i="6" s="1"/>
  <c r="M22" i="5"/>
  <c r="N22" i="5" s="1"/>
  <c r="O22" i="5" s="1"/>
  <c r="P22" i="5" s="1"/>
  <c r="M12" i="5"/>
  <c r="N12" i="5" s="1"/>
  <c r="O12" i="5" s="1"/>
  <c r="P12" i="5" s="1"/>
  <c r="BT14" i="4"/>
  <c r="BU14" i="4" s="1"/>
  <c r="BV14" i="4" s="1"/>
  <c r="BW14" i="4" s="1"/>
  <c r="BF12" i="4"/>
  <c r="BG12" i="4"/>
  <c r="AM23" i="4"/>
  <c r="AO12" i="4"/>
  <c r="AP12" i="4" s="1"/>
  <c r="AQ12" i="4" s="1"/>
  <c r="AR12" i="4" s="1"/>
  <c r="AJ22" i="4"/>
  <c r="AK21" i="4"/>
  <c r="L12" i="4"/>
  <c r="H22" i="4"/>
  <c r="I21" i="4"/>
  <c r="K23" i="4"/>
  <c r="Y25" i="4"/>
  <c r="V25" i="4"/>
  <c r="W24" i="4"/>
  <c r="Z12" i="4"/>
  <c r="CH14" i="4" l="1"/>
  <c r="CI14" i="4" s="1"/>
  <c r="CJ14" i="4" s="1"/>
  <c r="CK14" i="4" s="1"/>
  <c r="O88" i="8"/>
  <c r="N89" i="8"/>
  <c r="O43" i="8"/>
  <c r="N44" i="8"/>
  <c r="H8" i="7"/>
  <c r="M8" i="7" s="1"/>
  <c r="L8" i="7"/>
  <c r="N8" i="7" s="1"/>
  <c r="E22" i="10"/>
  <c r="D21" i="9"/>
  <c r="D22" i="9" s="1"/>
  <c r="E20" i="9"/>
  <c r="E11" i="6"/>
  <c r="L22" i="5"/>
  <c r="L12" i="5"/>
  <c r="BS14" i="4"/>
  <c r="BH12" i="4"/>
  <c r="BI12" i="4" s="1"/>
  <c r="AN12" i="4"/>
  <c r="AJ23" i="4"/>
  <c r="AK22" i="4"/>
  <c r="AM24" i="4"/>
  <c r="H23" i="4"/>
  <c r="I22" i="4"/>
  <c r="K24" i="4"/>
  <c r="M13" i="4"/>
  <c r="AA13" i="4"/>
  <c r="AB13" i="4" s="1"/>
  <c r="AC13" i="4" s="1"/>
  <c r="AD13" i="4" s="1"/>
  <c r="V26" i="4"/>
  <c r="W26" i="4" s="1"/>
  <c r="W25" i="4"/>
  <c r="Y26" i="4"/>
  <c r="CG14" i="4" l="1"/>
  <c r="N90" i="8"/>
  <c r="O89" i="8"/>
  <c r="N45" i="8"/>
  <c r="O44" i="8"/>
  <c r="E9" i="7"/>
  <c r="J9" i="7" s="1"/>
  <c r="I9" i="7"/>
  <c r="E23" i="10"/>
  <c r="E22" i="9"/>
  <c r="E21" i="9"/>
  <c r="F12" i="6"/>
  <c r="G12" i="6" s="1"/>
  <c r="H12" i="6" s="1"/>
  <c r="I12" i="6" s="1"/>
  <c r="M23" i="5"/>
  <c r="M13" i="5"/>
  <c r="N13" i="5" s="1"/>
  <c r="BT15" i="4"/>
  <c r="BU15" i="4" s="1"/>
  <c r="BE12" i="4"/>
  <c r="AM25" i="4"/>
  <c r="AJ24" i="4"/>
  <c r="AK23" i="4"/>
  <c r="AO13" i="4"/>
  <c r="K25" i="4"/>
  <c r="H24" i="4"/>
  <c r="I24" i="4" s="1"/>
  <c r="N13" i="4"/>
  <c r="O13" i="4" s="1"/>
  <c r="P13" i="4" s="1"/>
  <c r="I23" i="4"/>
  <c r="V27" i="4"/>
  <c r="W27" i="4" s="1"/>
  <c r="Y27" i="4"/>
  <c r="F9" i="7" l="1"/>
  <c r="CH15" i="4"/>
  <c r="CI15" i="4" s="1"/>
  <c r="CJ15" i="4" s="1"/>
  <c r="CK15" i="4" s="1"/>
  <c r="O90" i="8"/>
  <c r="N91" i="8"/>
  <c r="N46" i="8"/>
  <c r="O45" i="8"/>
  <c r="G9" i="7"/>
  <c r="L9" i="7" s="1"/>
  <c r="K9" i="7"/>
  <c r="E24" i="10"/>
  <c r="E12" i="6"/>
  <c r="F13" i="6"/>
  <c r="N23" i="5"/>
  <c r="O23" i="5" s="1"/>
  <c r="P23" i="5" s="1"/>
  <c r="O13" i="5"/>
  <c r="P13" i="5" s="1"/>
  <c r="BV15" i="4"/>
  <c r="BW15" i="4" s="1"/>
  <c r="BF13" i="4"/>
  <c r="BG13" i="4" s="1"/>
  <c r="AJ25" i="4"/>
  <c r="AK24" i="4"/>
  <c r="AP13" i="4"/>
  <c r="AQ13" i="4" s="1"/>
  <c r="AR13" i="4" s="1"/>
  <c r="AM26" i="4"/>
  <c r="H25" i="4"/>
  <c r="K26" i="4"/>
  <c r="L13" i="4"/>
  <c r="Y28" i="4"/>
  <c r="V28" i="4"/>
  <c r="W28" i="4" s="1"/>
  <c r="Z13" i="4"/>
  <c r="BS15" i="4" l="1"/>
  <c r="BT16" i="4" s="1"/>
  <c r="CG15" i="4"/>
  <c r="N92" i="8"/>
  <c r="O91" i="8"/>
  <c r="N47" i="8"/>
  <c r="O46" i="8"/>
  <c r="N9" i="7"/>
  <c r="H9" i="7"/>
  <c r="M9" i="7" s="1"/>
  <c r="E25" i="10"/>
  <c r="G13" i="6"/>
  <c r="H13" i="6"/>
  <c r="I13" i="6" s="1"/>
  <c r="L23" i="5"/>
  <c r="L13" i="5"/>
  <c r="BH13" i="4"/>
  <c r="AM27" i="4"/>
  <c r="AJ26" i="4"/>
  <c r="AK26" i="4" s="1"/>
  <c r="AK25" i="4"/>
  <c r="AN13" i="4"/>
  <c r="M14" i="4"/>
  <c r="K27" i="4"/>
  <c r="H26" i="4"/>
  <c r="I25" i="4"/>
  <c r="V29" i="4"/>
  <c r="Y29" i="4"/>
  <c r="AA14" i="4"/>
  <c r="AB14" i="4" s="1"/>
  <c r="AC14" i="4" s="1"/>
  <c r="AD14" i="4" s="1"/>
  <c r="CH16" i="4" l="1"/>
  <c r="CI16" i="4" s="1"/>
  <c r="CJ16" i="4" s="1"/>
  <c r="CK16" i="4" s="1"/>
  <c r="O92" i="8"/>
  <c r="N93" i="8"/>
  <c r="N48" i="8"/>
  <c r="O47" i="8"/>
  <c r="E10" i="7"/>
  <c r="I10" i="7"/>
  <c r="E26" i="10"/>
  <c r="E13" i="6"/>
  <c r="M24" i="5"/>
  <c r="N24" i="5" s="1"/>
  <c r="O24" i="5" s="1"/>
  <c r="P24" i="5" s="1"/>
  <c r="M14" i="5"/>
  <c r="N14" i="5" s="1"/>
  <c r="O14" i="5" s="1"/>
  <c r="P14" i="5" s="1"/>
  <c r="BU16" i="4"/>
  <c r="BV16" i="4" s="1"/>
  <c r="BW16" i="4" s="1"/>
  <c r="BI13" i="4"/>
  <c r="BE13" i="4" s="1"/>
  <c r="AM28" i="4"/>
  <c r="AJ27" i="4"/>
  <c r="AK27" i="4" s="1"/>
  <c r="AO14" i="4"/>
  <c r="AP14" i="4"/>
  <c r="AQ14" i="4" s="1"/>
  <c r="AR14" i="4" s="1"/>
  <c r="H27" i="4"/>
  <c r="I26" i="4"/>
  <c r="K28" i="4"/>
  <c r="N14" i="4"/>
  <c r="O14" i="4" s="1"/>
  <c r="P14" i="4" s="1"/>
  <c r="Y30" i="4"/>
  <c r="V30" i="4"/>
  <c r="W30" i="4" s="1"/>
  <c r="W29" i="4"/>
  <c r="Z14" i="4"/>
  <c r="CG16" i="4" l="1"/>
  <c r="N94" i="8"/>
  <c r="O93" i="8"/>
  <c r="N49" i="8"/>
  <c r="O48" i="8"/>
  <c r="F10" i="7"/>
  <c r="K10" i="7" s="1"/>
  <c r="J10" i="7"/>
  <c r="E27" i="10"/>
  <c r="F14" i="6"/>
  <c r="G14" i="6" s="1"/>
  <c r="H14" i="6" s="1"/>
  <c r="I14" i="6" s="1"/>
  <c r="L24" i="5"/>
  <c r="L14" i="5"/>
  <c r="BS16" i="4"/>
  <c r="BF14" i="4"/>
  <c r="BG14" i="4" s="1"/>
  <c r="BH14" i="4" s="1"/>
  <c r="BI14" i="4" s="1"/>
  <c r="BE14" i="4" s="1"/>
  <c r="AM29" i="4"/>
  <c r="AN14" i="4"/>
  <c r="AJ28" i="4"/>
  <c r="AK28" i="4" s="1"/>
  <c r="K29" i="4"/>
  <c r="H28" i="4"/>
  <c r="I28" i="4" s="1"/>
  <c r="I27" i="4"/>
  <c r="L14" i="4"/>
  <c r="AA15" i="4"/>
  <c r="AB15" i="4" s="1"/>
  <c r="AC15" i="4" s="1"/>
  <c r="AD15" i="4" s="1"/>
  <c r="V31" i="4"/>
  <c r="W31" i="4" s="1"/>
  <c r="Y31" i="4"/>
  <c r="CH17" i="4" l="1"/>
  <c r="CI17" i="4" s="1"/>
  <c r="CJ17" i="4" s="1"/>
  <c r="CK17" i="4" s="1"/>
  <c r="O94" i="8"/>
  <c r="N95" i="8"/>
  <c r="N50" i="8"/>
  <c r="O49" i="8"/>
  <c r="G10" i="7"/>
  <c r="H10" i="7" s="1"/>
  <c r="M10" i="7" s="1"/>
  <c r="E28" i="10"/>
  <c r="M25" i="5"/>
  <c r="N25" i="5" s="1"/>
  <c r="O25" i="5" s="1"/>
  <c r="P25" i="5" s="1"/>
  <c r="BT17" i="4"/>
  <c r="BU17" i="4" s="1"/>
  <c r="BF15" i="4"/>
  <c r="BG15" i="4" s="1"/>
  <c r="BH15" i="4" s="1"/>
  <c r="BI15" i="4" s="1"/>
  <c r="AO15" i="4"/>
  <c r="AP15" i="4" s="1"/>
  <c r="AQ15" i="4" s="1"/>
  <c r="AR15" i="4" s="1"/>
  <c r="AJ29" i="4"/>
  <c r="AM30" i="4"/>
  <c r="H29" i="4"/>
  <c r="M15" i="4"/>
  <c r="N15" i="4" s="1"/>
  <c r="O15" i="4" s="1"/>
  <c r="P15" i="4" s="1"/>
  <c r="K30" i="4"/>
  <c r="V32" i="4"/>
  <c r="Y32" i="4"/>
  <c r="Z15" i="4"/>
  <c r="L10" i="7" l="1"/>
  <c r="N10" i="7" s="1"/>
  <c r="E11" i="7" s="1"/>
  <c r="AN15" i="4"/>
  <c r="AO16" i="4" s="1"/>
  <c r="CG17" i="4"/>
  <c r="N96" i="8"/>
  <c r="O95" i="8"/>
  <c r="N51" i="8"/>
  <c r="O50" i="8"/>
  <c r="I11" i="7"/>
  <c r="E29" i="10"/>
  <c r="E14" i="6"/>
  <c r="L25" i="5"/>
  <c r="BV17" i="4"/>
  <c r="BW17" i="4" s="1"/>
  <c r="BE15" i="4"/>
  <c r="AJ30" i="4"/>
  <c r="AK29" i="4"/>
  <c r="AM31" i="4"/>
  <c r="L15" i="4"/>
  <c r="H30" i="4"/>
  <c r="K31" i="4"/>
  <c r="I29" i="4"/>
  <c r="V33" i="4"/>
  <c r="W33" i="4" s="1"/>
  <c r="AA16" i="4"/>
  <c r="AB16" i="4" s="1"/>
  <c r="AC16" i="4" s="1"/>
  <c r="AD16" i="4" s="1"/>
  <c r="W32" i="4"/>
  <c r="Y33" i="4"/>
  <c r="AP16" i="4" l="1"/>
  <c r="AQ16" i="4" s="1"/>
  <c r="CH18" i="4"/>
  <c r="CI18" i="4" s="1"/>
  <c r="CJ18" i="4" s="1"/>
  <c r="CK18" i="4" s="1"/>
  <c r="O96" i="8"/>
  <c r="N97" i="8"/>
  <c r="N52" i="8"/>
  <c r="O51" i="8"/>
  <c r="J11" i="7"/>
  <c r="F11" i="7"/>
  <c r="E30" i="10"/>
  <c r="F15" i="6"/>
  <c r="M26" i="5"/>
  <c r="N26" i="5" s="1"/>
  <c r="BS17" i="4"/>
  <c r="AM32" i="4"/>
  <c r="AJ31" i="4"/>
  <c r="AK30" i="4"/>
  <c r="H31" i="4"/>
  <c r="K32" i="4"/>
  <c r="I30" i="4"/>
  <c r="M16" i="4"/>
  <c r="N16" i="4" s="1"/>
  <c r="O16" i="4" s="1"/>
  <c r="P16" i="4" s="1"/>
  <c r="Y34" i="4"/>
  <c r="V34" i="4"/>
  <c r="AR16" i="4" l="1"/>
  <c r="AN16" i="4" s="1"/>
  <c r="AO17" i="4" s="1"/>
  <c r="CG18" i="4"/>
  <c r="N98" i="8"/>
  <c r="O97" i="8"/>
  <c r="N53" i="8"/>
  <c r="O52" i="8"/>
  <c r="K11" i="7"/>
  <c r="G11" i="7"/>
  <c r="L11" i="7" s="1"/>
  <c r="E31" i="10"/>
  <c r="H2" i="10" s="1"/>
  <c r="E32" i="10"/>
  <c r="G15" i="6"/>
  <c r="H15" i="6" s="1"/>
  <c r="I15" i="6" s="1"/>
  <c r="O26" i="5"/>
  <c r="P26" i="5" s="1"/>
  <c r="BT18" i="4"/>
  <c r="BU18" i="4" s="1"/>
  <c r="BV18" i="4" s="1"/>
  <c r="BW18" i="4" s="1"/>
  <c r="AJ32" i="4"/>
  <c r="AK32" i="4" s="1"/>
  <c r="AK31" i="4"/>
  <c r="AM33" i="4"/>
  <c r="L16" i="4"/>
  <c r="H32" i="4"/>
  <c r="I32" i="4" s="1"/>
  <c r="K33" i="4"/>
  <c r="I31" i="4"/>
  <c r="V35" i="4"/>
  <c r="Y35" i="4"/>
  <c r="W34" i="4"/>
  <c r="Z16" i="4"/>
  <c r="N11" i="7" l="1"/>
  <c r="CH19" i="4"/>
  <c r="CI19" i="4" s="1"/>
  <c r="CJ19" i="4" s="1"/>
  <c r="CK19" i="4" s="1"/>
  <c r="Y36" i="4"/>
  <c r="W35" i="4"/>
  <c r="V36" i="4"/>
  <c r="W36" i="4" s="1"/>
  <c r="O98" i="8"/>
  <c r="N99" i="8"/>
  <c r="O53" i="8"/>
  <c r="N54" i="8"/>
  <c r="H11" i="7"/>
  <c r="M11" i="7" s="1"/>
  <c r="E15" i="6"/>
  <c r="L26" i="5"/>
  <c r="BS18" i="4"/>
  <c r="AM34" i="4"/>
  <c r="AP17" i="4"/>
  <c r="AQ17" i="4" s="1"/>
  <c r="AR17" i="4" s="1"/>
  <c r="AK33" i="4"/>
  <c r="AJ33" i="4"/>
  <c r="K34" i="4"/>
  <c r="H33" i="4"/>
  <c r="M17" i="4"/>
  <c r="AA17" i="4"/>
  <c r="AB17" i="4" s="1"/>
  <c r="AC17" i="4" s="1"/>
  <c r="AD17" i="4" s="1"/>
  <c r="CG19" i="4" l="1"/>
  <c r="CH20" i="4" s="1"/>
  <c r="CI20" i="4" s="1"/>
  <c r="E12" i="7"/>
  <c r="J12" i="7" s="1"/>
  <c r="I12" i="7"/>
  <c r="Y37" i="4"/>
  <c r="V37" i="4"/>
  <c r="W37" i="4" s="1"/>
  <c r="N100" i="8"/>
  <c r="O99" i="8"/>
  <c r="N55" i="8"/>
  <c r="O54" i="8"/>
  <c r="F16" i="6"/>
  <c r="G16" i="6" s="1"/>
  <c r="M27" i="5"/>
  <c r="BT19" i="4"/>
  <c r="BU19" i="4" s="1"/>
  <c r="AM35" i="4"/>
  <c r="AJ34" i="4"/>
  <c r="AN17" i="4"/>
  <c r="N17" i="4"/>
  <c r="O17" i="4" s="1"/>
  <c r="P17" i="4" s="1"/>
  <c r="H34" i="4"/>
  <c r="I33" i="4"/>
  <c r="K35" i="4"/>
  <c r="Z17" i="4"/>
  <c r="F12" i="7" l="1"/>
  <c r="K12" i="7" s="1"/>
  <c r="CJ20" i="4"/>
  <c r="CK20" i="4" s="1"/>
  <c r="V38" i="4"/>
  <c r="W38" i="4" s="1"/>
  <c r="Y38" i="4"/>
  <c r="AM36" i="4"/>
  <c r="O100" i="8"/>
  <c r="N101" i="8"/>
  <c r="N56" i="8"/>
  <c r="O55" i="8"/>
  <c r="H16" i="6"/>
  <c r="N27" i="5"/>
  <c r="O27" i="5" s="1"/>
  <c r="P27" i="5" s="1"/>
  <c r="BV19" i="4"/>
  <c r="BW19" i="4" s="1"/>
  <c r="AO18" i="4"/>
  <c r="AP18" i="4" s="1"/>
  <c r="AQ18" i="4" s="1"/>
  <c r="AR18" i="4" s="1"/>
  <c r="AJ35" i="4"/>
  <c r="AK34" i="4"/>
  <c r="H35" i="4"/>
  <c r="I35" i="4" s="1"/>
  <c r="I34" i="4"/>
  <c r="L17" i="4"/>
  <c r="AA18" i="4"/>
  <c r="AB18" i="4" s="1"/>
  <c r="AC18" i="4" s="1"/>
  <c r="AD18" i="4" s="1"/>
  <c r="BS19" i="4" l="1"/>
  <c r="CG20" i="4"/>
  <c r="G12" i="7"/>
  <c r="H12" i="7" s="1"/>
  <c r="M12" i="7" s="1"/>
  <c r="L12" i="7"/>
  <c r="N12" i="7" s="1"/>
  <c r="V39" i="4"/>
  <c r="W39" i="4" s="1"/>
  <c r="AM37" i="4"/>
  <c r="AK35" i="4"/>
  <c r="AJ36" i="4"/>
  <c r="AK36" i="4" s="1"/>
  <c r="Y39" i="4"/>
  <c r="N102" i="8"/>
  <c r="O101" i="8"/>
  <c r="N57" i="8"/>
  <c r="O56" i="8"/>
  <c r="I16" i="6"/>
  <c r="E16" i="6" s="1"/>
  <c r="L27" i="5"/>
  <c r="BT20" i="4"/>
  <c r="BU20" i="4" s="1"/>
  <c r="AN18" i="4"/>
  <c r="M18" i="4"/>
  <c r="Z18" i="4"/>
  <c r="CH21" i="4" l="1"/>
  <c r="CI21" i="4" s="1"/>
  <c r="CJ21" i="4" s="1"/>
  <c r="CK21" i="4" s="1"/>
  <c r="I13" i="7"/>
  <c r="E13" i="7"/>
  <c r="F13" i="7" s="1"/>
  <c r="AM38" i="4"/>
  <c r="AJ37" i="4"/>
  <c r="Y40" i="4"/>
  <c r="V40" i="4"/>
  <c r="W40" i="4" s="1"/>
  <c r="O102" i="8"/>
  <c r="N103" i="8"/>
  <c r="N58" i="8"/>
  <c r="O57" i="8"/>
  <c r="F17" i="6"/>
  <c r="G17" i="6" s="1"/>
  <c r="H17" i="6" s="1"/>
  <c r="M28" i="5"/>
  <c r="N28" i="5" s="1"/>
  <c r="O28" i="5" s="1"/>
  <c r="P28" i="5" s="1"/>
  <c r="BV20" i="4"/>
  <c r="BW20" i="4" s="1"/>
  <c r="AO19" i="4"/>
  <c r="AP19" i="4" s="1"/>
  <c r="AQ19" i="4" s="1"/>
  <c r="AR19" i="4" s="1"/>
  <c r="N18" i="4"/>
  <c r="O18" i="4" s="1"/>
  <c r="P18" i="4" s="1"/>
  <c r="AA19" i="4"/>
  <c r="AB19" i="4" s="1"/>
  <c r="AC19" i="4" s="1"/>
  <c r="AD19" i="4" s="1"/>
  <c r="CG21" i="4" l="1"/>
  <c r="CH22" i="4" s="1"/>
  <c r="K13" i="7"/>
  <c r="J13" i="7"/>
  <c r="G13" i="7" s="1"/>
  <c r="AJ38" i="4"/>
  <c r="AK38" i="4" s="1"/>
  <c r="BS20" i="4"/>
  <c r="Y41" i="4"/>
  <c r="V41" i="4"/>
  <c r="W41" i="4" s="1"/>
  <c r="AK37" i="4"/>
  <c r="AM39" i="4"/>
  <c r="N104" i="8"/>
  <c r="O103" i="8"/>
  <c r="N59" i="8"/>
  <c r="O58" i="8"/>
  <c r="I17" i="6"/>
  <c r="E17" i="6" s="1"/>
  <c r="L28" i="5"/>
  <c r="BT21" i="4"/>
  <c r="BU21" i="4" s="1"/>
  <c r="BV21" i="4" s="1"/>
  <c r="BW21" i="4" s="1"/>
  <c r="AN19" i="4"/>
  <c r="L18" i="4"/>
  <c r="CI22" i="4" l="1"/>
  <c r="CJ22" i="4" s="1"/>
  <c r="CK22" i="4" s="1"/>
  <c r="L13" i="7"/>
  <c r="N13" i="7" s="1"/>
  <c r="H13" i="7"/>
  <c r="M13" i="7" s="1"/>
  <c r="Y42" i="4"/>
  <c r="V42" i="4"/>
  <c r="V43" i="4" s="1"/>
  <c r="AM40" i="4"/>
  <c r="AJ39" i="4"/>
  <c r="AK39" i="4" s="1"/>
  <c r="O104" i="8"/>
  <c r="N105" i="8"/>
  <c r="O59" i="8"/>
  <c r="N60" i="8"/>
  <c r="F18" i="6"/>
  <c r="G18" i="6" s="1"/>
  <c r="H18" i="6" s="1"/>
  <c r="I18" i="6" s="1"/>
  <c r="M29" i="5"/>
  <c r="N29" i="5" s="1"/>
  <c r="BS21" i="4"/>
  <c r="AO20" i="4"/>
  <c r="AP20" i="4" s="1"/>
  <c r="AQ20" i="4" s="1"/>
  <c r="AR20" i="4" s="1"/>
  <c r="M19" i="4"/>
  <c r="Z19" i="4"/>
  <c r="CG22" i="4" l="1"/>
  <c r="W42" i="4"/>
  <c r="I14" i="7"/>
  <c r="E14" i="7"/>
  <c r="F14" i="7" s="1"/>
  <c r="W43" i="4"/>
  <c r="V44" i="4"/>
  <c r="W44" i="4" s="1"/>
  <c r="AJ40" i="4"/>
  <c r="AK40" i="4" s="1"/>
  <c r="AM41" i="4"/>
  <c r="Y43" i="4"/>
  <c r="N106" i="8"/>
  <c r="O105" i="8"/>
  <c r="N61" i="8"/>
  <c r="O60" i="8"/>
  <c r="E18" i="6"/>
  <c r="F19" i="6"/>
  <c r="G19" i="6" s="1"/>
  <c r="H19" i="6" s="1"/>
  <c r="O29" i="5"/>
  <c r="P29" i="5" s="1"/>
  <c r="CH23" i="4"/>
  <c r="CI23" i="4" s="1"/>
  <c r="CJ23" i="4" s="1"/>
  <c r="CK23" i="4" s="1"/>
  <c r="BT22" i="4"/>
  <c r="BU22" i="4" s="1"/>
  <c r="BV22" i="4" s="1"/>
  <c r="BW22" i="4" s="1"/>
  <c r="AN20" i="4"/>
  <c r="N19" i="4"/>
  <c r="O19" i="4" s="1"/>
  <c r="P19" i="4" s="1"/>
  <c r="AA20" i="4"/>
  <c r="AB20" i="4" s="1"/>
  <c r="AC20" i="4" s="1"/>
  <c r="AD20" i="4" s="1"/>
  <c r="K14" i="7" l="1"/>
  <c r="J14" i="7"/>
  <c r="G14" i="7" s="1"/>
  <c r="Y44" i="4"/>
  <c r="AM42" i="4"/>
  <c r="V45" i="4"/>
  <c r="V46" i="4" s="1"/>
  <c r="AJ41" i="4"/>
  <c r="AK41" i="4" s="1"/>
  <c r="O106" i="8"/>
  <c r="N107" i="8"/>
  <c r="N62" i="8"/>
  <c r="O61" i="8"/>
  <c r="I19" i="6"/>
  <c r="L29" i="5"/>
  <c r="CG23" i="4"/>
  <c r="BS22" i="4"/>
  <c r="AO21" i="4"/>
  <c r="AP21" i="4" s="1"/>
  <c r="AQ21" i="4" s="1"/>
  <c r="AR21" i="4" s="1"/>
  <c r="L19" i="4"/>
  <c r="W45" i="4" l="1"/>
  <c r="L14" i="7"/>
  <c r="N14" i="7" s="1"/>
  <c r="H14" i="7"/>
  <c r="M14" i="7" s="1"/>
  <c r="AM43" i="4"/>
  <c r="W46" i="4"/>
  <c r="V47" i="4"/>
  <c r="AJ42" i="4"/>
  <c r="AK42" i="4"/>
  <c r="Y45" i="4"/>
  <c r="N108" i="8"/>
  <c r="O107" i="8"/>
  <c r="N63" i="8"/>
  <c r="O62" i="8"/>
  <c r="E19" i="6"/>
  <c r="M30" i="5"/>
  <c r="N30" i="5" s="1"/>
  <c r="O30" i="5" s="1"/>
  <c r="P30" i="5" s="1"/>
  <c r="CH24" i="4"/>
  <c r="CI24" i="4" s="1"/>
  <c r="CJ24" i="4" s="1"/>
  <c r="CK24" i="4" s="1"/>
  <c r="BT23" i="4"/>
  <c r="BU23" i="4" s="1"/>
  <c r="AN21" i="4"/>
  <c r="M20" i="4"/>
  <c r="N20" i="4"/>
  <c r="O20" i="4" s="1"/>
  <c r="P20" i="4" s="1"/>
  <c r="Z20" i="4"/>
  <c r="E15" i="7" l="1"/>
  <c r="J15" i="7" s="1"/>
  <c r="I15" i="7"/>
  <c r="AJ43" i="4"/>
  <c r="AK43" i="4" s="1"/>
  <c r="Y46" i="4"/>
  <c r="W47" i="4"/>
  <c r="V48" i="4"/>
  <c r="W48" i="4"/>
  <c r="AM44" i="4"/>
  <c r="O108" i="8"/>
  <c r="N109" i="8"/>
  <c r="N64" i="8"/>
  <c r="O63" i="8"/>
  <c r="F20" i="6"/>
  <c r="G20" i="6"/>
  <c r="H20" i="6" s="1"/>
  <c r="I20" i="6" s="1"/>
  <c r="L30" i="5"/>
  <c r="CG24" i="4"/>
  <c r="BV23" i="4"/>
  <c r="BW23" i="4" s="1"/>
  <c r="AO22" i="4"/>
  <c r="L20" i="4"/>
  <c r="AA21" i="4"/>
  <c r="AB21" i="4" s="1"/>
  <c r="AC21" i="4" s="1"/>
  <c r="AD21" i="4" s="1"/>
  <c r="F15" i="7" l="1"/>
  <c r="Y47" i="4"/>
  <c r="V49" i="4"/>
  <c r="W49" i="4" s="1"/>
  <c r="BS23" i="4"/>
  <c r="BT24" i="4" s="1"/>
  <c r="AM45" i="4"/>
  <c r="AJ44" i="4"/>
  <c r="AK44" i="4" s="1"/>
  <c r="N110" i="8"/>
  <c r="O109" i="8"/>
  <c r="N65" i="8"/>
  <c r="O64" i="8"/>
  <c r="E20" i="6"/>
  <c r="M31" i="5"/>
  <c r="CH25" i="4"/>
  <c r="CI25" i="4" s="1"/>
  <c r="AP22" i="4"/>
  <c r="AQ22" i="4" s="1"/>
  <c r="AR22" i="4" s="1"/>
  <c r="M21" i="4"/>
  <c r="Z21" i="4"/>
  <c r="G15" i="7" l="1"/>
  <c r="K15" i="7"/>
  <c r="AM46" i="4"/>
  <c r="AJ45" i="4"/>
  <c r="V50" i="4"/>
  <c r="W50" i="4" s="1"/>
  <c r="Y48" i="4"/>
  <c r="O110" i="8"/>
  <c r="N111" i="8"/>
  <c r="O65" i="8"/>
  <c r="N66" i="8"/>
  <c r="F21" i="6"/>
  <c r="G21" i="6" s="1"/>
  <c r="N31" i="5"/>
  <c r="O31" i="5" s="1"/>
  <c r="P31" i="5" s="1"/>
  <c r="CJ25" i="4"/>
  <c r="CK25" i="4" s="1"/>
  <c r="BU24" i="4"/>
  <c r="BV24" i="4" s="1"/>
  <c r="BW24" i="4" s="1"/>
  <c r="AN22" i="4"/>
  <c r="N21" i="4"/>
  <c r="O21" i="4" s="1"/>
  <c r="P21" i="4" s="1"/>
  <c r="AA22" i="4"/>
  <c r="AB22" i="4" s="1"/>
  <c r="AC22" i="4" s="1"/>
  <c r="AD22" i="4" s="1"/>
  <c r="L15" i="7" l="1"/>
  <c r="N15" i="7" s="1"/>
  <c r="H15" i="7"/>
  <c r="M15" i="7" s="1"/>
  <c r="V51" i="4"/>
  <c r="W51" i="4" s="1"/>
  <c r="Y49" i="4"/>
  <c r="AJ46" i="4"/>
  <c r="AK46" i="4" s="1"/>
  <c r="CG25" i="4"/>
  <c r="CH26" i="4" s="1"/>
  <c r="CI26" i="4" s="1"/>
  <c r="CJ26" i="4" s="1"/>
  <c r="CK26" i="4" s="1"/>
  <c r="AK45" i="4"/>
  <c r="AM47" i="4"/>
  <c r="N112" i="8"/>
  <c r="O111" i="8"/>
  <c r="N67" i="8"/>
  <c r="O66" i="8"/>
  <c r="H21" i="6"/>
  <c r="L31" i="5"/>
  <c r="BS24" i="4"/>
  <c r="AO23" i="4"/>
  <c r="L21" i="4"/>
  <c r="E16" i="7" l="1"/>
  <c r="J16" i="7" s="1"/>
  <c r="I16" i="7"/>
  <c r="Y50" i="4"/>
  <c r="AM48" i="4"/>
  <c r="AJ47" i="4"/>
  <c r="AK47" i="4" s="1"/>
  <c r="V52" i="4"/>
  <c r="V53" i="4" s="1"/>
  <c r="W52" i="4"/>
  <c r="O112" i="8"/>
  <c r="N113" i="8"/>
  <c r="O67" i="8"/>
  <c r="I21" i="6"/>
  <c r="E21" i="6" s="1"/>
  <c r="M32" i="5"/>
  <c r="L32" i="5" s="1"/>
  <c r="N32" i="5"/>
  <c r="O32" i="5" s="1"/>
  <c r="P32" i="5" s="1"/>
  <c r="CG26" i="4"/>
  <c r="BT25" i="4"/>
  <c r="BU25" i="4" s="1"/>
  <c r="AP23" i="4"/>
  <c r="AQ23" i="4" s="1"/>
  <c r="AR23" i="4" s="1"/>
  <c r="M22" i="4"/>
  <c r="Z22" i="4"/>
  <c r="F16" i="7" l="1"/>
  <c r="G16" i="7" s="1"/>
  <c r="AJ48" i="4"/>
  <c r="AK48" i="4" s="1"/>
  <c r="W53" i="4"/>
  <c r="V54" i="4"/>
  <c r="AM49" i="4"/>
  <c r="Y51" i="4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N114" i="8"/>
  <c r="O113" i="8"/>
  <c r="F22" i="6"/>
  <c r="G22" i="6" s="1"/>
  <c r="H22" i="6" s="1"/>
  <c r="I22" i="6" s="1"/>
  <c r="M33" i="5"/>
  <c r="N33" i="5" s="1"/>
  <c r="O33" i="5" s="1"/>
  <c r="P33" i="5" s="1"/>
  <c r="CH27" i="4"/>
  <c r="CI27" i="4" s="1"/>
  <c r="CJ27" i="4" s="1"/>
  <c r="CK27" i="4" s="1"/>
  <c r="BV25" i="4"/>
  <c r="BW25" i="4" s="1"/>
  <c r="BS25" i="4" s="1"/>
  <c r="AN23" i="4"/>
  <c r="N22" i="4"/>
  <c r="O22" i="4" s="1"/>
  <c r="P22" i="4" s="1"/>
  <c r="AA23" i="4"/>
  <c r="AB23" i="4" s="1"/>
  <c r="AC23" i="4" s="1"/>
  <c r="AD23" i="4" s="1"/>
  <c r="K16" i="7" l="1"/>
  <c r="H16" i="7" s="1"/>
  <c r="M16" i="7" s="1"/>
  <c r="L16" i="7"/>
  <c r="V55" i="4"/>
  <c r="W55" i="4" s="1"/>
  <c r="AM50" i="4"/>
  <c r="W54" i="4"/>
  <c r="AJ49" i="4"/>
  <c r="AK49" i="4"/>
  <c r="O114" i="8"/>
  <c r="N115" i="8"/>
  <c r="E22" i="6"/>
  <c r="L33" i="5"/>
  <c r="CG27" i="4"/>
  <c r="AO24" i="4"/>
  <c r="L22" i="4"/>
  <c r="N16" i="7" l="1"/>
  <c r="E17" i="7" s="1"/>
  <c r="J17" i="7" s="1"/>
  <c r="I17" i="7"/>
  <c r="AJ50" i="4"/>
  <c r="AK50" i="4" s="1"/>
  <c r="AM51" i="4"/>
  <c r="V56" i="4"/>
  <c r="N116" i="8"/>
  <c r="O115" i="8"/>
  <c r="F23" i="6"/>
  <c r="G23" i="6" s="1"/>
  <c r="H23" i="6" s="1"/>
  <c r="I23" i="6" s="1"/>
  <c r="M34" i="5"/>
  <c r="N34" i="5" s="1"/>
  <c r="O34" i="5" s="1"/>
  <c r="P34" i="5" s="1"/>
  <c r="CH28" i="4"/>
  <c r="CI28" i="4" s="1"/>
  <c r="CJ28" i="4" s="1"/>
  <c r="CK28" i="4" s="1"/>
  <c r="AP24" i="4"/>
  <c r="AQ24" i="4" s="1"/>
  <c r="AR24" i="4" s="1"/>
  <c r="M23" i="4"/>
  <c r="Z23" i="4"/>
  <c r="F17" i="7" l="1"/>
  <c r="AM52" i="4"/>
  <c r="V57" i="4"/>
  <c r="V58" i="4" s="1"/>
  <c r="CG28" i="4"/>
  <c r="CH29" i="4" s="1"/>
  <c r="CI29" i="4" s="1"/>
  <c r="W56" i="4"/>
  <c r="AJ51" i="4"/>
  <c r="AK51" i="4"/>
  <c r="O116" i="8"/>
  <c r="N117" i="8"/>
  <c r="L34" i="5"/>
  <c r="AN24" i="4"/>
  <c r="N23" i="4"/>
  <c r="O23" i="4" s="1"/>
  <c r="P23" i="4" s="1"/>
  <c r="AA24" i="4"/>
  <c r="AB24" i="4" s="1"/>
  <c r="AC24" i="4" s="1"/>
  <c r="AD24" i="4" s="1"/>
  <c r="G17" i="7" l="1"/>
  <c r="K17" i="7"/>
  <c r="W57" i="4"/>
  <c r="AJ52" i="4"/>
  <c r="AK52" i="4" s="1"/>
  <c r="W58" i="4"/>
  <c r="V59" i="4"/>
  <c r="AM53" i="4"/>
  <c r="N118" i="8"/>
  <c r="O117" i="8"/>
  <c r="E23" i="6"/>
  <c r="M35" i="5"/>
  <c r="CJ29" i="4"/>
  <c r="CK29" i="4" s="1"/>
  <c r="AO25" i="4"/>
  <c r="L23" i="4"/>
  <c r="H17" i="7" l="1"/>
  <c r="M17" i="7" s="1"/>
  <c r="L17" i="7"/>
  <c r="N17" i="7" s="1"/>
  <c r="V60" i="4"/>
  <c r="AM54" i="4"/>
  <c r="W59" i="4"/>
  <c r="AJ53" i="4"/>
  <c r="AK53" i="4" s="1"/>
  <c r="O118" i="8"/>
  <c r="N119" i="8"/>
  <c r="N35" i="5"/>
  <c r="O35" i="5" s="1"/>
  <c r="P35" i="5" s="1"/>
  <c r="CG29" i="4"/>
  <c r="AP25" i="4"/>
  <c r="AQ25" i="4" s="1"/>
  <c r="AR25" i="4" s="1"/>
  <c r="M24" i="4"/>
  <c r="Z24" i="4"/>
  <c r="E18" i="7" l="1"/>
  <c r="J18" i="7" s="1"/>
  <c r="I18" i="7"/>
  <c r="AJ54" i="4"/>
  <c r="AK54" i="4" s="1"/>
  <c r="AM55" i="4"/>
  <c r="V61" i="4"/>
  <c r="W61" i="4" s="1"/>
  <c r="W60" i="4"/>
  <c r="N120" i="8"/>
  <c r="O119" i="8"/>
  <c r="L35" i="5"/>
  <c r="CH30" i="4"/>
  <c r="CI30" i="4" s="1"/>
  <c r="AN25" i="4"/>
  <c r="N24" i="4"/>
  <c r="O24" i="4" s="1"/>
  <c r="P24" i="4" s="1"/>
  <c r="AA25" i="4"/>
  <c r="AB25" i="4" s="1"/>
  <c r="AC25" i="4" s="1"/>
  <c r="AD25" i="4" s="1"/>
  <c r="F18" i="7" l="1"/>
  <c r="G18" i="7" s="1"/>
  <c r="L18" i="7" s="1"/>
  <c r="AM56" i="4"/>
  <c r="V62" i="4"/>
  <c r="W62" i="4"/>
  <c r="AJ55" i="4"/>
  <c r="AK55" i="4" s="1"/>
  <c r="O120" i="8"/>
  <c r="N121" i="8"/>
  <c r="M36" i="5"/>
  <c r="L36" i="5" s="1"/>
  <c r="N36" i="5"/>
  <c r="O36" i="5" s="1"/>
  <c r="P36" i="5" s="1"/>
  <c r="CJ30" i="4"/>
  <c r="CK30" i="4" s="1"/>
  <c r="CG30" i="4" s="1"/>
  <c r="AO26" i="4"/>
  <c r="L24" i="4"/>
  <c r="K18" i="7" l="1"/>
  <c r="H18" i="7" s="1"/>
  <c r="M18" i="7" s="1"/>
  <c r="I19" i="7" s="1"/>
  <c r="AM57" i="4"/>
  <c r="V63" i="4"/>
  <c r="W63" i="4"/>
  <c r="AJ56" i="4"/>
  <c r="AK56" i="4"/>
  <c r="N122" i="8"/>
  <c r="O121" i="8"/>
  <c r="M37" i="5"/>
  <c r="N37" i="5" s="1"/>
  <c r="O37" i="5" s="1"/>
  <c r="P37" i="5" s="1"/>
  <c r="CH31" i="4"/>
  <c r="CI31" i="4" s="1"/>
  <c r="AP26" i="4"/>
  <c r="AQ26" i="4" s="1"/>
  <c r="AR26" i="4" s="1"/>
  <c r="M25" i="4"/>
  <c r="Z25" i="4"/>
  <c r="N18" i="7" l="1"/>
  <c r="E19" i="7" s="1"/>
  <c r="F19" i="7" s="1"/>
  <c r="AJ57" i="4"/>
  <c r="V64" i="4"/>
  <c r="AM58" i="4"/>
  <c r="AM59" i="4" s="1"/>
  <c r="AM60" i="4" s="1"/>
  <c r="AM61" i="4" s="1"/>
  <c r="AM62" i="4" s="1"/>
  <c r="AM63" i="4" s="1"/>
  <c r="AM64" i="4" s="1"/>
  <c r="AM65" i="4" s="1"/>
  <c r="O122" i="8"/>
  <c r="N123" i="8"/>
  <c r="L37" i="5"/>
  <c r="CJ31" i="4"/>
  <c r="CK31" i="4" s="1"/>
  <c r="AN26" i="4"/>
  <c r="N25" i="4"/>
  <c r="O25" i="4" s="1"/>
  <c r="P25" i="4" s="1"/>
  <c r="AA26" i="4"/>
  <c r="AB26" i="4" s="1"/>
  <c r="AC26" i="4" s="1"/>
  <c r="AD26" i="4" s="1"/>
  <c r="J19" i="7" l="1"/>
  <c r="G19" i="7"/>
  <c r="K19" i="7"/>
  <c r="V65" i="4"/>
  <c r="W65" i="4" s="1"/>
  <c r="W64" i="4"/>
  <c r="AJ58" i="4"/>
  <c r="AK58" i="4"/>
  <c r="AM66" i="4"/>
  <c r="AK57" i="4"/>
  <c r="N124" i="8"/>
  <c r="O123" i="8"/>
  <c r="M38" i="5"/>
  <c r="N38" i="5" s="1"/>
  <c r="O38" i="5" s="1"/>
  <c r="P38" i="5" s="1"/>
  <c r="CG31" i="4"/>
  <c r="AO27" i="4"/>
  <c r="L25" i="4"/>
  <c r="Z26" i="4"/>
  <c r="L19" i="7" l="1"/>
  <c r="N19" i="7" s="1"/>
  <c r="H19" i="7"/>
  <c r="M19" i="7" s="1"/>
  <c r="AM67" i="4"/>
  <c r="AJ59" i="4"/>
  <c r="AJ60" i="4" s="1"/>
  <c r="O124" i="8"/>
  <c r="N125" i="8"/>
  <c r="L38" i="5"/>
  <c r="CH32" i="4"/>
  <c r="CI32" i="4" s="1"/>
  <c r="CJ32" i="4" s="1"/>
  <c r="CK32" i="4" s="1"/>
  <c r="CG32" i="4" s="1"/>
  <c r="AP27" i="4"/>
  <c r="AQ27" i="4" s="1"/>
  <c r="AR27" i="4" s="1"/>
  <c r="M26" i="4"/>
  <c r="AA27" i="4"/>
  <c r="AB27" i="4" s="1"/>
  <c r="AC27" i="4" s="1"/>
  <c r="AD27" i="4" s="1"/>
  <c r="AK59" i="4" l="1"/>
  <c r="E20" i="7"/>
  <c r="J20" i="7" s="1"/>
  <c r="I20" i="7"/>
  <c r="AK60" i="4"/>
  <c r="AJ61" i="4"/>
  <c r="AK61" i="4" s="1"/>
  <c r="AM68" i="4"/>
  <c r="N126" i="8"/>
  <c r="O125" i="8"/>
  <c r="M39" i="5"/>
  <c r="CH33" i="4"/>
  <c r="CI33" i="4" s="1"/>
  <c r="CJ33" i="4" s="1"/>
  <c r="CK33" i="4" s="1"/>
  <c r="AN27" i="4"/>
  <c r="N26" i="4"/>
  <c r="O26" i="4" s="1"/>
  <c r="P26" i="4" s="1"/>
  <c r="F20" i="7" l="1"/>
  <c r="G20" i="7" s="1"/>
  <c r="L20" i="7" s="1"/>
  <c r="AM69" i="4"/>
  <c r="AJ62" i="4"/>
  <c r="O126" i="8"/>
  <c r="N127" i="8"/>
  <c r="N39" i="5"/>
  <c r="O39" i="5" s="1"/>
  <c r="P39" i="5" s="1"/>
  <c r="CG33" i="4"/>
  <c r="AO28" i="4"/>
  <c r="AP28" i="4" s="1"/>
  <c r="AQ28" i="4" s="1"/>
  <c r="AR28" i="4" s="1"/>
  <c r="L26" i="4"/>
  <c r="Z27" i="4"/>
  <c r="K20" i="7" l="1"/>
  <c r="N20" i="7" s="1"/>
  <c r="AJ63" i="4"/>
  <c r="AK63" i="4" s="1"/>
  <c r="AK62" i="4"/>
  <c r="AM70" i="4"/>
  <c r="N128" i="8"/>
  <c r="O127" i="8"/>
  <c r="L39" i="5"/>
  <c r="CH34" i="4"/>
  <c r="AN28" i="4"/>
  <c r="M27" i="4"/>
  <c r="AA28" i="4"/>
  <c r="AB28" i="4" s="1"/>
  <c r="AC28" i="4" s="1"/>
  <c r="AD28" i="4" s="1"/>
  <c r="H20" i="7" l="1"/>
  <c r="M20" i="7" s="1"/>
  <c r="E21" i="7" s="1"/>
  <c r="AM71" i="4"/>
  <c r="AJ64" i="4"/>
  <c r="O128" i="8"/>
  <c r="N129" i="8"/>
  <c r="M40" i="5"/>
  <c r="N40" i="5"/>
  <c r="O40" i="5" s="1"/>
  <c r="P40" i="5" s="1"/>
  <c r="CI34" i="4"/>
  <c r="CJ34" i="4" s="1"/>
  <c r="CK34" i="4" s="1"/>
  <c r="AO29" i="4"/>
  <c r="AP29" i="4" s="1"/>
  <c r="AQ29" i="4" s="1"/>
  <c r="AR29" i="4" s="1"/>
  <c r="N27" i="4"/>
  <c r="O27" i="4" s="1"/>
  <c r="P27" i="4" s="1"/>
  <c r="J21" i="7" l="1"/>
  <c r="I21" i="7"/>
  <c r="F21" i="7" s="1"/>
  <c r="G21" i="7" s="1"/>
  <c r="L21" i="7" s="1"/>
  <c r="AJ65" i="4"/>
  <c r="AK64" i="4"/>
  <c r="AM72" i="4"/>
  <c r="N130" i="8"/>
  <c r="O129" i="8"/>
  <c r="L40" i="5"/>
  <c r="CG34" i="4"/>
  <c r="AN29" i="4"/>
  <c r="L27" i="4"/>
  <c r="Z28" i="4"/>
  <c r="K21" i="7" l="1"/>
  <c r="H21" i="7" s="1"/>
  <c r="M21" i="7" s="1"/>
  <c r="AM73" i="4"/>
  <c r="AJ66" i="4"/>
  <c r="AK65" i="4"/>
  <c r="O130" i="8"/>
  <c r="N131" i="8"/>
  <c r="M41" i="5"/>
  <c r="N41" i="5" s="1"/>
  <c r="O41" i="5" s="1"/>
  <c r="P41" i="5" s="1"/>
  <c r="CH35" i="4"/>
  <c r="CI35" i="4" s="1"/>
  <c r="CJ35" i="4" s="1"/>
  <c r="CK35" i="4" s="1"/>
  <c r="AO30" i="4"/>
  <c r="AP30" i="4" s="1"/>
  <c r="M28" i="4"/>
  <c r="AA29" i="4"/>
  <c r="AB29" i="4" s="1"/>
  <c r="AC29" i="4" s="1"/>
  <c r="AD29" i="4" s="1"/>
  <c r="I22" i="7" l="1"/>
  <c r="N21" i="7"/>
  <c r="E22" i="7" s="1"/>
  <c r="AJ67" i="4"/>
  <c r="AK66" i="4"/>
  <c r="AM74" i="4"/>
  <c r="N132" i="8"/>
  <c r="O131" i="8"/>
  <c r="L41" i="5"/>
  <c r="CG35" i="4"/>
  <c r="AQ30" i="4"/>
  <c r="AR30" i="4" s="1"/>
  <c r="N28" i="4"/>
  <c r="O28" i="4" s="1"/>
  <c r="P28" i="4" s="1"/>
  <c r="J22" i="7" l="1"/>
  <c r="F22" i="7"/>
  <c r="AM75" i="4"/>
  <c r="AJ68" i="4"/>
  <c r="AK67" i="4"/>
  <c r="O132" i="8"/>
  <c r="N133" i="8"/>
  <c r="M42" i="5"/>
  <c r="N42" i="5" s="1"/>
  <c r="CH36" i="4"/>
  <c r="CI36" i="4" s="1"/>
  <c r="CJ36" i="4" s="1"/>
  <c r="CK36" i="4" s="1"/>
  <c r="AN30" i="4"/>
  <c r="L28" i="4"/>
  <c r="Z29" i="4"/>
  <c r="G22" i="7" l="1"/>
  <c r="L22" i="7" s="1"/>
  <c r="K22" i="7"/>
  <c r="AJ69" i="4"/>
  <c r="AJ70" i="4" s="1"/>
  <c r="AK68" i="4"/>
  <c r="AM76" i="4"/>
  <c r="N134" i="8"/>
  <c r="O133" i="8"/>
  <c r="O42" i="5"/>
  <c r="P42" i="5" s="1"/>
  <c r="CG36" i="4"/>
  <c r="AO31" i="4"/>
  <c r="AP31" i="4" s="1"/>
  <c r="M29" i="4"/>
  <c r="AA30" i="4"/>
  <c r="AB30" i="4" s="1"/>
  <c r="AC30" i="4" s="1"/>
  <c r="AD30" i="4" s="1"/>
  <c r="N22" i="7" l="1"/>
  <c r="H22" i="7"/>
  <c r="M22" i="7" s="1"/>
  <c r="AK69" i="4"/>
  <c r="AM77" i="4"/>
  <c r="AK70" i="4"/>
  <c r="AJ71" i="4"/>
  <c r="O134" i="8"/>
  <c r="N135" i="8"/>
  <c r="O135" i="8" s="1"/>
  <c r="L42" i="5"/>
  <c r="CH37" i="4"/>
  <c r="CI37" i="4" s="1"/>
  <c r="AQ31" i="4"/>
  <c r="AR31" i="4" s="1"/>
  <c r="N29" i="4"/>
  <c r="O29" i="4" s="1"/>
  <c r="P29" i="4" s="1"/>
  <c r="Z30" i="4"/>
  <c r="I23" i="7" l="1"/>
  <c r="E23" i="7"/>
  <c r="F23" i="7" s="1"/>
  <c r="AK71" i="4"/>
  <c r="AJ72" i="4"/>
  <c r="AJ73" i="4" s="1"/>
  <c r="AM78" i="4"/>
  <c r="M43" i="5"/>
  <c r="N43" i="5" s="1"/>
  <c r="CJ37" i="4"/>
  <c r="CK37" i="4" s="1"/>
  <c r="CG37" i="4"/>
  <c r="AN31" i="4"/>
  <c r="L29" i="4"/>
  <c r="AA31" i="4"/>
  <c r="AB31" i="4" s="1"/>
  <c r="AC31" i="4" s="1"/>
  <c r="AD31" i="4" s="1"/>
  <c r="K23" i="7" l="1"/>
  <c r="J23" i="7"/>
  <c r="G23" i="7" s="1"/>
  <c r="AK72" i="4"/>
  <c r="AM79" i="4"/>
  <c r="AK73" i="4"/>
  <c r="AJ74" i="4"/>
  <c r="AK74" i="4" s="1"/>
  <c r="L43" i="5"/>
  <c r="O43" i="5"/>
  <c r="P43" i="5" s="1"/>
  <c r="CH38" i="4"/>
  <c r="CI38" i="4" s="1"/>
  <c r="CJ38" i="4" s="1"/>
  <c r="CK38" i="4" s="1"/>
  <c r="AO32" i="4"/>
  <c r="AP32" i="4"/>
  <c r="AQ32" i="4"/>
  <c r="AR32" i="4" s="1"/>
  <c r="M30" i="4"/>
  <c r="L23" i="7" l="1"/>
  <c r="N23" i="7" s="1"/>
  <c r="H23" i="7"/>
  <c r="M23" i="7" s="1"/>
  <c r="AJ75" i="4"/>
  <c r="AJ76" i="4" s="1"/>
  <c r="AM80" i="4"/>
  <c r="M44" i="5"/>
  <c r="CG38" i="4"/>
  <c r="AN32" i="4"/>
  <c r="N30" i="4"/>
  <c r="O30" i="4" s="1"/>
  <c r="P30" i="4" s="1"/>
  <c r="Z31" i="4"/>
  <c r="I24" i="7" l="1"/>
  <c r="E24" i="7"/>
  <c r="J24" i="7" s="1"/>
  <c r="AM81" i="4"/>
  <c r="AK75" i="4"/>
  <c r="AK76" i="4"/>
  <c r="AJ77" i="4"/>
  <c r="AK77" i="4" s="1"/>
  <c r="N44" i="5"/>
  <c r="O44" i="5" s="1"/>
  <c r="P44" i="5" s="1"/>
  <c r="L44" i="5" s="1"/>
  <c r="CH39" i="4"/>
  <c r="AO33" i="4"/>
  <c r="AP33" i="4"/>
  <c r="AQ33" i="4" s="1"/>
  <c r="AR33" i="4" s="1"/>
  <c r="L30" i="4"/>
  <c r="AA32" i="4"/>
  <c r="AB32" i="4" s="1"/>
  <c r="AC32" i="4" s="1"/>
  <c r="AD32" i="4" s="1"/>
  <c r="F24" i="7" l="1"/>
  <c r="G24" i="7" s="1"/>
  <c r="L24" i="7"/>
  <c r="N24" i="7" s="1"/>
  <c r="K24" i="7"/>
  <c r="H24" i="7" s="1"/>
  <c r="M24" i="7" s="1"/>
  <c r="AJ78" i="4"/>
  <c r="AJ79" i="4" s="1"/>
  <c r="AM82" i="4"/>
  <c r="M45" i="5"/>
  <c r="N45" i="5" s="1"/>
  <c r="O45" i="5" s="1"/>
  <c r="P45" i="5" s="1"/>
  <c r="CI39" i="4"/>
  <c r="CJ39" i="4" s="1"/>
  <c r="CK39" i="4" s="1"/>
  <c r="AN33" i="4"/>
  <c r="M31" i="4"/>
  <c r="Z32" i="4"/>
  <c r="E25" i="7" l="1"/>
  <c r="I25" i="7"/>
  <c r="AK79" i="4"/>
  <c r="AJ80" i="4"/>
  <c r="AJ81" i="4" s="1"/>
  <c r="AM83" i="4"/>
  <c r="AK78" i="4"/>
  <c r="L45" i="5"/>
  <c r="CG39" i="4"/>
  <c r="AO34" i="4"/>
  <c r="AP34" i="4" s="1"/>
  <c r="AQ34" i="4" s="1"/>
  <c r="N31" i="4"/>
  <c r="O31" i="4" s="1"/>
  <c r="P31" i="4" s="1"/>
  <c r="AA33" i="4"/>
  <c r="AB33" i="4" s="1"/>
  <c r="AC33" i="4" s="1"/>
  <c r="AD33" i="4" s="1"/>
  <c r="F25" i="7" l="1"/>
  <c r="K25" i="7" s="1"/>
  <c r="J25" i="7"/>
  <c r="G25" i="7" s="1"/>
  <c r="L25" i="7" s="1"/>
  <c r="N25" i="7" s="1"/>
  <c r="AM84" i="4"/>
  <c r="AK80" i="4"/>
  <c r="AK81" i="4"/>
  <c r="AJ82" i="4"/>
  <c r="AK82" i="4" s="1"/>
  <c r="M46" i="5"/>
  <c r="N46" i="5" s="1"/>
  <c r="CH40" i="4"/>
  <c r="CI40" i="4" s="1"/>
  <c r="CJ40" i="4" s="1"/>
  <c r="CK40" i="4" s="1"/>
  <c r="AR34" i="4"/>
  <c r="AN34" i="4" s="1"/>
  <c r="L31" i="4"/>
  <c r="H25" i="7" l="1"/>
  <c r="M25" i="7" s="1"/>
  <c r="I26" i="7" s="1"/>
  <c r="AJ83" i="4"/>
  <c r="AM85" i="4"/>
  <c r="O46" i="5"/>
  <c r="P46" i="5" s="1"/>
  <c r="L46" i="5"/>
  <c r="CG40" i="4"/>
  <c r="AO35" i="4"/>
  <c r="AP35" i="4" s="1"/>
  <c r="AQ35" i="4" s="1"/>
  <c r="AR35" i="4" s="1"/>
  <c r="M32" i="4"/>
  <c r="Z33" i="4"/>
  <c r="E26" i="7" l="1"/>
  <c r="J26" i="7" s="1"/>
  <c r="AM86" i="4"/>
  <c r="AJ84" i="4"/>
  <c r="AJ85" i="4" s="1"/>
  <c r="AK83" i="4"/>
  <c r="M47" i="5"/>
  <c r="CH41" i="4"/>
  <c r="CI41" i="4" s="1"/>
  <c r="CJ41" i="4" s="1"/>
  <c r="CK41" i="4" s="1"/>
  <c r="AN35" i="4"/>
  <c r="N32" i="4"/>
  <c r="O32" i="4" s="1"/>
  <c r="P32" i="4" s="1"/>
  <c r="AA34" i="4"/>
  <c r="AB34" i="4" s="1"/>
  <c r="AC34" i="4" s="1"/>
  <c r="AD34" i="4" s="1"/>
  <c r="F26" i="7" l="1"/>
  <c r="AK85" i="4"/>
  <c r="AJ86" i="4"/>
  <c r="AP36" i="4"/>
  <c r="AQ36" i="4" s="1"/>
  <c r="AR36" i="4" s="1"/>
  <c r="AO36" i="4"/>
  <c r="AK84" i="4"/>
  <c r="AM87" i="4"/>
  <c r="N47" i="5"/>
  <c r="O47" i="5" s="1"/>
  <c r="P47" i="5" s="1"/>
  <c r="CG41" i="4"/>
  <c r="L32" i="4"/>
  <c r="Z34" i="4"/>
  <c r="G26" i="7" l="1"/>
  <c r="L26" i="7" s="1"/>
  <c r="K26" i="7"/>
  <c r="AN36" i="4"/>
  <c r="AM88" i="4"/>
  <c r="AK86" i="4"/>
  <c r="AJ87" i="4"/>
  <c r="AJ88" i="4" s="1"/>
  <c r="L47" i="5"/>
  <c r="CH42" i="4"/>
  <c r="CI42" i="4" s="1"/>
  <c r="CJ42" i="4" s="1"/>
  <c r="CK42" i="4" s="1"/>
  <c r="M33" i="4"/>
  <c r="AA35" i="4"/>
  <c r="AK87" i="4" l="1"/>
  <c r="H26" i="7"/>
  <c r="M26" i="7" s="1"/>
  <c r="N26" i="7"/>
  <c r="AK88" i="4"/>
  <c r="AJ89" i="4"/>
  <c r="AM89" i="4"/>
  <c r="AO37" i="4"/>
  <c r="AP37" i="4" s="1"/>
  <c r="AQ37" i="4" s="1"/>
  <c r="AR37" i="4" s="1"/>
  <c r="M48" i="5"/>
  <c r="CG42" i="4"/>
  <c r="N33" i="4"/>
  <c r="O33" i="4" s="1"/>
  <c r="P33" i="4" s="1"/>
  <c r="AB35" i="4"/>
  <c r="AC35" i="4" s="1"/>
  <c r="AD35" i="4" s="1"/>
  <c r="E27" i="7" l="1"/>
  <c r="I27" i="7"/>
  <c r="J27" i="7"/>
  <c r="F27" i="7"/>
  <c r="K27" i="7" s="1"/>
  <c r="AN37" i="4"/>
  <c r="AM90" i="4"/>
  <c r="AK89" i="4"/>
  <c r="AJ90" i="4"/>
  <c r="AJ91" i="4" s="1"/>
  <c r="N48" i="5"/>
  <c r="O48" i="5" s="1"/>
  <c r="P48" i="5" s="1"/>
  <c r="CH43" i="4"/>
  <c r="CI43" i="4" s="1"/>
  <c r="CJ43" i="4" s="1"/>
  <c r="CK43" i="4" s="1"/>
  <c r="L33" i="4"/>
  <c r="Z35" i="4"/>
  <c r="G27" i="7" l="1"/>
  <c r="AO38" i="4"/>
  <c r="AP38" i="4" s="1"/>
  <c r="AQ38" i="4" s="1"/>
  <c r="AR38" i="4" s="1"/>
  <c r="AA36" i="4"/>
  <c r="AB36" i="4" s="1"/>
  <c r="AC36" i="4" s="1"/>
  <c r="AD36" i="4" s="1"/>
  <c r="AK90" i="4"/>
  <c r="AK91" i="4"/>
  <c r="AJ92" i="4"/>
  <c r="AM91" i="4"/>
  <c r="L48" i="5"/>
  <c r="CG43" i="4"/>
  <c r="M34" i="4"/>
  <c r="H27" i="7" l="1"/>
  <c r="M27" i="7" s="1"/>
  <c r="L27" i="7"/>
  <c r="N27" i="7" s="1"/>
  <c r="AM92" i="4"/>
  <c r="Z36" i="4"/>
  <c r="AK92" i="4"/>
  <c r="AJ93" i="4"/>
  <c r="AN38" i="4"/>
  <c r="M49" i="5"/>
  <c r="N49" i="5" s="1"/>
  <c r="CH44" i="4"/>
  <c r="CI44" i="4"/>
  <c r="CJ44" i="4" s="1"/>
  <c r="N34" i="4"/>
  <c r="O34" i="4" s="1"/>
  <c r="P34" i="4" s="1"/>
  <c r="I28" i="7" l="1"/>
  <c r="E28" i="7"/>
  <c r="J28" i="7" s="1"/>
  <c r="AA37" i="4"/>
  <c r="AO39" i="4"/>
  <c r="AP39" i="4" s="1"/>
  <c r="AQ39" i="4" s="1"/>
  <c r="AR39" i="4" s="1"/>
  <c r="AK93" i="4"/>
  <c r="AJ94" i="4"/>
  <c r="AJ95" i="4" s="1"/>
  <c r="AM93" i="4"/>
  <c r="O49" i="5"/>
  <c r="P49" i="5" s="1"/>
  <c r="CK44" i="4"/>
  <c r="CG44" i="4" s="1"/>
  <c r="L34" i="4"/>
  <c r="F28" i="7" l="1"/>
  <c r="AK95" i="4"/>
  <c r="AJ96" i="4"/>
  <c r="AN39" i="4"/>
  <c r="AB37" i="4"/>
  <c r="AC37" i="4" s="1"/>
  <c r="AD37" i="4" s="1"/>
  <c r="AM94" i="4"/>
  <c r="AM95" i="4" s="1"/>
  <c r="AM96" i="4" s="1"/>
  <c r="AM97" i="4" s="1"/>
  <c r="AM98" i="4" s="1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M109" i="4" s="1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M122" i="4" s="1"/>
  <c r="AM123" i="4" s="1"/>
  <c r="AM124" i="4" s="1"/>
  <c r="AM125" i="4" s="1"/>
  <c r="AM126" i="4" s="1"/>
  <c r="AM127" i="4" s="1"/>
  <c r="AM128" i="4" s="1"/>
  <c r="AM129" i="4" s="1"/>
  <c r="AM130" i="4" s="1"/>
  <c r="AM131" i="4" s="1"/>
  <c r="AM132" i="4" s="1"/>
  <c r="AM133" i="4" s="1"/>
  <c r="AM134" i="4" s="1"/>
  <c r="AM135" i="4" s="1"/>
  <c r="AM136" i="4" s="1"/>
  <c r="AM137" i="4" s="1"/>
  <c r="AM138" i="4" s="1"/>
  <c r="AM139" i="4" s="1"/>
  <c r="AM140" i="4" s="1"/>
  <c r="AM141" i="4" s="1"/>
  <c r="AM142" i="4" s="1"/>
  <c r="AM143" i="4" s="1"/>
  <c r="AM144" i="4" s="1"/>
  <c r="AM145" i="4" s="1"/>
  <c r="AM146" i="4" s="1"/>
  <c r="AM147" i="4" s="1"/>
  <c r="AK94" i="4"/>
  <c r="L49" i="5"/>
  <c r="CH45" i="4"/>
  <c r="CI45" i="4" s="1"/>
  <c r="M35" i="4"/>
  <c r="K28" i="7" l="1"/>
  <c r="G28" i="7"/>
  <c r="AO40" i="4"/>
  <c r="AP40" i="4" s="1"/>
  <c r="AK96" i="4"/>
  <c r="AJ97" i="4"/>
  <c r="AJ98" i="4" s="1"/>
  <c r="Z37" i="4"/>
  <c r="M50" i="5"/>
  <c r="N50" i="5"/>
  <c r="O50" i="5" s="1"/>
  <c r="P50" i="5" s="1"/>
  <c r="CJ45" i="4"/>
  <c r="CK45" i="4" s="1"/>
  <c r="AM148" i="4"/>
  <c r="N35" i="4"/>
  <c r="O35" i="4" s="1"/>
  <c r="P35" i="4" s="1"/>
  <c r="L28" i="7" l="1"/>
  <c r="N28" i="7" s="1"/>
  <c r="H28" i="7"/>
  <c r="M28" i="7" s="1"/>
  <c r="AQ40" i="4"/>
  <c r="AR40" i="4" s="1"/>
  <c r="AA38" i="4"/>
  <c r="AB38" i="4" s="1"/>
  <c r="AC38" i="4" s="1"/>
  <c r="AD38" i="4" s="1"/>
  <c r="AK97" i="4"/>
  <c r="AK98" i="4"/>
  <c r="AJ99" i="4"/>
  <c r="AJ100" i="4" s="1"/>
  <c r="L50" i="5"/>
  <c r="CG45" i="4"/>
  <c r="AM149" i="4"/>
  <c r="L35" i="4"/>
  <c r="I29" i="7" l="1"/>
  <c r="F29" i="7" s="1"/>
  <c r="E29" i="7"/>
  <c r="J29" i="7" s="1"/>
  <c r="AK100" i="4"/>
  <c r="AJ101" i="4"/>
  <c r="AJ102" i="4" s="1"/>
  <c r="Z38" i="4"/>
  <c r="AK99" i="4"/>
  <c r="AN40" i="4"/>
  <c r="M51" i="5"/>
  <c r="CH46" i="4"/>
  <c r="AM150" i="4"/>
  <c r="K29" i="7" l="1"/>
  <c r="G29" i="7"/>
  <c r="AO41" i="4"/>
  <c r="AA39" i="4"/>
  <c r="AK101" i="4"/>
  <c r="AK102" i="4"/>
  <c r="AJ103" i="4"/>
  <c r="AJ104" i="4" s="1"/>
  <c r="N51" i="5"/>
  <c r="O51" i="5" s="1"/>
  <c r="P51" i="5" s="1"/>
  <c r="CI46" i="4"/>
  <c r="CJ46" i="4" s="1"/>
  <c r="CK46" i="4" s="1"/>
  <c r="AM151" i="4"/>
  <c r="AK103" i="4" l="1"/>
  <c r="AB39" i="4"/>
  <c r="AC39" i="4" s="1"/>
  <c r="AD39" i="4" s="1"/>
  <c r="L29" i="7"/>
  <c r="N29" i="7" s="1"/>
  <c r="H29" i="7"/>
  <c r="M29" i="7" s="1"/>
  <c r="AK104" i="4"/>
  <c r="AJ105" i="4"/>
  <c r="AP41" i="4"/>
  <c r="AQ41" i="4" s="1"/>
  <c r="AR41" i="4" s="1"/>
  <c r="L51" i="5"/>
  <c r="CG46" i="4"/>
  <c r="AM152" i="4"/>
  <c r="AN41" i="4" l="1"/>
  <c r="Z39" i="4"/>
  <c r="AA40" i="4" s="1"/>
  <c r="AB40" i="4" s="1"/>
  <c r="AC40" i="4" s="1"/>
  <c r="AD40" i="4" s="1"/>
  <c r="Z40" i="4" s="1"/>
  <c r="I30" i="7"/>
  <c r="E30" i="7"/>
  <c r="J30" i="7" s="1"/>
  <c r="AO42" i="4"/>
  <c r="AK105" i="4"/>
  <c r="AJ106" i="4"/>
  <c r="M52" i="5"/>
  <c r="N52" i="5" s="1"/>
  <c r="O52" i="5" s="1"/>
  <c r="P52" i="5" s="1"/>
  <c r="CH47" i="4"/>
  <c r="CI47" i="4" s="1"/>
  <c r="AM153" i="4"/>
  <c r="F30" i="7" l="1"/>
  <c r="K30" i="7" s="1"/>
  <c r="AJ107" i="4"/>
  <c r="AJ108" i="4" s="1"/>
  <c r="AA41" i="4"/>
  <c r="AB41" i="4" s="1"/>
  <c r="AC41" i="4" s="1"/>
  <c r="AD41" i="4" s="1"/>
  <c r="AP42" i="4"/>
  <c r="AQ42" i="4" s="1"/>
  <c r="AR42" i="4" s="1"/>
  <c r="AK106" i="4"/>
  <c r="L52" i="5"/>
  <c r="CJ47" i="4"/>
  <c r="CK47" i="4" s="1"/>
  <c r="AM154" i="4"/>
  <c r="G30" i="7" l="1"/>
  <c r="L30" i="7" s="1"/>
  <c r="N30" i="7" s="1"/>
  <c r="Z41" i="4"/>
  <c r="AK107" i="4"/>
  <c r="AK108" i="4"/>
  <c r="AJ109" i="4"/>
  <c r="AN42" i="4"/>
  <c r="M53" i="5"/>
  <c r="N53" i="5" s="1"/>
  <c r="CG47" i="4"/>
  <c r="AM155" i="4"/>
  <c r="H30" i="7" l="1"/>
  <c r="M30" i="7" s="1"/>
  <c r="E31" i="7" s="1"/>
  <c r="J31" i="7" s="1"/>
  <c r="I31" i="7"/>
  <c r="AK109" i="4"/>
  <c r="AJ110" i="4"/>
  <c r="AK110" i="4" s="1"/>
  <c r="AO43" i="4"/>
  <c r="AP43" i="4" s="1"/>
  <c r="AQ43" i="4" s="1"/>
  <c r="AR43" i="4" s="1"/>
  <c r="AA42" i="4"/>
  <c r="AB42" i="4"/>
  <c r="AC42" i="4" s="1"/>
  <c r="AD42" i="4" s="1"/>
  <c r="O53" i="5"/>
  <c r="P53" i="5" s="1"/>
  <c r="L53" i="5"/>
  <c r="CH48" i="4"/>
  <c r="CI48" i="4" s="1"/>
  <c r="CJ48" i="4" s="1"/>
  <c r="CK48" i="4" s="1"/>
  <c r="AM156" i="4"/>
  <c r="Z42" i="4" l="1"/>
  <c r="F31" i="7"/>
  <c r="AA43" i="4"/>
  <c r="AN43" i="4"/>
  <c r="AJ111" i="4"/>
  <c r="AJ112" i="4" s="1"/>
  <c r="M54" i="5"/>
  <c r="N54" i="5"/>
  <c r="O54" i="5"/>
  <c r="P54" i="5" s="1"/>
  <c r="CG48" i="4"/>
  <c r="AM157" i="4"/>
  <c r="G31" i="7" l="1"/>
  <c r="L31" i="7" s="1"/>
  <c r="K31" i="7"/>
  <c r="AO44" i="4"/>
  <c r="AP44" i="4" s="1"/>
  <c r="AQ44" i="4" s="1"/>
  <c r="AR44" i="4" s="1"/>
  <c r="AK111" i="4"/>
  <c r="AB43" i="4"/>
  <c r="AC43" i="4" s="1"/>
  <c r="AD43" i="4" s="1"/>
  <c r="AK112" i="4"/>
  <c r="AJ113" i="4"/>
  <c r="L54" i="5"/>
  <c r="CH49" i="4"/>
  <c r="CI49" i="4" s="1"/>
  <c r="CJ49" i="4" s="1"/>
  <c r="CK49" i="4" s="1"/>
  <c r="AM158" i="4"/>
  <c r="H31" i="7" l="1"/>
  <c r="M31" i="7" s="1"/>
  <c r="N31" i="7"/>
  <c r="AK113" i="4"/>
  <c r="AJ114" i="4"/>
  <c r="AK114" i="4" s="1"/>
  <c r="AN44" i="4"/>
  <c r="Z43" i="4"/>
  <c r="M55" i="5"/>
  <c r="CG49" i="4"/>
  <c r="AM159" i="4"/>
  <c r="I32" i="7" l="1"/>
  <c r="E32" i="7"/>
  <c r="F32" i="7" s="1"/>
  <c r="AA44" i="4"/>
  <c r="AB44" i="4" s="1"/>
  <c r="AC44" i="4" s="1"/>
  <c r="AD44" i="4" s="1"/>
  <c r="AO45" i="4"/>
  <c r="AP45" i="4" s="1"/>
  <c r="AQ45" i="4" s="1"/>
  <c r="AR45" i="4" s="1"/>
  <c r="AJ115" i="4"/>
  <c r="AJ116" i="4" s="1"/>
  <c r="N55" i="5"/>
  <c r="O55" i="5" s="1"/>
  <c r="P55" i="5" s="1"/>
  <c r="CH50" i="4"/>
  <c r="AM160" i="4"/>
  <c r="AK115" i="4" l="1"/>
  <c r="K32" i="7"/>
  <c r="G32" i="7"/>
  <c r="H32" i="7" s="1"/>
  <c r="M32" i="7" s="1"/>
  <c r="J32" i="7"/>
  <c r="AN45" i="4"/>
  <c r="AK116" i="4"/>
  <c r="AJ117" i="4"/>
  <c r="Z44" i="4"/>
  <c r="L55" i="5"/>
  <c r="CI50" i="4"/>
  <c r="CJ50" i="4" s="1"/>
  <c r="CK50" i="4" s="1"/>
  <c r="AM161" i="4"/>
  <c r="L32" i="7" l="1"/>
  <c r="N32" i="7" s="1"/>
  <c r="E33" i="7"/>
  <c r="F33" i="7" s="1"/>
  <c r="I33" i="7"/>
  <c r="AA45" i="4"/>
  <c r="AK117" i="4"/>
  <c r="AJ118" i="4"/>
  <c r="AK118" i="4"/>
  <c r="AO46" i="4"/>
  <c r="AP46" i="4" s="1"/>
  <c r="AQ46" i="4" s="1"/>
  <c r="AR46" i="4" s="1"/>
  <c r="M56" i="5"/>
  <c r="N56" i="5" s="1"/>
  <c r="O56" i="5" s="1"/>
  <c r="P56" i="5" s="1"/>
  <c r="CG50" i="4"/>
  <c r="AM162" i="4"/>
  <c r="AN46" i="4" l="1"/>
  <c r="AO47" i="4" s="1"/>
  <c r="J33" i="7"/>
  <c r="G33" i="7"/>
  <c r="L33" i="7" s="1"/>
  <c r="N33" i="7" s="1"/>
  <c r="K33" i="7"/>
  <c r="AB45" i="4"/>
  <c r="AC45" i="4" s="1"/>
  <c r="AD45" i="4" s="1"/>
  <c r="Z45" i="4" s="1"/>
  <c r="AJ119" i="4"/>
  <c r="AK119" i="4"/>
  <c r="L56" i="5"/>
  <c r="CH51" i="4"/>
  <c r="CI51" i="4" s="1"/>
  <c r="CJ51" i="4" s="1"/>
  <c r="CK51" i="4" s="1"/>
  <c r="AM163" i="4"/>
  <c r="H33" i="7" l="1"/>
  <c r="M33" i="7" s="1"/>
  <c r="E34" i="7" s="1"/>
  <c r="F34" i="7" s="1"/>
  <c r="K34" i="7" s="1"/>
  <c r="I34" i="7"/>
  <c r="AA46" i="4"/>
  <c r="AJ120" i="4"/>
  <c r="AK120" i="4" s="1"/>
  <c r="AP47" i="4"/>
  <c r="AQ47" i="4" s="1"/>
  <c r="AR47" i="4" s="1"/>
  <c r="M57" i="5"/>
  <c r="N57" i="5" s="1"/>
  <c r="O57" i="5" s="1"/>
  <c r="P57" i="5" s="1"/>
  <c r="CG51" i="4"/>
  <c r="AM164" i="4"/>
  <c r="J34" i="7" l="1"/>
  <c r="G34" i="7" s="1"/>
  <c r="AB46" i="4"/>
  <c r="AC46" i="4" s="1"/>
  <c r="AD46" i="4" s="1"/>
  <c r="AJ121" i="4"/>
  <c r="AN47" i="4"/>
  <c r="L57" i="5"/>
  <c r="CH52" i="4"/>
  <c r="CI52" i="4" s="1"/>
  <c r="CJ52" i="4" s="1"/>
  <c r="CK52" i="4" s="1"/>
  <c r="AM165" i="4"/>
  <c r="L34" i="7" l="1"/>
  <c r="N34" i="7" s="1"/>
  <c r="H34" i="7"/>
  <c r="M34" i="7" s="1"/>
  <c r="AJ122" i="4"/>
  <c r="AK122" i="4" s="1"/>
  <c r="AK121" i="4"/>
  <c r="AO48" i="4"/>
  <c r="AP48" i="4" s="1"/>
  <c r="AQ48" i="4" s="1"/>
  <c r="AR48" i="4" s="1"/>
  <c r="Z46" i="4"/>
  <c r="M58" i="5"/>
  <c r="N58" i="5"/>
  <c r="CG52" i="4"/>
  <c r="AM166" i="4"/>
  <c r="E35" i="7" l="1"/>
  <c r="J35" i="7" s="1"/>
  <c r="I35" i="7"/>
  <c r="AN48" i="4"/>
  <c r="AA47" i="4"/>
  <c r="AJ123" i="4"/>
  <c r="AJ124" i="4" s="1"/>
  <c r="O58" i="5"/>
  <c r="P58" i="5" s="1"/>
  <c r="CH53" i="4"/>
  <c r="CI53" i="4" s="1"/>
  <c r="AM167" i="4"/>
  <c r="AB47" i="4" l="1"/>
  <c r="AC47" i="4" s="1"/>
  <c r="AD47" i="4" s="1"/>
  <c r="F35" i="7"/>
  <c r="K35" i="7" s="1"/>
  <c r="AK123" i="4"/>
  <c r="AK124" i="4"/>
  <c r="AJ125" i="4"/>
  <c r="AK125" i="4" s="1"/>
  <c r="AO49" i="4"/>
  <c r="AP49" i="4" s="1"/>
  <c r="AQ49" i="4" s="1"/>
  <c r="AR49" i="4" s="1"/>
  <c r="L58" i="5"/>
  <c r="CJ53" i="4"/>
  <c r="CK53" i="4" s="1"/>
  <c r="AM168" i="4"/>
  <c r="Z47" i="4" l="1"/>
  <c r="AA48" i="4" s="1"/>
  <c r="AB48" i="4" s="1"/>
  <c r="AC48" i="4" s="1"/>
  <c r="AD48" i="4" s="1"/>
  <c r="G35" i="7"/>
  <c r="L35" i="7" s="1"/>
  <c r="N35" i="7" s="1"/>
  <c r="H35" i="7"/>
  <c r="M35" i="7" s="1"/>
  <c r="I36" i="7" s="1"/>
  <c r="AN49" i="4"/>
  <c r="AJ126" i="4"/>
  <c r="AK126" i="4" s="1"/>
  <c r="M59" i="5"/>
  <c r="CG53" i="4"/>
  <c r="AM169" i="4"/>
  <c r="E36" i="7" l="1"/>
  <c r="F36" i="7" s="1"/>
  <c r="J36" i="7"/>
  <c r="AO50" i="4"/>
  <c r="AP50" i="4" s="1"/>
  <c r="AQ50" i="4" s="1"/>
  <c r="AR50" i="4" s="1"/>
  <c r="AJ127" i="4"/>
  <c r="AJ128" i="4" s="1"/>
  <c r="Z48" i="4"/>
  <c r="N59" i="5"/>
  <c r="O59" i="5" s="1"/>
  <c r="P59" i="5" s="1"/>
  <c r="CH54" i="4"/>
  <c r="AM170" i="4"/>
  <c r="AK127" i="4" l="1"/>
  <c r="K36" i="7"/>
  <c r="G36" i="7"/>
  <c r="AA49" i="4"/>
  <c r="AK128" i="4"/>
  <c r="AJ129" i="4"/>
  <c r="AN50" i="4"/>
  <c r="L59" i="5"/>
  <c r="CI54" i="4"/>
  <c r="CJ54" i="4" s="1"/>
  <c r="CK54" i="4" s="1"/>
  <c r="AM171" i="4"/>
  <c r="H36" i="7" l="1"/>
  <c r="M36" i="7" s="1"/>
  <c r="L36" i="7"/>
  <c r="N36" i="7" s="1"/>
  <c r="AO51" i="4"/>
  <c r="AP51" i="4" s="1"/>
  <c r="AQ51" i="4" s="1"/>
  <c r="AB49" i="4"/>
  <c r="AC49" i="4" s="1"/>
  <c r="AD49" i="4" s="1"/>
  <c r="AJ130" i="4"/>
  <c r="AK130" i="4"/>
  <c r="AK129" i="4"/>
  <c r="M60" i="5"/>
  <c r="N60" i="5" s="1"/>
  <c r="O60" i="5" s="1"/>
  <c r="P60" i="5" s="1"/>
  <c r="CG54" i="4"/>
  <c r="AM172" i="4"/>
  <c r="I37" i="7" l="1"/>
  <c r="E37" i="7"/>
  <c r="F37" i="7" s="1"/>
  <c r="AR51" i="4"/>
  <c r="AN51" i="4" s="1"/>
  <c r="AJ131" i="4"/>
  <c r="AK131" i="4" s="1"/>
  <c r="Z49" i="4"/>
  <c r="L60" i="5"/>
  <c r="CH55" i="4"/>
  <c r="CI55" i="4" s="1"/>
  <c r="CJ55" i="4" s="1"/>
  <c r="CK55" i="4" s="1"/>
  <c r="AM173" i="4"/>
  <c r="K37" i="7" l="1"/>
  <c r="J37" i="7"/>
  <c r="AO52" i="4"/>
  <c r="AJ132" i="4"/>
  <c r="AJ133" i="4" s="1"/>
  <c r="AA50" i="4"/>
  <c r="AB50" i="4" s="1"/>
  <c r="AC50" i="4" s="1"/>
  <c r="AD50" i="4" s="1"/>
  <c r="M61" i="5"/>
  <c r="N61" i="5" s="1"/>
  <c r="CG55" i="4"/>
  <c r="AM174" i="4"/>
  <c r="AK132" i="4" l="1"/>
  <c r="G37" i="7"/>
  <c r="AK133" i="4"/>
  <c r="AJ134" i="4"/>
  <c r="AK134" i="4" s="1"/>
  <c r="AP52" i="4"/>
  <c r="AQ52" i="4" s="1"/>
  <c r="AR52" i="4" s="1"/>
  <c r="Z50" i="4"/>
  <c r="O61" i="5"/>
  <c r="P61" i="5" s="1"/>
  <c r="CH56" i="4"/>
  <c r="CI56" i="4"/>
  <c r="AM175" i="4"/>
  <c r="L37" i="7" l="1"/>
  <c r="N37" i="7" s="1"/>
  <c r="H37" i="7"/>
  <c r="M37" i="7" s="1"/>
  <c r="AJ135" i="4"/>
  <c r="AK135" i="4" s="1"/>
  <c r="AA51" i="4"/>
  <c r="AN52" i="4"/>
  <c r="L61" i="5"/>
  <c r="CJ56" i="4"/>
  <c r="CK56" i="4" s="1"/>
  <c r="AM176" i="4"/>
  <c r="AB51" i="4" l="1"/>
  <c r="AC51" i="4" s="1"/>
  <c r="AD51" i="4" s="1"/>
  <c r="E38" i="7"/>
  <c r="J38" i="7" s="1"/>
  <c r="I38" i="7"/>
  <c r="AO53" i="4"/>
  <c r="AJ136" i="4"/>
  <c r="AK136" i="4" s="1"/>
  <c r="M62" i="5"/>
  <c r="N62" i="5"/>
  <c r="O62" i="5"/>
  <c r="P62" i="5" s="1"/>
  <c r="CG56" i="4"/>
  <c r="AM177" i="4"/>
  <c r="Z51" i="4" l="1"/>
  <c r="AA52" i="4" s="1"/>
  <c r="AB52" i="4" s="1"/>
  <c r="AC52" i="4" s="1"/>
  <c r="AD52" i="4" s="1"/>
  <c r="F38" i="7"/>
  <c r="AP53" i="4"/>
  <c r="AQ53" i="4" s="1"/>
  <c r="AR53" i="4" s="1"/>
  <c r="AJ137" i="4"/>
  <c r="AK137" i="4"/>
  <c r="L62" i="5"/>
  <c r="CH57" i="4"/>
  <c r="CI57" i="4" s="1"/>
  <c r="AM178" i="4"/>
  <c r="Z52" i="4" l="1"/>
  <c r="AA53" i="4" s="1"/>
  <c r="AB53" i="4" s="1"/>
  <c r="K38" i="7"/>
  <c r="G38" i="7"/>
  <c r="AJ138" i="4"/>
  <c r="AJ139" i="4" s="1"/>
  <c r="AN53" i="4"/>
  <c r="M63" i="5"/>
  <c r="CJ57" i="4"/>
  <c r="CK57" i="4" s="1"/>
  <c r="AM179" i="4"/>
  <c r="H38" i="7" l="1"/>
  <c r="L38" i="7"/>
  <c r="N38" i="7" s="1"/>
  <c r="M38" i="7"/>
  <c r="AC53" i="4"/>
  <c r="AD53" i="4" s="1"/>
  <c r="AO54" i="4"/>
  <c r="AK138" i="4"/>
  <c r="AK139" i="4"/>
  <c r="AJ140" i="4"/>
  <c r="AK140" i="4" s="1"/>
  <c r="N63" i="5"/>
  <c r="O63" i="5" s="1"/>
  <c r="P63" i="5" s="1"/>
  <c r="CG57" i="4"/>
  <c r="AM180" i="4"/>
  <c r="E39" i="7" l="1"/>
  <c r="J39" i="7" s="1"/>
  <c r="I39" i="7"/>
  <c r="F39" i="7" s="1"/>
  <c r="AJ141" i="4"/>
  <c r="AJ142" i="4" s="1"/>
  <c r="AP54" i="4"/>
  <c r="AQ54" i="4" s="1"/>
  <c r="AR54" i="4" s="1"/>
  <c r="Z53" i="4"/>
  <c r="L63" i="5"/>
  <c r="CH58" i="4"/>
  <c r="AM181" i="4"/>
  <c r="G39" i="7" l="1"/>
  <c r="K39" i="7"/>
  <c r="AK141" i="4"/>
  <c r="AK142" i="4"/>
  <c r="AJ143" i="4"/>
  <c r="AA54" i="4"/>
  <c r="AB54" i="4" s="1"/>
  <c r="AC54" i="4" s="1"/>
  <c r="AD54" i="4" s="1"/>
  <c r="AN54" i="4"/>
  <c r="N64" i="5"/>
  <c r="O64" i="5" s="1"/>
  <c r="P64" i="5" s="1"/>
  <c r="M64" i="5"/>
  <c r="CI58" i="4"/>
  <c r="CJ58" i="4" s="1"/>
  <c r="CK58" i="4" s="1"/>
  <c r="AM182" i="4"/>
  <c r="L39" i="7" l="1"/>
  <c r="N39" i="7" s="1"/>
  <c r="H39" i="7"/>
  <c r="M39" i="7" s="1"/>
  <c r="AO55" i="4"/>
  <c r="AJ144" i="4"/>
  <c r="Z54" i="4"/>
  <c r="AK143" i="4"/>
  <c r="L64" i="5"/>
  <c r="CG58" i="4"/>
  <c r="AM183" i="4"/>
  <c r="E40" i="7" l="1"/>
  <c r="J40" i="7" s="1"/>
  <c r="I40" i="7"/>
  <c r="AP55" i="4"/>
  <c r="AQ55" i="4" s="1"/>
  <c r="AR55" i="4" s="1"/>
  <c r="AJ145" i="4"/>
  <c r="AK145" i="4" s="1"/>
  <c r="AA55" i="4"/>
  <c r="AB55" i="4" s="1"/>
  <c r="AC55" i="4" s="1"/>
  <c r="AD55" i="4" s="1"/>
  <c r="AK144" i="4"/>
  <c r="M65" i="5"/>
  <c r="N65" i="5"/>
  <c r="O65" i="5" s="1"/>
  <c r="P65" i="5" s="1"/>
  <c r="CH59" i="4"/>
  <c r="CI59" i="4" s="1"/>
  <c r="AM184" i="4"/>
  <c r="F40" i="7" l="1"/>
  <c r="K40" i="7" s="1"/>
  <c r="Z55" i="4"/>
  <c r="AJ146" i="4"/>
  <c r="AK146" i="4" s="1"/>
  <c r="AN55" i="4"/>
  <c r="L65" i="5"/>
  <c r="CJ59" i="4"/>
  <c r="CK59" i="4" s="1"/>
  <c r="AM185" i="4"/>
  <c r="G40" i="7" l="1"/>
  <c r="H40" i="7" s="1"/>
  <c r="M40" i="7" s="1"/>
  <c r="L40" i="7"/>
  <c r="N40" i="7" s="1"/>
  <c r="AO56" i="4"/>
  <c r="AP56" i="4" s="1"/>
  <c r="AQ56" i="4" s="1"/>
  <c r="AR56" i="4" s="1"/>
  <c r="AJ147" i="4"/>
  <c r="AJ148" i="4" s="1"/>
  <c r="AA56" i="4"/>
  <c r="AB56" i="4" s="1"/>
  <c r="AC56" i="4" s="1"/>
  <c r="AD56" i="4" s="1"/>
  <c r="M66" i="5"/>
  <c r="N66" i="5" s="1"/>
  <c r="O66" i="5" s="1"/>
  <c r="P66" i="5" s="1"/>
  <c r="CG59" i="4"/>
  <c r="AM186" i="4"/>
  <c r="AK147" i="4" l="1"/>
  <c r="I41" i="7"/>
  <c r="E41" i="7"/>
  <c r="Z56" i="4"/>
  <c r="AK148" i="4"/>
  <c r="AJ149" i="4"/>
  <c r="AN56" i="4"/>
  <c r="L66" i="5"/>
  <c r="CH60" i="4"/>
  <c r="CI60" i="4" s="1"/>
  <c r="CJ60" i="4" s="1"/>
  <c r="CK60" i="4" s="1"/>
  <c r="AM187" i="4"/>
  <c r="F41" i="7" l="1"/>
  <c r="K41" i="7" s="1"/>
  <c r="J41" i="7"/>
  <c r="AJ150" i="4"/>
  <c r="AK150" i="4" s="1"/>
  <c r="AK149" i="4"/>
  <c r="AO57" i="4"/>
  <c r="AP57" i="4" s="1"/>
  <c r="AA57" i="4"/>
  <c r="AB57" i="4" s="1"/>
  <c r="AC57" i="4" s="1"/>
  <c r="AD57" i="4" s="1"/>
  <c r="M67" i="5"/>
  <c r="N67" i="5"/>
  <c r="O67" i="5" s="1"/>
  <c r="P67" i="5" s="1"/>
  <c r="CG60" i="4"/>
  <c r="AM188" i="4"/>
  <c r="G41" i="7" l="1"/>
  <c r="AQ57" i="4"/>
  <c r="AR57" i="4" s="1"/>
  <c r="Z57" i="4"/>
  <c r="AJ151" i="4"/>
  <c r="AK151" i="4" s="1"/>
  <c r="L67" i="5"/>
  <c r="CH61" i="4"/>
  <c r="CI61" i="4" s="1"/>
  <c r="CJ61" i="4" s="1"/>
  <c r="CK61" i="4" s="1"/>
  <c r="AM189" i="4"/>
  <c r="L41" i="7" l="1"/>
  <c r="N41" i="7" s="1"/>
  <c r="H41" i="7"/>
  <c r="M41" i="7" s="1"/>
  <c r="AJ152" i="4"/>
  <c r="AK152" i="4" s="1"/>
  <c r="AA58" i="4"/>
  <c r="AB58" i="4" s="1"/>
  <c r="AC58" i="4" s="1"/>
  <c r="AD58" i="4" s="1"/>
  <c r="AN57" i="4"/>
  <c r="N68" i="5"/>
  <c r="O68" i="5" s="1"/>
  <c r="P68" i="5" s="1"/>
  <c r="M68" i="5"/>
  <c r="CG61" i="4"/>
  <c r="AM190" i="4"/>
  <c r="Z58" i="4" l="1"/>
  <c r="AA59" i="4" s="1"/>
  <c r="AB59" i="4" s="1"/>
  <c r="AC59" i="4" s="1"/>
  <c r="AD59" i="4" s="1"/>
  <c r="E42" i="7"/>
  <c r="J42" i="7" s="1"/>
  <c r="I42" i="7"/>
  <c r="F42" i="7" s="1"/>
  <c r="AO58" i="4"/>
  <c r="AP58" i="4" s="1"/>
  <c r="AQ58" i="4" s="1"/>
  <c r="AR58" i="4" s="1"/>
  <c r="AJ153" i="4"/>
  <c r="AK153" i="4" s="1"/>
  <c r="L68" i="5"/>
  <c r="CH62" i="4"/>
  <c r="AM191" i="4"/>
  <c r="G42" i="7" l="1"/>
  <c r="K42" i="7"/>
  <c r="AN58" i="4"/>
  <c r="AJ154" i="4"/>
  <c r="AK154" i="4" s="1"/>
  <c r="Z59" i="4"/>
  <c r="M69" i="5"/>
  <c r="N69" i="5" s="1"/>
  <c r="CI62" i="4"/>
  <c r="CJ62" i="4" s="1"/>
  <c r="CK62" i="4" s="1"/>
  <c r="AM192" i="4"/>
  <c r="L42" i="7" l="1"/>
  <c r="N42" i="7" s="1"/>
  <c r="H42" i="7"/>
  <c r="M42" i="7" s="1"/>
  <c r="AO59" i="4"/>
  <c r="AP59" i="4" s="1"/>
  <c r="AQ59" i="4" s="1"/>
  <c r="AR59" i="4" s="1"/>
  <c r="AA60" i="4"/>
  <c r="AB60" i="4" s="1"/>
  <c r="AC60" i="4" s="1"/>
  <c r="AD60" i="4" s="1"/>
  <c r="AJ155" i="4"/>
  <c r="AJ156" i="4" s="1"/>
  <c r="O69" i="5"/>
  <c r="P69" i="5" s="1"/>
  <c r="CG62" i="4"/>
  <c r="AM193" i="4"/>
  <c r="AK155" i="4" l="1"/>
  <c r="I43" i="7"/>
  <c r="E43" i="7"/>
  <c r="F43" i="7" s="1"/>
  <c r="K43" i="7" s="1"/>
  <c r="Z60" i="4"/>
  <c r="AK156" i="4"/>
  <c r="AJ157" i="4"/>
  <c r="AK157" i="4" s="1"/>
  <c r="AN59" i="4"/>
  <c r="L69" i="5"/>
  <c r="CH63" i="4"/>
  <c r="CI63" i="4" s="1"/>
  <c r="CJ63" i="4" s="1"/>
  <c r="CK63" i="4" s="1"/>
  <c r="AM194" i="4"/>
  <c r="J43" i="7" l="1"/>
  <c r="G43" i="7" s="1"/>
  <c r="L43" i="7" s="1"/>
  <c r="N43" i="7" s="1"/>
  <c r="AJ158" i="4"/>
  <c r="AK158" i="4" s="1"/>
  <c r="AO60" i="4"/>
  <c r="AP60" i="4" s="1"/>
  <c r="AQ60" i="4" s="1"/>
  <c r="AR60" i="4" s="1"/>
  <c r="AA61" i="4"/>
  <c r="M70" i="5"/>
  <c r="N70" i="5" s="1"/>
  <c r="O70" i="5" s="1"/>
  <c r="P70" i="5" s="1"/>
  <c r="CG63" i="4"/>
  <c r="AM195" i="4"/>
  <c r="AN60" i="4" l="1"/>
  <c r="AO61" i="4" s="1"/>
  <c r="AP61" i="4" s="1"/>
  <c r="AB61" i="4"/>
  <c r="AC61" i="4" s="1"/>
  <c r="AD61" i="4" s="1"/>
  <c r="H43" i="7"/>
  <c r="M43" i="7" s="1"/>
  <c r="E44" i="7" s="1"/>
  <c r="J44" i="7" s="1"/>
  <c r="AJ159" i="4"/>
  <c r="L70" i="5"/>
  <c r="CH64" i="4"/>
  <c r="CI64" i="4" s="1"/>
  <c r="CJ64" i="4" s="1"/>
  <c r="CK64" i="4" s="1"/>
  <c r="AM196" i="4"/>
  <c r="Z61" i="4" l="1"/>
  <c r="AA62" i="4" s="1"/>
  <c r="AB62" i="4" s="1"/>
  <c r="AC62" i="4" s="1"/>
  <c r="AD62" i="4" s="1"/>
  <c r="I44" i="7"/>
  <c r="F44" i="7"/>
  <c r="G44" i="7" s="1"/>
  <c r="L44" i="7" s="1"/>
  <c r="AQ61" i="4"/>
  <c r="AR61" i="4" s="1"/>
  <c r="AJ160" i="4"/>
  <c r="AK160" i="4" s="1"/>
  <c r="AK159" i="4"/>
  <c r="M71" i="5"/>
  <c r="N71" i="5"/>
  <c r="O71" i="5" s="1"/>
  <c r="P71" i="5" s="1"/>
  <c r="CG64" i="4"/>
  <c r="AM197" i="4"/>
  <c r="Z62" i="4" l="1"/>
  <c r="AA63" i="4" s="1"/>
  <c r="AB63" i="4" s="1"/>
  <c r="K44" i="7"/>
  <c r="H44" i="7" s="1"/>
  <c r="M44" i="7" s="1"/>
  <c r="I45" i="7" s="1"/>
  <c r="AJ161" i="4"/>
  <c r="AK161" i="4" s="1"/>
  <c r="AN61" i="4"/>
  <c r="L71" i="5"/>
  <c r="CH65" i="4"/>
  <c r="CI65" i="4" s="1"/>
  <c r="CJ65" i="4" s="1"/>
  <c r="CK65" i="4" s="1"/>
  <c r="AM198" i="4"/>
  <c r="N44" i="7" l="1"/>
  <c r="E45" i="7" s="1"/>
  <c r="AC63" i="4"/>
  <c r="AD63" i="4" s="1"/>
  <c r="AO62" i="4"/>
  <c r="AP62" i="4" s="1"/>
  <c r="AQ62" i="4" s="1"/>
  <c r="AR62" i="4" s="1"/>
  <c r="AJ162" i="4"/>
  <c r="AJ163" i="4" s="1"/>
  <c r="N72" i="5"/>
  <c r="O72" i="5" s="1"/>
  <c r="P72" i="5" s="1"/>
  <c r="M72" i="5"/>
  <c r="CG65" i="4"/>
  <c r="AM199" i="4"/>
  <c r="AN62" i="4" l="1"/>
  <c r="J45" i="7"/>
  <c r="F45" i="7"/>
  <c r="AO63" i="4"/>
  <c r="AP63" i="4" s="1"/>
  <c r="AQ63" i="4" s="1"/>
  <c r="AR63" i="4" s="1"/>
  <c r="AK163" i="4"/>
  <c r="AJ164" i="4"/>
  <c r="AK164" i="4" s="1"/>
  <c r="AK162" i="4"/>
  <c r="Z63" i="4"/>
  <c r="L72" i="5"/>
  <c r="CH66" i="4"/>
  <c r="CI66" i="4" s="1"/>
  <c r="CJ66" i="4" s="1"/>
  <c r="CK66" i="4" s="1"/>
  <c r="AM200" i="4"/>
  <c r="G45" i="7" l="1"/>
  <c r="L45" i="7" s="1"/>
  <c r="K45" i="7"/>
  <c r="H45" i="7" s="1"/>
  <c r="M45" i="7" s="1"/>
  <c r="AA64" i="4"/>
  <c r="AB64" i="4" s="1"/>
  <c r="AC64" i="4" s="1"/>
  <c r="AD64" i="4" s="1"/>
  <c r="AN63" i="4"/>
  <c r="AJ165" i="4"/>
  <c r="AK165" i="4" s="1"/>
  <c r="M73" i="5"/>
  <c r="N73" i="5" s="1"/>
  <c r="O73" i="5" s="1"/>
  <c r="P73" i="5" s="1"/>
  <c r="CG66" i="4"/>
  <c r="AM201" i="4"/>
  <c r="N45" i="7" l="1"/>
  <c r="E46" i="7" s="1"/>
  <c r="I46" i="7"/>
  <c r="AO64" i="4"/>
  <c r="AP64" i="4" s="1"/>
  <c r="AQ64" i="4" s="1"/>
  <c r="AR64" i="4" s="1"/>
  <c r="Z64" i="4"/>
  <c r="AJ166" i="4"/>
  <c r="AK166" i="4"/>
  <c r="L73" i="5"/>
  <c r="CH67" i="4"/>
  <c r="CI67" i="4" s="1"/>
  <c r="AM202" i="4"/>
  <c r="F46" i="7" l="1"/>
  <c r="J46" i="7"/>
  <c r="AA65" i="4"/>
  <c r="AB65" i="4" s="1"/>
  <c r="AC65" i="4" s="1"/>
  <c r="AD65" i="4" s="1"/>
  <c r="AN64" i="4"/>
  <c r="AJ167" i="4"/>
  <c r="AK167" i="4" s="1"/>
  <c r="M74" i="5"/>
  <c r="N74" i="5" s="1"/>
  <c r="O74" i="5" s="1"/>
  <c r="P74" i="5" s="1"/>
  <c r="CJ67" i="4"/>
  <c r="CK67" i="4" s="1"/>
  <c r="AM203" i="4"/>
  <c r="G46" i="7" l="1"/>
  <c r="K46" i="7"/>
  <c r="AJ168" i="4"/>
  <c r="AJ169" i="4" s="1"/>
  <c r="AO65" i="4"/>
  <c r="AP65" i="4" s="1"/>
  <c r="AQ65" i="4" s="1"/>
  <c r="AR65" i="4" s="1"/>
  <c r="Z65" i="4"/>
  <c r="L74" i="5"/>
  <c r="CG67" i="4"/>
  <c r="AM204" i="4"/>
  <c r="H46" i="7" l="1"/>
  <c r="M46" i="7" s="1"/>
  <c r="L46" i="7"/>
  <c r="N46" i="7" s="1"/>
  <c r="AK168" i="4"/>
  <c r="AN65" i="4"/>
  <c r="AK169" i="4"/>
  <c r="AJ170" i="4"/>
  <c r="M75" i="5"/>
  <c r="O75" i="5"/>
  <c r="P75" i="5" s="1"/>
  <c r="N75" i="5"/>
  <c r="CH68" i="4"/>
  <c r="CI68" i="4" s="1"/>
  <c r="CJ68" i="4" s="1"/>
  <c r="CK68" i="4" s="1"/>
  <c r="AM205" i="4"/>
  <c r="I47" i="7" l="1"/>
  <c r="E47" i="7"/>
  <c r="J47" i="7" s="1"/>
  <c r="AJ171" i="4"/>
  <c r="AJ172" i="4" s="1"/>
  <c r="AO66" i="4"/>
  <c r="AP66" i="4" s="1"/>
  <c r="AQ66" i="4" s="1"/>
  <c r="AR66" i="4" s="1"/>
  <c r="AK170" i="4"/>
  <c r="L75" i="5"/>
  <c r="CG68" i="4"/>
  <c r="AM206" i="4"/>
  <c r="F47" i="7" l="1"/>
  <c r="G47" i="7" s="1"/>
  <c r="L47" i="7" s="1"/>
  <c r="K47" i="7"/>
  <c r="H47" i="7" s="1"/>
  <c r="M47" i="7" s="1"/>
  <c r="I48" i="7" s="1"/>
  <c r="AN66" i="4"/>
  <c r="AK171" i="4"/>
  <c r="AK172" i="4"/>
  <c r="AJ173" i="4"/>
  <c r="AK173" i="4"/>
  <c r="N76" i="5"/>
  <c r="O76" i="5" s="1"/>
  <c r="P76" i="5" s="1"/>
  <c r="M76" i="5"/>
  <c r="CH69" i="4"/>
  <c r="AM207" i="4"/>
  <c r="N47" i="7" l="1"/>
  <c r="E48" i="7" s="1"/>
  <c r="J48" i="7" s="1"/>
  <c r="AJ174" i="4"/>
  <c r="AK174" i="4" s="1"/>
  <c r="AO67" i="4"/>
  <c r="AP67" i="4" s="1"/>
  <c r="AQ67" i="4" s="1"/>
  <c r="AR67" i="4" s="1"/>
  <c r="L76" i="5"/>
  <c r="CI69" i="4"/>
  <c r="CJ69" i="4" s="1"/>
  <c r="CK69" i="4" s="1"/>
  <c r="AM208" i="4"/>
  <c r="AN67" i="4" l="1"/>
  <c r="F48" i="7"/>
  <c r="K48" i="7" s="1"/>
  <c r="G48" i="7"/>
  <c r="AP68" i="4"/>
  <c r="AQ68" i="4" s="1"/>
  <c r="AR68" i="4" s="1"/>
  <c r="AO68" i="4"/>
  <c r="AJ175" i="4"/>
  <c r="M77" i="5"/>
  <c r="CG69" i="4"/>
  <c r="AM209" i="4"/>
  <c r="AN68" i="4" l="1"/>
  <c r="L48" i="7"/>
  <c r="N48" i="7" s="1"/>
  <c r="H48" i="7"/>
  <c r="M48" i="7" s="1"/>
  <c r="AO69" i="4"/>
  <c r="AP69" i="4" s="1"/>
  <c r="AQ69" i="4" s="1"/>
  <c r="AR69" i="4" s="1"/>
  <c r="AJ176" i="4"/>
  <c r="AK176" i="4" s="1"/>
  <c r="AK175" i="4"/>
  <c r="N77" i="5"/>
  <c r="O77" i="5" s="1"/>
  <c r="P77" i="5" s="1"/>
  <c r="CH70" i="4"/>
  <c r="AM210" i="4"/>
  <c r="I49" i="7" l="1"/>
  <c r="E49" i="7"/>
  <c r="J49" i="7" s="1"/>
  <c r="AJ177" i="4"/>
  <c r="AK177" i="4"/>
  <c r="AN69" i="4"/>
  <c r="L77" i="5"/>
  <c r="CI70" i="4"/>
  <c r="CJ70" i="4" s="1"/>
  <c r="CK70" i="4" s="1"/>
  <c r="AM211" i="4"/>
  <c r="F49" i="7" l="1"/>
  <c r="K49" i="7" s="1"/>
  <c r="G49" i="7"/>
  <c r="AJ178" i="4"/>
  <c r="AJ179" i="4" s="1"/>
  <c r="AO70" i="4"/>
  <c r="M78" i="5"/>
  <c r="N78" i="5" s="1"/>
  <c r="O78" i="5" s="1"/>
  <c r="P78" i="5" s="1"/>
  <c r="CG70" i="4"/>
  <c r="AM212" i="4"/>
  <c r="AP70" i="4" l="1"/>
  <c r="AQ70" i="4" s="1"/>
  <c r="AR70" i="4" s="1"/>
  <c r="H49" i="7"/>
  <c r="M49" i="7" s="1"/>
  <c r="L49" i="7"/>
  <c r="N49" i="7" s="1"/>
  <c r="AK178" i="4"/>
  <c r="AK179" i="4"/>
  <c r="AJ180" i="4"/>
  <c r="AK180" i="4" s="1"/>
  <c r="L78" i="5"/>
  <c r="CH71" i="4"/>
  <c r="AM213" i="4"/>
  <c r="AN70" i="4" l="1"/>
  <c r="AO71" i="4" s="1"/>
  <c r="AP71" i="4" s="1"/>
  <c r="AQ71" i="4" s="1"/>
  <c r="AR71" i="4" s="1"/>
  <c r="I50" i="7"/>
  <c r="E50" i="7"/>
  <c r="J50" i="7" s="1"/>
  <c r="AJ181" i="4"/>
  <c r="AK181" i="4"/>
  <c r="M79" i="5"/>
  <c r="N79" i="5"/>
  <c r="O79" i="5" s="1"/>
  <c r="CI71" i="4"/>
  <c r="CJ71" i="4" s="1"/>
  <c r="CK71" i="4" s="1"/>
  <c r="AM214" i="4"/>
  <c r="F50" i="7" l="1"/>
  <c r="G50" i="7" s="1"/>
  <c r="L50" i="7" s="1"/>
  <c r="AJ182" i="4"/>
  <c r="AK182" i="4" s="1"/>
  <c r="AN71" i="4"/>
  <c r="P79" i="5"/>
  <c r="L79" i="5"/>
  <c r="CG71" i="4"/>
  <c r="AM215" i="4"/>
  <c r="K50" i="7" l="1"/>
  <c r="H50" i="7" s="1"/>
  <c r="M50" i="7" s="1"/>
  <c r="I51" i="7" s="1"/>
  <c r="N50" i="7"/>
  <c r="E51" i="7" s="1"/>
  <c r="J51" i="7" s="1"/>
  <c r="AO72" i="4"/>
  <c r="AJ183" i="4"/>
  <c r="N80" i="5"/>
  <c r="O80" i="5" s="1"/>
  <c r="P80" i="5" s="1"/>
  <c r="M80" i="5"/>
  <c r="L80" i="5" s="1"/>
  <c r="CH72" i="4"/>
  <c r="CI72" i="4" s="1"/>
  <c r="CJ72" i="4" s="1"/>
  <c r="CK72" i="4" s="1"/>
  <c r="AM216" i="4"/>
  <c r="F51" i="7" l="1"/>
  <c r="AP72" i="4"/>
  <c r="AQ72" i="4" s="1"/>
  <c r="AR72" i="4" s="1"/>
  <c r="AJ184" i="4"/>
  <c r="AK184" i="4" s="1"/>
  <c r="AK183" i="4"/>
  <c r="M81" i="5"/>
  <c r="N81" i="5"/>
  <c r="O81" i="5" s="1"/>
  <c r="P81" i="5" s="1"/>
  <c r="CG72" i="4"/>
  <c r="AM217" i="4"/>
  <c r="G51" i="7" l="1"/>
  <c r="L51" i="7" s="1"/>
  <c r="K51" i="7"/>
  <c r="AJ185" i="4"/>
  <c r="AK185" i="4" s="1"/>
  <c r="AN72" i="4"/>
  <c r="L81" i="5"/>
  <c r="CH73" i="4"/>
  <c r="CI73" i="4" s="1"/>
  <c r="CJ73" i="4" s="1"/>
  <c r="CK73" i="4" s="1"/>
  <c r="AM218" i="4"/>
  <c r="H51" i="7" l="1"/>
  <c r="M51" i="7" s="1"/>
  <c r="N51" i="7"/>
  <c r="AO73" i="4"/>
  <c r="AJ186" i="4"/>
  <c r="M82" i="5"/>
  <c r="N82" i="5" s="1"/>
  <c r="O82" i="5" s="1"/>
  <c r="P82" i="5" s="1"/>
  <c r="CG73" i="4"/>
  <c r="AM219" i="4"/>
  <c r="I52" i="7" l="1"/>
  <c r="E52" i="7"/>
  <c r="F52" i="7" s="1"/>
  <c r="AJ187" i="4"/>
  <c r="AJ188" i="4" s="1"/>
  <c r="AP73" i="4"/>
  <c r="AQ73" i="4" s="1"/>
  <c r="AR73" i="4" s="1"/>
  <c r="AK186" i="4"/>
  <c r="L82" i="5"/>
  <c r="CH74" i="4"/>
  <c r="AM220" i="4"/>
  <c r="J52" i="7" l="1"/>
  <c r="G52" i="7" s="1"/>
  <c r="K52" i="7"/>
  <c r="AK187" i="4"/>
  <c r="AK188" i="4"/>
  <c r="AJ189" i="4"/>
  <c r="AN73" i="4"/>
  <c r="M83" i="5"/>
  <c r="O83" i="5"/>
  <c r="P83" i="5" s="1"/>
  <c r="N83" i="5"/>
  <c r="CI74" i="4"/>
  <c r="CJ74" i="4" s="1"/>
  <c r="CK74" i="4" s="1"/>
  <c r="AM221" i="4"/>
  <c r="L52" i="7" l="1"/>
  <c r="N52" i="7" s="1"/>
  <c r="H52" i="7"/>
  <c r="M52" i="7" s="1"/>
  <c r="AO74" i="4"/>
  <c r="AK189" i="4"/>
  <c r="AJ190" i="4"/>
  <c r="L83" i="5"/>
  <c r="CG74" i="4"/>
  <c r="AM222" i="4"/>
  <c r="E53" i="7" l="1"/>
  <c r="J53" i="7" s="1"/>
  <c r="I53" i="7"/>
  <c r="AK190" i="4"/>
  <c r="AJ191" i="4"/>
  <c r="AJ192" i="4" s="1"/>
  <c r="AP74" i="4"/>
  <c r="AQ74" i="4" s="1"/>
  <c r="AR74" i="4" s="1"/>
  <c r="N84" i="5"/>
  <c r="O84" i="5" s="1"/>
  <c r="P84" i="5" s="1"/>
  <c r="M84" i="5"/>
  <c r="CH75" i="4"/>
  <c r="CI75" i="4" s="1"/>
  <c r="AM223" i="4"/>
  <c r="AK191" i="4" l="1"/>
  <c r="F53" i="7"/>
  <c r="AK192" i="4"/>
  <c r="AJ193" i="4"/>
  <c r="AN74" i="4"/>
  <c r="L84" i="5"/>
  <c r="CJ75" i="4"/>
  <c r="CK75" i="4" s="1"/>
  <c r="AM224" i="4"/>
  <c r="G53" i="7" l="1"/>
  <c r="L53" i="7" s="1"/>
  <c r="K53" i="7"/>
  <c r="AO75" i="4"/>
  <c r="AK193" i="4"/>
  <c r="AJ194" i="4"/>
  <c r="M85" i="5"/>
  <c r="N85" i="5"/>
  <c r="O85" i="5" s="1"/>
  <c r="P85" i="5" s="1"/>
  <c r="CG75" i="4"/>
  <c r="AM225" i="4"/>
  <c r="H53" i="7" l="1"/>
  <c r="M53" i="7" s="1"/>
  <c r="N53" i="7"/>
  <c r="AP75" i="4"/>
  <c r="AQ75" i="4" s="1"/>
  <c r="AR75" i="4" s="1"/>
  <c r="AK194" i="4"/>
  <c r="AJ195" i="4"/>
  <c r="AK195" i="4" s="1"/>
  <c r="L85" i="5"/>
  <c r="CH76" i="4"/>
  <c r="CI76" i="4" s="1"/>
  <c r="CJ76" i="4" s="1"/>
  <c r="CK76" i="4" s="1"/>
  <c r="AM226" i="4"/>
  <c r="E54" i="7" l="1"/>
  <c r="J54" i="7" s="1"/>
  <c r="I54" i="7"/>
  <c r="F54" i="7" s="1"/>
  <c r="AJ196" i="4"/>
  <c r="AK196" i="4" s="1"/>
  <c r="AN75" i="4"/>
  <c r="M86" i="5"/>
  <c r="N86" i="5" s="1"/>
  <c r="O86" i="5" s="1"/>
  <c r="P86" i="5" s="1"/>
  <c r="CG76" i="4"/>
  <c r="AM227" i="4"/>
  <c r="K54" i="7" l="1"/>
  <c r="G54" i="7"/>
  <c r="AO76" i="4"/>
  <c r="AJ197" i="4"/>
  <c r="AK197" i="4" s="1"/>
  <c r="L86" i="5"/>
  <c r="CH77" i="4"/>
  <c r="AM228" i="4"/>
  <c r="H54" i="7" l="1"/>
  <c r="M54" i="7" s="1"/>
  <c r="L54" i="7"/>
  <c r="N54" i="7" s="1"/>
  <c r="AP76" i="4"/>
  <c r="AQ76" i="4" s="1"/>
  <c r="AR76" i="4" s="1"/>
  <c r="AJ198" i="4"/>
  <c r="AK198" i="4" s="1"/>
  <c r="M87" i="5"/>
  <c r="N87" i="5"/>
  <c r="O87" i="5" s="1"/>
  <c r="CI77" i="4"/>
  <c r="CJ77" i="4" s="1"/>
  <c r="CK77" i="4" s="1"/>
  <c r="AM229" i="4"/>
  <c r="E55" i="7" l="1"/>
  <c r="F55" i="7" s="1"/>
  <c r="K55" i="7" s="1"/>
  <c r="I55" i="7"/>
  <c r="AJ199" i="4"/>
  <c r="AK199" i="4" s="1"/>
  <c r="AN76" i="4"/>
  <c r="P87" i="5"/>
  <c r="L87" i="5"/>
  <c r="CG77" i="4"/>
  <c r="AM230" i="4"/>
  <c r="J55" i="7" l="1"/>
  <c r="G55" i="7" s="1"/>
  <c r="AO77" i="4"/>
  <c r="AP77" i="4" s="1"/>
  <c r="AQ77" i="4" s="1"/>
  <c r="AR77" i="4" s="1"/>
  <c r="AJ200" i="4"/>
  <c r="AK200" i="4"/>
  <c r="N88" i="5"/>
  <c r="O88" i="5" s="1"/>
  <c r="P88" i="5" s="1"/>
  <c r="M88" i="5"/>
  <c r="CH78" i="4"/>
  <c r="CI78" i="4"/>
  <c r="AM231" i="4"/>
  <c r="L55" i="7" l="1"/>
  <c r="N55" i="7" s="1"/>
  <c r="H55" i="7"/>
  <c r="M55" i="7" s="1"/>
  <c r="AN77" i="4"/>
  <c r="AJ201" i="4"/>
  <c r="AK201" i="4" s="1"/>
  <c r="L88" i="5"/>
  <c r="CJ78" i="4"/>
  <c r="CK78" i="4" s="1"/>
  <c r="AM232" i="4"/>
  <c r="E56" i="7" l="1"/>
  <c r="J56" i="7" s="1"/>
  <c r="I56" i="7"/>
  <c r="AJ202" i="4"/>
  <c r="AK202" i="4"/>
  <c r="AO78" i="4"/>
  <c r="AP78" i="4" s="1"/>
  <c r="AQ78" i="4" s="1"/>
  <c r="AR78" i="4" s="1"/>
  <c r="M89" i="5"/>
  <c r="N89" i="5" s="1"/>
  <c r="O89" i="5" s="1"/>
  <c r="P89" i="5" s="1"/>
  <c r="CG78" i="4"/>
  <c r="AM233" i="4"/>
  <c r="F56" i="7" l="1"/>
  <c r="AN78" i="4"/>
  <c r="AJ203" i="4"/>
  <c r="AK203" i="4" s="1"/>
  <c r="L89" i="5"/>
  <c r="CH79" i="4"/>
  <c r="CI79" i="4" s="1"/>
  <c r="CJ79" i="4" s="1"/>
  <c r="CK79" i="4" s="1"/>
  <c r="AM234" i="4"/>
  <c r="K56" i="7" l="1"/>
  <c r="G56" i="7"/>
  <c r="AJ204" i="4"/>
  <c r="AJ205" i="4" s="1"/>
  <c r="AO79" i="4"/>
  <c r="AP79" i="4" s="1"/>
  <c r="AQ79" i="4" s="1"/>
  <c r="AR79" i="4" s="1"/>
  <c r="M90" i="5"/>
  <c r="N90" i="5" s="1"/>
  <c r="O90" i="5" s="1"/>
  <c r="P90" i="5" s="1"/>
  <c r="CG79" i="4"/>
  <c r="AM235" i="4"/>
  <c r="H56" i="7" l="1"/>
  <c r="M56" i="7" s="1"/>
  <c r="L56" i="7"/>
  <c r="N56" i="7" s="1"/>
  <c r="AN79" i="4"/>
  <c r="AK205" i="4"/>
  <c r="AJ206" i="4"/>
  <c r="AK204" i="4"/>
  <c r="L90" i="5"/>
  <c r="CH80" i="4"/>
  <c r="AM236" i="4"/>
  <c r="E57" i="7" l="1"/>
  <c r="J57" i="7" s="1"/>
  <c r="I57" i="7"/>
  <c r="AK206" i="4"/>
  <c r="AJ207" i="4"/>
  <c r="AJ208" i="4" s="1"/>
  <c r="AO80" i="4"/>
  <c r="AP80" i="4" s="1"/>
  <c r="AQ80" i="4" s="1"/>
  <c r="AR80" i="4" s="1"/>
  <c r="M91" i="5"/>
  <c r="O91" i="5"/>
  <c r="P91" i="5" s="1"/>
  <c r="N91" i="5"/>
  <c r="CI80" i="4"/>
  <c r="CJ80" i="4" s="1"/>
  <c r="CK80" i="4" s="1"/>
  <c r="AM237" i="4"/>
  <c r="AN80" i="4" l="1"/>
  <c r="F57" i="7"/>
  <c r="K57" i="7" s="1"/>
  <c r="G57" i="7"/>
  <c r="AO81" i="4"/>
  <c r="AK207" i="4"/>
  <c r="AK208" i="4"/>
  <c r="AJ209" i="4"/>
  <c r="L91" i="5"/>
  <c r="CG80" i="4"/>
  <c r="AM238" i="4"/>
  <c r="H57" i="7" l="1"/>
  <c r="M57" i="7" s="1"/>
  <c r="L57" i="7"/>
  <c r="N57" i="7" s="1"/>
  <c r="AP81" i="4"/>
  <c r="AQ81" i="4" s="1"/>
  <c r="AR81" i="4" s="1"/>
  <c r="AK209" i="4"/>
  <c r="AJ210" i="4"/>
  <c r="M92" i="5"/>
  <c r="CH81" i="4"/>
  <c r="AM239" i="4"/>
  <c r="E58" i="7" l="1"/>
  <c r="J58" i="7" s="1"/>
  <c r="I58" i="7"/>
  <c r="AJ211" i="4"/>
  <c r="AJ212" i="4" s="1"/>
  <c r="AK210" i="4"/>
  <c r="AN81" i="4"/>
  <c r="N92" i="5"/>
  <c r="O92" i="5" s="1"/>
  <c r="P92" i="5" s="1"/>
  <c r="CI81" i="4"/>
  <c r="CJ81" i="4" s="1"/>
  <c r="CK81" i="4" s="1"/>
  <c r="AM240" i="4"/>
  <c r="F58" i="7" l="1"/>
  <c r="AO82" i="4"/>
  <c r="AK211" i="4"/>
  <c r="AK212" i="4"/>
  <c r="AJ213" i="4"/>
  <c r="AJ214" i="4" s="1"/>
  <c r="L92" i="5"/>
  <c r="CG81" i="4"/>
  <c r="AM241" i="4"/>
  <c r="G58" i="7" l="1"/>
  <c r="K58" i="7"/>
  <c r="AK213" i="4"/>
  <c r="AK214" i="4"/>
  <c r="AJ215" i="4"/>
  <c r="AP82" i="4"/>
  <c r="AQ82" i="4" s="1"/>
  <c r="AR82" i="4" s="1"/>
  <c r="M93" i="5"/>
  <c r="N93" i="5"/>
  <c r="O93" i="5" s="1"/>
  <c r="P93" i="5" s="1"/>
  <c r="CH82" i="4"/>
  <c r="CI82" i="4"/>
  <c r="CJ82" i="4" s="1"/>
  <c r="CK82" i="4" s="1"/>
  <c r="AM242" i="4"/>
  <c r="L58" i="7" l="1"/>
  <c r="N58" i="7" s="1"/>
  <c r="H58" i="7"/>
  <c r="M58" i="7" s="1"/>
  <c r="CG82" i="4"/>
  <c r="CH83" i="4" s="1"/>
  <c r="CI83" i="4" s="1"/>
  <c r="CJ83" i="4" s="1"/>
  <c r="CK83" i="4" s="1"/>
  <c r="AK215" i="4"/>
  <c r="AJ216" i="4"/>
  <c r="AJ217" i="4" s="1"/>
  <c r="AN82" i="4"/>
  <c r="L93" i="5"/>
  <c r="AM243" i="4"/>
  <c r="AK216" i="4" l="1"/>
  <c r="E59" i="7"/>
  <c r="I59" i="7"/>
  <c r="AK217" i="4"/>
  <c r="AJ218" i="4"/>
  <c r="AO83" i="4"/>
  <c r="AP83" i="4" s="1"/>
  <c r="AQ83" i="4" s="1"/>
  <c r="AR83" i="4" s="1"/>
  <c r="M94" i="5"/>
  <c r="N94" i="5" s="1"/>
  <c r="O94" i="5" s="1"/>
  <c r="P94" i="5" s="1"/>
  <c r="CG83" i="4"/>
  <c r="AM244" i="4"/>
  <c r="AN83" i="4" l="1"/>
  <c r="AO84" i="4" s="1"/>
  <c r="AP84" i="4" s="1"/>
  <c r="AQ84" i="4" s="1"/>
  <c r="AR84" i="4" s="1"/>
  <c r="F59" i="7"/>
  <c r="K59" i="7" s="1"/>
  <c r="J59" i="7"/>
  <c r="AK218" i="4"/>
  <c r="AJ219" i="4"/>
  <c r="AJ220" i="4" s="1"/>
  <c r="L94" i="5"/>
  <c r="CH84" i="4"/>
  <c r="CI84" i="4" s="1"/>
  <c r="CJ84" i="4" s="1"/>
  <c r="CK84" i="4" s="1"/>
  <c r="AM245" i="4"/>
  <c r="G59" i="7" l="1"/>
  <c r="H59" i="7" s="1"/>
  <c r="M59" i="7" s="1"/>
  <c r="L59" i="7"/>
  <c r="N59" i="7" s="1"/>
  <c r="AK220" i="4"/>
  <c r="AK221" i="4"/>
  <c r="AJ221" i="4"/>
  <c r="AJ222" i="4" s="1"/>
  <c r="AK219" i="4"/>
  <c r="AN84" i="4"/>
  <c r="M95" i="5"/>
  <c r="O95" i="5"/>
  <c r="L95" i="5" s="1"/>
  <c r="P95" i="5"/>
  <c r="N95" i="5"/>
  <c r="CG84" i="4"/>
  <c r="AM246" i="4"/>
  <c r="I60" i="7" l="1"/>
  <c r="E60" i="7"/>
  <c r="J60" i="7" s="1"/>
  <c r="AK222" i="4"/>
  <c r="AJ223" i="4"/>
  <c r="AJ224" i="4" s="1"/>
  <c r="AO85" i="4"/>
  <c r="AP85" i="4" s="1"/>
  <c r="AQ85" i="4" s="1"/>
  <c r="AR85" i="4" s="1"/>
  <c r="N96" i="5"/>
  <c r="O96" i="5" s="1"/>
  <c r="P96" i="5" s="1"/>
  <c r="M96" i="5"/>
  <c r="L96" i="5" s="1"/>
  <c r="CH85" i="4"/>
  <c r="CI85" i="4" s="1"/>
  <c r="CJ85" i="4" s="1"/>
  <c r="CK85" i="4" s="1"/>
  <c r="AM247" i="4"/>
  <c r="F60" i="7" l="1"/>
  <c r="G60" i="7" s="1"/>
  <c r="K60" i="7"/>
  <c r="AN85" i="4"/>
  <c r="AK224" i="4"/>
  <c r="AJ225" i="4"/>
  <c r="AJ226" i="4" s="1"/>
  <c r="AK223" i="4"/>
  <c r="M97" i="5"/>
  <c r="N97" i="5"/>
  <c r="O97" i="5" s="1"/>
  <c r="P97" i="5" s="1"/>
  <c r="CG85" i="4"/>
  <c r="AM248" i="4"/>
  <c r="H60" i="7" l="1"/>
  <c r="M60" i="7" s="1"/>
  <c r="L60" i="7"/>
  <c r="N60" i="7" s="1"/>
  <c r="AK226" i="4"/>
  <c r="AJ227" i="4"/>
  <c r="AK225" i="4"/>
  <c r="AO86" i="4"/>
  <c r="AP86" i="4"/>
  <c r="AQ86" i="4" s="1"/>
  <c r="AR86" i="4" s="1"/>
  <c r="L97" i="5"/>
  <c r="CH86" i="4"/>
  <c r="CI86" i="4" s="1"/>
  <c r="CJ86" i="4" s="1"/>
  <c r="CK86" i="4" s="1"/>
  <c r="AM249" i="4"/>
  <c r="AN86" i="4" l="1"/>
  <c r="E61" i="7"/>
  <c r="J61" i="7" s="1"/>
  <c r="I61" i="7"/>
  <c r="AO87" i="4"/>
  <c r="AP87" i="4" s="1"/>
  <c r="AQ87" i="4" s="1"/>
  <c r="AR87" i="4" s="1"/>
  <c r="AK227" i="4"/>
  <c r="AJ228" i="4"/>
  <c r="M98" i="5"/>
  <c r="N98" i="5" s="1"/>
  <c r="O98" i="5" s="1"/>
  <c r="P98" i="5" s="1"/>
  <c r="CG86" i="4"/>
  <c r="AM250" i="4"/>
  <c r="AN87" i="4" l="1"/>
  <c r="F61" i="7"/>
  <c r="AO88" i="4"/>
  <c r="AP88" i="4" s="1"/>
  <c r="AQ88" i="4" s="1"/>
  <c r="AR88" i="4" s="1"/>
  <c r="AK228" i="4"/>
  <c r="AJ229" i="4"/>
  <c r="L98" i="5"/>
  <c r="CH87" i="4"/>
  <c r="AM251" i="4"/>
  <c r="K61" i="7" l="1"/>
  <c r="G61" i="7"/>
  <c r="AK229" i="4"/>
  <c r="AJ230" i="4"/>
  <c r="AK230" i="4" s="1"/>
  <c r="AN88" i="4"/>
  <c r="M99" i="5"/>
  <c r="N99" i="5"/>
  <c r="O99" i="5" s="1"/>
  <c r="P99" i="5" s="1"/>
  <c r="CI87" i="4"/>
  <c r="CJ87" i="4" s="1"/>
  <c r="CK87" i="4" s="1"/>
  <c r="AM252" i="4"/>
  <c r="L61" i="7" l="1"/>
  <c r="N61" i="7" s="1"/>
  <c r="H61" i="7"/>
  <c r="M61" i="7" s="1"/>
  <c r="AO89" i="4"/>
  <c r="AJ231" i="4"/>
  <c r="AJ232" i="4" s="1"/>
  <c r="CG87" i="4"/>
  <c r="CH88" i="4" s="1"/>
  <c r="L99" i="5"/>
  <c r="AM253" i="4"/>
  <c r="AK231" i="4" l="1"/>
  <c r="I62" i="7"/>
  <c r="E62" i="7"/>
  <c r="AP89" i="4"/>
  <c r="AQ89" i="4" s="1"/>
  <c r="AR89" i="4" s="1"/>
  <c r="CI88" i="4"/>
  <c r="AK232" i="4"/>
  <c r="AJ233" i="4"/>
  <c r="M100" i="5"/>
  <c r="AM254" i="4"/>
  <c r="F62" i="7" l="1"/>
  <c r="K62" i="7" s="1"/>
  <c r="J62" i="7"/>
  <c r="G62" i="7" s="1"/>
  <c r="AK233" i="4"/>
  <c r="AJ234" i="4"/>
  <c r="AJ235" i="4" s="1"/>
  <c r="AN89" i="4"/>
  <c r="CJ88" i="4"/>
  <c r="CK88" i="4" s="1"/>
  <c r="N100" i="5"/>
  <c r="O100" i="5" s="1"/>
  <c r="P100" i="5" s="1"/>
  <c r="AM255" i="4"/>
  <c r="AK234" i="4" l="1"/>
  <c r="L62" i="7"/>
  <c r="N62" i="7" s="1"/>
  <c r="H62" i="7"/>
  <c r="M62" i="7" s="1"/>
  <c r="AK235" i="4"/>
  <c r="AJ236" i="4"/>
  <c r="AJ237" i="4" s="1"/>
  <c r="AO90" i="4"/>
  <c r="AP90" i="4"/>
  <c r="AQ90" i="4" s="1"/>
  <c r="AR90" i="4" s="1"/>
  <c r="AN90" i="4" s="1"/>
  <c r="CG88" i="4"/>
  <c r="L100" i="5"/>
  <c r="AM256" i="4"/>
  <c r="AK236" i="4" l="1"/>
  <c r="I63" i="7"/>
  <c r="E63" i="7"/>
  <c r="J63" i="7" s="1"/>
  <c r="AO91" i="4"/>
  <c r="AP91" i="4"/>
  <c r="AQ91" i="4" s="1"/>
  <c r="AR91" i="4" s="1"/>
  <c r="AK237" i="4"/>
  <c r="AJ238" i="4"/>
  <c r="CH89" i="4"/>
  <c r="CI89" i="4"/>
  <c r="CJ89" i="4" s="1"/>
  <c r="CK89" i="4" s="1"/>
  <c r="M101" i="5"/>
  <c r="N101" i="5" s="1"/>
  <c r="AM257" i="4"/>
  <c r="AN91" i="4" l="1"/>
  <c r="AO92" i="4" s="1"/>
  <c r="AP92" i="4" s="1"/>
  <c r="AQ92" i="4" s="1"/>
  <c r="AR92" i="4" s="1"/>
  <c r="F63" i="7"/>
  <c r="CG89" i="4"/>
  <c r="AK238" i="4"/>
  <c r="AJ239" i="4"/>
  <c r="AJ240" i="4" s="1"/>
  <c r="O101" i="5"/>
  <c r="P101" i="5" s="1"/>
  <c r="L101" i="5" s="1"/>
  <c r="AM258" i="4"/>
  <c r="AK239" i="4" l="1"/>
  <c r="G63" i="7"/>
  <c r="K63" i="7"/>
  <c r="CH90" i="4"/>
  <c r="CI90" i="4" s="1"/>
  <c r="CJ90" i="4" s="1"/>
  <c r="CK90" i="4" s="1"/>
  <c r="CG90" i="4" s="1"/>
  <c r="AK240" i="4"/>
  <c r="AJ241" i="4"/>
  <c r="AJ242" i="4" s="1"/>
  <c r="AN92" i="4"/>
  <c r="M102" i="5"/>
  <c r="N102" i="5"/>
  <c r="O102" i="5" s="1"/>
  <c r="AM259" i="4"/>
  <c r="AK241" i="4" l="1"/>
  <c r="L63" i="7"/>
  <c r="N63" i="7" s="1"/>
  <c r="H63" i="7"/>
  <c r="M63" i="7" s="1"/>
  <c r="CH91" i="4"/>
  <c r="CI91" i="4" s="1"/>
  <c r="AO93" i="4"/>
  <c r="AP93" i="4" s="1"/>
  <c r="AQ93" i="4" s="1"/>
  <c r="AR93" i="4" s="1"/>
  <c r="AK242" i="4"/>
  <c r="AJ243" i="4"/>
  <c r="P102" i="5"/>
  <c r="L102" i="5"/>
  <c r="AM260" i="4"/>
  <c r="E64" i="7" l="1"/>
  <c r="I64" i="7"/>
  <c r="CJ91" i="4"/>
  <c r="CK91" i="4" s="1"/>
  <c r="CG91" i="4" s="1"/>
  <c r="CH92" i="4" s="1"/>
  <c r="CI92" i="4" s="1"/>
  <c r="AK243" i="4"/>
  <c r="AJ244" i="4"/>
  <c r="AN93" i="4"/>
  <c r="M103" i="5"/>
  <c r="AM261" i="4"/>
  <c r="J64" i="7" l="1"/>
  <c r="F64" i="7"/>
  <c r="AK244" i="4"/>
  <c r="AJ245" i="4"/>
  <c r="AJ246" i="4" s="1"/>
  <c r="AO94" i="4"/>
  <c r="AP94" i="4" s="1"/>
  <c r="AQ94" i="4" s="1"/>
  <c r="AR94" i="4" s="1"/>
  <c r="N103" i="5"/>
  <c r="O103" i="5" s="1"/>
  <c r="P103" i="5" s="1"/>
  <c r="CJ92" i="4"/>
  <c r="CK92" i="4" s="1"/>
  <c r="AM262" i="4"/>
  <c r="CG92" i="4" l="1"/>
  <c r="AN94" i="4"/>
  <c r="AO95" i="4" s="1"/>
  <c r="AP95" i="4" s="1"/>
  <c r="AQ95" i="4" s="1"/>
  <c r="AR95" i="4" s="1"/>
  <c r="AK245" i="4"/>
  <c r="K64" i="7"/>
  <c r="G64" i="7"/>
  <c r="AK246" i="4"/>
  <c r="AJ247" i="4"/>
  <c r="L103" i="5"/>
  <c r="CH93" i="4"/>
  <c r="CI93" i="4" s="1"/>
  <c r="CJ93" i="4" s="1"/>
  <c r="CK93" i="4" s="1"/>
  <c r="AM263" i="4"/>
  <c r="L64" i="7" l="1"/>
  <c r="N64" i="7" s="1"/>
  <c r="H64" i="7"/>
  <c r="M64" i="7" s="1"/>
  <c r="AN95" i="4"/>
  <c r="AK247" i="4"/>
  <c r="AJ248" i="4"/>
  <c r="M104" i="5"/>
  <c r="N104" i="5" s="1"/>
  <c r="O104" i="5" s="1"/>
  <c r="P104" i="5" s="1"/>
  <c r="CG93" i="4"/>
  <c r="AM264" i="4"/>
  <c r="E65" i="7" l="1"/>
  <c r="J65" i="7" s="1"/>
  <c r="I65" i="7"/>
  <c r="AK248" i="4"/>
  <c r="AJ249" i="4"/>
  <c r="AJ250" i="4" s="1"/>
  <c r="AO96" i="4"/>
  <c r="AP96" i="4" s="1"/>
  <c r="AQ96" i="4" s="1"/>
  <c r="AR96" i="4" s="1"/>
  <c r="L104" i="5"/>
  <c r="CH94" i="4"/>
  <c r="CI94" i="4" s="1"/>
  <c r="AM265" i="4"/>
  <c r="AK249" i="4" l="1"/>
  <c r="F65" i="7"/>
  <c r="AN96" i="4"/>
  <c r="AK250" i="4"/>
  <c r="AJ251" i="4"/>
  <c r="M105" i="5"/>
  <c r="N105" i="5" s="1"/>
  <c r="CJ94" i="4"/>
  <c r="CK94" i="4" s="1"/>
  <c r="AM266" i="4"/>
  <c r="G65" i="7" l="1"/>
  <c r="K65" i="7"/>
  <c r="AK251" i="4"/>
  <c r="AJ252" i="4"/>
  <c r="AO97" i="4"/>
  <c r="O105" i="5"/>
  <c r="P105" i="5" s="1"/>
  <c r="CG94" i="4"/>
  <c r="AM267" i="4"/>
  <c r="H65" i="7" l="1"/>
  <c r="M65" i="7" s="1"/>
  <c r="L65" i="7"/>
  <c r="N65" i="7" s="1"/>
  <c r="AP97" i="4"/>
  <c r="AQ97" i="4" s="1"/>
  <c r="AR97" i="4" s="1"/>
  <c r="AK252" i="4"/>
  <c r="AJ253" i="4"/>
  <c r="AJ254" i="4" s="1"/>
  <c r="L105" i="5"/>
  <c r="CH95" i="4"/>
  <c r="CI95" i="4" s="1"/>
  <c r="CJ95" i="4" s="1"/>
  <c r="CK95" i="4" s="1"/>
  <c r="AM268" i="4"/>
  <c r="I66" i="7" l="1"/>
  <c r="E66" i="7"/>
  <c r="AK254" i="4"/>
  <c r="AJ255" i="4"/>
  <c r="AK253" i="4"/>
  <c r="AN97" i="4"/>
  <c r="M106" i="5"/>
  <c r="N106" i="5" s="1"/>
  <c r="O106" i="5" s="1"/>
  <c r="P106" i="5" s="1"/>
  <c r="CG95" i="4"/>
  <c r="AM269" i="4"/>
  <c r="F66" i="7" l="1"/>
  <c r="G66" i="7" s="1"/>
  <c r="J66" i="7"/>
  <c r="AO98" i="4"/>
  <c r="AP98" i="4" s="1"/>
  <c r="AQ98" i="4" s="1"/>
  <c r="AR98" i="4" s="1"/>
  <c r="AK255" i="4"/>
  <c r="AJ256" i="4"/>
  <c r="L106" i="5"/>
  <c r="CH96" i="4"/>
  <c r="AM270" i="4"/>
  <c r="K66" i="7" l="1"/>
  <c r="L66" i="7"/>
  <c r="N66" i="7" s="1"/>
  <c r="H66" i="7"/>
  <c r="M66" i="7" s="1"/>
  <c r="AN98" i="4"/>
  <c r="AK256" i="4"/>
  <c r="AJ257" i="4"/>
  <c r="M107" i="5"/>
  <c r="N107" i="5"/>
  <c r="O107" i="5"/>
  <c r="P107" i="5" s="1"/>
  <c r="CI96" i="4"/>
  <c r="CJ96" i="4" s="1"/>
  <c r="CK96" i="4" s="1"/>
  <c r="AM271" i="4"/>
  <c r="E67" i="7" l="1"/>
  <c r="J67" i="7" s="1"/>
  <c r="I67" i="7"/>
  <c r="AK257" i="4"/>
  <c r="AJ258" i="4"/>
  <c r="AJ259" i="4" s="1"/>
  <c r="AO99" i="4"/>
  <c r="AP99" i="4" s="1"/>
  <c r="AQ99" i="4" s="1"/>
  <c r="AR99" i="4" s="1"/>
  <c r="L107" i="5"/>
  <c r="CG96" i="4"/>
  <c r="AM272" i="4"/>
  <c r="AK258" i="4" l="1"/>
  <c r="F67" i="7"/>
  <c r="K67" i="7" s="1"/>
  <c r="AN99" i="4"/>
  <c r="AK259" i="4"/>
  <c r="AJ260" i="4"/>
  <c r="AK260" i="4" s="1"/>
  <c r="M108" i="5"/>
  <c r="N108" i="5" s="1"/>
  <c r="O108" i="5" s="1"/>
  <c r="P108" i="5" s="1"/>
  <c r="CH97" i="4"/>
  <c r="AM273" i="4"/>
  <c r="G67" i="7" l="1"/>
  <c r="L67" i="7" s="1"/>
  <c r="N67" i="7" s="1"/>
  <c r="AJ261" i="4"/>
  <c r="AK261" i="4"/>
  <c r="AO100" i="4"/>
  <c r="L108" i="5"/>
  <c r="CI97" i="4"/>
  <c r="CJ97" i="4" s="1"/>
  <c r="CK97" i="4" s="1"/>
  <c r="AM274" i="4"/>
  <c r="AP100" i="4" l="1"/>
  <c r="AQ100" i="4" s="1"/>
  <c r="AR100" i="4" s="1"/>
  <c r="H67" i="7"/>
  <c r="M67" i="7" s="1"/>
  <c r="I68" i="7" s="1"/>
  <c r="AJ262" i="4"/>
  <c r="AK262" i="4" s="1"/>
  <c r="M109" i="5"/>
  <c r="N109" i="5" s="1"/>
  <c r="CG97" i="4"/>
  <c r="AM275" i="4"/>
  <c r="AN100" i="4" l="1"/>
  <c r="E68" i="7"/>
  <c r="J68" i="7" s="1"/>
  <c r="F68" i="7"/>
  <c r="AJ263" i="4"/>
  <c r="AJ264" i="4" s="1"/>
  <c r="O109" i="5"/>
  <c r="P109" i="5" s="1"/>
  <c r="CH98" i="4"/>
  <c r="AM276" i="4"/>
  <c r="AO101" i="4" l="1"/>
  <c r="AP101" i="4" s="1"/>
  <c r="AQ101" i="4" s="1"/>
  <c r="AR101" i="4" s="1"/>
  <c r="K68" i="7"/>
  <c r="G68" i="7"/>
  <c r="AK264" i="4"/>
  <c r="AJ265" i="4"/>
  <c r="AJ266" i="4" s="1"/>
  <c r="AK263" i="4"/>
  <c r="L109" i="5"/>
  <c r="CI98" i="4"/>
  <c r="CJ98" i="4" s="1"/>
  <c r="CK98" i="4" s="1"/>
  <c r="AM277" i="4"/>
  <c r="AK265" i="4" l="1"/>
  <c r="AN101" i="4"/>
  <c r="H68" i="7"/>
  <c r="M68" i="7" s="1"/>
  <c r="L68" i="7"/>
  <c r="N68" i="7" s="1"/>
  <c r="AK266" i="4"/>
  <c r="AJ267" i="4"/>
  <c r="M110" i="5"/>
  <c r="N110" i="5"/>
  <c r="O110" i="5" s="1"/>
  <c r="CG98" i="4"/>
  <c r="AM278" i="4"/>
  <c r="AO102" i="4" l="1"/>
  <c r="AP102" i="4" s="1"/>
  <c r="AQ102" i="4" s="1"/>
  <c r="AR102" i="4" s="1"/>
  <c r="E69" i="7"/>
  <c r="I69" i="7"/>
  <c r="AJ268" i="4"/>
  <c r="AK267" i="4"/>
  <c r="P110" i="5"/>
  <c r="L110" i="5"/>
  <c r="CH99" i="4"/>
  <c r="CI99" i="4" s="1"/>
  <c r="CJ99" i="4" s="1"/>
  <c r="CK99" i="4" s="1"/>
  <c r="AM279" i="4"/>
  <c r="AN102" i="4" l="1"/>
  <c r="AO103" i="4" s="1"/>
  <c r="AP103" i="4" s="1"/>
  <c r="AQ103" i="4" s="1"/>
  <c r="AR103" i="4" s="1"/>
  <c r="F69" i="7"/>
  <c r="K69" i="7" s="1"/>
  <c r="J69" i="7"/>
  <c r="AJ269" i="4"/>
  <c r="AJ270" i="4" s="1"/>
  <c r="AK269" i="4"/>
  <c r="AK268" i="4"/>
  <c r="M111" i="5"/>
  <c r="CG99" i="4"/>
  <c r="AM280" i="4"/>
  <c r="AN103" i="4" l="1"/>
  <c r="AO104" i="4" s="1"/>
  <c r="AP104" i="4" s="1"/>
  <c r="AQ104" i="4" s="1"/>
  <c r="AR104" i="4" s="1"/>
  <c r="G69" i="7"/>
  <c r="L69" i="7" s="1"/>
  <c r="N69" i="7" s="1"/>
  <c r="H69" i="7"/>
  <c r="M69" i="7" s="1"/>
  <c r="AK270" i="4"/>
  <c r="AJ271" i="4"/>
  <c r="N111" i="5"/>
  <c r="O111" i="5" s="1"/>
  <c r="P111" i="5" s="1"/>
  <c r="CH100" i="4"/>
  <c r="CI100" i="4" s="1"/>
  <c r="AM281" i="4"/>
  <c r="E70" i="7" l="1"/>
  <c r="F70" i="7" s="1"/>
  <c r="J70" i="7"/>
  <c r="I70" i="7"/>
  <c r="AN104" i="4"/>
  <c r="AK271" i="4"/>
  <c r="AJ272" i="4"/>
  <c r="L111" i="5"/>
  <c r="CJ100" i="4"/>
  <c r="CK100" i="4" s="1"/>
  <c r="AM282" i="4"/>
  <c r="G70" i="7" l="1"/>
  <c r="L70" i="7" s="1"/>
  <c r="K70" i="7"/>
  <c r="AK272" i="4"/>
  <c r="AJ273" i="4"/>
  <c r="AK273" i="4" s="1"/>
  <c r="AO105" i="4"/>
  <c r="N112" i="5"/>
  <c r="O112" i="5" s="1"/>
  <c r="P112" i="5" s="1"/>
  <c r="M112" i="5"/>
  <c r="CG100" i="4"/>
  <c r="AM283" i="4"/>
  <c r="H70" i="7" l="1"/>
  <c r="M70" i="7" s="1"/>
  <c r="I71" i="7"/>
  <c r="N70" i="7"/>
  <c r="AP105" i="4"/>
  <c r="AQ105" i="4" s="1"/>
  <c r="AR105" i="4" s="1"/>
  <c r="AJ274" i="4"/>
  <c r="AJ275" i="4" s="1"/>
  <c r="L112" i="5"/>
  <c r="CH101" i="4"/>
  <c r="AM284" i="4"/>
  <c r="AK274" i="4" l="1"/>
  <c r="E71" i="7"/>
  <c r="J71" i="7" s="1"/>
  <c r="AK275" i="4"/>
  <c r="AJ276" i="4"/>
  <c r="AN105" i="4"/>
  <c r="M113" i="5"/>
  <c r="N113" i="5" s="1"/>
  <c r="CI101" i="4"/>
  <c r="CJ101" i="4" s="1"/>
  <c r="CK101" i="4" s="1"/>
  <c r="AM285" i="4"/>
  <c r="F71" i="7" l="1"/>
  <c r="G71" i="7" s="1"/>
  <c r="L71" i="7" s="1"/>
  <c r="K71" i="7"/>
  <c r="H71" i="7" s="1"/>
  <c r="M71" i="7" s="1"/>
  <c r="I72" i="7" s="1"/>
  <c r="AO106" i="4"/>
  <c r="AP106" i="4" s="1"/>
  <c r="AQ106" i="4" s="1"/>
  <c r="AR106" i="4" s="1"/>
  <c r="AK276" i="4"/>
  <c r="AJ277" i="4"/>
  <c r="AJ278" i="4" s="1"/>
  <c r="O113" i="5"/>
  <c r="P113" i="5" s="1"/>
  <c r="L113" i="5"/>
  <c r="CG101" i="4"/>
  <c r="AM286" i="4"/>
  <c r="AN106" i="4" l="1"/>
  <c r="N71" i="7"/>
  <c r="E72" i="7" s="1"/>
  <c r="J72" i="7" s="1"/>
  <c r="AO107" i="4"/>
  <c r="AP107" i="4" s="1"/>
  <c r="AQ107" i="4" s="1"/>
  <c r="AK278" i="4"/>
  <c r="AJ279" i="4"/>
  <c r="AK277" i="4"/>
  <c r="M114" i="5"/>
  <c r="N114" i="5"/>
  <c r="O114" i="5" s="1"/>
  <c r="P114" i="5" s="1"/>
  <c r="CH102" i="4"/>
  <c r="CI102" i="4"/>
  <c r="CJ102" i="4" s="1"/>
  <c r="CK102" i="4" s="1"/>
  <c r="AM287" i="4"/>
  <c r="F72" i="7" l="1"/>
  <c r="AR107" i="4"/>
  <c r="AN107" i="4" s="1"/>
  <c r="AK279" i="4"/>
  <c r="AJ280" i="4"/>
  <c r="L114" i="5"/>
  <c r="CG102" i="4"/>
  <c r="AM288" i="4"/>
  <c r="K72" i="7" l="1"/>
  <c r="G72" i="7"/>
  <c r="AO108" i="4"/>
  <c r="AP108" i="4" s="1"/>
  <c r="AQ108" i="4" s="1"/>
  <c r="AR108" i="4" s="1"/>
  <c r="AK280" i="4"/>
  <c r="AJ281" i="4"/>
  <c r="AJ282" i="4" s="1"/>
  <c r="M115" i="5"/>
  <c r="CH103" i="4"/>
  <c r="CI103" i="4" s="1"/>
  <c r="AM289" i="4"/>
  <c r="L72" i="7" l="1"/>
  <c r="N72" i="7" s="1"/>
  <c r="H72" i="7"/>
  <c r="M72" i="7" s="1"/>
  <c r="CJ103" i="4"/>
  <c r="CK103" i="4" s="1"/>
  <c r="AK282" i="4"/>
  <c r="AJ283" i="4"/>
  <c r="AK283" i="4" s="1"/>
  <c r="AN108" i="4"/>
  <c r="AK281" i="4"/>
  <c r="N115" i="5"/>
  <c r="O115" i="5" s="1"/>
  <c r="P115" i="5" s="1"/>
  <c r="AM290" i="4"/>
  <c r="E73" i="7" l="1"/>
  <c r="I73" i="7"/>
  <c r="AO109" i="4"/>
  <c r="AP109" i="4" s="1"/>
  <c r="AQ109" i="4" s="1"/>
  <c r="AR109" i="4" s="1"/>
  <c r="AJ284" i="4"/>
  <c r="AJ285" i="4" s="1"/>
  <c r="CG103" i="4"/>
  <c r="CH104" i="4" s="1"/>
  <c r="L115" i="5"/>
  <c r="CI104" i="4"/>
  <c r="CJ104" i="4" s="1"/>
  <c r="CK104" i="4" s="1"/>
  <c r="AM291" i="4"/>
  <c r="AK284" i="4" l="1"/>
  <c r="F73" i="7"/>
  <c r="K73" i="7" s="1"/>
  <c r="J73" i="7"/>
  <c r="G73" i="7" s="1"/>
  <c r="AK285" i="4"/>
  <c r="AJ286" i="4"/>
  <c r="AN109" i="4"/>
  <c r="N116" i="5"/>
  <c r="O116" i="5" s="1"/>
  <c r="M116" i="5"/>
  <c r="CG104" i="4"/>
  <c r="AM292" i="4"/>
  <c r="L73" i="7" l="1"/>
  <c r="H73" i="7"/>
  <c r="M73" i="7" s="1"/>
  <c r="N73" i="7"/>
  <c r="AO110" i="4"/>
  <c r="AP110" i="4" s="1"/>
  <c r="AQ110" i="4" s="1"/>
  <c r="AR110" i="4" s="1"/>
  <c r="AK286" i="4"/>
  <c r="AJ287" i="4"/>
  <c r="AK287" i="4"/>
  <c r="P116" i="5"/>
  <c r="L116" i="5"/>
  <c r="CH105" i="4"/>
  <c r="CI105" i="4" s="1"/>
  <c r="AM293" i="4"/>
  <c r="E74" i="7" l="1"/>
  <c r="J74" i="7" s="1"/>
  <c r="I74" i="7"/>
  <c r="F74" i="7"/>
  <c r="K74" i="7" s="1"/>
  <c r="AN110" i="4"/>
  <c r="AJ288" i="4"/>
  <c r="AJ289" i="4" s="1"/>
  <c r="M117" i="5"/>
  <c r="N117" i="5" s="1"/>
  <c r="O117" i="5" s="1"/>
  <c r="P117" i="5" s="1"/>
  <c r="CJ105" i="4"/>
  <c r="CK105" i="4" s="1"/>
  <c r="AM294" i="4"/>
  <c r="G74" i="7" l="1"/>
  <c r="AO111" i="4"/>
  <c r="AP111" i="4" s="1"/>
  <c r="AQ111" i="4" s="1"/>
  <c r="AR111" i="4" s="1"/>
  <c r="AK288" i="4"/>
  <c r="AK289" i="4"/>
  <c r="AJ290" i="4"/>
  <c r="L117" i="5"/>
  <c r="CG105" i="4"/>
  <c r="AM295" i="4"/>
  <c r="H74" i="7" l="1"/>
  <c r="M74" i="7" s="1"/>
  <c r="L74" i="7"/>
  <c r="N74" i="7" s="1"/>
  <c r="AN111" i="4"/>
  <c r="AK290" i="4"/>
  <c r="AJ291" i="4"/>
  <c r="M118" i="5"/>
  <c r="N118" i="5"/>
  <c r="O118" i="5" s="1"/>
  <c r="P118" i="5" s="1"/>
  <c r="AM296" i="4"/>
  <c r="E75" i="7" l="1"/>
  <c r="J75" i="7" s="1"/>
  <c r="I75" i="7"/>
  <c r="AK291" i="4"/>
  <c r="AJ292" i="4"/>
  <c r="AJ293" i="4" s="1"/>
  <c r="AO112" i="4"/>
  <c r="AP112" i="4" s="1"/>
  <c r="AQ112" i="4" s="1"/>
  <c r="AR112" i="4" s="1"/>
  <c r="L118" i="5"/>
  <c r="AM297" i="4"/>
  <c r="F75" i="7" l="1"/>
  <c r="AK292" i="4"/>
  <c r="AN112" i="4"/>
  <c r="AK293" i="4"/>
  <c r="AJ294" i="4"/>
  <c r="AJ295" i="4" s="1"/>
  <c r="M119" i="5"/>
  <c r="AM298" i="4"/>
  <c r="G75" i="7" l="1"/>
  <c r="L75" i="7" s="1"/>
  <c r="K75" i="7"/>
  <c r="AK295" i="4"/>
  <c r="AJ296" i="4"/>
  <c r="AK296" i="4" s="1"/>
  <c r="AK294" i="4"/>
  <c r="AO113" i="4"/>
  <c r="AP113" i="4" s="1"/>
  <c r="AQ113" i="4" s="1"/>
  <c r="AR113" i="4" s="1"/>
  <c r="N119" i="5"/>
  <c r="O119" i="5" s="1"/>
  <c r="P119" i="5" s="1"/>
  <c r="AM299" i="4"/>
  <c r="H75" i="7" l="1"/>
  <c r="M75" i="7" s="1"/>
  <c r="N75" i="7"/>
  <c r="AN113" i="4"/>
  <c r="AJ297" i="4"/>
  <c r="L119" i="5"/>
  <c r="AM300" i="4"/>
  <c r="E76" i="7" l="1"/>
  <c r="I76" i="7"/>
  <c r="J76" i="7"/>
  <c r="F76" i="7"/>
  <c r="G76" i="7" s="1"/>
  <c r="L76" i="7" s="1"/>
  <c r="AJ298" i="4"/>
  <c r="AJ299" i="4" s="1"/>
  <c r="AK297" i="4"/>
  <c r="AO114" i="4"/>
  <c r="M120" i="5"/>
  <c r="N120" i="5" s="1"/>
  <c r="O120" i="5" s="1"/>
  <c r="P120" i="5" s="1"/>
  <c r="AM301" i="4"/>
  <c r="K76" i="7" l="1"/>
  <c r="N76" i="7" s="1"/>
  <c r="AK299" i="4"/>
  <c r="AJ300" i="4"/>
  <c r="AP114" i="4"/>
  <c r="AQ114" i="4" s="1"/>
  <c r="AR114" i="4" s="1"/>
  <c r="AK298" i="4"/>
  <c r="L120" i="5"/>
  <c r="AM302" i="4"/>
  <c r="H76" i="7" l="1"/>
  <c r="M76" i="7" s="1"/>
  <c r="AK300" i="4"/>
  <c r="AJ301" i="4"/>
  <c r="AN114" i="4"/>
  <c r="M121" i="5"/>
  <c r="N121" i="5" s="1"/>
  <c r="AM303" i="4"/>
  <c r="E77" i="7" l="1"/>
  <c r="J77" i="7" s="1"/>
  <c r="I77" i="7"/>
  <c r="AK301" i="4"/>
  <c r="AJ302" i="4"/>
  <c r="AJ303" i="4" s="1"/>
  <c r="AO115" i="4"/>
  <c r="AP115" i="4" s="1"/>
  <c r="AQ115" i="4" s="1"/>
  <c r="AR115" i="4" s="1"/>
  <c r="O121" i="5"/>
  <c r="P121" i="5" s="1"/>
  <c r="L121" i="5"/>
  <c r="AM304" i="4"/>
  <c r="AK302" i="4" l="1"/>
  <c r="F77" i="7"/>
  <c r="AK303" i="4"/>
  <c r="AJ304" i="4"/>
  <c r="AN115" i="4"/>
  <c r="M122" i="5"/>
  <c r="N122" i="5"/>
  <c r="O122" i="5" s="1"/>
  <c r="P122" i="5" s="1"/>
  <c r="AM305" i="4"/>
  <c r="G77" i="7" l="1"/>
  <c r="K77" i="7"/>
  <c r="AO116" i="4"/>
  <c r="AP116" i="4"/>
  <c r="AQ116" i="4" s="1"/>
  <c r="AR116" i="4" s="1"/>
  <c r="AJ305" i="4"/>
  <c r="AK305" i="4" s="1"/>
  <c r="AK304" i="4"/>
  <c r="L122" i="5"/>
  <c r="AN116" i="4" l="1"/>
  <c r="H77" i="7"/>
  <c r="M77" i="7" s="1"/>
  <c r="L77" i="7"/>
  <c r="N77" i="7" s="1"/>
  <c r="AO117" i="4"/>
  <c r="AP117" i="4" s="1"/>
  <c r="AQ117" i="4" s="1"/>
  <c r="AR117" i="4" s="1"/>
  <c r="M123" i="5"/>
  <c r="E78" i="7" l="1"/>
  <c r="J78" i="7" s="1"/>
  <c r="I78" i="7"/>
  <c r="F78" i="7" s="1"/>
  <c r="AN117" i="4"/>
  <c r="N123" i="5"/>
  <c r="O123" i="5" s="1"/>
  <c r="P123" i="5" s="1"/>
  <c r="K78" i="7" l="1"/>
  <c r="G78" i="7"/>
  <c r="H78" i="7" s="1"/>
  <c r="M78" i="7" s="1"/>
  <c r="AO118" i="4"/>
  <c r="AP118" i="4" s="1"/>
  <c r="AQ118" i="4" s="1"/>
  <c r="AR118" i="4" s="1"/>
  <c r="L123" i="5"/>
  <c r="L78" i="7" l="1"/>
  <c r="N78" i="7" s="1"/>
  <c r="I79" i="7"/>
  <c r="E79" i="7"/>
  <c r="J79" i="7" s="1"/>
  <c r="AN118" i="4"/>
  <c r="N124" i="5"/>
  <c r="O124" i="5" s="1"/>
  <c r="P124" i="5" s="1"/>
  <c r="M124" i="5"/>
  <c r="F79" i="7" l="1"/>
  <c r="K79" i="7" s="1"/>
  <c r="G79" i="7"/>
  <c r="AO119" i="4"/>
  <c r="AP119" i="4" s="1"/>
  <c r="AQ119" i="4" s="1"/>
  <c r="AR119" i="4" s="1"/>
  <c r="L124" i="5"/>
  <c r="L79" i="7" l="1"/>
  <c r="N79" i="7" s="1"/>
  <c r="H79" i="7"/>
  <c r="M79" i="7" s="1"/>
  <c r="AN119" i="4"/>
  <c r="M125" i="5"/>
  <c r="N125" i="5" s="1"/>
  <c r="O125" i="5" s="1"/>
  <c r="P125" i="5" s="1"/>
  <c r="I80" i="7" l="1"/>
  <c r="E80" i="7"/>
  <c r="J80" i="7" s="1"/>
  <c r="AO120" i="4"/>
  <c r="AP120" i="4" s="1"/>
  <c r="AQ120" i="4" s="1"/>
  <c r="AR120" i="4" s="1"/>
  <c r="L125" i="5"/>
  <c r="F80" i="7" l="1"/>
  <c r="AN120" i="4"/>
  <c r="M126" i="5"/>
  <c r="N126" i="5"/>
  <c r="O126" i="5" s="1"/>
  <c r="P126" i="5" s="1"/>
  <c r="G80" i="7" l="1"/>
  <c r="K80" i="7"/>
  <c r="AO121" i="4"/>
  <c r="AP121" i="4" s="1"/>
  <c r="L126" i="5"/>
  <c r="L80" i="7" l="1"/>
  <c r="N80" i="7" s="1"/>
  <c r="H80" i="7"/>
  <c r="M80" i="7" s="1"/>
  <c r="AQ121" i="4"/>
  <c r="AR121" i="4" s="1"/>
  <c r="M127" i="5"/>
  <c r="I81" i="7" l="1"/>
  <c r="E81" i="7"/>
  <c r="F81" i="7" s="1"/>
  <c r="AN121" i="4"/>
  <c r="N127" i="5"/>
  <c r="O127" i="5" s="1"/>
  <c r="P127" i="5" s="1"/>
  <c r="K81" i="7" l="1"/>
  <c r="J81" i="7"/>
  <c r="G81" i="7" s="1"/>
  <c r="L81" i="7" s="1"/>
  <c r="AO122" i="4"/>
  <c r="AP122" i="4" s="1"/>
  <c r="AQ122" i="4" s="1"/>
  <c r="AR122" i="4" s="1"/>
  <c r="L127" i="5"/>
  <c r="N81" i="7" l="1"/>
  <c r="H81" i="7"/>
  <c r="M81" i="7" s="1"/>
  <c r="AN122" i="4"/>
  <c r="M128" i="5"/>
  <c r="N128" i="5" s="1"/>
  <c r="O128" i="5" s="1"/>
  <c r="P128" i="5" s="1"/>
  <c r="E82" i="7" l="1"/>
  <c r="J82" i="7" s="1"/>
  <c r="I82" i="7"/>
  <c r="AO123" i="4"/>
  <c r="AP123" i="4"/>
  <c r="AQ123" i="4" s="1"/>
  <c r="AR123" i="4" s="1"/>
  <c r="L128" i="5"/>
  <c r="F82" i="7" l="1"/>
  <c r="AN123" i="4"/>
  <c r="M129" i="5"/>
  <c r="G82" i="7" l="1"/>
  <c r="K82" i="7"/>
  <c r="AO124" i="4"/>
  <c r="AP124" i="4" s="1"/>
  <c r="AQ124" i="4" s="1"/>
  <c r="AR124" i="4" s="1"/>
  <c r="N129" i="5"/>
  <c r="O129" i="5" s="1"/>
  <c r="P129" i="5" s="1"/>
  <c r="H82" i="7" l="1"/>
  <c r="M82" i="7" s="1"/>
  <c r="L82" i="7"/>
  <c r="N82" i="7" s="1"/>
  <c r="AN124" i="4"/>
  <c r="L129" i="5"/>
  <c r="I83" i="7" l="1"/>
  <c r="E83" i="7"/>
  <c r="J83" i="7" s="1"/>
  <c r="F83" i="7"/>
  <c r="K83" i="7" s="1"/>
  <c r="AO125" i="4"/>
  <c r="AP125" i="4" s="1"/>
  <c r="AQ125" i="4" s="1"/>
  <c r="AR125" i="4" s="1"/>
  <c r="M130" i="5"/>
  <c r="N130" i="5" s="1"/>
  <c r="O130" i="5" s="1"/>
  <c r="P130" i="5" s="1"/>
  <c r="G83" i="7" l="1"/>
  <c r="AN125" i="4"/>
  <c r="L130" i="5"/>
  <c r="L83" i="7" l="1"/>
  <c r="N83" i="7" s="1"/>
  <c r="H83" i="7"/>
  <c r="M83" i="7" s="1"/>
  <c r="AO126" i="4"/>
  <c r="AP126" i="4"/>
  <c r="AQ126" i="4" s="1"/>
  <c r="AR126" i="4" s="1"/>
  <c r="M131" i="5"/>
  <c r="N131" i="5" s="1"/>
  <c r="O131" i="5" s="1"/>
  <c r="P131" i="5" s="1"/>
  <c r="AN126" i="4" l="1"/>
  <c r="AO127" i="4" s="1"/>
  <c r="AP127" i="4" s="1"/>
  <c r="AQ127" i="4" s="1"/>
  <c r="AR127" i="4" s="1"/>
  <c r="I84" i="7"/>
  <c r="E84" i="7"/>
  <c r="J84" i="7" s="1"/>
  <c r="L131" i="5"/>
  <c r="F84" i="7" l="1"/>
  <c r="AN127" i="4"/>
  <c r="M132" i="5"/>
  <c r="N132" i="5"/>
  <c r="O132" i="5"/>
  <c r="P132" i="5" s="1"/>
  <c r="K84" i="7" l="1"/>
  <c r="G84" i="7"/>
  <c r="AO128" i="4"/>
  <c r="AP128" i="4"/>
  <c r="AQ128" i="4" s="1"/>
  <c r="AR128" i="4" s="1"/>
  <c r="L132" i="5"/>
  <c r="AN128" i="4" l="1"/>
  <c r="L84" i="7"/>
  <c r="N84" i="7" s="1"/>
  <c r="H84" i="7"/>
  <c r="M84" i="7" s="1"/>
  <c r="AO129" i="4"/>
  <c r="AP129" i="4" s="1"/>
  <c r="M133" i="5"/>
  <c r="N133" i="5" s="1"/>
  <c r="I85" i="7" l="1"/>
  <c r="E85" i="7"/>
  <c r="F85" i="7" s="1"/>
  <c r="AQ129" i="4"/>
  <c r="AR129" i="4" s="1"/>
  <c r="O133" i="5"/>
  <c r="P133" i="5" s="1"/>
  <c r="AN129" i="4" l="1"/>
  <c r="AO130" i="4" s="1"/>
  <c r="AP130" i="4" s="1"/>
  <c r="AQ130" i="4" s="1"/>
  <c r="AR130" i="4" s="1"/>
  <c r="J85" i="7"/>
  <c r="G85" i="7" s="1"/>
  <c r="K85" i="7"/>
  <c r="L133" i="5"/>
  <c r="L85" i="7" l="1"/>
  <c r="N85" i="7" s="1"/>
  <c r="H85" i="7"/>
  <c r="M85" i="7" s="1"/>
  <c r="AN130" i="4"/>
  <c r="M134" i="5"/>
  <c r="N134" i="5"/>
  <c r="O134" i="5" s="1"/>
  <c r="P134" i="5" s="1"/>
  <c r="I86" i="7" l="1"/>
  <c r="E86" i="7"/>
  <c r="F86" i="7" s="1"/>
  <c r="AO131" i="4"/>
  <c r="AP131" i="4" s="1"/>
  <c r="AQ131" i="4" s="1"/>
  <c r="AR131" i="4" s="1"/>
  <c r="AN131" i="4" s="1"/>
  <c r="L134" i="5"/>
  <c r="J86" i="7" l="1"/>
  <c r="K86" i="7"/>
  <c r="G86" i="7"/>
  <c r="AO132" i="4"/>
  <c r="AP132" i="4" s="1"/>
  <c r="AQ132" i="4" s="1"/>
  <c r="AR132" i="4" s="1"/>
  <c r="M135" i="5"/>
  <c r="N135" i="5" s="1"/>
  <c r="O135" i="5" s="1"/>
  <c r="P135" i="5" s="1"/>
  <c r="H86" i="7" l="1"/>
  <c r="M86" i="7" s="1"/>
  <c r="L86" i="7"/>
  <c r="N86" i="7" s="1"/>
  <c r="E87" i="7" s="1"/>
  <c r="J87" i="7" s="1"/>
  <c r="AN132" i="4"/>
  <c r="L135" i="5"/>
  <c r="I87" i="7" l="1"/>
  <c r="F87" i="7"/>
  <c r="G87" i="7" s="1"/>
  <c r="AO133" i="4"/>
  <c r="M136" i="5"/>
  <c r="O136" i="5"/>
  <c r="P136" i="5" s="1"/>
  <c r="N136" i="5"/>
  <c r="AP133" i="4" l="1"/>
  <c r="AQ133" i="4" s="1"/>
  <c r="AR133" i="4" s="1"/>
  <c r="L87" i="7"/>
  <c r="H87" i="7"/>
  <c r="M87" i="7" s="1"/>
  <c r="K87" i="7"/>
  <c r="L136" i="5"/>
  <c r="AN133" i="4" l="1"/>
  <c r="N87" i="7"/>
  <c r="I88" i="7"/>
  <c r="E88" i="7"/>
  <c r="J88" i="7" s="1"/>
  <c r="N137" i="5"/>
  <c r="O137" i="5" s="1"/>
  <c r="P137" i="5" s="1"/>
  <c r="M137" i="5"/>
  <c r="AO134" i="4" l="1"/>
  <c r="AP134" i="4" s="1"/>
  <c r="AQ134" i="4" s="1"/>
  <c r="AR134" i="4" s="1"/>
  <c r="F88" i="7"/>
  <c r="L137" i="5"/>
  <c r="AN134" i="4" l="1"/>
  <c r="AO135" i="4" s="1"/>
  <c r="AP135" i="4" s="1"/>
  <c r="AQ135" i="4" s="1"/>
  <c r="AR135" i="4" s="1"/>
  <c r="K88" i="7"/>
  <c r="G88" i="7"/>
  <c r="M138" i="5"/>
  <c r="N138" i="5"/>
  <c r="O138" i="5" s="1"/>
  <c r="P138" i="5" s="1"/>
  <c r="AN135" i="4" l="1"/>
  <c r="AO136" i="4" s="1"/>
  <c r="AP136" i="4" s="1"/>
  <c r="AQ136" i="4" s="1"/>
  <c r="AR136" i="4" s="1"/>
  <c r="H88" i="7"/>
  <c r="M88" i="7" s="1"/>
  <c r="L88" i="7"/>
  <c r="N88" i="7" s="1"/>
  <c r="L138" i="5"/>
  <c r="I89" i="7" l="1"/>
  <c r="E89" i="7"/>
  <c r="F89" i="7" s="1"/>
  <c r="K89" i="7" s="1"/>
  <c r="J89" i="7"/>
  <c r="G89" i="7" s="1"/>
  <c r="H89" i="7" s="1"/>
  <c r="M89" i="7" s="1"/>
  <c r="AN136" i="4"/>
  <c r="M139" i="5"/>
  <c r="N139" i="5" s="1"/>
  <c r="O139" i="5" s="1"/>
  <c r="P139" i="5" s="1"/>
  <c r="L89" i="7" l="1"/>
  <c r="N89" i="7" s="1"/>
  <c r="E90" i="7" s="1"/>
  <c r="J90" i="7" s="1"/>
  <c r="I90" i="7"/>
  <c r="F90" i="7"/>
  <c r="G90" i="7" s="1"/>
  <c r="AO137" i="4"/>
  <c r="AP137" i="4" s="1"/>
  <c r="AQ137" i="4" s="1"/>
  <c r="AR137" i="4" s="1"/>
  <c r="L139" i="5"/>
  <c r="L90" i="7" l="1"/>
  <c r="H90" i="7"/>
  <c r="M90" i="7" s="1"/>
  <c r="K90" i="7"/>
  <c r="AN137" i="4"/>
  <c r="M140" i="5"/>
  <c r="N140" i="5" s="1"/>
  <c r="O140" i="5" s="1"/>
  <c r="P140" i="5" s="1"/>
  <c r="N90" i="7" l="1"/>
  <c r="E91" i="7" s="1"/>
  <c r="J91" i="7" s="1"/>
  <c r="I91" i="7"/>
  <c r="AO138" i="4"/>
  <c r="AP138" i="4" s="1"/>
  <c r="AQ138" i="4" s="1"/>
  <c r="AR138" i="4" s="1"/>
  <c r="L140" i="5"/>
  <c r="F91" i="7" l="1"/>
  <c r="AN138" i="4"/>
  <c r="N141" i="5"/>
  <c r="O141" i="5" s="1"/>
  <c r="P141" i="5" s="1"/>
  <c r="M141" i="5"/>
  <c r="K91" i="7" l="1"/>
  <c r="G91" i="7"/>
  <c r="AO139" i="4"/>
  <c r="AP139" i="4"/>
  <c r="AQ139" i="4" s="1"/>
  <c r="AR139" i="4" s="1"/>
  <c r="L141" i="5"/>
  <c r="L91" i="7" l="1"/>
  <c r="N91" i="7" s="1"/>
  <c r="H91" i="7"/>
  <c r="M91" i="7" s="1"/>
  <c r="AN139" i="4"/>
  <c r="M142" i="5"/>
  <c r="N142" i="5" s="1"/>
  <c r="O142" i="5" s="1"/>
  <c r="P142" i="5" s="1"/>
  <c r="E92" i="7" l="1"/>
  <c r="J92" i="7" s="1"/>
  <c r="I92" i="7"/>
  <c r="F92" i="7" s="1"/>
  <c r="G92" i="7" s="1"/>
  <c r="L92" i="7" s="1"/>
  <c r="AO140" i="4"/>
  <c r="AP140" i="4" s="1"/>
  <c r="AQ140" i="4" s="1"/>
  <c r="AR140" i="4" s="1"/>
  <c r="L142" i="5"/>
  <c r="K92" i="7" l="1"/>
  <c r="H92" i="7" s="1"/>
  <c r="M92" i="7" s="1"/>
  <c r="N92" i="7"/>
  <c r="AN140" i="4"/>
  <c r="M143" i="5"/>
  <c r="N143" i="5" s="1"/>
  <c r="O143" i="5" s="1"/>
  <c r="P143" i="5" s="1"/>
  <c r="E93" i="7" l="1"/>
  <c r="J93" i="7" s="1"/>
  <c r="I93" i="7"/>
  <c r="AO141" i="4"/>
  <c r="AP141" i="4" s="1"/>
  <c r="AQ141" i="4" s="1"/>
  <c r="AR141" i="4" s="1"/>
  <c r="L143" i="5"/>
  <c r="F93" i="7" l="1"/>
  <c r="AN141" i="4"/>
  <c r="M144" i="5"/>
  <c r="N144" i="5"/>
  <c r="O144" i="5" s="1"/>
  <c r="P144" i="5" s="1"/>
  <c r="G93" i="7" l="1"/>
  <c r="K93" i="7"/>
  <c r="AO142" i="4"/>
  <c r="AP142" i="4" s="1"/>
  <c r="AQ142" i="4" s="1"/>
  <c r="AR142" i="4" s="1"/>
  <c r="L144" i="5"/>
  <c r="L93" i="7" l="1"/>
  <c r="N93" i="7" s="1"/>
  <c r="H93" i="7"/>
  <c r="M93" i="7" s="1"/>
  <c r="AN142" i="4"/>
  <c r="M145" i="5"/>
  <c r="E94" i="7" l="1"/>
  <c r="I94" i="7"/>
  <c r="F94" i="7" s="1"/>
  <c r="G94" i="7" s="1"/>
  <c r="H94" i="7" s="1"/>
  <c r="M94" i="7" s="1"/>
  <c r="J94" i="7"/>
  <c r="K94" i="7"/>
  <c r="AO143" i="4"/>
  <c r="AP143" i="4" s="1"/>
  <c r="AQ143" i="4" s="1"/>
  <c r="AR143" i="4" s="1"/>
  <c r="N145" i="5"/>
  <c r="O145" i="5" s="1"/>
  <c r="P145" i="5" s="1"/>
  <c r="I95" i="7" l="1"/>
  <c r="L94" i="7"/>
  <c r="N94" i="7" s="1"/>
  <c r="E95" i="7" s="1"/>
  <c r="AN143" i="4"/>
  <c r="L145" i="5"/>
  <c r="J95" i="7" l="1"/>
  <c r="F95" i="7"/>
  <c r="AO144" i="4"/>
  <c r="AP144" i="4" s="1"/>
  <c r="M146" i="5"/>
  <c r="G95" i="7" l="1"/>
  <c r="K95" i="7"/>
  <c r="AQ144" i="4"/>
  <c r="AR144" i="4" s="1"/>
  <c r="N146" i="5"/>
  <c r="O146" i="5" s="1"/>
  <c r="P146" i="5" s="1"/>
  <c r="L95" i="7" l="1"/>
  <c r="N95" i="7" s="1"/>
  <c r="H95" i="7"/>
  <c r="M95" i="7" s="1"/>
  <c r="AN144" i="4"/>
  <c r="L146" i="5"/>
  <c r="E96" i="7" l="1"/>
  <c r="J96" i="7" s="1"/>
  <c r="I96" i="7"/>
  <c r="AO145" i="4"/>
  <c r="AP145" i="4" s="1"/>
  <c r="AQ145" i="4" s="1"/>
  <c r="AR145" i="4" s="1"/>
  <c r="M147" i="5"/>
  <c r="N147" i="5" s="1"/>
  <c r="O147" i="5" s="1"/>
  <c r="P147" i="5" s="1"/>
  <c r="F96" i="7" l="1"/>
  <c r="AN145" i="4"/>
  <c r="L147" i="5"/>
  <c r="G96" i="7" l="1"/>
  <c r="K96" i="7"/>
  <c r="AO146" i="4"/>
  <c r="AP146" i="4" s="1"/>
  <c r="AQ146" i="4" s="1"/>
  <c r="AR146" i="4" s="1"/>
  <c r="M148" i="5"/>
  <c r="L96" i="7" l="1"/>
  <c r="N96" i="7" s="1"/>
  <c r="H96" i="7"/>
  <c r="M96" i="7" s="1"/>
  <c r="AN146" i="4"/>
  <c r="N148" i="5"/>
  <c r="O148" i="5" s="1"/>
  <c r="P148" i="5" s="1"/>
  <c r="E97" i="7" l="1"/>
  <c r="J97" i="7" s="1"/>
  <c r="I97" i="7"/>
  <c r="F97" i="7" s="1"/>
  <c r="AO147" i="4"/>
  <c r="AP147" i="4" s="1"/>
  <c r="AQ147" i="4" s="1"/>
  <c r="AR147" i="4" s="1"/>
  <c r="L148" i="5"/>
  <c r="K97" i="7" l="1"/>
  <c r="G97" i="7"/>
  <c r="AN147" i="4"/>
  <c r="N149" i="5"/>
  <c r="O149" i="5" s="1"/>
  <c r="P149" i="5" s="1"/>
  <c r="M149" i="5"/>
  <c r="H97" i="7" l="1"/>
  <c r="M97" i="7" s="1"/>
  <c r="L97" i="7"/>
  <c r="N97" i="7" s="1"/>
  <c r="AO148" i="4"/>
  <c r="AP148" i="4" s="1"/>
  <c r="AQ148" i="4" s="1"/>
  <c r="AR148" i="4" s="1"/>
  <c r="L149" i="5"/>
  <c r="E98" i="7" l="1"/>
  <c r="F98" i="7" s="1"/>
  <c r="K98" i="7" s="1"/>
  <c r="I98" i="7"/>
  <c r="AN148" i="4"/>
  <c r="M150" i="5"/>
  <c r="N150" i="5"/>
  <c r="O150" i="5" s="1"/>
  <c r="P150" i="5" s="1"/>
  <c r="J98" i="7" l="1"/>
  <c r="G98" i="7" s="1"/>
  <c r="AO149" i="4"/>
  <c r="AP149" i="4" s="1"/>
  <c r="AQ149" i="4" s="1"/>
  <c r="AR149" i="4" s="1"/>
  <c r="L150" i="5"/>
  <c r="L98" i="7" l="1"/>
  <c r="N98" i="7" s="1"/>
  <c r="H98" i="7"/>
  <c r="M98" i="7" s="1"/>
  <c r="AN149" i="4"/>
  <c r="M151" i="5"/>
  <c r="N151" i="5" s="1"/>
  <c r="O151" i="5" s="1"/>
  <c r="P151" i="5" s="1"/>
  <c r="E99" i="7" l="1"/>
  <c r="J99" i="7" s="1"/>
  <c r="I99" i="7"/>
  <c r="AO150" i="4"/>
  <c r="AP150" i="4" s="1"/>
  <c r="AQ150" i="4" s="1"/>
  <c r="AR150" i="4" s="1"/>
  <c r="L151" i="5"/>
  <c r="F99" i="7" l="1"/>
  <c r="AN150" i="4"/>
  <c r="M152" i="5"/>
  <c r="N152" i="5"/>
  <c r="O152" i="5" s="1"/>
  <c r="P152" i="5" s="1"/>
  <c r="G99" i="7" l="1"/>
  <c r="K99" i="7"/>
  <c r="AO151" i="4"/>
  <c r="AP151" i="4" s="1"/>
  <c r="AQ151" i="4" s="1"/>
  <c r="AR151" i="4" s="1"/>
  <c r="L152" i="5"/>
  <c r="L99" i="7" l="1"/>
  <c r="N99" i="7" s="1"/>
  <c r="H99" i="7"/>
  <c r="M99" i="7" s="1"/>
  <c r="AN151" i="4"/>
  <c r="M153" i="5"/>
  <c r="I100" i="7" l="1"/>
  <c r="E100" i="7"/>
  <c r="J100" i="7" s="1"/>
  <c r="AO152" i="4"/>
  <c r="AP152" i="4" s="1"/>
  <c r="N153" i="5"/>
  <c r="O153" i="5" s="1"/>
  <c r="P153" i="5" s="1"/>
  <c r="F100" i="7" l="1"/>
  <c r="AQ152" i="4"/>
  <c r="AR152" i="4" s="1"/>
  <c r="L153" i="5"/>
  <c r="G100" i="7" l="1"/>
  <c r="K100" i="7"/>
  <c r="AN152" i="4"/>
  <c r="M154" i="5"/>
  <c r="N154" i="5"/>
  <c r="O154" i="5" s="1"/>
  <c r="L100" i="7" l="1"/>
  <c r="N100" i="7" s="1"/>
  <c r="H100" i="7"/>
  <c r="M100" i="7" s="1"/>
  <c r="AO153" i="4"/>
  <c r="AP153" i="4" s="1"/>
  <c r="AQ153" i="4" s="1"/>
  <c r="AR153" i="4" s="1"/>
  <c r="P154" i="5"/>
  <c r="L154" i="5" s="1"/>
  <c r="J101" i="7" l="1"/>
  <c r="E101" i="7"/>
  <c r="I101" i="7"/>
  <c r="F101" i="7"/>
  <c r="K101" i="7" s="1"/>
  <c r="AN153" i="4"/>
  <c r="M155" i="5"/>
  <c r="N155" i="5" s="1"/>
  <c r="O155" i="5" s="1"/>
  <c r="P155" i="5" s="1"/>
  <c r="G101" i="7" l="1"/>
  <c r="AO154" i="4"/>
  <c r="AP154" i="4" s="1"/>
  <c r="AQ154" i="4" s="1"/>
  <c r="AR154" i="4" s="1"/>
  <c r="L155" i="5"/>
  <c r="H101" i="7" l="1"/>
  <c r="M101" i="7" s="1"/>
  <c r="L101" i="7"/>
  <c r="N101" i="7" s="1"/>
  <c r="AN154" i="4"/>
  <c r="M156" i="5"/>
  <c r="N156" i="5"/>
  <c r="O156" i="5" s="1"/>
  <c r="P156" i="5" s="1"/>
  <c r="I102" i="7" l="1"/>
  <c r="E102" i="7"/>
  <c r="F102" i="7" s="1"/>
  <c r="AO155" i="4"/>
  <c r="AP155" i="4" s="1"/>
  <c r="AQ155" i="4" s="1"/>
  <c r="AR155" i="4" s="1"/>
  <c r="L156" i="5"/>
  <c r="AN155" i="4" l="1"/>
  <c r="K102" i="7"/>
  <c r="G102" i="7"/>
  <c r="J102" i="7"/>
  <c r="AO156" i="4"/>
  <c r="AP156" i="4" s="1"/>
  <c r="AQ156" i="4" s="1"/>
  <c r="AR156" i="4" s="1"/>
  <c r="N157" i="5"/>
  <c r="O157" i="5" s="1"/>
  <c r="P157" i="5" s="1"/>
  <c r="M157" i="5"/>
  <c r="H102" i="7" l="1"/>
  <c r="M102" i="7" s="1"/>
  <c r="L102" i="7"/>
  <c r="N102" i="7" s="1"/>
  <c r="AN156" i="4"/>
  <c r="L157" i="5"/>
  <c r="E103" i="7" l="1"/>
  <c r="I103" i="7"/>
  <c r="AO157" i="4"/>
  <c r="AP157" i="4" s="1"/>
  <c r="AQ157" i="4" s="1"/>
  <c r="AR157" i="4" s="1"/>
  <c r="O158" i="5"/>
  <c r="P158" i="5" s="1"/>
  <c r="M158" i="5"/>
  <c r="N158" i="5"/>
  <c r="L158" i="5" s="1"/>
  <c r="J103" i="7" l="1"/>
  <c r="F103" i="7"/>
  <c r="AN157" i="4"/>
  <c r="N159" i="5"/>
  <c r="O159" i="5" s="1"/>
  <c r="P159" i="5" s="1"/>
  <c r="M159" i="5"/>
  <c r="L159" i="5" s="1"/>
  <c r="K103" i="7" l="1"/>
  <c r="G103" i="7"/>
  <c r="AO158" i="4"/>
  <c r="AP158" i="4" s="1"/>
  <c r="AQ158" i="4" s="1"/>
  <c r="AR158" i="4" s="1"/>
  <c r="M160" i="5"/>
  <c r="N160" i="5"/>
  <c r="O160" i="5" s="1"/>
  <c r="P160" i="5" s="1"/>
  <c r="H103" i="7" l="1"/>
  <c r="M103" i="7" s="1"/>
  <c r="L103" i="7"/>
  <c r="N103" i="7" s="1"/>
  <c r="AN158" i="4"/>
  <c r="L160" i="5"/>
  <c r="F104" i="7" l="1"/>
  <c r="G104" i="7" s="1"/>
  <c r="E104" i="7"/>
  <c r="J104" i="7" s="1"/>
  <c r="I104" i="7"/>
  <c r="K104" i="7"/>
  <c r="AO159" i="4"/>
  <c r="AP159" i="4" s="1"/>
  <c r="AQ159" i="4" s="1"/>
  <c r="AR159" i="4" s="1"/>
  <c r="M161" i="5"/>
  <c r="L104" i="7" l="1"/>
  <c r="N104" i="7" s="1"/>
  <c r="H104" i="7"/>
  <c r="M104" i="7" s="1"/>
  <c r="AN159" i="4"/>
  <c r="N161" i="5"/>
  <c r="O161" i="5" s="1"/>
  <c r="P161" i="5" s="1"/>
  <c r="I105" i="7" l="1"/>
  <c r="E105" i="7"/>
  <c r="J105" i="7" s="1"/>
  <c r="AO160" i="4"/>
  <c r="AP160" i="4" s="1"/>
  <c r="AQ160" i="4" s="1"/>
  <c r="AR160" i="4" s="1"/>
  <c r="L161" i="5"/>
  <c r="F105" i="7" l="1"/>
  <c r="AN160" i="4"/>
  <c r="M162" i="5"/>
  <c r="N162" i="5"/>
  <c r="O162" i="5" s="1"/>
  <c r="P162" i="5" s="1"/>
  <c r="K105" i="7" l="1"/>
  <c r="G105" i="7"/>
  <c r="AO161" i="4"/>
  <c r="AP161" i="4" s="1"/>
  <c r="AQ161" i="4" s="1"/>
  <c r="AR161" i="4" s="1"/>
  <c r="L162" i="5"/>
  <c r="H105" i="7" l="1"/>
  <c r="M105" i="7" s="1"/>
  <c r="L105" i="7"/>
  <c r="N105" i="7" s="1"/>
  <c r="AN161" i="4"/>
  <c r="M163" i="5"/>
  <c r="N163" i="5" s="1"/>
  <c r="O163" i="5" s="1"/>
  <c r="P163" i="5" s="1"/>
  <c r="E106" i="7" l="1"/>
  <c r="J106" i="7" s="1"/>
  <c r="I106" i="7"/>
  <c r="AO162" i="4"/>
  <c r="AP162" i="4" s="1"/>
  <c r="AQ162" i="4" s="1"/>
  <c r="AR162" i="4" s="1"/>
  <c r="L163" i="5"/>
  <c r="F106" i="7" l="1"/>
  <c r="AN162" i="4"/>
  <c r="M164" i="5"/>
  <c r="N164" i="5"/>
  <c r="O164" i="5" s="1"/>
  <c r="P164" i="5" s="1"/>
  <c r="G106" i="7" l="1"/>
  <c r="K106" i="7"/>
  <c r="AO163" i="4"/>
  <c r="AP163" i="4" s="1"/>
  <c r="AQ163" i="4" s="1"/>
  <c r="AR163" i="4" s="1"/>
  <c r="L164" i="5"/>
  <c r="L106" i="7" l="1"/>
  <c r="N106" i="7" s="1"/>
  <c r="E107" i="7" s="1"/>
  <c r="H106" i="7"/>
  <c r="M106" i="7" s="1"/>
  <c r="AN163" i="4"/>
  <c r="M165" i="5"/>
  <c r="I107" i="7" l="1"/>
  <c r="J107" i="7"/>
  <c r="F107" i="7"/>
  <c r="G107" i="7" s="1"/>
  <c r="K107" i="7"/>
  <c r="AO164" i="4"/>
  <c r="AP164" i="4" s="1"/>
  <c r="AQ164" i="4" s="1"/>
  <c r="AR164" i="4" s="1"/>
  <c r="N165" i="5"/>
  <c r="O165" i="5" s="1"/>
  <c r="P165" i="5" s="1"/>
  <c r="L107" i="7" l="1"/>
  <c r="N107" i="7" s="1"/>
  <c r="H107" i="7"/>
  <c r="M107" i="7" s="1"/>
  <c r="AN164" i="4"/>
  <c r="L165" i="5"/>
  <c r="E108" i="7" l="1"/>
  <c r="J108" i="7" s="1"/>
  <c r="I108" i="7"/>
  <c r="AO165" i="4"/>
  <c r="AP165" i="4" s="1"/>
  <c r="AQ165" i="4" s="1"/>
  <c r="AR165" i="4" s="1"/>
  <c r="M166" i="5"/>
  <c r="N166" i="5" s="1"/>
  <c r="O166" i="5" s="1"/>
  <c r="P166" i="5" s="1"/>
  <c r="F108" i="7" l="1"/>
  <c r="AN165" i="4"/>
  <c r="L166" i="5"/>
  <c r="K108" i="7" l="1"/>
  <c r="G108" i="7"/>
  <c r="AO166" i="4"/>
  <c r="AP166" i="4" s="1"/>
  <c r="AQ166" i="4" s="1"/>
  <c r="AR166" i="4" s="1"/>
  <c r="M167" i="5"/>
  <c r="N167" i="5" s="1"/>
  <c r="O167" i="5" s="1"/>
  <c r="P167" i="5" s="1"/>
  <c r="L108" i="7" l="1"/>
  <c r="N108" i="7" s="1"/>
  <c r="H108" i="7"/>
  <c r="M108" i="7" s="1"/>
  <c r="AN166" i="4"/>
  <c r="L167" i="5"/>
  <c r="F109" i="7" l="1"/>
  <c r="K109" i="7" s="1"/>
  <c r="J109" i="7"/>
  <c r="E109" i="7"/>
  <c r="I109" i="7"/>
  <c r="G109" i="7"/>
  <c r="H109" i="7" s="1"/>
  <c r="M109" i="7" s="1"/>
  <c r="AO167" i="4"/>
  <c r="AP167" i="4" s="1"/>
  <c r="AQ167" i="4" s="1"/>
  <c r="AR167" i="4" s="1"/>
  <c r="M168" i="5"/>
  <c r="N168" i="5"/>
  <c r="O168" i="5" s="1"/>
  <c r="E110" i="7" l="1"/>
  <c r="J110" i="7" s="1"/>
  <c r="I110" i="7"/>
  <c r="L109" i="7"/>
  <c r="N109" i="7" s="1"/>
  <c r="AN167" i="4"/>
  <c r="P168" i="5"/>
  <c r="L168" i="5"/>
  <c r="F110" i="7" l="1"/>
  <c r="AO168" i="4"/>
  <c r="AP168" i="4" s="1"/>
  <c r="AQ168" i="4" s="1"/>
  <c r="AR168" i="4" s="1"/>
  <c r="M169" i="5"/>
  <c r="K110" i="7" l="1"/>
  <c r="G110" i="7"/>
  <c r="AN168" i="4"/>
  <c r="N169" i="5"/>
  <c r="O169" i="5" s="1"/>
  <c r="P169" i="5" s="1"/>
  <c r="L110" i="7" l="1"/>
  <c r="N110" i="7" s="1"/>
  <c r="H110" i="7"/>
  <c r="M110" i="7" s="1"/>
  <c r="AO169" i="4"/>
  <c r="AP169" i="4" s="1"/>
  <c r="AQ169" i="4" s="1"/>
  <c r="AR169" i="4" s="1"/>
  <c r="L169" i="5"/>
  <c r="I111" i="7" l="1"/>
  <c r="E111" i="7"/>
  <c r="J111" i="7" s="1"/>
  <c r="F111" i="7"/>
  <c r="K111" i="7" s="1"/>
  <c r="AN169" i="4"/>
  <c r="M170" i="5"/>
  <c r="N170" i="5"/>
  <c r="O170" i="5" s="1"/>
  <c r="P170" i="5" s="1"/>
  <c r="G111" i="7" l="1"/>
  <c r="AO170" i="4"/>
  <c r="AP170" i="4"/>
  <c r="AQ170" i="4" s="1"/>
  <c r="AR170" i="4" s="1"/>
  <c r="L170" i="5"/>
  <c r="H111" i="7" l="1"/>
  <c r="M111" i="7" s="1"/>
  <c r="L111" i="7"/>
  <c r="N111" i="7" s="1"/>
  <c r="AN170" i="4"/>
  <c r="M171" i="5"/>
  <c r="N171" i="5" s="1"/>
  <c r="O171" i="5" s="1"/>
  <c r="P171" i="5" s="1"/>
  <c r="E112" i="7" l="1"/>
  <c r="J112" i="7" s="1"/>
  <c r="I112" i="7"/>
  <c r="AO171" i="4"/>
  <c r="AP171" i="4" s="1"/>
  <c r="AQ171" i="4" s="1"/>
  <c r="AR171" i="4" s="1"/>
  <c r="L171" i="5"/>
  <c r="F112" i="7" l="1"/>
  <c r="AN171" i="4"/>
  <c r="M172" i="5"/>
  <c r="N172" i="5"/>
  <c r="G112" i="7" l="1"/>
  <c r="K112" i="7"/>
  <c r="AO172" i="4"/>
  <c r="O172" i="5"/>
  <c r="P172" i="5" s="1"/>
  <c r="H112" i="7" l="1"/>
  <c r="M112" i="7" s="1"/>
  <c r="L112" i="7"/>
  <c r="N112" i="7" s="1"/>
  <c r="AP172" i="4"/>
  <c r="AQ172" i="4" s="1"/>
  <c r="AR172" i="4" s="1"/>
  <c r="L172" i="5"/>
  <c r="E113" i="7" l="1"/>
  <c r="J113" i="7" s="1"/>
  <c r="I113" i="7"/>
  <c r="F113" i="7" s="1"/>
  <c r="AN172" i="4"/>
  <c r="M173" i="5"/>
  <c r="G113" i="7" l="1"/>
  <c r="K113" i="7"/>
  <c r="AO173" i="4"/>
  <c r="AP173" i="4" s="1"/>
  <c r="AQ173" i="4" s="1"/>
  <c r="AR173" i="4" s="1"/>
  <c r="N173" i="5"/>
  <c r="O173" i="5" s="1"/>
  <c r="P173" i="5" s="1"/>
  <c r="L113" i="7" l="1"/>
  <c r="N113" i="7" s="1"/>
  <c r="H113" i="7"/>
  <c r="M113" i="7" s="1"/>
  <c r="AN173" i="4"/>
  <c r="L173" i="5"/>
  <c r="I114" i="7" l="1"/>
  <c r="E114" i="7"/>
  <c r="F114" i="7" s="1"/>
  <c r="K114" i="7" s="1"/>
  <c r="AO174" i="4"/>
  <c r="M174" i="5"/>
  <c r="N174" i="5"/>
  <c r="O174" i="5" s="1"/>
  <c r="P174" i="5" s="1"/>
  <c r="J114" i="7" l="1"/>
  <c r="G114" i="7" s="1"/>
  <c r="AP174" i="4"/>
  <c r="AQ174" i="4" s="1"/>
  <c r="AR174" i="4" s="1"/>
  <c r="L174" i="5"/>
  <c r="H114" i="7" l="1"/>
  <c r="M114" i="7" s="1"/>
  <c r="L114" i="7"/>
  <c r="N114" i="7" s="1"/>
  <c r="AN174" i="4"/>
  <c r="M175" i="5"/>
  <c r="N175" i="5" s="1"/>
  <c r="O175" i="5" s="1"/>
  <c r="P175" i="5" s="1"/>
  <c r="I115" i="7" l="1"/>
  <c r="E115" i="7"/>
  <c r="J115" i="7" s="1"/>
  <c r="AO175" i="4"/>
  <c r="AP175" i="4" s="1"/>
  <c r="AQ175" i="4" s="1"/>
  <c r="AR175" i="4" s="1"/>
  <c r="L175" i="5"/>
  <c r="F115" i="7" l="1"/>
  <c r="K115" i="7" s="1"/>
  <c r="AN175" i="4"/>
  <c r="M176" i="5"/>
  <c r="N176" i="5"/>
  <c r="O176" i="5" s="1"/>
  <c r="P176" i="5" s="1"/>
  <c r="G115" i="7" l="1"/>
  <c r="AO176" i="4"/>
  <c r="AP176" i="4" s="1"/>
  <c r="AQ176" i="4" s="1"/>
  <c r="AR176" i="4" s="1"/>
  <c r="L176" i="5"/>
  <c r="L115" i="7" l="1"/>
  <c r="N115" i="7" s="1"/>
  <c r="H115" i="7"/>
  <c r="M115" i="7" s="1"/>
  <c r="AN176" i="4"/>
  <c r="M177" i="5"/>
  <c r="I116" i="7" l="1"/>
  <c r="E116" i="7"/>
  <c r="J116" i="7" s="1"/>
  <c r="AO177" i="4"/>
  <c r="AP177" i="4" s="1"/>
  <c r="AQ177" i="4" s="1"/>
  <c r="AR177" i="4" s="1"/>
  <c r="N177" i="5"/>
  <c r="O177" i="5" s="1"/>
  <c r="P177" i="5" s="1"/>
  <c r="F116" i="7" l="1"/>
  <c r="AN177" i="4"/>
  <c r="L177" i="5"/>
  <c r="K116" i="7" l="1"/>
  <c r="G116" i="7"/>
  <c r="AO178" i="4"/>
  <c r="AP178" i="4" s="1"/>
  <c r="AQ178" i="4" s="1"/>
  <c r="AR178" i="4" s="1"/>
  <c r="M178" i="5"/>
  <c r="N178" i="5" s="1"/>
  <c r="O178" i="5" s="1"/>
  <c r="P178" i="5" s="1"/>
  <c r="L116" i="7" l="1"/>
  <c r="N116" i="7" s="1"/>
  <c r="H116" i="7"/>
  <c r="M116" i="7" s="1"/>
  <c r="AN178" i="4"/>
  <c r="L178" i="5"/>
  <c r="E117" i="7" l="1"/>
  <c r="J117" i="7" s="1"/>
  <c r="I117" i="7"/>
  <c r="AO179" i="4"/>
  <c r="AP179" i="4" s="1"/>
  <c r="AQ179" i="4" s="1"/>
  <c r="AR179" i="4" s="1"/>
  <c r="M179" i="5"/>
  <c r="N179" i="5" s="1"/>
  <c r="O179" i="5" s="1"/>
  <c r="P179" i="5" s="1"/>
  <c r="F117" i="7" l="1"/>
  <c r="AN179" i="4"/>
  <c r="L179" i="5"/>
  <c r="G117" i="7" l="1"/>
  <c r="K117" i="7"/>
  <c r="AO180" i="4"/>
  <c r="AP180" i="4" s="1"/>
  <c r="AQ180" i="4" s="1"/>
  <c r="AR180" i="4" s="1"/>
  <c r="M180" i="5"/>
  <c r="N180" i="5"/>
  <c r="L117" i="7" l="1"/>
  <c r="N117" i="7" s="1"/>
  <c r="H117" i="7"/>
  <c r="M117" i="7" s="1"/>
  <c r="AN180" i="4"/>
  <c r="O180" i="5"/>
  <c r="P180" i="5" s="1"/>
  <c r="I118" i="7" l="1"/>
  <c r="E118" i="7"/>
  <c r="J118" i="7" s="1"/>
  <c r="AO181" i="4"/>
  <c r="AP181" i="4" s="1"/>
  <c r="L180" i="5"/>
  <c r="F118" i="7" l="1"/>
  <c r="AQ181" i="4"/>
  <c r="AR181" i="4" s="1"/>
  <c r="M181" i="5"/>
  <c r="G118" i="7" l="1"/>
  <c r="K118" i="7"/>
  <c r="AN181" i="4"/>
  <c r="N181" i="5"/>
  <c r="O181" i="5" s="1"/>
  <c r="P181" i="5" s="1"/>
  <c r="L118" i="7" l="1"/>
  <c r="N118" i="7" s="1"/>
  <c r="H118" i="7"/>
  <c r="M118" i="7" s="1"/>
  <c r="AO182" i="4"/>
  <c r="AP182" i="4" s="1"/>
  <c r="AQ182" i="4" s="1"/>
  <c r="AR182" i="4" s="1"/>
  <c r="L181" i="5"/>
  <c r="I119" i="7" l="1"/>
  <c r="E119" i="7"/>
  <c r="J119" i="7" s="1"/>
  <c r="AN182" i="4"/>
  <c r="M182" i="5"/>
  <c r="N182" i="5"/>
  <c r="O182" i="5" s="1"/>
  <c r="P182" i="5" s="1"/>
  <c r="F119" i="7" l="1"/>
  <c r="AO183" i="4"/>
  <c r="AP183" i="4" s="1"/>
  <c r="AQ183" i="4" s="1"/>
  <c r="AR183" i="4" s="1"/>
  <c r="L182" i="5"/>
  <c r="K119" i="7" l="1"/>
  <c r="G119" i="7"/>
  <c r="AN183" i="4"/>
  <c r="M183" i="5"/>
  <c r="N183" i="5" s="1"/>
  <c r="O183" i="5" s="1"/>
  <c r="P183" i="5" s="1"/>
  <c r="H119" i="7" l="1"/>
  <c r="M119" i="7" s="1"/>
  <c r="L119" i="7"/>
  <c r="N119" i="7" s="1"/>
  <c r="AO184" i="4"/>
  <c r="AP184" i="4" s="1"/>
  <c r="AQ184" i="4" s="1"/>
  <c r="AR184" i="4" s="1"/>
  <c r="L183" i="5"/>
  <c r="I120" i="7" l="1"/>
  <c r="E120" i="7"/>
  <c r="F120" i="7" s="1"/>
  <c r="K120" i="7" s="1"/>
  <c r="J120" i="7"/>
  <c r="G120" i="7" s="1"/>
  <c r="L120" i="7" s="1"/>
  <c r="N120" i="7" s="1"/>
  <c r="AN184" i="4"/>
  <c r="M184" i="5"/>
  <c r="N184" i="5"/>
  <c r="H120" i="7" l="1"/>
  <c r="M120" i="7" s="1"/>
  <c r="AO185" i="4"/>
  <c r="AP185" i="4" s="1"/>
  <c r="AQ185" i="4" s="1"/>
  <c r="AR185" i="4" s="1"/>
  <c r="O184" i="5"/>
  <c r="P184" i="5" s="1"/>
  <c r="E121" i="7" l="1"/>
  <c r="J121" i="7" s="1"/>
  <c r="I121" i="7"/>
  <c r="AN185" i="4"/>
  <c r="L184" i="5"/>
  <c r="F121" i="7" l="1"/>
  <c r="AO186" i="4"/>
  <c r="AP186" i="4" s="1"/>
  <c r="AQ186" i="4" s="1"/>
  <c r="AR186" i="4" s="1"/>
  <c r="M185" i="5"/>
  <c r="G121" i="7" l="1"/>
  <c r="K121" i="7"/>
  <c r="AN186" i="4"/>
  <c r="N185" i="5"/>
  <c r="O185" i="5" s="1"/>
  <c r="P185" i="5" s="1"/>
  <c r="H121" i="7" l="1"/>
  <c r="M121" i="7" s="1"/>
  <c r="L121" i="7"/>
  <c r="N121" i="7" s="1"/>
  <c r="AO187" i="4"/>
  <c r="AP187" i="4"/>
  <c r="AQ187" i="4" s="1"/>
  <c r="AR187" i="4" s="1"/>
  <c r="L185" i="5"/>
  <c r="I122" i="7" l="1"/>
  <c r="E122" i="7"/>
  <c r="J122" i="7" s="1"/>
  <c r="G122" i="7" s="1"/>
  <c r="F122" i="7"/>
  <c r="K122" i="7" s="1"/>
  <c r="AN187" i="4"/>
  <c r="M186" i="5"/>
  <c r="N186" i="5"/>
  <c r="O186" i="5" s="1"/>
  <c r="P186" i="5" s="1"/>
  <c r="H122" i="7" l="1"/>
  <c r="M122" i="7" s="1"/>
  <c r="L122" i="7"/>
  <c r="N122" i="7" s="1"/>
  <c r="AO188" i="4"/>
  <c r="L186" i="5"/>
  <c r="I123" i="7" l="1"/>
  <c r="E123" i="7"/>
  <c r="J123" i="7" s="1"/>
  <c r="AP188" i="4"/>
  <c r="AQ188" i="4" s="1"/>
  <c r="AR188" i="4" s="1"/>
  <c r="M187" i="5"/>
  <c r="N187" i="5" s="1"/>
  <c r="O187" i="5" s="1"/>
  <c r="P187" i="5" s="1"/>
  <c r="F123" i="7" l="1"/>
  <c r="AN188" i="4"/>
  <c r="L187" i="5"/>
  <c r="K123" i="7" l="1"/>
  <c r="G123" i="7"/>
  <c r="L123" i="7" s="1"/>
  <c r="AO189" i="4"/>
  <c r="AP189" i="4" s="1"/>
  <c r="M188" i="5"/>
  <c r="N188" i="5"/>
  <c r="H123" i="7" l="1"/>
  <c r="M123" i="7" s="1"/>
  <c r="N123" i="7"/>
  <c r="AQ189" i="4"/>
  <c r="AR189" i="4" s="1"/>
  <c r="O188" i="5"/>
  <c r="P188" i="5" s="1"/>
  <c r="E124" i="7" l="1"/>
  <c r="J124" i="7" s="1"/>
  <c r="I124" i="7"/>
  <c r="F124" i="7"/>
  <c r="G124" i="7" s="1"/>
  <c r="K124" i="7"/>
  <c r="AN189" i="4"/>
  <c r="L188" i="5"/>
  <c r="H124" i="7" l="1"/>
  <c r="M124" i="7" s="1"/>
  <c r="L124" i="7"/>
  <c r="N124" i="7" s="1"/>
  <c r="AO190" i="4"/>
  <c r="AP190" i="4" s="1"/>
  <c r="AQ190" i="4" s="1"/>
  <c r="AR190" i="4" s="1"/>
  <c r="M189" i="5"/>
  <c r="E125" i="7" l="1"/>
  <c r="J125" i="7" s="1"/>
  <c r="I125" i="7"/>
  <c r="F125" i="7"/>
  <c r="K125" i="7" s="1"/>
  <c r="G125" i="7"/>
  <c r="H125" i="7" s="1"/>
  <c r="M125" i="7" s="1"/>
  <c r="AN190" i="4"/>
  <c r="N189" i="5"/>
  <c r="O189" i="5" s="1"/>
  <c r="P189" i="5" s="1"/>
  <c r="I126" i="7" l="1"/>
  <c r="L125" i="7"/>
  <c r="N125" i="7" s="1"/>
  <c r="E126" i="7" s="1"/>
  <c r="AO191" i="4"/>
  <c r="AP191" i="4" s="1"/>
  <c r="AQ191" i="4" s="1"/>
  <c r="AR191" i="4" s="1"/>
  <c r="L189" i="5"/>
  <c r="J126" i="7" l="1"/>
  <c r="F126" i="7"/>
  <c r="AN191" i="4"/>
  <c r="M190" i="5"/>
  <c r="G126" i="7" l="1"/>
  <c r="K126" i="7"/>
  <c r="AO192" i="4"/>
  <c r="AP192" i="4" s="1"/>
  <c r="AQ192" i="4" s="1"/>
  <c r="AR192" i="4" s="1"/>
  <c r="N190" i="5"/>
  <c r="O190" i="5" s="1"/>
  <c r="P190" i="5" s="1"/>
  <c r="L126" i="7" l="1"/>
  <c r="N126" i="7" s="1"/>
  <c r="H126" i="7"/>
  <c r="M126" i="7" s="1"/>
  <c r="AN192" i="4"/>
  <c r="L190" i="5"/>
  <c r="I127" i="7" l="1"/>
  <c r="E127" i="7"/>
  <c r="J127" i="7"/>
  <c r="F127" i="7"/>
  <c r="K127" i="7" s="1"/>
  <c r="AO193" i="4"/>
  <c r="AP193" i="4" s="1"/>
  <c r="AQ193" i="4" s="1"/>
  <c r="AR193" i="4" s="1"/>
  <c r="M191" i="5"/>
  <c r="N191" i="5" s="1"/>
  <c r="O191" i="5" s="1"/>
  <c r="P191" i="5" s="1"/>
  <c r="G127" i="7" l="1"/>
  <c r="AN193" i="4"/>
  <c r="L191" i="5"/>
  <c r="H127" i="7" l="1"/>
  <c r="M127" i="7" s="1"/>
  <c r="L127" i="7"/>
  <c r="N127" i="7" s="1"/>
  <c r="AO194" i="4"/>
  <c r="AP194" i="4" s="1"/>
  <c r="AQ194" i="4" s="1"/>
  <c r="AR194" i="4" s="1"/>
  <c r="M192" i="5"/>
  <c r="N192" i="5"/>
  <c r="O192" i="5" s="1"/>
  <c r="P192" i="5" s="1"/>
  <c r="I128" i="7" l="1"/>
  <c r="E128" i="7"/>
  <c r="AN194" i="4"/>
  <c r="L192" i="5"/>
  <c r="J128" i="7" l="1"/>
  <c r="F128" i="7"/>
  <c r="AO195" i="4"/>
  <c r="AP195" i="4" s="1"/>
  <c r="AQ195" i="4" s="1"/>
  <c r="AR195" i="4" s="1"/>
  <c r="M193" i="5"/>
  <c r="G128" i="7" l="1"/>
  <c r="K128" i="7"/>
  <c r="AN195" i="4"/>
  <c r="N193" i="5"/>
  <c r="O193" i="5" s="1"/>
  <c r="P193" i="5" s="1"/>
  <c r="L128" i="7" l="1"/>
  <c r="N128" i="7" s="1"/>
  <c r="H128" i="7"/>
  <c r="M128" i="7" s="1"/>
  <c r="AO196" i="4"/>
  <c r="AP196" i="4" s="1"/>
  <c r="AQ196" i="4" s="1"/>
  <c r="AR196" i="4" s="1"/>
  <c r="L193" i="5"/>
  <c r="I129" i="7" l="1"/>
  <c r="E129" i="7"/>
  <c r="F129" i="7" s="1"/>
  <c r="K129" i="7" s="1"/>
  <c r="J129" i="7"/>
  <c r="AN196" i="4"/>
  <c r="M194" i="5"/>
  <c r="N194" i="5" s="1"/>
  <c r="G129" i="7" l="1"/>
  <c r="AO197" i="4"/>
  <c r="AP197" i="4" s="1"/>
  <c r="AQ197" i="4" s="1"/>
  <c r="AR197" i="4" s="1"/>
  <c r="O194" i="5"/>
  <c r="P194" i="5" s="1"/>
  <c r="H129" i="7" l="1"/>
  <c r="M129" i="7" s="1"/>
  <c r="L129" i="7"/>
  <c r="N129" i="7" s="1"/>
  <c r="AN197" i="4"/>
  <c r="L194" i="5"/>
  <c r="I130" i="7" l="1"/>
  <c r="E130" i="7"/>
  <c r="AO198" i="4"/>
  <c r="AP198" i="4" s="1"/>
  <c r="AQ198" i="4" s="1"/>
  <c r="AR198" i="4" s="1"/>
  <c r="M195" i="5"/>
  <c r="N195" i="5" s="1"/>
  <c r="O195" i="5" s="1"/>
  <c r="P195" i="5" s="1"/>
  <c r="F130" i="7" l="1"/>
  <c r="K130" i="7" s="1"/>
  <c r="J130" i="7"/>
  <c r="G130" i="7" s="1"/>
  <c r="AN198" i="4"/>
  <c r="L195" i="5"/>
  <c r="L130" i="7" l="1"/>
  <c r="N130" i="7" s="1"/>
  <c r="H130" i="7"/>
  <c r="M130" i="7" s="1"/>
  <c r="AO199" i="4"/>
  <c r="AP199" i="4" s="1"/>
  <c r="AQ199" i="4" s="1"/>
  <c r="AR199" i="4" s="1"/>
  <c r="M196" i="5"/>
  <c r="N196" i="5"/>
  <c r="L196" i="5" s="1"/>
  <c r="O196" i="5"/>
  <c r="P196" i="5"/>
  <c r="I131" i="7" l="1"/>
  <c r="E131" i="7"/>
  <c r="J131" i="7" s="1"/>
  <c r="AN199" i="4"/>
  <c r="M197" i="5"/>
  <c r="N197" i="5"/>
  <c r="O197" i="5"/>
  <c r="P197" i="5" s="1"/>
  <c r="L197" i="5" s="1"/>
  <c r="F131" i="7" l="1"/>
  <c r="AO200" i="4"/>
  <c r="AP200" i="4" s="1"/>
  <c r="AQ200" i="4" s="1"/>
  <c r="AR200" i="4" s="1"/>
  <c r="M198" i="5"/>
  <c r="G131" i="7" l="1"/>
  <c r="L131" i="7" s="1"/>
  <c r="N131" i="7" s="1"/>
  <c r="K131" i="7"/>
  <c r="AN200" i="4"/>
  <c r="N198" i="5"/>
  <c r="O198" i="5" s="1"/>
  <c r="P198" i="5" s="1"/>
  <c r="H131" i="7" l="1"/>
  <c r="M131" i="7" s="1"/>
  <c r="AO201" i="4"/>
  <c r="AP201" i="4" s="1"/>
  <c r="AQ201" i="4" s="1"/>
  <c r="AR201" i="4" s="1"/>
  <c r="L198" i="5"/>
  <c r="I132" i="7" l="1"/>
  <c r="E132" i="7"/>
  <c r="J132" i="7" s="1"/>
  <c r="F132" i="7"/>
  <c r="G132" i="7" s="1"/>
  <c r="K132" i="7"/>
  <c r="AN201" i="4"/>
  <c r="M199" i="5"/>
  <c r="N199" i="5" s="1"/>
  <c r="O199" i="5" s="1"/>
  <c r="P199" i="5" s="1"/>
  <c r="L132" i="7" l="1"/>
  <c r="N132" i="7" s="1"/>
  <c r="H132" i="7"/>
  <c r="M132" i="7" s="1"/>
  <c r="AO202" i="4"/>
  <c r="AP202" i="4" s="1"/>
  <c r="L199" i="5"/>
  <c r="I133" i="7" l="1"/>
  <c r="E133" i="7"/>
  <c r="AQ202" i="4"/>
  <c r="AR202" i="4" s="1"/>
  <c r="M200" i="5"/>
  <c r="N200" i="5" s="1"/>
  <c r="F133" i="7" l="1"/>
  <c r="K133" i="7" s="1"/>
  <c r="J133" i="7"/>
  <c r="G133" i="7" s="1"/>
  <c r="AN202" i="4"/>
  <c r="O200" i="5"/>
  <c r="P200" i="5" s="1"/>
  <c r="L200" i="5"/>
  <c r="H133" i="7" l="1"/>
  <c r="M133" i="7" s="1"/>
  <c r="L133" i="7"/>
  <c r="N133" i="7" s="1"/>
  <c r="AO203" i="4"/>
  <c r="AP203" i="4" s="1"/>
  <c r="AQ203" i="4" s="1"/>
  <c r="AR203" i="4" s="1"/>
  <c r="M201" i="5"/>
  <c r="N201" i="5" s="1"/>
  <c r="E134" i="7" l="1"/>
  <c r="I134" i="7"/>
  <c r="AN203" i="4"/>
  <c r="O201" i="5"/>
  <c r="P201" i="5" s="1"/>
  <c r="F134" i="7" l="1"/>
  <c r="K134" i="7" s="1"/>
  <c r="J134" i="7"/>
  <c r="G134" i="7" s="1"/>
  <c r="AO204" i="4"/>
  <c r="AP204" i="4" s="1"/>
  <c r="AQ204" i="4" s="1"/>
  <c r="AR204" i="4" s="1"/>
  <c r="L201" i="5"/>
  <c r="H134" i="7" l="1"/>
  <c r="M134" i="7" s="1"/>
  <c r="L134" i="7"/>
  <c r="N134" i="7" s="1"/>
  <c r="AN204" i="4"/>
  <c r="M202" i="5"/>
  <c r="N202" i="5"/>
  <c r="O202" i="5" s="1"/>
  <c r="P202" i="5" s="1"/>
  <c r="E135" i="7" l="1"/>
  <c r="I135" i="7"/>
  <c r="AO205" i="4"/>
  <c r="AP205" i="4" s="1"/>
  <c r="AQ205" i="4" s="1"/>
  <c r="AR205" i="4" s="1"/>
  <c r="L202" i="5"/>
  <c r="F135" i="7" l="1"/>
  <c r="J135" i="7"/>
  <c r="AN205" i="4"/>
  <c r="M203" i="5"/>
  <c r="N203" i="5" s="1"/>
  <c r="O203" i="5" s="1"/>
  <c r="P203" i="5" s="1"/>
  <c r="K135" i="7" l="1"/>
  <c r="G135" i="7"/>
  <c r="AO206" i="4"/>
  <c r="AP206" i="4" s="1"/>
  <c r="AQ206" i="4" s="1"/>
  <c r="AR206" i="4" s="1"/>
  <c r="L203" i="5"/>
  <c r="L135" i="7" l="1"/>
  <c r="N135" i="7" s="1"/>
  <c r="H135" i="7"/>
  <c r="M135" i="7" s="1"/>
  <c r="AN206" i="4"/>
  <c r="M204" i="5"/>
  <c r="N204" i="5" s="1"/>
  <c r="I136" i="7" l="1"/>
  <c r="E136" i="7"/>
  <c r="J136" i="7" s="1"/>
  <c r="F136" i="7"/>
  <c r="K136" i="7" s="1"/>
  <c r="AO207" i="4"/>
  <c r="AP207" i="4" s="1"/>
  <c r="AQ207" i="4" s="1"/>
  <c r="AR207" i="4" s="1"/>
  <c r="O204" i="5"/>
  <c r="P204" i="5" s="1"/>
  <c r="G136" i="7" l="1"/>
  <c r="AN207" i="4"/>
  <c r="L204" i="5"/>
  <c r="H136" i="7" l="1"/>
  <c r="M136" i="7" s="1"/>
  <c r="L136" i="7"/>
  <c r="N136" i="7" s="1"/>
  <c r="AO208" i="4"/>
  <c r="AP208" i="4" s="1"/>
  <c r="AQ208" i="4" s="1"/>
  <c r="AR208" i="4" s="1"/>
  <c r="M205" i="5"/>
  <c r="N205" i="5"/>
  <c r="I137" i="7" l="1"/>
  <c r="E137" i="7"/>
  <c r="AN208" i="4"/>
  <c r="O205" i="5"/>
  <c r="P205" i="5" s="1"/>
  <c r="J137" i="7" l="1"/>
  <c r="F137" i="7"/>
  <c r="AO209" i="4"/>
  <c r="AP209" i="4" s="1"/>
  <c r="AQ209" i="4" s="1"/>
  <c r="AR209" i="4" s="1"/>
  <c r="L205" i="5"/>
  <c r="G137" i="7" l="1"/>
  <c r="K137" i="7"/>
  <c r="AN209" i="4"/>
  <c r="M206" i="5"/>
  <c r="H137" i="7" l="1"/>
  <c r="M137" i="7" s="1"/>
  <c r="L137" i="7"/>
  <c r="N137" i="7" s="1"/>
  <c r="AO210" i="4"/>
  <c r="AP210" i="4" s="1"/>
  <c r="N206" i="5"/>
  <c r="O206" i="5" s="1"/>
  <c r="P206" i="5" s="1"/>
  <c r="E138" i="7" l="1"/>
  <c r="I138" i="7"/>
  <c r="AQ210" i="4"/>
  <c r="AR210" i="4" s="1"/>
  <c r="L206" i="5"/>
  <c r="J138" i="7" l="1"/>
  <c r="F138" i="7"/>
  <c r="AN210" i="4"/>
  <c r="M207" i="5"/>
  <c r="N207" i="5" s="1"/>
  <c r="O207" i="5" s="1"/>
  <c r="P207" i="5" s="1"/>
  <c r="K138" i="7" l="1"/>
  <c r="G138" i="7"/>
  <c r="AO211" i="4"/>
  <c r="AP211" i="4" s="1"/>
  <c r="AQ211" i="4" s="1"/>
  <c r="AR211" i="4" s="1"/>
  <c r="L207" i="5"/>
  <c r="H138" i="7" l="1"/>
  <c r="M138" i="7" s="1"/>
  <c r="L138" i="7"/>
  <c r="N138" i="7" s="1"/>
  <c r="AN211" i="4"/>
  <c r="M208" i="5"/>
  <c r="N208" i="5" s="1"/>
  <c r="O208" i="5" s="1"/>
  <c r="P208" i="5" s="1"/>
  <c r="I139" i="7" l="1"/>
  <c r="E139" i="7"/>
  <c r="AO212" i="4"/>
  <c r="AP212" i="4" s="1"/>
  <c r="L208" i="5"/>
  <c r="J139" i="7" l="1"/>
  <c r="F139" i="7"/>
  <c r="AQ212" i="4"/>
  <c r="AR212" i="4" s="1"/>
  <c r="M209" i="5"/>
  <c r="N209" i="5" s="1"/>
  <c r="K139" i="7" l="1"/>
  <c r="G139" i="7"/>
  <c r="AN212" i="4"/>
  <c r="O209" i="5"/>
  <c r="P209" i="5" s="1"/>
  <c r="L139" i="7" l="1"/>
  <c r="N139" i="7" s="1"/>
  <c r="H139" i="7"/>
  <c r="M139" i="7" s="1"/>
  <c r="AO213" i="4"/>
  <c r="AP213" i="4" s="1"/>
  <c r="L209" i="5"/>
  <c r="AQ213" i="4" l="1"/>
  <c r="AR213" i="4" s="1"/>
  <c r="E140" i="7"/>
  <c r="I140" i="7"/>
  <c r="M210" i="5"/>
  <c r="AN213" i="4" l="1"/>
  <c r="J140" i="7"/>
  <c r="F140" i="7"/>
  <c r="N210" i="5"/>
  <c r="O210" i="5" s="1"/>
  <c r="P210" i="5" s="1"/>
  <c r="AO214" i="4" l="1"/>
  <c r="AP214" i="4"/>
  <c r="AQ214" i="4" s="1"/>
  <c r="AR214" i="4" s="1"/>
  <c r="AN214" i="4" s="1"/>
  <c r="K140" i="7"/>
  <c r="G140" i="7"/>
  <c r="L210" i="5"/>
  <c r="AO215" i="4" l="1"/>
  <c r="AP215" i="4" s="1"/>
  <c r="L140" i="7"/>
  <c r="N140" i="7" s="1"/>
  <c r="H140" i="7"/>
  <c r="M140" i="7" s="1"/>
  <c r="M211" i="5"/>
  <c r="N211" i="5" s="1"/>
  <c r="O211" i="5" s="1"/>
  <c r="P211" i="5" s="1"/>
  <c r="AQ215" i="4" l="1"/>
  <c r="AR215" i="4" s="1"/>
  <c r="E141" i="7"/>
  <c r="I141" i="7"/>
  <c r="L211" i="5"/>
  <c r="AN215" i="4" l="1"/>
  <c r="J141" i="7"/>
  <c r="F141" i="7"/>
  <c r="M212" i="5"/>
  <c r="N212" i="5" s="1"/>
  <c r="O212" i="5" s="1"/>
  <c r="P212" i="5" s="1"/>
  <c r="AO216" i="4" l="1"/>
  <c r="AP216" i="4" s="1"/>
  <c r="AQ216" i="4" s="1"/>
  <c r="AR216" i="4" s="1"/>
  <c r="K141" i="7"/>
  <c r="G141" i="7"/>
  <c r="L212" i="5"/>
  <c r="AN216" i="4" l="1"/>
  <c r="H141" i="7"/>
  <c r="M141" i="7" s="1"/>
  <c r="L141" i="7"/>
  <c r="N141" i="7" s="1"/>
  <c r="M213" i="5"/>
  <c r="N213" i="5"/>
  <c r="O213" i="5" s="1"/>
  <c r="AO217" i="4" l="1"/>
  <c r="AP217" i="4" s="1"/>
  <c r="AQ217" i="4" s="1"/>
  <c r="AR217" i="4" s="1"/>
  <c r="E142" i="7"/>
  <c r="I142" i="7"/>
  <c r="P213" i="5"/>
  <c r="L213" i="5" s="1"/>
  <c r="AN217" i="4" l="1"/>
  <c r="J142" i="7"/>
  <c r="F142" i="7"/>
  <c r="N214" i="5"/>
  <c r="O214" i="5" s="1"/>
  <c r="P214" i="5" s="1"/>
  <c r="M214" i="5"/>
  <c r="AO218" i="4" l="1"/>
  <c r="AP218" i="4" s="1"/>
  <c r="AQ218" i="4" s="1"/>
  <c r="AR218" i="4" s="1"/>
  <c r="G142" i="7"/>
  <c r="K142" i="7"/>
  <c r="L214" i="5"/>
  <c r="AN218" i="4" l="1"/>
  <c r="AO219" i="4"/>
  <c r="AP219" i="4" s="1"/>
  <c r="AQ219" i="4" s="1"/>
  <c r="AR219" i="4" s="1"/>
  <c r="L142" i="7"/>
  <c r="N142" i="7" s="1"/>
  <c r="H142" i="7"/>
  <c r="M142" i="7" s="1"/>
  <c r="M215" i="5"/>
  <c r="N215" i="5"/>
  <c r="O215" i="5" s="1"/>
  <c r="P215" i="5" s="1"/>
  <c r="AN219" i="4" l="1"/>
  <c r="AO220" i="4" s="1"/>
  <c r="AP220" i="4" s="1"/>
  <c r="AQ220" i="4" s="1"/>
  <c r="AR220" i="4" s="1"/>
  <c r="E143" i="7"/>
  <c r="J143" i="7" s="1"/>
  <c r="I143" i="7"/>
  <c r="L215" i="5"/>
  <c r="AN220" i="4" l="1"/>
  <c r="AO221" i="4" s="1"/>
  <c r="AP221" i="4" s="1"/>
  <c r="AQ221" i="4" s="1"/>
  <c r="AR221" i="4" s="1"/>
  <c r="F143" i="7"/>
  <c r="M216" i="5"/>
  <c r="N216" i="5" s="1"/>
  <c r="O216" i="5" s="1"/>
  <c r="P216" i="5" s="1"/>
  <c r="G143" i="7" l="1"/>
  <c r="L143" i="7" s="1"/>
  <c r="K143" i="7"/>
  <c r="AN221" i="4"/>
  <c r="L216" i="5"/>
  <c r="H143" i="7" l="1"/>
  <c r="M143" i="7" s="1"/>
  <c r="N143" i="7"/>
  <c r="E144" i="7" s="1"/>
  <c r="AO222" i="4"/>
  <c r="AP222" i="4" s="1"/>
  <c r="M217" i="5"/>
  <c r="N217" i="5"/>
  <c r="O217" i="5" s="1"/>
  <c r="I144" i="7" l="1"/>
  <c r="J144" i="7"/>
  <c r="F144" i="7"/>
  <c r="G144" i="7" s="1"/>
  <c r="L144" i="7" s="1"/>
  <c r="AQ222" i="4"/>
  <c r="AR222" i="4" s="1"/>
  <c r="P217" i="5"/>
  <c r="L217" i="5" s="1"/>
  <c r="AN222" i="4" l="1"/>
  <c r="AO223" i="4" s="1"/>
  <c r="AP223" i="4" s="1"/>
  <c r="AQ223" i="4" s="1"/>
  <c r="AR223" i="4" s="1"/>
  <c r="N144" i="7"/>
  <c r="E145" i="7" s="1"/>
  <c r="J145" i="7" s="1"/>
  <c r="K144" i="7"/>
  <c r="H144" i="7" s="1"/>
  <c r="M144" i="7" s="1"/>
  <c r="N218" i="5"/>
  <c r="O218" i="5" s="1"/>
  <c r="P218" i="5" s="1"/>
  <c r="M218" i="5"/>
  <c r="L218" i="5" s="1"/>
  <c r="I145" i="7" l="1"/>
  <c r="F145" i="7"/>
  <c r="G145" i="7"/>
  <c r="AN223" i="4"/>
  <c r="M219" i="5"/>
  <c r="N219" i="5"/>
  <c r="O219" i="5" s="1"/>
  <c r="L145" i="7" l="1"/>
  <c r="K145" i="7"/>
  <c r="H145" i="7" s="1"/>
  <c r="M145" i="7" s="1"/>
  <c r="AO224" i="4"/>
  <c r="AP224" i="4" s="1"/>
  <c r="AQ224" i="4" s="1"/>
  <c r="AR224" i="4" s="1"/>
  <c r="P219" i="5"/>
  <c r="L219" i="5"/>
  <c r="I146" i="7" l="1"/>
  <c r="N145" i="7"/>
  <c r="E146" i="7" s="1"/>
  <c r="AN224" i="4"/>
  <c r="M220" i="5"/>
  <c r="N220" i="5" s="1"/>
  <c r="O220" i="5" s="1"/>
  <c r="P220" i="5" s="1"/>
  <c r="J146" i="7" l="1"/>
  <c r="F146" i="7"/>
  <c r="AO225" i="4"/>
  <c r="AP225" i="4" s="1"/>
  <c r="AQ225" i="4" s="1"/>
  <c r="AR225" i="4" s="1"/>
  <c r="L220" i="5"/>
  <c r="K146" i="7" l="1"/>
  <c r="G146" i="7"/>
  <c r="AN225" i="4"/>
  <c r="M221" i="5"/>
  <c r="N221" i="5"/>
  <c r="O221" i="5" s="1"/>
  <c r="P221" i="5" s="1"/>
  <c r="L146" i="7" l="1"/>
  <c r="N146" i="7" s="1"/>
  <c r="H146" i="7"/>
  <c r="M146" i="7" s="1"/>
  <c r="AO226" i="4"/>
  <c r="AP226" i="4" s="1"/>
  <c r="AQ226" i="4" s="1"/>
  <c r="AR226" i="4" s="1"/>
  <c r="L221" i="5"/>
  <c r="I147" i="7" l="1"/>
  <c r="E147" i="7"/>
  <c r="J147" i="7" s="1"/>
  <c r="AN226" i="4"/>
  <c r="M222" i="5"/>
  <c r="F147" i="7" l="1"/>
  <c r="AO227" i="4"/>
  <c r="AP227" i="4"/>
  <c r="AQ227" i="4" s="1"/>
  <c r="AR227" i="4" s="1"/>
  <c r="N222" i="5"/>
  <c r="O222" i="5" s="1"/>
  <c r="P222" i="5" s="1"/>
  <c r="G147" i="7" l="1"/>
  <c r="K147" i="7"/>
  <c r="AN227" i="4"/>
  <c r="L222" i="5"/>
  <c r="L147" i="7" l="1"/>
  <c r="N147" i="7" s="1"/>
  <c r="H147" i="7"/>
  <c r="M147" i="7" s="1"/>
  <c r="AO228" i="4"/>
  <c r="AP228" i="4" s="1"/>
  <c r="AQ228" i="4" s="1"/>
  <c r="AR228" i="4" s="1"/>
  <c r="M223" i="5"/>
  <c r="N223" i="5" s="1"/>
  <c r="F148" i="7" l="1"/>
  <c r="K148" i="7" s="1"/>
  <c r="E148" i="7"/>
  <c r="J148" i="7" s="1"/>
  <c r="G148" i="7" s="1"/>
  <c r="L148" i="7" s="1"/>
  <c r="I148" i="7"/>
  <c r="AN228" i="4"/>
  <c r="O223" i="5"/>
  <c r="P223" i="5" s="1"/>
  <c r="H148" i="7" l="1"/>
  <c r="M148" i="7" s="1"/>
  <c r="N148" i="7"/>
  <c r="AO229" i="4"/>
  <c r="AP229" i="4" s="1"/>
  <c r="AQ229" i="4" s="1"/>
  <c r="AR229" i="4" s="1"/>
  <c r="L223" i="5"/>
  <c r="E149" i="7" l="1"/>
  <c r="I149" i="7"/>
  <c r="F149" i="7"/>
  <c r="K149" i="7" s="1"/>
  <c r="J149" i="7"/>
  <c r="G149" i="7" s="1"/>
  <c r="AN229" i="4"/>
  <c r="M224" i="5"/>
  <c r="N224" i="5" s="1"/>
  <c r="O224" i="5" s="1"/>
  <c r="P224" i="5" s="1"/>
  <c r="H149" i="7" l="1"/>
  <c r="M149" i="7" s="1"/>
  <c r="L149" i="7"/>
  <c r="N149" i="7" s="1"/>
  <c r="AO230" i="4"/>
  <c r="AP230" i="4" s="1"/>
  <c r="AQ230" i="4" s="1"/>
  <c r="AR230" i="4" s="1"/>
  <c r="L224" i="5"/>
  <c r="E150" i="7" l="1"/>
  <c r="I150" i="7"/>
  <c r="AN230" i="4"/>
  <c r="M225" i="5"/>
  <c r="N225" i="5"/>
  <c r="O225" i="5" s="1"/>
  <c r="P225" i="5" s="1"/>
  <c r="J150" i="7" l="1"/>
  <c r="F150" i="7"/>
  <c r="AO231" i="4"/>
  <c r="AP231" i="4" s="1"/>
  <c r="AQ231" i="4" s="1"/>
  <c r="AR231" i="4" s="1"/>
  <c r="L225" i="5"/>
  <c r="K150" i="7" l="1"/>
  <c r="G150" i="7"/>
  <c r="AN231" i="4"/>
  <c r="M226" i="5"/>
  <c r="N226" i="5" s="1"/>
  <c r="O226" i="5" s="1"/>
  <c r="P226" i="5" s="1"/>
  <c r="H150" i="7" l="1"/>
  <c r="M150" i="7" s="1"/>
  <c r="L150" i="7"/>
  <c r="N150" i="7" s="1"/>
  <c r="AO232" i="4"/>
  <c r="AP232" i="4" s="1"/>
  <c r="AQ232" i="4" s="1"/>
  <c r="AR232" i="4" s="1"/>
  <c r="L226" i="5"/>
  <c r="E151" i="7" l="1"/>
  <c r="F151" i="7" s="1"/>
  <c r="I151" i="7"/>
  <c r="J151" i="7"/>
  <c r="G151" i="7" s="1"/>
  <c r="K151" i="7"/>
  <c r="AN232" i="4"/>
  <c r="M227" i="5"/>
  <c r="N227" i="5"/>
  <c r="O227" i="5" s="1"/>
  <c r="P227" i="5" s="1"/>
  <c r="L151" i="7" l="1"/>
  <c r="N151" i="7" s="1"/>
  <c r="H151" i="7"/>
  <c r="M151" i="7" s="1"/>
  <c r="AO233" i="4"/>
  <c r="AP233" i="4" s="1"/>
  <c r="AQ233" i="4" s="1"/>
  <c r="AR233" i="4" s="1"/>
  <c r="AN233" i="4" s="1"/>
  <c r="L227" i="5"/>
  <c r="E152" i="7" l="1"/>
  <c r="J152" i="7" s="1"/>
  <c r="I152" i="7"/>
  <c r="AO234" i="4"/>
  <c r="AP234" i="4"/>
  <c r="AQ234" i="4" s="1"/>
  <c r="AR234" i="4" s="1"/>
  <c r="M228" i="5"/>
  <c r="N228" i="5" s="1"/>
  <c r="O228" i="5" s="1"/>
  <c r="P228" i="5" s="1"/>
  <c r="F152" i="7" l="1"/>
  <c r="AN234" i="4"/>
  <c r="L228" i="5"/>
  <c r="K152" i="7" l="1"/>
  <c r="G152" i="7"/>
  <c r="AO235" i="4"/>
  <c r="AP235" i="4"/>
  <c r="AQ235" i="4" s="1"/>
  <c r="AR235" i="4" s="1"/>
  <c r="M229" i="5"/>
  <c r="O229" i="5"/>
  <c r="P229" i="5" s="1"/>
  <c r="N229" i="5"/>
  <c r="AN235" i="4" l="1"/>
  <c r="H152" i="7"/>
  <c r="M152" i="7" s="1"/>
  <c r="L152" i="7"/>
  <c r="N152" i="7" s="1"/>
  <c r="AO236" i="4"/>
  <c r="AP236" i="4" s="1"/>
  <c r="AQ236" i="4" s="1"/>
  <c r="AR236" i="4" s="1"/>
  <c r="L229" i="5"/>
  <c r="E153" i="7" l="1"/>
  <c r="F153" i="7" s="1"/>
  <c r="K153" i="7" s="1"/>
  <c r="I153" i="7"/>
  <c r="J153" i="7"/>
  <c r="AN236" i="4"/>
  <c r="N230" i="5"/>
  <c r="O230" i="5"/>
  <c r="P230" i="5" s="1"/>
  <c r="M230" i="5"/>
  <c r="G153" i="7" l="1"/>
  <c r="AO237" i="4"/>
  <c r="AP237" i="4" s="1"/>
  <c r="L230" i="5"/>
  <c r="L153" i="7" l="1"/>
  <c r="N153" i="7" s="1"/>
  <c r="H153" i="7"/>
  <c r="M153" i="7" s="1"/>
  <c r="AQ237" i="4"/>
  <c r="AR237" i="4" s="1"/>
  <c r="AN237" i="4" s="1"/>
  <c r="M231" i="5"/>
  <c r="N231" i="5"/>
  <c r="O231" i="5" s="1"/>
  <c r="P231" i="5" s="1"/>
  <c r="I154" i="7" l="1"/>
  <c r="E154" i="7"/>
  <c r="F154" i="7" s="1"/>
  <c r="AO238" i="4"/>
  <c r="AP238" i="4" s="1"/>
  <c r="AQ238" i="4" s="1"/>
  <c r="AR238" i="4" s="1"/>
  <c r="L231" i="5"/>
  <c r="G154" i="7" l="1"/>
  <c r="L154" i="7" s="1"/>
  <c r="K154" i="7"/>
  <c r="H154" i="7" s="1"/>
  <c r="M154" i="7" s="1"/>
  <c r="I155" i="7" s="1"/>
  <c r="J154" i="7"/>
  <c r="AN238" i="4"/>
  <c r="M232" i="5"/>
  <c r="N232" i="5" s="1"/>
  <c r="O232" i="5" s="1"/>
  <c r="P232" i="5" s="1"/>
  <c r="N154" i="7" l="1"/>
  <c r="E155" i="7" s="1"/>
  <c r="J155" i="7" s="1"/>
  <c r="F155" i="7"/>
  <c r="G155" i="7" s="1"/>
  <c r="L155" i="7" s="1"/>
  <c r="AO239" i="4"/>
  <c r="AP239" i="4" s="1"/>
  <c r="AQ239" i="4" s="1"/>
  <c r="AR239" i="4" s="1"/>
  <c r="L232" i="5"/>
  <c r="K155" i="7" l="1"/>
  <c r="H155" i="7" s="1"/>
  <c r="M155" i="7" s="1"/>
  <c r="I156" i="7"/>
  <c r="AN239" i="4"/>
  <c r="M233" i="5"/>
  <c r="N233" i="5"/>
  <c r="O233" i="5" s="1"/>
  <c r="N155" i="7" l="1"/>
  <c r="E156" i="7" s="1"/>
  <c r="F156" i="7"/>
  <c r="K156" i="7" s="1"/>
  <c r="J156" i="7"/>
  <c r="AO240" i="4"/>
  <c r="AP240" i="4" s="1"/>
  <c r="P233" i="5"/>
  <c r="L233" i="5"/>
  <c r="G156" i="7" l="1"/>
  <c r="H156" i="7" s="1"/>
  <c r="M156" i="7" s="1"/>
  <c r="L156" i="7"/>
  <c r="N156" i="7" s="1"/>
  <c r="AQ240" i="4"/>
  <c r="AR240" i="4" s="1"/>
  <c r="AN240" i="4" s="1"/>
  <c r="N234" i="5"/>
  <c r="O234" i="5" s="1"/>
  <c r="P234" i="5" s="1"/>
  <c r="M234" i="5"/>
  <c r="L234" i="5" s="1"/>
  <c r="I157" i="7" l="1"/>
  <c r="E157" i="7"/>
  <c r="F157" i="7" s="1"/>
  <c r="K157" i="7" s="1"/>
  <c r="AO241" i="4"/>
  <c r="AP241" i="4" s="1"/>
  <c r="AQ241" i="4" s="1"/>
  <c r="AR241" i="4" s="1"/>
  <c r="M235" i="5"/>
  <c r="N235" i="5"/>
  <c r="O235" i="5" s="1"/>
  <c r="P235" i="5" s="1"/>
  <c r="J157" i="7" l="1"/>
  <c r="G157" i="7" s="1"/>
  <c r="AN241" i="4"/>
  <c r="L235" i="5"/>
  <c r="L157" i="7" l="1"/>
  <c r="N157" i="7" s="1"/>
  <c r="H157" i="7"/>
  <c r="M157" i="7" s="1"/>
  <c r="AO242" i="4"/>
  <c r="AP242" i="4" s="1"/>
  <c r="AQ242" i="4" s="1"/>
  <c r="AR242" i="4" s="1"/>
  <c r="M236" i="5"/>
  <c r="N236" i="5" s="1"/>
  <c r="O236" i="5" s="1"/>
  <c r="P236" i="5" s="1"/>
  <c r="I158" i="7" l="1"/>
  <c r="E158" i="7"/>
  <c r="J158" i="7" s="1"/>
  <c r="F158" i="7"/>
  <c r="K158" i="7" s="1"/>
  <c r="AN242" i="4"/>
  <c r="L236" i="5"/>
  <c r="G158" i="7" l="1"/>
  <c r="AO243" i="4"/>
  <c r="AP243" i="4" s="1"/>
  <c r="M237" i="5"/>
  <c r="N237" i="5"/>
  <c r="O237" i="5" s="1"/>
  <c r="L158" i="7" l="1"/>
  <c r="N158" i="7" s="1"/>
  <c r="H158" i="7"/>
  <c r="M158" i="7" s="1"/>
  <c r="AQ243" i="4"/>
  <c r="AR243" i="4" s="1"/>
  <c r="P237" i="5"/>
  <c r="L237" i="5" s="1"/>
  <c r="E159" i="7" l="1"/>
  <c r="J159" i="7" s="1"/>
  <c r="I159" i="7"/>
  <c r="AN243" i="4"/>
  <c r="N238" i="5"/>
  <c r="O238" i="5" s="1"/>
  <c r="P238" i="5" s="1"/>
  <c r="M238" i="5"/>
  <c r="F159" i="7" l="1"/>
  <c r="AO244" i="4"/>
  <c r="AP244" i="4" s="1"/>
  <c r="AQ244" i="4" s="1"/>
  <c r="AR244" i="4" s="1"/>
  <c r="L238" i="5"/>
  <c r="AN244" i="4" l="1"/>
  <c r="AO245" i="4" s="1"/>
  <c r="AP245" i="4" s="1"/>
  <c r="AQ245" i="4" s="1"/>
  <c r="AR245" i="4" s="1"/>
  <c r="G159" i="7"/>
  <c r="K159" i="7"/>
  <c r="M239" i="5"/>
  <c r="N239" i="5"/>
  <c r="O239" i="5" s="1"/>
  <c r="P239" i="5" s="1"/>
  <c r="H159" i="7" l="1"/>
  <c r="M159" i="7" s="1"/>
  <c r="L159" i="7"/>
  <c r="N159" i="7" s="1"/>
  <c r="AN245" i="4"/>
  <c r="L239" i="5"/>
  <c r="I160" i="7" l="1"/>
  <c r="E160" i="7"/>
  <c r="F160" i="7" s="1"/>
  <c r="K160" i="7" s="1"/>
  <c r="AO246" i="4"/>
  <c r="AP246" i="4" s="1"/>
  <c r="AQ246" i="4" s="1"/>
  <c r="AR246" i="4" s="1"/>
  <c r="M240" i="5"/>
  <c r="N240" i="5" s="1"/>
  <c r="O240" i="5" s="1"/>
  <c r="P240" i="5" s="1"/>
  <c r="J160" i="7" l="1"/>
  <c r="G160" i="7" s="1"/>
  <c r="AN246" i="4"/>
  <c r="L240" i="5"/>
  <c r="H160" i="7" l="1"/>
  <c r="M160" i="7" s="1"/>
  <c r="L160" i="7"/>
  <c r="N160" i="7" s="1"/>
  <c r="AO247" i="4"/>
  <c r="AP247" i="4" s="1"/>
  <c r="M241" i="5"/>
  <c r="N241" i="5"/>
  <c r="O241" i="5" s="1"/>
  <c r="I161" i="7" l="1"/>
  <c r="E161" i="7"/>
  <c r="J161" i="7" s="1"/>
  <c r="AQ247" i="4"/>
  <c r="AR247" i="4" s="1"/>
  <c r="P241" i="5"/>
  <c r="L241" i="5" s="1"/>
  <c r="F161" i="7" l="1"/>
  <c r="AN247" i="4"/>
  <c r="N242" i="5"/>
  <c r="O242" i="5" s="1"/>
  <c r="P242" i="5" s="1"/>
  <c r="M242" i="5"/>
  <c r="L242" i="5" s="1"/>
  <c r="K161" i="7" l="1"/>
  <c r="G161" i="7"/>
  <c r="AO248" i="4"/>
  <c r="AP248" i="4" s="1"/>
  <c r="AQ248" i="4" s="1"/>
  <c r="AR248" i="4" s="1"/>
  <c r="M243" i="5"/>
  <c r="N243" i="5"/>
  <c r="O243" i="5" s="1"/>
  <c r="P243" i="5" s="1"/>
  <c r="H161" i="7" l="1"/>
  <c r="M161" i="7" s="1"/>
  <c r="L161" i="7"/>
  <c r="N161" i="7" s="1"/>
  <c r="AN248" i="4"/>
  <c r="L243" i="5"/>
  <c r="I162" i="7" l="1"/>
  <c r="E162" i="7"/>
  <c r="J162" i="7" s="1"/>
  <c r="AO249" i="4"/>
  <c r="AP249" i="4"/>
  <c r="AQ249" i="4" s="1"/>
  <c r="AR249" i="4" s="1"/>
  <c r="M244" i="5"/>
  <c r="N244" i="5" s="1"/>
  <c r="O244" i="5" s="1"/>
  <c r="P244" i="5" s="1"/>
  <c r="F162" i="7" l="1"/>
  <c r="K162" i="7" s="1"/>
  <c r="AN249" i="4"/>
  <c r="L244" i="5"/>
  <c r="G162" i="7" l="1"/>
  <c r="L162" i="7"/>
  <c r="N162" i="7" s="1"/>
  <c r="H162" i="7"/>
  <c r="M162" i="7" s="1"/>
  <c r="AO250" i="4"/>
  <c r="AP250" i="4" s="1"/>
  <c r="M245" i="5"/>
  <c r="O245" i="5"/>
  <c r="L245" i="5" s="1"/>
  <c r="P245" i="5"/>
  <c r="N245" i="5"/>
  <c r="E163" i="7" l="1"/>
  <c r="J163" i="7" s="1"/>
  <c r="I163" i="7"/>
  <c r="AQ250" i="4"/>
  <c r="AR250" i="4" s="1"/>
  <c r="AN250" i="4" s="1"/>
  <c r="M246" i="5"/>
  <c r="N246" i="5"/>
  <c r="O246" i="5" s="1"/>
  <c r="F163" i="7" l="1"/>
  <c r="AO251" i="4"/>
  <c r="AP251" i="4" s="1"/>
  <c r="AQ251" i="4" s="1"/>
  <c r="AR251" i="4" s="1"/>
  <c r="P246" i="5"/>
  <c r="L246" i="5"/>
  <c r="K163" i="7" l="1"/>
  <c r="G163" i="7"/>
  <c r="AN251" i="4"/>
  <c r="N247" i="5"/>
  <c r="O247" i="5" s="1"/>
  <c r="P247" i="5" s="1"/>
  <c r="M247" i="5"/>
  <c r="H163" i="7" l="1"/>
  <c r="M163" i="7" s="1"/>
  <c r="L163" i="7"/>
  <c r="N163" i="7" s="1"/>
  <c r="AO252" i="4"/>
  <c r="AP252" i="4" s="1"/>
  <c r="AQ252" i="4" s="1"/>
  <c r="AR252" i="4" s="1"/>
  <c r="L247" i="5"/>
  <c r="AN252" i="4" l="1"/>
  <c r="AO253" i="4" s="1"/>
  <c r="AP253" i="4" s="1"/>
  <c r="AQ253" i="4" s="1"/>
  <c r="AR253" i="4" s="1"/>
  <c r="E164" i="7"/>
  <c r="F164" i="7" s="1"/>
  <c r="I164" i="7"/>
  <c r="J164" i="7"/>
  <c r="G164" i="7" s="1"/>
  <c r="K164" i="7"/>
  <c r="M248" i="5"/>
  <c r="N248" i="5"/>
  <c r="O248" i="5" s="1"/>
  <c r="P248" i="5" s="1"/>
  <c r="H164" i="7" l="1"/>
  <c r="M164" i="7" s="1"/>
  <c r="L164" i="7"/>
  <c r="N164" i="7" s="1"/>
  <c r="AN253" i="4"/>
  <c r="L248" i="5"/>
  <c r="E165" i="7" l="1"/>
  <c r="J165" i="7" s="1"/>
  <c r="I165" i="7"/>
  <c r="F165" i="7"/>
  <c r="AO254" i="4"/>
  <c r="AP254" i="4" s="1"/>
  <c r="AQ254" i="4" s="1"/>
  <c r="AR254" i="4" s="1"/>
  <c r="M249" i="5"/>
  <c r="N249" i="5" s="1"/>
  <c r="O249" i="5" s="1"/>
  <c r="P249" i="5" s="1"/>
  <c r="K165" i="7" l="1"/>
  <c r="G165" i="7"/>
  <c r="AN254" i="4"/>
  <c r="L249" i="5"/>
  <c r="H165" i="7" l="1"/>
  <c r="M165" i="7" s="1"/>
  <c r="L165" i="7"/>
  <c r="N165" i="7" s="1"/>
  <c r="AO255" i="4"/>
  <c r="AP255" i="4" s="1"/>
  <c r="AQ255" i="4" s="1"/>
  <c r="AR255" i="4" s="1"/>
  <c r="M250" i="5"/>
  <c r="N250" i="5"/>
  <c r="O250" i="5" s="1"/>
  <c r="E166" i="7" l="1"/>
  <c r="I166" i="7"/>
  <c r="AN255" i="4"/>
  <c r="P250" i="5"/>
  <c r="L250" i="5" s="1"/>
  <c r="F166" i="7" l="1"/>
  <c r="K166" i="7"/>
  <c r="J166" i="7"/>
  <c r="G166" i="7" s="1"/>
  <c r="AO256" i="4"/>
  <c r="AP256" i="4" s="1"/>
  <c r="AQ256" i="4" s="1"/>
  <c r="AR256" i="4" s="1"/>
  <c r="N251" i="5"/>
  <c r="O251" i="5" s="1"/>
  <c r="P251" i="5" s="1"/>
  <c r="M251" i="5"/>
  <c r="L251" i="5" s="1"/>
  <c r="H166" i="7" l="1"/>
  <c r="M166" i="7" s="1"/>
  <c r="L166" i="7"/>
  <c r="N166" i="7" s="1"/>
  <c r="AN256" i="4"/>
  <c r="M252" i="5"/>
  <c r="N252" i="5"/>
  <c r="O252" i="5" s="1"/>
  <c r="P252" i="5" s="1"/>
  <c r="I167" i="7" l="1"/>
  <c r="E167" i="7"/>
  <c r="F167" i="7" s="1"/>
  <c r="K167" i="7" s="1"/>
  <c r="AO257" i="4"/>
  <c r="AP257" i="4" s="1"/>
  <c r="AQ257" i="4" s="1"/>
  <c r="AR257" i="4" s="1"/>
  <c r="L252" i="5"/>
  <c r="J167" i="7" l="1"/>
  <c r="G167" i="7" s="1"/>
  <c r="L167" i="7" s="1"/>
  <c r="N167" i="7" s="1"/>
  <c r="H167" i="7"/>
  <c r="M167" i="7" s="1"/>
  <c r="AN257" i="4"/>
  <c r="M253" i="5"/>
  <c r="N253" i="5" s="1"/>
  <c r="O253" i="5" s="1"/>
  <c r="P253" i="5" s="1"/>
  <c r="E168" i="7" l="1"/>
  <c r="J168" i="7" s="1"/>
  <c r="I168" i="7"/>
  <c r="F168" i="7" s="1"/>
  <c r="K168" i="7" s="1"/>
  <c r="AO258" i="4"/>
  <c r="AP258" i="4" s="1"/>
  <c r="AQ258" i="4" s="1"/>
  <c r="AR258" i="4" s="1"/>
  <c r="L253" i="5"/>
  <c r="G168" i="7" l="1"/>
  <c r="AN258" i="4"/>
  <c r="M254" i="5"/>
  <c r="O254" i="5"/>
  <c r="L254" i="5" s="1"/>
  <c r="P254" i="5"/>
  <c r="N254" i="5"/>
  <c r="L168" i="7" l="1"/>
  <c r="N168" i="7" s="1"/>
  <c r="H168" i="7"/>
  <c r="M168" i="7" s="1"/>
  <c r="AO259" i="4"/>
  <c r="AP259" i="4" s="1"/>
  <c r="AQ259" i="4" s="1"/>
  <c r="AR259" i="4" s="1"/>
  <c r="N255" i="5"/>
  <c r="O255" i="5" s="1"/>
  <c r="P255" i="5" s="1"/>
  <c r="M255" i="5"/>
  <c r="L255" i="5" s="1"/>
  <c r="I169" i="7" l="1"/>
  <c r="E169" i="7"/>
  <c r="J169" i="7" s="1"/>
  <c r="AN259" i="4"/>
  <c r="M256" i="5"/>
  <c r="N256" i="5"/>
  <c r="O256" i="5" s="1"/>
  <c r="F169" i="7" l="1"/>
  <c r="AO260" i="4"/>
  <c r="AP260" i="4" s="1"/>
  <c r="AQ260" i="4" s="1"/>
  <c r="AR260" i="4" s="1"/>
  <c r="P256" i="5"/>
  <c r="L256" i="5"/>
  <c r="K169" i="7" l="1"/>
  <c r="G169" i="7"/>
  <c r="AN260" i="4"/>
  <c r="M257" i="5"/>
  <c r="N257" i="5" s="1"/>
  <c r="O257" i="5" s="1"/>
  <c r="P257" i="5" s="1"/>
  <c r="H169" i="7" l="1"/>
  <c r="M169" i="7" s="1"/>
  <c r="L169" i="7"/>
  <c r="N169" i="7" s="1"/>
  <c r="AO261" i="4"/>
  <c r="AP261" i="4" s="1"/>
  <c r="AQ261" i="4" s="1"/>
  <c r="AR261" i="4" s="1"/>
  <c r="L257" i="5"/>
  <c r="E170" i="7" l="1"/>
  <c r="I170" i="7"/>
  <c r="F170" i="7"/>
  <c r="G170" i="7" s="1"/>
  <c r="J170" i="7"/>
  <c r="AN261" i="4"/>
  <c r="M258" i="5"/>
  <c r="N258" i="5"/>
  <c r="O258" i="5" s="1"/>
  <c r="K170" i="7" l="1"/>
  <c r="H170" i="7" s="1"/>
  <c r="M170" i="7" s="1"/>
  <c r="L170" i="7"/>
  <c r="N170" i="7" s="1"/>
  <c r="AO262" i="4"/>
  <c r="AP262" i="4" s="1"/>
  <c r="AQ262" i="4" s="1"/>
  <c r="AR262" i="4" s="1"/>
  <c r="P258" i="5"/>
  <c r="L258" i="5"/>
  <c r="I171" i="7" l="1"/>
  <c r="E171" i="7"/>
  <c r="AN262" i="4"/>
  <c r="N259" i="5"/>
  <c r="O259" i="5"/>
  <c r="P259" i="5" s="1"/>
  <c r="M259" i="5"/>
  <c r="L259" i="5" s="1"/>
  <c r="F171" i="7" l="1"/>
  <c r="K171" i="7" s="1"/>
  <c r="J171" i="7"/>
  <c r="G171" i="7" s="1"/>
  <c r="AO263" i="4"/>
  <c r="AP263" i="4" s="1"/>
  <c r="M260" i="5"/>
  <c r="N260" i="5"/>
  <c r="O260" i="5"/>
  <c r="P260" i="5" s="1"/>
  <c r="H171" i="7" l="1"/>
  <c r="M171" i="7" s="1"/>
  <c r="L171" i="7"/>
  <c r="N171" i="7" s="1"/>
  <c r="AQ263" i="4"/>
  <c r="AR263" i="4" s="1"/>
  <c r="L260" i="5"/>
  <c r="I172" i="7" l="1"/>
  <c r="E172" i="7"/>
  <c r="J172" i="7" s="1"/>
  <c r="AN263" i="4"/>
  <c r="M261" i="5"/>
  <c r="F172" i="7" l="1"/>
  <c r="K172" i="7" s="1"/>
  <c r="AO264" i="4"/>
  <c r="AP264" i="4" s="1"/>
  <c r="N261" i="5"/>
  <c r="O261" i="5" s="1"/>
  <c r="P261" i="5" s="1"/>
  <c r="G172" i="7" l="1"/>
  <c r="AQ264" i="4"/>
  <c r="AR264" i="4" s="1"/>
  <c r="L261" i="5"/>
  <c r="L172" i="7" l="1"/>
  <c r="N172" i="7" s="1"/>
  <c r="H172" i="7"/>
  <c r="M172" i="7" s="1"/>
  <c r="AN264" i="4"/>
  <c r="M262" i="5"/>
  <c r="N262" i="5" s="1"/>
  <c r="O262" i="5" s="1"/>
  <c r="P262" i="5" s="1"/>
  <c r="I173" i="7" l="1"/>
  <c r="E173" i="7"/>
  <c r="J173" i="7" s="1"/>
  <c r="F173" i="7"/>
  <c r="K173" i="7" s="1"/>
  <c r="AO265" i="4"/>
  <c r="L262" i="5"/>
  <c r="G173" i="7" l="1"/>
  <c r="AP265" i="4"/>
  <c r="AQ265" i="4" s="1"/>
  <c r="AR265" i="4" s="1"/>
  <c r="M263" i="5"/>
  <c r="N263" i="5" s="1"/>
  <c r="H173" i="7" l="1"/>
  <c r="M173" i="7" s="1"/>
  <c r="L173" i="7"/>
  <c r="N173" i="7" s="1"/>
  <c r="AN265" i="4"/>
  <c r="O263" i="5"/>
  <c r="P263" i="5" s="1"/>
  <c r="L263" i="5"/>
  <c r="I174" i="7" l="1"/>
  <c r="E174" i="7"/>
  <c r="J174" i="7" s="1"/>
  <c r="AO266" i="4"/>
  <c r="AP266" i="4" s="1"/>
  <c r="AQ266" i="4" s="1"/>
  <c r="AR266" i="4" s="1"/>
  <c r="M264" i="5"/>
  <c r="N264" i="5"/>
  <c r="F174" i="7" l="1"/>
  <c r="AN266" i="4"/>
  <c r="O264" i="5"/>
  <c r="P264" i="5" s="1"/>
  <c r="K174" i="7" l="1"/>
  <c r="G174" i="7"/>
  <c r="AO267" i="4"/>
  <c r="AP267" i="4" s="1"/>
  <c r="AQ267" i="4" s="1"/>
  <c r="AR267" i="4" s="1"/>
  <c r="L264" i="5"/>
  <c r="L174" i="7" l="1"/>
  <c r="N174" i="7" s="1"/>
  <c r="H174" i="7"/>
  <c r="M174" i="7" s="1"/>
  <c r="AN267" i="4"/>
  <c r="M265" i="5"/>
  <c r="I175" i="7" l="1"/>
  <c r="E175" i="7"/>
  <c r="F175" i="7" s="1"/>
  <c r="K175" i="7" s="1"/>
  <c r="J175" i="7"/>
  <c r="G175" i="7" s="1"/>
  <c r="L175" i="7" s="1"/>
  <c r="N175" i="7" s="1"/>
  <c r="AO268" i="4"/>
  <c r="AP268" i="4" s="1"/>
  <c r="AQ268" i="4" s="1"/>
  <c r="AR268" i="4" s="1"/>
  <c r="N265" i="5"/>
  <c r="O265" i="5" s="1"/>
  <c r="P265" i="5" s="1"/>
  <c r="H175" i="7" l="1"/>
  <c r="M175" i="7" s="1"/>
  <c r="AN268" i="4"/>
  <c r="L265" i="5"/>
  <c r="E176" i="7" l="1"/>
  <c r="I176" i="7"/>
  <c r="AO269" i="4"/>
  <c r="AP269" i="4" s="1"/>
  <c r="M266" i="5"/>
  <c r="N266" i="5" s="1"/>
  <c r="O266" i="5" s="1"/>
  <c r="P266" i="5" s="1"/>
  <c r="F176" i="7" l="1"/>
  <c r="K176" i="7"/>
  <c r="J176" i="7"/>
  <c r="G176" i="7" s="1"/>
  <c r="AQ269" i="4"/>
  <c r="AR269" i="4" s="1"/>
  <c r="L266" i="5"/>
  <c r="H176" i="7" l="1"/>
  <c r="M176" i="7" s="1"/>
  <c r="L176" i="7"/>
  <c r="N176" i="7" s="1"/>
  <c r="AN269" i="4"/>
  <c r="M267" i="5"/>
  <c r="N267" i="5" s="1"/>
  <c r="O267" i="5" s="1"/>
  <c r="P267" i="5" s="1"/>
  <c r="E177" i="7" l="1"/>
  <c r="F177" i="7" s="1"/>
  <c r="I177" i="7"/>
  <c r="AO270" i="4"/>
  <c r="AP270" i="4" s="1"/>
  <c r="AQ270" i="4" s="1"/>
  <c r="AR270" i="4" s="1"/>
  <c r="L267" i="5"/>
  <c r="K177" i="7" l="1"/>
  <c r="J177" i="7"/>
  <c r="G177" i="7" s="1"/>
  <c r="AN270" i="4"/>
  <c r="M268" i="5"/>
  <c r="N268" i="5"/>
  <c r="O268" i="5"/>
  <c r="P268" i="5" s="1"/>
  <c r="L177" i="7" l="1"/>
  <c r="N177" i="7" s="1"/>
  <c r="H177" i="7"/>
  <c r="M177" i="7" s="1"/>
  <c r="AO271" i="4"/>
  <c r="AP271" i="4" s="1"/>
  <c r="AQ271" i="4" s="1"/>
  <c r="AR271" i="4" s="1"/>
  <c r="L268" i="5"/>
  <c r="I178" i="7" l="1"/>
  <c r="E178" i="7"/>
  <c r="F178" i="7" s="1"/>
  <c r="G178" i="7" s="1"/>
  <c r="J178" i="7"/>
  <c r="AN271" i="4"/>
  <c r="M269" i="5"/>
  <c r="N269" i="5"/>
  <c r="O269" i="5" s="1"/>
  <c r="P269" i="5" s="1"/>
  <c r="K178" i="7" l="1"/>
  <c r="H178" i="7"/>
  <c r="M178" i="7" s="1"/>
  <c r="L178" i="7"/>
  <c r="AO272" i="4"/>
  <c r="AP272" i="4" s="1"/>
  <c r="AQ272" i="4" s="1"/>
  <c r="AR272" i="4" s="1"/>
  <c r="L269" i="5"/>
  <c r="N178" i="7" l="1"/>
  <c r="I179" i="7"/>
  <c r="E179" i="7"/>
  <c r="J179" i="7" s="1"/>
  <c r="AN272" i="4"/>
  <c r="M270" i="5"/>
  <c r="N270" i="5" s="1"/>
  <c r="O270" i="5" s="1"/>
  <c r="P270" i="5" s="1"/>
  <c r="F179" i="7" l="1"/>
  <c r="AO273" i="4"/>
  <c r="AP273" i="4" s="1"/>
  <c r="AQ273" i="4" s="1"/>
  <c r="AR273" i="4" s="1"/>
  <c r="L270" i="5"/>
  <c r="K179" i="7" l="1"/>
  <c r="G179" i="7"/>
  <c r="AN273" i="4"/>
  <c r="M271" i="5"/>
  <c r="N271" i="5" s="1"/>
  <c r="H179" i="7" l="1"/>
  <c r="M179" i="7" s="1"/>
  <c r="L179" i="7"/>
  <c r="N179" i="7" s="1"/>
  <c r="AO274" i="4"/>
  <c r="AP274" i="4" s="1"/>
  <c r="AQ274" i="4" s="1"/>
  <c r="AR274" i="4" s="1"/>
  <c r="O271" i="5"/>
  <c r="P271" i="5" s="1"/>
  <c r="L271" i="5"/>
  <c r="I180" i="7" l="1"/>
  <c r="E180" i="7"/>
  <c r="F180" i="7" s="1"/>
  <c r="J180" i="7"/>
  <c r="AN274" i="4"/>
  <c r="M272" i="5"/>
  <c r="N272" i="5"/>
  <c r="O272" i="5"/>
  <c r="P272" i="5" s="1"/>
  <c r="G180" i="7" l="1"/>
  <c r="L180" i="7"/>
  <c r="K180" i="7"/>
  <c r="AO275" i="4"/>
  <c r="AP275" i="4" s="1"/>
  <c r="AQ275" i="4" s="1"/>
  <c r="AR275" i="4" s="1"/>
  <c r="L272" i="5"/>
  <c r="AN275" i="4" l="1"/>
  <c r="H180" i="7"/>
  <c r="M180" i="7" s="1"/>
  <c r="I181" i="7" s="1"/>
  <c r="N180" i="7"/>
  <c r="AO276" i="4"/>
  <c r="AP276" i="4" s="1"/>
  <c r="M273" i="5"/>
  <c r="N273" i="5"/>
  <c r="O273" i="5" s="1"/>
  <c r="P273" i="5" s="1"/>
  <c r="E181" i="7" l="1"/>
  <c r="J181" i="7" s="1"/>
  <c r="AQ276" i="4"/>
  <c r="AR276" i="4" s="1"/>
  <c r="L273" i="5"/>
  <c r="F181" i="7" l="1"/>
  <c r="G181" i="7" s="1"/>
  <c r="AN276" i="4"/>
  <c r="M274" i="5"/>
  <c r="N274" i="5" s="1"/>
  <c r="O274" i="5" s="1"/>
  <c r="P274" i="5" s="1"/>
  <c r="K181" i="7" l="1"/>
  <c r="L181" i="7"/>
  <c r="N181" i="7" s="1"/>
  <c r="H181" i="7"/>
  <c r="M181" i="7" s="1"/>
  <c r="AO277" i="4"/>
  <c r="AP277" i="4" s="1"/>
  <c r="AQ277" i="4" s="1"/>
  <c r="AR277" i="4" s="1"/>
  <c r="L274" i="5"/>
  <c r="I182" i="7" l="1"/>
  <c r="E182" i="7"/>
  <c r="J182" i="7" s="1"/>
  <c r="AN277" i="4"/>
  <c r="M275" i="5"/>
  <c r="N275" i="5" s="1"/>
  <c r="O275" i="5" s="1"/>
  <c r="P275" i="5" s="1"/>
  <c r="F182" i="7" l="1"/>
  <c r="AO278" i="4"/>
  <c r="AP278" i="4" s="1"/>
  <c r="L275" i="5"/>
  <c r="G182" i="7" l="1"/>
  <c r="K182" i="7"/>
  <c r="AQ278" i="4"/>
  <c r="AR278" i="4" s="1"/>
  <c r="M276" i="5"/>
  <c r="N276" i="5"/>
  <c r="O276" i="5"/>
  <c r="P276" i="5" s="1"/>
  <c r="L182" i="7" l="1"/>
  <c r="N182" i="7" s="1"/>
  <c r="H182" i="7"/>
  <c r="M182" i="7" s="1"/>
  <c r="AN278" i="4"/>
  <c r="L276" i="5"/>
  <c r="E183" i="7" l="1"/>
  <c r="I183" i="7"/>
  <c r="AO279" i="4"/>
  <c r="AP279" i="4" s="1"/>
  <c r="M277" i="5"/>
  <c r="N277" i="5"/>
  <c r="O277" i="5" s="1"/>
  <c r="P277" i="5" s="1"/>
  <c r="F183" i="7" l="1"/>
  <c r="K183" i="7"/>
  <c r="J183" i="7"/>
  <c r="G183" i="7" s="1"/>
  <c r="AQ279" i="4"/>
  <c r="AR279" i="4" s="1"/>
  <c r="L277" i="5"/>
  <c r="L183" i="7" l="1"/>
  <c r="N183" i="7" s="1"/>
  <c r="H183" i="7"/>
  <c r="M183" i="7" s="1"/>
  <c r="AN279" i="4"/>
  <c r="M278" i="5"/>
  <c r="N278" i="5" s="1"/>
  <c r="O278" i="5" s="1"/>
  <c r="P278" i="5" s="1"/>
  <c r="I184" i="7" l="1"/>
  <c r="E184" i="7"/>
  <c r="J184" i="7" s="1"/>
  <c r="AO280" i="4"/>
  <c r="AP280" i="4" s="1"/>
  <c r="AQ280" i="4" s="1"/>
  <c r="AR280" i="4" s="1"/>
  <c r="L278" i="5"/>
  <c r="F184" i="7" l="1"/>
  <c r="AN280" i="4"/>
  <c r="M279" i="5"/>
  <c r="N279" i="5" s="1"/>
  <c r="G184" i="7" l="1"/>
  <c r="K184" i="7"/>
  <c r="AO281" i="4"/>
  <c r="AP281" i="4" s="1"/>
  <c r="O279" i="5"/>
  <c r="P279" i="5" s="1"/>
  <c r="L279" i="5"/>
  <c r="L184" i="7" l="1"/>
  <c r="N184" i="7" s="1"/>
  <c r="H184" i="7"/>
  <c r="M184" i="7" s="1"/>
  <c r="AQ281" i="4"/>
  <c r="AR281" i="4" s="1"/>
  <c r="M280" i="5"/>
  <c r="N280" i="5"/>
  <c r="I185" i="7" l="1"/>
  <c r="E185" i="7"/>
  <c r="AN281" i="4"/>
  <c r="O280" i="5"/>
  <c r="P280" i="5" s="1"/>
  <c r="F185" i="7" l="1"/>
  <c r="K185" i="7" s="1"/>
  <c r="J185" i="7"/>
  <c r="G185" i="7" s="1"/>
  <c r="AO282" i="4"/>
  <c r="AP282" i="4" s="1"/>
  <c r="AQ282" i="4" s="1"/>
  <c r="AR282" i="4" s="1"/>
  <c r="L280" i="5"/>
  <c r="H185" i="7" l="1"/>
  <c r="M185" i="7" s="1"/>
  <c r="L185" i="7"/>
  <c r="N185" i="7" s="1"/>
  <c r="AN282" i="4"/>
  <c r="M281" i="5"/>
  <c r="N281" i="5"/>
  <c r="O281" i="5" s="1"/>
  <c r="P281" i="5" s="1"/>
  <c r="E186" i="7" l="1"/>
  <c r="J186" i="7" s="1"/>
  <c r="I186" i="7"/>
  <c r="F186" i="7"/>
  <c r="K186" i="7" s="1"/>
  <c r="AO283" i="4"/>
  <c r="AP283" i="4" s="1"/>
  <c r="AQ283" i="4" s="1"/>
  <c r="AR283" i="4" s="1"/>
  <c r="L281" i="5"/>
  <c r="G186" i="7" l="1"/>
  <c r="AN283" i="4"/>
  <c r="M282" i="5"/>
  <c r="N282" i="5" s="1"/>
  <c r="O282" i="5" s="1"/>
  <c r="P282" i="5" s="1"/>
  <c r="H186" i="7" l="1"/>
  <c r="M186" i="7" s="1"/>
  <c r="L186" i="7"/>
  <c r="N186" i="7" s="1"/>
  <c r="AO284" i="4"/>
  <c r="AP284" i="4" s="1"/>
  <c r="L282" i="5"/>
  <c r="I187" i="7" l="1"/>
  <c r="F187" i="7" s="1"/>
  <c r="E187" i="7"/>
  <c r="J187" i="7" s="1"/>
  <c r="AQ284" i="4"/>
  <c r="AR284" i="4" s="1"/>
  <c r="M283" i="5"/>
  <c r="N283" i="5" s="1"/>
  <c r="O283" i="5" s="1"/>
  <c r="P283" i="5" s="1"/>
  <c r="K187" i="7" l="1"/>
  <c r="G187" i="7"/>
  <c r="AN284" i="4"/>
  <c r="L283" i="5"/>
  <c r="L187" i="7" l="1"/>
  <c r="N187" i="7" s="1"/>
  <c r="H187" i="7"/>
  <c r="M187" i="7" s="1"/>
  <c r="AO285" i="4"/>
  <c r="AP285" i="4" s="1"/>
  <c r="AQ285" i="4" s="1"/>
  <c r="AR285" i="4" s="1"/>
  <c r="M284" i="5"/>
  <c r="N284" i="5"/>
  <c r="O284" i="5"/>
  <c r="P284" i="5" s="1"/>
  <c r="I188" i="7" l="1"/>
  <c r="E188" i="7"/>
  <c r="J188" i="7" s="1"/>
  <c r="AN285" i="4"/>
  <c r="L284" i="5"/>
  <c r="F188" i="7" l="1"/>
  <c r="AO286" i="4"/>
  <c r="AP286" i="4" s="1"/>
  <c r="AQ286" i="4" s="1"/>
  <c r="AR286" i="4" s="1"/>
  <c r="M285" i="5"/>
  <c r="N285" i="5"/>
  <c r="O285" i="5" s="1"/>
  <c r="P285" i="5" s="1"/>
  <c r="K188" i="7" l="1"/>
  <c r="G188" i="7"/>
  <c r="AN286" i="4"/>
  <c r="L285" i="5"/>
  <c r="L188" i="7" l="1"/>
  <c r="N188" i="7" s="1"/>
  <c r="H188" i="7"/>
  <c r="M188" i="7" s="1"/>
  <c r="AO287" i="4"/>
  <c r="AP287" i="4" s="1"/>
  <c r="AQ287" i="4" s="1"/>
  <c r="AR287" i="4" s="1"/>
  <c r="M286" i="5"/>
  <c r="N286" i="5" s="1"/>
  <c r="O286" i="5" s="1"/>
  <c r="P286" i="5" s="1"/>
  <c r="E189" i="7" l="1"/>
  <c r="J189" i="7" s="1"/>
  <c r="I189" i="7"/>
  <c r="AN287" i="4"/>
  <c r="L286" i="5"/>
  <c r="F189" i="7" l="1"/>
  <c r="G189" i="7" s="1"/>
  <c r="L189" i="7" s="1"/>
  <c r="AO288" i="4"/>
  <c r="AP288" i="4"/>
  <c r="AQ288" i="4" s="1"/>
  <c r="AR288" i="4" s="1"/>
  <c r="M287" i="5"/>
  <c r="N287" i="5" s="1"/>
  <c r="AN288" i="4" l="1"/>
  <c r="AO289" i="4" s="1"/>
  <c r="AP289" i="4" s="1"/>
  <c r="AQ289" i="4" s="1"/>
  <c r="AR289" i="4" s="1"/>
  <c r="K189" i="7"/>
  <c r="N189" i="7" s="1"/>
  <c r="H189" i="7"/>
  <c r="M189" i="7" s="1"/>
  <c r="O287" i="5"/>
  <c r="P287" i="5" s="1"/>
  <c r="AN289" i="4" l="1"/>
  <c r="AO290" i="4" s="1"/>
  <c r="AP290" i="4" s="1"/>
  <c r="AQ290" i="4" s="1"/>
  <c r="AR290" i="4" s="1"/>
  <c r="I190" i="7"/>
  <c r="E190" i="7"/>
  <c r="J190" i="7" s="1"/>
  <c r="L287" i="5"/>
  <c r="F190" i="7" l="1"/>
  <c r="M288" i="5"/>
  <c r="N288" i="5" s="1"/>
  <c r="O288" i="5" s="1"/>
  <c r="P288" i="5" s="1"/>
  <c r="AN290" i="4"/>
  <c r="K190" i="7" l="1"/>
  <c r="G190" i="7"/>
  <c r="L288" i="5"/>
  <c r="AO291" i="4"/>
  <c r="AP291" i="4" s="1"/>
  <c r="AQ291" i="4" s="1"/>
  <c r="AR291" i="4" s="1"/>
  <c r="L190" i="7" l="1"/>
  <c r="N190" i="7" s="1"/>
  <c r="H190" i="7"/>
  <c r="M190" i="7" s="1"/>
  <c r="M289" i="5"/>
  <c r="N289" i="5" s="1"/>
  <c r="AN291" i="4"/>
  <c r="I191" i="7" l="1"/>
  <c r="E191" i="7"/>
  <c r="J191" i="7" s="1"/>
  <c r="F191" i="7"/>
  <c r="G191" i="7" s="1"/>
  <c r="O289" i="5"/>
  <c r="P289" i="5" s="1"/>
  <c r="AO292" i="4"/>
  <c r="AP292" i="4" s="1"/>
  <c r="AQ292" i="4" s="1"/>
  <c r="AR292" i="4" s="1"/>
  <c r="L191" i="7" l="1"/>
  <c r="K191" i="7"/>
  <c r="H191" i="7" s="1"/>
  <c r="M191" i="7" s="1"/>
  <c r="L289" i="5"/>
  <c r="AN292" i="4"/>
  <c r="I192" i="7" l="1"/>
  <c r="N191" i="7"/>
  <c r="E192" i="7" s="1"/>
  <c r="M290" i="5"/>
  <c r="AO293" i="4"/>
  <c r="J192" i="7" l="1"/>
  <c r="F192" i="7"/>
  <c r="AP293" i="4"/>
  <c r="AQ293" i="4" s="1"/>
  <c r="AR293" i="4" s="1"/>
  <c r="N290" i="5"/>
  <c r="O290" i="5" s="1"/>
  <c r="P290" i="5" s="1"/>
  <c r="K192" i="7" l="1"/>
  <c r="G192" i="7"/>
  <c r="AN293" i="4"/>
  <c r="L290" i="5"/>
  <c r="L192" i="7" l="1"/>
  <c r="N192" i="7" s="1"/>
  <c r="H192" i="7"/>
  <c r="M192" i="7" s="1"/>
  <c r="AO294" i="4"/>
  <c r="M291" i="5"/>
  <c r="N291" i="5" s="1"/>
  <c r="O291" i="5" s="1"/>
  <c r="P291" i="5" s="1"/>
  <c r="I193" i="7" l="1"/>
  <c r="E193" i="7"/>
  <c r="J193" i="7"/>
  <c r="AP294" i="4"/>
  <c r="AQ294" i="4" s="1"/>
  <c r="AR294" i="4" s="1"/>
  <c r="L291" i="5"/>
  <c r="F193" i="7" l="1"/>
  <c r="K193" i="7" s="1"/>
  <c r="AN294" i="4"/>
  <c r="M292" i="5"/>
  <c r="N292" i="5" s="1"/>
  <c r="O292" i="5" s="1"/>
  <c r="P292" i="5" s="1"/>
  <c r="G193" i="7" l="1"/>
  <c r="AO295" i="4"/>
  <c r="L292" i="5"/>
  <c r="H193" i="7" l="1"/>
  <c r="M193" i="7" s="1"/>
  <c r="L193" i="7"/>
  <c r="N193" i="7" s="1"/>
  <c r="AP295" i="4"/>
  <c r="AQ295" i="4" s="1"/>
  <c r="AR295" i="4" s="1"/>
  <c r="M293" i="5"/>
  <c r="F194" i="7" l="1"/>
  <c r="G194" i="7" s="1"/>
  <c r="L194" i="7" s="1"/>
  <c r="E194" i="7"/>
  <c r="J194" i="7" s="1"/>
  <c r="I194" i="7"/>
  <c r="AN295" i="4"/>
  <c r="N293" i="5"/>
  <c r="O293" i="5" s="1"/>
  <c r="P293" i="5" s="1"/>
  <c r="K194" i="7" l="1"/>
  <c r="N194" i="7" s="1"/>
  <c r="AO296" i="4"/>
  <c r="AP296" i="4" s="1"/>
  <c r="AQ296" i="4" s="1"/>
  <c r="AR296" i="4" s="1"/>
  <c r="L293" i="5"/>
  <c r="H194" i="7" l="1"/>
  <c r="M194" i="7" s="1"/>
  <c r="AN296" i="4"/>
  <c r="AO297" i="4" s="1"/>
  <c r="M294" i="5"/>
  <c r="N294" i="5"/>
  <c r="O294" i="5" s="1"/>
  <c r="P294" i="5" s="1"/>
  <c r="AP297" i="4" l="1"/>
  <c r="AQ297" i="4" s="1"/>
  <c r="AR297" i="4" s="1"/>
  <c r="I195" i="7"/>
  <c r="F195" i="7" s="1"/>
  <c r="E195" i="7"/>
  <c r="J195" i="7" s="1"/>
  <c r="L294" i="5"/>
  <c r="AN297" i="4" l="1"/>
  <c r="AO298" i="4" s="1"/>
  <c r="K195" i="7"/>
  <c r="G195" i="7"/>
  <c r="M295" i="5"/>
  <c r="N295" i="5"/>
  <c r="O295" i="5" s="1"/>
  <c r="P295" i="5" s="1"/>
  <c r="L195" i="7" l="1"/>
  <c r="N195" i="7" s="1"/>
  <c r="H195" i="7"/>
  <c r="M195" i="7" s="1"/>
  <c r="AP298" i="4"/>
  <c r="AQ298" i="4" s="1"/>
  <c r="AR298" i="4" s="1"/>
  <c r="L295" i="5"/>
  <c r="I196" i="7" l="1"/>
  <c r="E196" i="7"/>
  <c r="J196" i="7" s="1"/>
  <c r="F196" i="7"/>
  <c r="K196" i="7" s="1"/>
  <c r="AN298" i="4"/>
  <c r="AO299" i="4" s="1"/>
  <c r="AP299" i="4" s="1"/>
  <c r="AQ299" i="4" s="1"/>
  <c r="AR299" i="4" s="1"/>
  <c r="M296" i="5"/>
  <c r="N296" i="5" s="1"/>
  <c r="G196" i="7" l="1"/>
  <c r="O296" i="5"/>
  <c r="P296" i="5" s="1"/>
  <c r="AN299" i="4"/>
  <c r="L196" i="7" l="1"/>
  <c r="N196" i="7" s="1"/>
  <c r="H196" i="7"/>
  <c r="M196" i="7" s="1"/>
  <c r="L296" i="5"/>
  <c r="AO300" i="4"/>
  <c r="E197" i="7" l="1"/>
  <c r="J197" i="7" s="1"/>
  <c r="I197" i="7"/>
  <c r="M297" i="5"/>
  <c r="N297" i="5"/>
  <c r="O297" i="5" s="1"/>
  <c r="P297" i="5" s="1"/>
  <c r="AP300" i="4"/>
  <c r="AQ300" i="4" s="1"/>
  <c r="AR300" i="4" s="1"/>
  <c r="F197" i="7" l="1"/>
  <c r="L297" i="5"/>
  <c r="AN300" i="4"/>
  <c r="K197" i="7" l="1"/>
  <c r="G197" i="7"/>
  <c r="M298" i="5"/>
  <c r="N298" i="5"/>
  <c r="O298" i="5" s="1"/>
  <c r="P298" i="5" s="1"/>
  <c r="AO301" i="4"/>
  <c r="AP301" i="4" s="1"/>
  <c r="AQ301" i="4" s="1"/>
  <c r="AR301" i="4" s="1"/>
  <c r="L197" i="7" l="1"/>
  <c r="N197" i="7" s="1"/>
  <c r="H197" i="7"/>
  <c r="M197" i="7" s="1"/>
  <c r="AN301" i="4"/>
  <c r="L298" i="5"/>
  <c r="E198" i="7" l="1"/>
  <c r="I198" i="7"/>
  <c r="AO302" i="4"/>
  <c r="AP302" i="4" s="1"/>
  <c r="AQ302" i="4" s="1"/>
  <c r="AR302" i="4" s="1"/>
  <c r="N299" i="5"/>
  <c r="O299" i="5" s="1"/>
  <c r="P299" i="5" s="1"/>
  <c r="M299" i="5"/>
  <c r="J198" i="7" l="1"/>
  <c r="F198" i="7"/>
  <c r="AN302" i="4"/>
  <c r="AO303" i="4" s="1"/>
  <c r="L299" i="5"/>
  <c r="K198" i="7" l="1"/>
  <c r="G198" i="7"/>
  <c r="M300" i="5"/>
  <c r="N300" i="5" s="1"/>
  <c r="O300" i="5" s="1"/>
  <c r="P300" i="5" s="1"/>
  <c r="AP303" i="4"/>
  <c r="AQ303" i="4" s="1"/>
  <c r="AR303" i="4" s="1"/>
  <c r="H198" i="7" l="1"/>
  <c r="M198" i="7" s="1"/>
  <c r="L198" i="7"/>
  <c r="N198" i="7" s="1"/>
  <c r="L300" i="5"/>
  <c r="AN303" i="4"/>
  <c r="E199" i="7" l="1"/>
  <c r="F199" i="7" s="1"/>
  <c r="K199" i="7" s="1"/>
  <c r="I199" i="7"/>
  <c r="M301" i="5"/>
  <c r="N301" i="5"/>
  <c r="O301" i="5" s="1"/>
  <c r="P301" i="5" s="1"/>
  <c r="AO304" i="4"/>
  <c r="J199" i="7" l="1"/>
  <c r="G199" i="7" s="1"/>
  <c r="L301" i="5"/>
  <c r="AP304" i="4"/>
  <c r="AQ304" i="4" s="1"/>
  <c r="AR304" i="4" s="1"/>
  <c r="L199" i="7" l="1"/>
  <c r="N199" i="7" s="1"/>
  <c r="H199" i="7"/>
  <c r="M199" i="7" s="1"/>
  <c r="N302" i="5"/>
  <c r="O302" i="5" s="1"/>
  <c r="P302" i="5" s="1"/>
  <c r="M302" i="5"/>
  <c r="AN304" i="4"/>
  <c r="E200" i="7" l="1"/>
  <c r="J200" i="7" s="1"/>
  <c r="I200" i="7"/>
  <c r="F200" i="7"/>
  <c r="L302" i="5"/>
  <c r="AO305" i="4"/>
  <c r="G200" i="7" l="1"/>
  <c r="K200" i="7"/>
  <c r="M303" i="5"/>
  <c r="N303" i="5" s="1"/>
  <c r="O303" i="5" s="1"/>
  <c r="P303" i="5" s="1"/>
  <c r="AP305" i="4"/>
  <c r="AQ305" i="4" s="1"/>
  <c r="AR305" i="4" s="1"/>
  <c r="H200" i="7" l="1"/>
  <c r="M200" i="7" s="1"/>
  <c r="L200" i="7"/>
  <c r="N200" i="7" s="1"/>
  <c r="L303" i="5"/>
  <c r="AN305" i="4"/>
  <c r="I201" i="7" l="1"/>
  <c r="E201" i="7"/>
  <c r="M304" i="5"/>
  <c r="N304" i="5" s="1"/>
  <c r="O304" i="5" s="1"/>
  <c r="P304" i="5" s="1"/>
  <c r="J201" i="7" l="1"/>
  <c r="F201" i="7"/>
  <c r="L304" i="5"/>
  <c r="G201" i="7" l="1"/>
  <c r="K201" i="7"/>
  <c r="M305" i="5"/>
  <c r="N305" i="5" s="1"/>
  <c r="L201" i="7" l="1"/>
  <c r="N201" i="7" s="1"/>
  <c r="H201" i="7"/>
  <c r="M201" i="7" s="1"/>
  <c r="O305" i="5"/>
  <c r="P305" i="5" s="1"/>
  <c r="L305" i="5" l="1"/>
  <c r="M306" i="5" l="1"/>
  <c r="N306" i="5" l="1"/>
  <c r="O306" i="5" s="1"/>
  <c r="P306" i="5" s="1"/>
  <c r="L306" i="5" l="1"/>
  <c r="M307" i="5" l="1"/>
  <c r="N307" i="5" l="1"/>
  <c r="O307" i="5" s="1"/>
  <c r="P307" i="5" s="1"/>
  <c r="L307" i="5" l="1"/>
  <c r="M308" i="5" l="1"/>
  <c r="N308" i="5" s="1"/>
  <c r="O308" i="5" s="1"/>
  <c r="P308" i="5" s="1"/>
  <c r="L308" i="5" l="1"/>
  <c r="M309" i="5" l="1"/>
  <c r="N309" i="5"/>
  <c r="O309" i="5" s="1"/>
  <c r="P309" i="5" l="1"/>
  <c r="L309" i="5" s="1"/>
  <c r="M310" i="5" l="1"/>
  <c r="N310" i="5"/>
  <c r="O310" i="5" s="1"/>
  <c r="P310" i="5" s="1"/>
  <c r="L310" i="5" l="1"/>
  <c r="M311" i="5" l="1"/>
  <c r="N311" i="5"/>
  <c r="O311" i="5" s="1"/>
  <c r="P311" i="5" s="1"/>
  <c r="L311" i="5" l="1"/>
  <c r="M312" i="5" l="1"/>
  <c r="N312" i="5" s="1"/>
  <c r="O312" i="5" l="1"/>
  <c r="P312" i="5" s="1"/>
  <c r="L312" i="5"/>
  <c r="M313" i="5" l="1"/>
  <c r="N313" i="5" s="1"/>
  <c r="O313" i="5" s="1"/>
  <c r="P313" i="5" s="1"/>
  <c r="L313" i="5" l="1"/>
  <c r="M314" i="5" l="1"/>
  <c r="N314" i="5" s="1"/>
  <c r="O314" i="5" l="1"/>
  <c r="P314" i="5" s="1"/>
  <c r="L314" i="5"/>
  <c r="M315" i="5" l="1"/>
  <c r="N315" i="5"/>
  <c r="O315" i="5"/>
  <c r="P315" i="5" s="1"/>
  <c r="L315" i="5" s="1"/>
  <c r="M316" i="5" l="1"/>
  <c r="N316" i="5"/>
  <c r="O316" i="5" s="1"/>
  <c r="P316" i="5" s="1"/>
  <c r="L316" i="5" l="1"/>
  <c r="M317" i="5" l="1"/>
  <c r="N317" i="5" s="1"/>
  <c r="O317" i="5" s="1"/>
  <c r="P317" i="5" s="1"/>
  <c r="L317" i="5" l="1"/>
  <c r="M318" i="5" l="1"/>
  <c r="N318" i="5" s="1"/>
  <c r="O318" i="5" s="1"/>
  <c r="P318" i="5" s="1"/>
  <c r="L318" i="5" l="1"/>
  <c r="M319" i="5" l="1"/>
  <c r="O319" i="5"/>
  <c r="P319" i="5"/>
  <c r="L319" i="5" s="1"/>
  <c r="N319" i="5"/>
  <c r="N320" i="5" l="1"/>
  <c r="O320" i="5"/>
  <c r="P320" i="5" s="1"/>
  <c r="M320" i="5"/>
  <c r="L320" i="5" s="1"/>
  <c r="M321" i="5" l="1"/>
  <c r="N321" i="5"/>
  <c r="O321" i="5" s="1"/>
  <c r="P321" i="5" l="1"/>
  <c r="L321" i="5"/>
  <c r="M322" i="5" l="1"/>
  <c r="N322" i="5" s="1"/>
  <c r="O322" i="5" s="1"/>
  <c r="P322" i="5" s="1"/>
  <c r="L322" i="5" l="1"/>
  <c r="M323" i="5" l="1"/>
  <c r="O323" i="5"/>
  <c r="P323" i="5"/>
  <c r="L323" i="5" s="1"/>
  <c r="N323" i="5"/>
  <c r="N324" i="5" l="1"/>
  <c r="O324" i="5"/>
  <c r="P324" i="5" s="1"/>
  <c r="M324" i="5"/>
  <c r="L324" i="5" s="1"/>
  <c r="M325" i="5" l="1"/>
  <c r="N325" i="5"/>
  <c r="O325" i="5" s="1"/>
  <c r="P325" i="5" s="1"/>
  <c r="L325" i="5" l="1"/>
  <c r="M326" i="5" l="1"/>
  <c r="N326" i="5" s="1"/>
  <c r="O326" i="5" s="1"/>
  <c r="P326" i="5" s="1"/>
  <c r="L326" i="5" l="1"/>
  <c r="M327" i="5" l="1"/>
  <c r="O327" i="5"/>
  <c r="P327" i="5"/>
  <c r="L327" i="5" s="1"/>
  <c r="N327" i="5"/>
  <c r="M328" i="5" l="1"/>
  <c r="N328" i="5" l="1"/>
  <c r="O328" i="5" s="1"/>
  <c r="P328" i="5" s="1"/>
  <c r="L328" i="5" l="1"/>
  <c r="N329" i="5" l="1"/>
  <c r="O329" i="5" s="1"/>
  <c r="M329" i="5"/>
  <c r="P329" i="5" l="1"/>
  <c r="L329" i="5"/>
  <c r="M330" i="5" l="1"/>
  <c r="N330" i="5" s="1"/>
  <c r="O330" i="5" l="1"/>
  <c r="P330" i="5" s="1"/>
  <c r="L330" i="5"/>
  <c r="M331" i="5" l="1"/>
  <c r="N331" i="5"/>
  <c r="O331" i="5" s="1"/>
  <c r="P331" i="5" s="1"/>
  <c r="L331" i="5" l="1"/>
  <c r="M332" i="5" l="1"/>
  <c r="N332" i="5" l="1"/>
  <c r="O332" i="5" s="1"/>
  <c r="P332" i="5" s="1"/>
  <c r="L332" i="5" l="1"/>
  <c r="N333" i="5" l="1"/>
  <c r="O333" i="5" s="1"/>
  <c r="M333" i="5"/>
  <c r="P333" i="5" l="1"/>
  <c r="L333" i="5"/>
  <c r="M334" i="5" l="1"/>
  <c r="N334" i="5" s="1"/>
  <c r="O334" i="5" s="1"/>
  <c r="P334" i="5" s="1"/>
  <c r="L334" i="5" l="1"/>
  <c r="M335" i="5" l="1"/>
  <c r="N335" i="5"/>
  <c r="O335" i="5" s="1"/>
  <c r="P335" i="5" s="1"/>
  <c r="L335" i="5" l="1"/>
  <c r="M336" i="5" l="1"/>
  <c r="N336" i="5" l="1"/>
  <c r="O336" i="5" s="1"/>
  <c r="P336" i="5" s="1"/>
  <c r="L336" i="5" l="1"/>
  <c r="N337" i="5" l="1"/>
  <c r="O337" i="5" s="1"/>
  <c r="M337" i="5"/>
  <c r="P337" i="5" l="1"/>
  <c r="L337" i="5"/>
  <c r="M338" i="5" l="1"/>
  <c r="N338" i="5" s="1"/>
  <c r="O338" i="5" l="1"/>
  <c r="P338" i="5" s="1"/>
  <c r="L338" i="5"/>
  <c r="M339" i="5" l="1"/>
  <c r="N339" i="5"/>
  <c r="O339" i="5" s="1"/>
  <c r="P339" i="5" s="1"/>
  <c r="L339" i="5" l="1"/>
  <c r="M340" i="5" l="1"/>
  <c r="N340" i="5" l="1"/>
  <c r="O340" i="5" s="1"/>
  <c r="P340" i="5" s="1"/>
  <c r="L340" i="5" l="1"/>
  <c r="N341" i="5" l="1"/>
  <c r="O341" i="5" s="1"/>
  <c r="M341" i="5"/>
  <c r="P341" i="5" l="1"/>
  <c r="L341" i="5"/>
  <c r="M342" i="5" l="1"/>
  <c r="N342" i="5" s="1"/>
  <c r="O342" i="5" s="1"/>
  <c r="P342" i="5" s="1"/>
  <c r="L342" i="5" l="1"/>
  <c r="M343" i="5" l="1"/>
  <c r="N343" i="5"/>
  <c r="O343" i="5" s="1"/>
  <c r="P343" i="5" s="1"/>
  <c r="L343" i="5" l="1"/>
  <c r="M344" i="5" l="1"/>
  <c r="N344" i="5" l="1"/>
  <c r="O344" i="5" s="1"/>
  <c r="P344" i="5" s="1"/>
  <c r="L344" i="5" l="1"/>
  <c r="N345" i="5" l="1"/>
  <c r="O345" i="5" s="1"/>
  <c r="M345" i="5"/>
  <c r="P345" i="5" l="1"/>
  <c r="L345" i="5" s="1"/>
  <c r="M346" i="5" l="1"/>
  <c r="N346" i="5" s="1"/>
  <c r="O346" i="5" l="1"/>
  <c r="P346" i="5" s="1"/>
  <c r="L346" i="5"/>
  <c r="M347" i="5" l="1"/>
  <c r="N347" i="5"/>
  <c r="O347" i="5" s="1"/>
  <c r="P347" i="5" s="1"/>
  <c r="L347" i="5" l="1"/>
  <c r="M348" i="5" l="1"/>
  <c r="N348" i="5" l="1"/>
  <c r="O348" i="5" s="1"/>
  <c r="P348" i="5" s="1"/>
  <c r="L348" i="5" l="1"/>
  <c r="M349" i="5" l="1"/>
  <c r="N349" i="5" s="1"/>
  <c r="O349" i="5" s="1"/>
  <c r="P349" i="5" s="1"/>
  <c r="L349" i="5" l="1"/>
  <c r="M350" i="5" l="1"/>
  <c r="N350" i="5"/>
  <c r="O350" i="5" s="1"/>
  <c r="P350" i="5" s="1"/>
  <c r="L350" i="5" l="1"/>
  <c r="M351" i="5" l="1"/>
  <c r="N351" i="5" s="1"/>
  <c r="O351" i="5" s="1"/>
  <c r="P351" i="5" s="1"/>
  <c r="L351" i="5" l="1"/>
  <c r="M352" i="5" l="1"/>
  <c r="O352" i="5"/>
  <c r="L352" i="5" s="1"/>
  <c r="P352" i="5"/>
  <c r="N352" i="5"/>
  <c r="N353" i="5" l="1"/>
  <c r="O353" i="5"/>
  <c r="P353" i="5" s="1"/>
  <c r="M353" i="5"/>
  <c r="L353" i="5" s="1"/>
  <c r="M354" i="5" l="1"/>
  <c r="N354" i="5"/>
  <c r="O354" i="5" s="1"/>
  <c r="P354" i="5" s="1"/>
  <c r="L354" i="5" l="1"/>
  <c r="M355" i="5" l="1"/>
  <c r="N355" i="5" s="1"/>
  <c r="O355" i="5" s="1"/>
  <c r="P355" i="5" s="1"/>
  <c r="L355" i="5" l="1"/>
  <c r="M356" i="5" l="1"/>
  <c r="O356" i="5"/>
  <c r="P356" i="5"/>
  <c r="L356" i="5" s="1"/>
  <c r="N356" i="5"/>
  <c r="N357" i="5" l="1"/>
  <c r="O357" i="5"/>
  <c r="P357" i="5" s="1"/>
  <c r="M357" i="5"/>
  <c r="L357" i="5" l="1"/>
  <c r="M358" i="5" l="1"/>
  <c r="N358" i="5"/>
  <c r="O358" i="5" s="1"/>
  <c r="P358" i="5" s="1"/>
  <c r="L358" i="5" l="1"/>
  <c r="M359" i="5" l="1"/>
  <c r="N359" i="5" s="1"/>
  <c r="O359" i="5" s="1"/>
  <c r="P359" i="5" s="1"/>
  <c r="L359" i="5" l="1"/>
  <c r="M360" i="5" l="1"/>
  <c r="O360" i="5"/>
  <c r="N360" i="5"/>
  <c r="P360" i="5" l="1"/>
  <c r="L360" i="5" s="1"/>
  <c r="N361" i="5" l="1"/>
  <c r="O361" i="5"/>
  <c r="P361" i="5" s="1"/>
  <c r="M361" i="5"/>
  <c r="L361" i="5" s="1"/>
  <c r="M362" i="5" l="1"/>
  <c r="N362" i="5"/>
  <c r="O362" i="5" s="1"/>
  <c r="P362" i="5" l="1"/>
  <c r="L362" i="5"/>
  <c r="M363" i="5" l="1"/>
  <c r="N363" i="5" s="1"/>
  <c r="O363" i="5" s="1"/>
  <c r="P363" i="5" s="1"/>
  <c r="L363" i="5" l="1"/>
  <c r="M364" i="5" l="1"/>
  <c r="N364" i="5"/>
  <c r="O364" i="5" s="1"/>
  <c r="P364" i="5" s="1"/>
  <c r="L364" i="5" l="1"/>
  <c r="M365" i="5" l="1"/>
  <c r="N365" i="5" s="1"/>
  <c r="O365" i="5" s="1"/>
  <c r="P365" i="5" s="1"/>
  <c r="L365" i="5" l="1"/>
  <c r="M366" i="5" l="1"/>
  <c r="N366" i="5"/>
  <c r="O366" i="5" s="1"/>
  <c r="P366" i="5" s="1"/>
  <c r="L366" i="5" l="1"/>
  <c r="M367" i="5" l="1"/>
  <c r="N367" i="5" s="1"/>
  <c r="O367" i="5" s="1"/>
  <c r="P367" i="5" s="1"/>
  <c r="L367" i="5" l="1"/>
  <c r="M368" i="5" l="1"/>
  <c r="O368" i="5"/>
  <c r="P368" i="5"/>
  <c r="L368" i="5" s="1"/>
  <c r="N368" i="5"/>
  <c r="M369" i="5" l="1"/>
  <c r="N369" i="5" l="1"/>
  <c r="O369" i="5" s="1"/>
  <c r="P369" i="5" s="1"/>
  <c r="L369" i="5" l="1"/>
  <c r="M370" i="5" l="1"/>
  <c r="N370" i="5" s="1"/>
  <c r="O370" i="5" s="1"/>
  <c r="P370" i="5" s="1"/>
  <c r="L370" i="5" l="1"/>
  <c r="M371" i="5" l="1"/>
  <c r="N371" i="5" s="1"/>
  <c r="O371" i="5" s="1"/>
  <c r="P371" i="5" s="1"/>
  <c r="L371" i="5" l="1"/>
  <c r="M372" i="5" l="1"/>
  <c r="O372" i="5"/>
  <c r="N372" i="5"/>
  <c r="P372" i="5" l="1"/>
  <c r="L372" i="5" s="1"/>
  <c r="M373" i="5" l="1"/>
  <c r="N373" i="5" s="1"/>
  <c r="O373" i="5" l="1"/>
  <c r="P373" i="5" s="1"/>
  <c r="L373" i="5" l="1"/>
  <c r="O374" i="5" l="1"/>
  <c r="L374" i="5" s="1"/>
  <c r="M374" i="5"/>
  <c r="N374" i="5"/>
  <c r="P374" i="5"/>
  <c r="M375" i="5" l="1"/>
  <c r="N375" i="5" s="1"/>
  <c r="O375" i="5" s="1"/>
  <c r="P375" i="5" s="1"/>
  <c r="L375" i="5" l="1"/>
  <c r="M376" i="5" l="1"/>
  <c r="O376" i="5"/>
  <c r="N376" i="5"/>
  <c r="P376" i="5" l="1"/>
  <c r="L376" i="5" s="1"/>
  <c r="N377" i="5" l="1"/>
  <c r="O377" i="5"/>
  <c r="P377" i="5" s="1"/>
  <c r="M377" i="5"/>
  <c r="L377" i="5" s="1"/>
  <c r="M378" i="5" l="1"/>
  <c r="N378" i="5" s="1"/>
  <c r="O378" i="5" s="1"/>
  <c r="P378" i="5" s="1"/>
  <c r="L378" i="5" l="1"/>
  <c r="M379" i="5" l="1"/>
  <c r="N379" i="5" s="1"/>
  <c r="O379" i="5" s="1"/>
  <c r="P379" i="5" s="1"/>
  <c r="L379" i="5" l="1"/>
  <c r="M380" i="5" l="1"/>
  <c r="N380" i="5" l="1"/>
  <c r="O380" i="5" s="1"/>
  <c r="P380" i="5" s="1"/>
  <c r="L380" i="5" l="1"/>
  <c r="N381" i="5" l="1"/>
  <c r="O381" i="5" s="1"/>
  <c r="P381" i="5" s="1"/>
  <c r="M381" i="5"/>
  <c r="L381" i="5" l="1"/>
  <c r="M382" i="5" l="1"/>
  <c r="N382" i="5" l="1"/>
  <c r="O382" i="5" s="1"/>
  <c r="P382" i="5" s="1"/>
  <c r="L382" i="5" l="1"/>
  <c r="M383" i="5" l="1"/>
  <c r="N383" i="5" s="1"/>
  <c r="O383" i="5" s="1"/>
  <c r="P383" i="5" s="1"/>
  <c r="L383" i="5" l="1"/>
  <c r="M384" i="5" l="1"/>
  <c r="N384" i="5"/>
  <c r="O384" i="5" s="1"/>
  <c r="P384" i="5" s="1"/>
  <c r="L384" i="5" l="1"/>
  <c r="M385" i="5" l="1"/>
  <c r="N385" i="5" l="1"/>
  <c r="O385" i="5" s="1"/>
  <c r="P385" i="5" s="1"/>
  <c r="L385" i="5" l="1"/>
  <c r="M386" i="5" l="1"/>
  <c r="N386" i="5" s="1"/>
  <c r="O386" i="5" l="1"/>
  <c r="P386" i="5" s="1"/>
  <c r="L386" i="5" s="1"/>
  <c r="M387" i="5" l="1"/>
  <c r="N387" i="5" s="1"/>
  <c r="O387" i="5" s="1"/>
  <c r="P387" i="5" s="1"/>
  <c r="L387" i="5" l="1"/>
  <c r="M388" i="5" l="1"/>
  <c r="N388" i="5"/>
  <c r="O388" i="5" s="1"/>
  <c r="P388" i="5" s="1"/>
  <c r="L388" i="5" l="1"/>
  <c r="N389" i="5" l="1"/>
  <c r="O389" i="5" s="1"/>
  <c r="P389" i="5" s="1"/>
  <c r="M389" i="5"/>
  <c r="L389" i="5" l="1"/>
  <c r="M390" i="5" l="1"/>
  <c r="N390" i="5" s="1"/>
  <c r="O390" i="5" s="1"/>
  <c r="P390" i="5" s="1"/>
  <c r="L390" i="5" l="1"/>
  <c r="M391" i="5" l="1"/>
  <c r="N391" i="5" s="1"/>
  <c r="O391" i="5" s="1"/>
  <c r="P391" i="5" s="1"/>
  <c r="L391" i="5" l="1"/>
  <c r="M392" i="5" l="1"/>
  <c r="N392" i="5"/>
  <c r="O392" i="5" s="1"/>
  <c r="P392" i="5" l="1"/>
  <c r="L392" i="5"/>
  <c r="N393" i="5" l="1"/>
  <c r="O393" i="5" s="1"/>
  <c r="P393" i="5" s="1"/>
  <c r="M393" i="5"/>
  <c r="L393" i="5" l="1"/>
  <c r="M394" i="5" l="1"/>
  <c r="N394" i="5" s="1"/>
  <c r="O394" i="5" s="1"/>
  <c r="P394" i="5" s="1"/>
  <c r="L394" i="5" l="1"/>
  <c r="M395" i="5" l="1"/>
  <c r="N395" i="5" s="1"/>
  <c r="O395" i="5" s="1"/>
  <c r="P395" i="5" s="1"/>
  <c r="L395" i="5" l="1"/>
  <c r="M396" i="5" l="1"/>
  <c r="N396" i="5"/>
  <c r="O396" i="5" s="1"/>
  <c r="P396" i="5" s="1"/>
  <c r="L396" i="5" l="1"/>
  <c r="N397" i="5" l="1"/>
  <c r="O397" i="5" s="1"/>
  <c r="P397" i="5" s="1"/>
  <c r="M397" i="5"/>
  <c r="L397" i="5" l="1"/>
  <c r="M398" i="5" l="1"/>
  <c r="N398" i="5" l="1"/>
  <c r="O398" i="5" s="1"/>
  <c r="P398" i="5" s="1"/>
  <c r="L398" i="5" l="1"/>
  <c r="M399" i="5" l="1"/>
  <c r="N399" i="5" s="1"/>
  <c r="O399" i="5" s="1"/>
  <c r="P399" i="5" s="1"/>
  <c r="L399" i="5" l="1"/>
  <c r="M400" i="5" l="1"/>
  <c r="N400" i="5" l="1"/>
  <c r="O400" i="5" s="1"/>
  <c r="P400" i="5" s="1"/>
  <c r="L400" i="5" l="1"/>
  <c r="M401" i="5" l="1"/>
  <c r="N401" i="5" l="1"/>
  <c r="O401" i="5" s="1"/>
  <c r="P401" i="5" s="1"/>
  <c r="L401" i="5" l="1"/>
  <c r="M402" i="5" l="1"/>
  <c r="N402" i="5" l="1"/>
  <c r="O402" i="5" s="1"/>
  <c r="P402" i="5" s="1"/>
  <c r="L402" i="5" l="1"/>
  <c r="M403" i="5" l="1"/>
  <c r="N403" i="5" s="1"/>
  <c r="O403" i="5" s="1"/>
  <c r="P403" i="5" s="1"/>
  <c r="L403" i="5" l="1"/>
  <c r="M404" i="5" l="1"/>
  <c r="N404" i="5"/>
  <c r="O404" i="5" s="1"/>
  <c r="P404" i="5" s="1"/>
  <c r="L404" i="5" l="1"/>
  <c r="M405" i="5" l="1"/>
  <c r="N405" i="5" l="1"/>
  <c r="O405" i="5" s="1"/>
  <c r="P405" i="5" s="1"/>
  <c r="L405" i="5" l="1"/>
  <c r="M406" i="5" l="1"/>
  <c r="N406" i="5" s="1"/>
  <c r="O406" i="5" s="1"/>
  <c r="P406" i="5" s="1"/>
  <c r="L406" i="5" l="1"/>
  <c r="M407" i="5" l="1"/>
  <c r="N407" i="5" s="1"/>
  <c r="O407" i="5" s="1"/>
  <c r="P407" i="5" s="1"/>
  <c r="L407" i="5" l="1"/>
  <c r="M408" i="5" l="1"/>
  <c r="N408" i="5"/>
  <c r="O408" i="5" s="1"/>
  <c r="P408" i="5" s="1"/>
  <c r="L408" i="5" l="1"/>
  <c r="M409" i="5" l="1"/>
  <c r="N409" i="5" l="1"/>
  <c r="O409" i="5" s="1"/>
  <c r="P409" i="5" s="1"/>
  <c r="L409" i="5" l="1"/>
  <c r="M410" i="5" l="1"/>
  <c r="N410" i="5" s="1"/>
  <c r="O410" i="5" s="1"/>
  <c r="P410" i="5" s="1"/>
  <c r="L410" i="5" l="1"/>
  <c r="M411" i="5" l="1"/>
  <c r="N411" i="5" s="1"/>
  <c r="O411" i="5" s="1"/>
  <c r="P411" i="5" s="1"/>
  <c r="L411" i="5" l="1"/>
  <c r="M412" i="5" l="1"/>
  <c r="N412" i="5" l="1"/>
  <c r="O412" i="5" s="1"/>
  <c r="P412" i="5" s="1"/>
  <c r="L412" i="5" l="1"/>
  <c r="M413" i="5" l="1"/>
  <c r="N413" i="5" l="1"/>
  <c r="O413" i="5" s="1"/>
  <c r="P413" i="5" s="1"/>
  <c r="L413" i="5" l="1"/>
  <c r="M414" i="5" l="1"/>
  <c r="N414" i="5"/>
  <c r="O414" i="5" s="1"/>
  <c r="P414" i="5" s="1"/>
  <c r="L414" i="5" l="1"/>
  <c r="M415" i="5" l="1"/>
  <c r="N415" i="5" s="1"/>
  <c r="O415" i="5" s="1"/>
  <c r="P415" i="5" s="1"/>
  <c r="L415" i="5" l="1"/>
  <c r="M416" i="5" l="1"/>
  <c r="N416" i="5"/>
  <c r="O416" i="5" s="1"/>
  <c r="P416" i="5" l="1"/>
  <c r="L416" i="5" s="1"/>
  <c r="M417" i="5" l="1"/>
  <c r="N417" i="5" l="1"/>
  <c r="O417" i="5" s="1"/>
  <c r="P417" i="5" s="1"/>
  <c r="L417" i="5" l="1"/>
  <c r="M418" i="5" l="1"/>
  <c r="N418" i="5" s="1"/>
  <c r="O418" i="5" s="1"/>
  <c r="P418" i="5" s="1"/>
  <c r="L418" i="5" l="1"/>
  <c r="M419" i="5" l="1"/>
  <c r="N419" i="5" s="1"/>
  <c r="O419" i="5" s="1"/>
  <c r="P419" i="5" s="1"/>
  <c r="L419" i="5" l="1"/>
  <c r="M420" i="5" l="1"/>
  <c r="N420" i="5"/>
  <c r="O420" i="5" s="1"/>
  <c r="P420" i="5" s="1"/>
  <c r="L420" i="5" l="1"/>
  <c r="M421" i="5" l="1"/>
  <c r="N421" i="5" l="1"/>
  <c r="O421" i="5" s="1"/>
  <c r="P421" i="5" s="1"/>
  <c r="L421" i="5" l="1"/>
  <c r="M422" i="5" l="1"/>
  <c r="N422" i="5"/>
  <c r="O422" i="5" s="1"/>
  <c r="P422" i="5" s="1"/>
  <c r="L422" i="5" l="1"/>
  <c r="M423" i="5" l="1"/>
  <c r="N423" i="5" s="1"/>
  <c r="O423" i="5" s="1"/>
  <c r="P423" i="5" s="1"/>
  <c r="L423" i="5" l="1"/>
  <c r="M424" i="5" l="1"/>
  <c r="N424" i="5"/>
  <c r="O424" i="5" s="1"/>
  <c r="P424" i="5" s="1"/>
  <c r="L424" i="5" l="1"/>
  <c r="M425" i="5" l="1"/>
  <c r="N425" i="5" l="1"/>
  <c r="O425" i="5" s="1"/>
  <c r="P425" i="5" s="1"/>
  <c r="L425" i="5" l="1"/>
  <c r="M426" i="5" l="1"/>
  <c r="N426" i="5"/>
  <c r="O426" i="5" s="1"/>
  <c r="P426" i="5" s="1"/>
  <c r="L426" i="5" l="1"/>
  <c r="M427" i="5" l="1"/>
  <c r="N427" i="5" s="1"/>
  <c r="O427" i="5" s="1"/>
  <c r="P427" i="5" s="1"/>
  <c r="L427" i="5" l="1"/>
  <c r="M428" i="5" l="1"/>
  <c r="O428" i="5"/>
  <c r="P428" i="5" s="1"/>
  <c r="L428" i="5" s="1"/>
  <c r="N428" i="5"/>
  <c r="N429" i="5" l="1"/>
  <c r="O429" i="5" s="1"/>
  <c r="P429" i="5" s="1"/>
  <c r="M429" i="5"/>
  <c r="L429" i="5" l="1"/>
  <c r="M430" i="5" l="1"/>
  <c r="N430" i="5" l="1"/>
  <c r="O430" i="5" s="1"/>
  <c r="P430" i="5" s="1"/>
  <c r="L430" i="5" l="1"/>
  <c r="M431" i="5" l="1"/>
  <c r="N431" i="5" s="1"/>
  <c r="O431" i="5" s="1"/>
  <c r="P431" i="5" s="1"/>
  <c r="L431" i="5" l="1"/>
  <c r="M432" i="5" l="1"/>
  <c r="N432" i="5"/>
  <c r="O432" i="5" s="1"/>
  <c r="P432" i="5" s="1"/>
  <c r="L432" i="5" l="1"/>
  <c r="M433" i="5" l="1"/>
  <c r="N433" i="5" l="1"/>
  <c r="O433" i="5" s="1"/>
  <c r="P433" i="5" s="1"/>
  <c r="L433" i="5" l="1"/>
  <c r="M434" i="5" l="1"/>
  <c r="N434" i="5"/>
  <c r="O434" i="5" s="1"/>
  <c r="P434" i="5" s="1"/>
  <c r="L434" i="5" l="1"/>
  <c r="M435" i="5" l="1"/>
  <c r="N435" i="5" s="1"/>
  <c r="O435" i="5" s="1"/>
  <c r="P435" i="5" s="1"/>
  <c r="L435" i="5" l="1"/>
  <c r="M436" i="5" l="1"/>
  <c r="O436" i="5"/>
  <c r="N436" i="5"/>
  <c r="P436" i="5" l="1"/>
  <c r="L436" i="5" s="1"/>
  <c r="N437" i="5" l="1"/>
  <c r="O437" i="5" s="1"/>
  <c r="P437" i="5" s="1"/>
  <c r="M437" i="5"/>
  <c r="L437" i="5" l="1"/>
  <c r="M438" i="5" l="1"/>
  <c r="N438" i="5"/>
  <c r="O438" i="5" s="1"/>
  <c r="P438" i="5" s="1"/>
  <c r="L438" i="5" l="1"/>
  <c r="M439" i="5" l="1"/>
  <c r="N439" i="5" s="1"/>
  <c r="O439" i="5" s="1"/>
  <c r="P439" i="5" s="1"/>
  <c r="L439" i="5" l="1"/>
  <c r="M440" i="5" l="1"/>
  <c r="N440" i="5"/>
  <c r="O440" i="5" s="1"/>
  <c r="P440" i="5" s="1"/>
  <c r="L440" i="5" l="1"/>
  <c r="N441" i="5" l="1"/>
  <c r="O441" i="5" s="1"/>
  <c r="P441" i="5" s="1"/>
  <c r="M441" i="5"/>
  <c r="L441" i="5" l="1"/>
  <c r="M442" i="5" l="1"/>
  <c r="N442" i="5"/>
  <c r="O442" i="5" s="1"/>
  <c r="P442" i="5" s="1"/>
  <c r="L442" i="5" l="1"/>
  <c r="M443" i="5" l="1"/>
  <c r="N443" i="5" s="1"/>
  <c r="O443" i="5" s="1"/>
  <c r="P443" i="5" s="1"/>
  <c r="L443" i="5" l="1"/>
  <c r="M444" i="5" l="1"/>
  <c r="N444" i="5"/>
  <c r="O444" i="5" s="1"/>
  <c r="P444" i="5" s="1"/>
  <c r="L444" i="5" l="1"/>
  <c r="N445" i="5" l="1"/>
  <c r="O445" i="5"/>
  <c r="P445" i="5" s="1"/>
  <c r="M445" i="5"/>
  <c r="L445" i="5" s="1"/>
  <c r="M446" i="5" l="1"/>
  <c r="N446" i="5" l="1"/>
  <c r="O446" i="5" s="1"/>
  <c r="P446" i="5" s="1"/>
  <c r="L446" i="5" l="1"/>
  <c r="M447" i="5" l="1"/>
  <c r="N447" i="5" s="1"/>
  <c r="O447" i="5" s="1"/>
  <c r="P447" i="5" s="1"/>
  <c r="L447" i="5" l="1"/>
  <c r="M448" i="5" l="1"/>
  <c r="N448" i="5" l="1"/>
  <c r="O448" i="5" s="1"/>
  <c r="P448" i="5" s="1"/>
  <c r="L448" i="5" l="1"/>
  <c r="M449" i="5" l="1"/>
  <c r="N449" i="5" l="1"/>
  <c r="O449" i="5" s="1"/>
  <c r="P449" i="5" s="1"/>
  <c r="L449" i="5" l="1"/>
  <c r="M450" i="5" l="1"/>
  <c r="N450" i="5" l="1"/>
  <c r="O450" i="5" s="1"/>
  <c r="P450" i="5" s="1"/>
  <c r="L450" i="5" l="1"/>
  <c r="M451" i="5" l="1"/>
  <c r="N451" i="5" s="1"/>
  <c r="O451" i="5" s="1"/>
  <c r="P451" i="5" s="1"/>
  <c r="L451" i="5" l="1"/>
  <c r="M452" i="5" l="1"/>
  <c r="N452" i="5" l="1"/>
  <c r="O452" i="5" s="1"/>
  <c r="P452" i="5" s="1"/>
  <c r="L452" i="5" l="1"/>
  <c r="M453" i="5" l="1"/>
  <c r="N453" i="5" l="1"/>
  <c r="O453" i="5" s="1"/>
  <c r="P453" i="5" s="1"/>
  <c r="L453" i="5" l="1"/>
  <c r="M454" i="5" l="1"/>
  <c r="N454" i="5"/>
  <c r="O454" i="5" s="1"/>
  <c r="P454" i="5" s="1"/>
  <c r="L454" i="5" l="1"/>
  <c r="M455" i="5" l="1"/>
  <c r="N455" i="5" s="1"/>
  <c r="O455" i="5" s="1"/>
  <c r="P455" i="5" s="1"/>
  <c r="L455" i="5" l="1"/>
  <c r="M456" i="5" l="1"/>
  <c r="N456" i="5"/>
  <c r="O456" i="5" s="1"/>
  <c r="P456" i="5" s="1"/>
  <c r="L456" i="5" l="1"/>
  <c r="M457" i="5" l="1"/>
  <c r="N457" i="5" l="1"/>
  <c r="O457" i="5" s="1"/>
  <c r="P457" i="5" s="1"/>
  <c r="L457" i="5" l="1"/>
  <c r="M458" i="5" l="1"/>
  <c r="N458" i="5"/>
  <c r="O458" i="5" s="1"/>
  <c r="P458" i="5" s="1"/>
  <c r="L458" i="5" l="1"/>
  <c r="M459" i="5" l="1"/>
  <c r="N459" i="5" s="1"/>
  <c r="O459" i="5" s="1"/>
  <c r="P459" i="5" s="1"/>
  <c r="L459" i="5" l="1"/>
  <c r="M460" i="5" l="1"/>
  <c r="N460" i="5" s="1"/>
  <c r="O460" i="5" s="1"/>
  <c r="P460" i="5" s="1"/>
  <c r="L460" i="5" l="1"/>
  <c r="M461" i="5" l="1"/>
  <c r="N461" i="5" l="1"/>
  <c r="O461" i="5" s="1"/>
  <c r="P461" i="5" s="1"/>
  <c r="L461" i="5" l="1"/>
  <c r="M462" i="5" l="1"/>
  <c r="N462" i="5" l="1"/>
  <c r="O462" i="5" s="1"/>
  <c r="P462" i="5" s="1"/>
  <c r="L462" i="5" l="1"/>
  <c r="M463" i="5" l="1"/>
  <c r="N463" i="5" s="1"/>
  <c r="O463" i="5" s="1"/>
  <c r="P463" i="5" s="1"/>
  <c r="L463" i="5" l="1"/>
  <c r="M464" i="5" l="1"/>
  <c r="N464" i="5"/>
  <c r="O464" i="5" s="1"/>
  <c r="P464" i="5" l="1"/>
  <c r="L464" i="5"/>
  <c r="M465" i="5" l="1"/>
  <c r="N465" i="5" l="1"/>
  <c r="O465" i="5" s="1"/>
  <c r="P465" i="5" s="1"/>
  <c r="L465" i="5" l="1"/>
  <c r="M466" i="5" l="1"/>
  <c r="N466" i="5"/>
  <c r="O466" i="5" s="1"/>
  <c r="P466" i="5" s="1"/>
  <c r="L466" i="5" l="1"/>
  <c r="M467" i="5" l="1"/>
  <c r="N467" i="5" s="1"/>
  <c r="O467" i="5" s="1"/>
  <c r="P467" i="5" s="1"/>
  <c r="L467" i="5" l="1"/>
  <c r="M468" i="5" l="1"/>
  <c r="O468" i="5"/>
  <c r="P468" i="5"/>
  <c r="L468" i="5" s="1"/>
  <c r="N468" i="5"/>
  <c r="N469" i="5" l="1"/>
  <c r="O469" i="5" s="1"/>
  <c r="P469" i="5" s="1"/>
  <c r="M469" i="5"/>
  <c r="L469" i="5" l="1"/>
  <c r="M470" i="5" l="1"/>
  <c r="N470" i="5"/>
  <c r="O470" i="5" s="1"/>
  <c r="P470" i="5" s="1"/>
  <c r="L470" i="5" l="1"/>
  <c r="M471" i="5" l="1"/>
  <c r="N471" i="5" s="1"/>
  <c r="O471" i="5" s="1"/>
  <c r="P471" i="5" s="1"/>
  <c r="L471" i="5" l="1"/>
  <c r="M472" i="5" l="1"/>
  <c r="N472" i="5"/>
  <c r="O472" i="5" s="1"/>
  <c r="P472" i="5" s="1"/>
  <c r="L472" i="5" l="1"/>
  <c r="M473" i="5" l="1"/>
  <c r="N473" i="5" l="1"/>
  <c r="O473" i="5" s="1"/>
  <c r="P473" i="5" s="1"/>
  <c r="L473" i="5" l="1"/>
  <c r="M474" i="5" l="1"/>
  <c r="N474" i="5"/>
  <c r="O474" i="5" s="1"/>
  <c r="P474" i="5" s="1"/>
  <c r="L474" i="5" l="1"/>
  <c r="M475" i="5" l="1"/>
  <c r="N475" i="5" s="1"/>
  <c r="O475" i="5" s="1"/>
  <c r="P475" i="5" s="1"/>
  <c r="L475" i="5" l="1"/>
  <c r="M476" i="5" l="1"/>
  <c r="N476" i="5"/>
  <c r="O476" i="5" s="1"/>
  <c r="P476" i="5" s="1"/>
  <c r="L476" i="5" l="1"/>
  <c r="M477" i="5" l="1"/>
  <c r="N477" i="5" l="1"/>
  <c r="O477" i="5" s="1"/>
  <c r="P477" i="5" s="1"/>
  <c r="L477" i="5" l="1"/>
  <c r="M478" i="5" l="1"/>
  <c r="N478" i="5"/>
  <c r="O478" i="5" s="1"/>
  <c r="P478" i="5" s="1"/>
  <c r="L478" i="5" l="1"/>
  <c r="M479" i="5" l="1"/>
  <c r="N479" i="5" s="1"/>
  <c r="O479" i="5" l="1"/>
  <c r="P479" i="5" s="1"/>
  <c r="L479" i="5" l="1"/>
  <c r="M480" i="5" l="1"/>
  <c r="N480" i="5"/>
  <c r="O480" i="5" l="1"/>
  <c r="P480" i="5" s="1"/>
  <c r="L480" i="5" l="1"/>
  <c r="M481" i="5" l="1"/>
  <c r="N481" i="5" l="1"/>
  <c r="O481" i="5" s="1"/>
  <c r="P481" i="5" s="1"/>
  <c r="L481" i="5" l="1"/>
  <c r="M482" i="5" l="1"/>
  <c r="N482" i="5"/>
  <c r="O482" i="5" s="1"/>
  <c r="P482" i="5" s="1"/>
  <c r="L482" i="5" l="1"/>
  <c r="M483" i="5" l="1"/>
  <c r="N483" i="5" l="1"/>
  <c r="O483" i="5" s="1"/>
  <c r="P483" i="5" s="1"/>
  <c r="L483" i="5" l="1"/>
  <c r="M484" i="5" l="1"/>
  <c r="N484" i="5"/>
  <c r="O484" i="5" l="1"/>
  <c r="P484" i="5" s="1"/>
  <c r="L484" i="5" l="1"/>
  <c r="M485" i="5" l="1"/>
  <c r="N485" i="5" l="1"/>
  <c r="O485" i="5" s="1"/>
  <c r="P485" i="5" s="1"/>
  <c r="L485" i="5" l="1"/>
  <c r="M486" i="5" l="1"/>
  <c r="N486" i="5"/>
  <c r="O486" i="5" s="1"/>
  <c r="P486" i="5" l="1"/>
  <c r="L486" i="5"/>
  <c r="N487" i="5" l="1"/>
  <c r="O487" i="5" s="1"/>
  <c r="P487" i="5" s="1"/>
  <c r="M487" i="5"/>
  <c r="L487" i="5" l="1"/>
  <c r="M488" i="5" l="1"/>
  <c r="N488" i="5" s="1"/>
  <c r="O488" i="5" l="1"/>
  <c r="P488" i="5" s="1"/>
  <c r="L488" i="5" l="1"/>
  <c r="M489" i="5" l="1"/>
  <c r="N489" i="5" s="1"/>
  <c r="O489" i="5" l="1"/>
  <c r="P489" i="5" s="1"/>
  <c r="L489" i="5"/>
  <c r="M490" i="5" l="1"/>
  <c r="N490" i="5"/>
  <c r="O490" i="5" s="1"/>
  <c r="P490" i="5" s="1"/>
  <c r="L490" i="5" l="1"/>
  <c r="M491" i="5" l="1"/>
  <c r="N491" i="5" s="1"/>
  <c r="O491" i="5" s="1"/>
  <c r="P491" i="5" s="1"/>
  <c r="L491" i="5" l="1"/>
  <c r="M492" i="5" l="1"/>
  <c r="N492" i="5" s="1"/>
  <c r="O492" i="5" l="1"/>
  <c r="P492" i="5" s="1"/>
  <c r="L492" i="5" l="1"/>
  <c r="M493" i="5" l="1"/>
  <c r="N493" i="5" s="1"/>
  <c r="O493" i="5" s="1"/>
  <c r="P493" i="5" s="1"/>
  <c r="L493" i="5" l="1"/>
  <c r="M494" i="5" l="1"/>
  <c r="N494" i="5"/>
  <c r="O494" i="5" s="1"/>
  <c r="P494" i="5" s="1"/>
  <c r="L494" i="5" l="1"/>
  <c r="M495" i="5" l="1"/>
  <c r="N495" i="5" s="1"/>
  <c r="O495" i="5" s="1"/>
  <c r="P495" i="5" s="1"/>
  <c r="L495" i="5" l="1"/>
  <c r="M496" i="5" l="1"/>
  <c r="N496" i="5" s="1"/>
  <c r="O496" i="5" l="1"/>
  <c r="P496" i="5" s="1"/>
  <c r="L496" i="5"/>
  <c r="M497" i="5" l="1"/>
  <c r="N497" i="5"/>
  <c r="O497" i="5" s="1"/>
  <c r="P497" i="5" s="1"/>
  <c r="L497" i="5" l="1"/>
  <c r="M498" i="5" l="1"/>
  <c r="N498" i="5" l="1"/>
  <c r="O498" i="5" s="1"/>
  <c r="P498" i="5" s="1"/>
  <c r="L498" i="5" l="1"/>
  <c r="M499" i="5" l="1"/>
  <c r="N499" i="5" s="1"/>
  <c r="O499" i="5" s="1"/>
  <c r="P499" i="5" s="1"/>
  <c r="L499" i="5" l="1"/>
  <c r="M500" i="5" l="1"/>
  <c r="N500" i="5" s="1"/>
  <c r="O500" i="5" l="1"/>
  <c r="P500" i="5" s="1"/>
  <c r="L500" i="5" s="1"/>
  <c r="M501" i="5" l="1"/>
  <c r="N501" i="5"/>
  <c r="O501" i="5" s="1"/>
  <c r="P501" i="5" s="1"/>
  <c r="L501" i="5" l="1"/>
  <c r="M502" i="5" l="1"/>
  <c r="N502" i="5" l="1"/>
  <c r="O502" i="5" s="1"/>
  <c r="P502" i="5" s="1"/>
  <c r="L502" i="5" l="1"/>
  <c r="M503" i="5" l="1"/>
  <c r="N503" i="5" s="1"/>
  <c r="O503" i="5" s="1"/>
  <c r="P503" i="5" s="1"/>
  <c r="L503" i="5" l="1"/>
  <c r="M504" i="5" l="1"/>
  <c r="N504" i="5" s="1"/>
  <c r="O504" i="5" l="1"/>
  <c r="P504" i="5" s="1"/>
  <c r="L504" i="5" l="1"/>
</calcChain>
</file>

<file path=xl/sharedStrings.xml><?xml version="1.0" encoding="utf-8"?>
<sst xmlns="http://schemas.openxmlformats.org/spreadsheetml/2006/main" count="197" uniqueCount="50">
  <si>
    <t>x_n</t>
  </si>
  <si>
    <t>f(x_n)</t>
  </si>
  <si>
    <t>Delta X</t>
  </si>
  <si>
    <t>Integral</t>
  </si>
  <si>
    <t>delta x</t>
  </si>
  <si>
    <t>n</t>
  </si>
  <si>
    <t>g(x_n)</t>
  </si>
  <si>
    <t>Integal</t>
  </si>
  <si>
    <t>h</t>
  </si>
  <si>
    <t>Euler Mejorado</t>
  </si>
  <si>
    <t>I(n)</t>
  </si>
  <si>
    <t>I^(n)</t>
  </si>
  <si>
    <t>Runge Kutta</t>
  </si>
  <si>
    <t>k1</t>
  </si>
  <si>
    <t>k2</t>
  </si>
  <si>
    <t>k3</t>
  </si>
  <si>
    <t>k4</t>
  </si>
  <si>
    <t>t_n</t>
  </si>
  <si>
    <t>Q(n)</t>
  </si>
  <si>
    <t>Euler</t>
  </si>
  <si>
    <t>y_n</t>
  </si>
  <si>
    <t>Y^(n)</t>
  </si>
  <si>
    <t>Y(n)</t>
  </si>
  <si>
    <t>h=0,1</t>
  </si>
  <si>
    <t>h=0,05</t>
  </si>
  <si>
    <t>H=0,05</t>
  </si>
  <si>
    <t>h=0,01</t>
  </si>
  <si>
    <t>F(t)=Q(t)C(t)</t>
  </si>
  <si>
    <t>L1</t>
  </si>
  <si>
    <t>L2</t>
  </si>
  <si>
    <t>L3</t>
  </si>
  <si>
    <t>L4</t>
  </si>
  <si>
    <t>X2(t_n)</t>
  </si>
  <si>
    <t>X1(t_n)</t>
  </si>
  <si>
    <t>Ganaron las tropas convencionales, pues su fuerza de combate es mayor a la de la guerrilla para todo t_n &gt; 0 como se puede observar en el comportamiento de la tabla.</t>
  </si>
  <si>
    <t>f(x-3h)</t>
  </si>
  <si>
    <t>f(x-2h)</t>
  </si>
  <si>
    <t>f(x-h)</t>
  </si>
  <si>
    <t>f(x)</t>
  </si>
  <si>
    <t>f(x+h)</t>
  </si>
  <si>
    <t>f(x+2h)</t>
  </si>
  <si>
    <t>f(x+3h)</t>
  </si>
  <si>
    <t>f'''(x)</t>
  </si>
  <si>
    <t>x</t>
  </si>
  <si>
    <t>k</t>
  </si>
  <si>
    <t>n^2</t>
  </si>
  <si>
    <t xml:space="preserve">n </t>
  </si>
  <si>
    <t>n real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</si>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</sst>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Gungsuh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3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49" fontId="1" fillId="0" borderId="30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9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1" xfId="0" applyNumberFormat="1" applyFont="1" applyBorder="1" applyAlignment="1">
      <alignment horizontal="center" vertical="center" wrapText="1"/>
    </xf>
    <xf numFmtId="49" fontId="1" fillId="0" borderId="32" xfId="0" applyNumberFormat="1" applyFont="1" applyBorder="1" applyAlignment="1">
      <alignment horizontal="center" vertical="center" wrapText="1"/>
    </xf>
    <xf numFmtId="49" fontId="1" fillId="0" borderId="3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40821</xdr:colOff>
      <xdr:row>5</xdr:row>
      <xdr:rowOff>13608</xdr:rowOff>
    </xdr:from>
    <xdr:ext cx="3020785" cy="13198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FE9A93-B7F2-4F0A-89C2-91D332268328}"/>
                </a:ext>
              </a:extLst>
            </xdr:cNvPr>
            <xdr:cNvSpPr txBox="1"/>
          </xdr:nvSpPr>
          <xdr:spPr>
            <a:xfrm>
              <a:off x="40821" y="1006929"/>
              <a:ext cx="3020785" cy="1319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CO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6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  <m:r>
                              <a:rPr lang="es-CO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𝑥𝑦</m:t>
                        </m:r>
                      </m:num>
                      <m:den>
                        <m:sSup>
                          <m:sSupPr>
                            <m:ctrlPr>
                              <a:rPr lang="es-CO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CO" sz="16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FE9A93-B7F2-4F0A-89C2-91D332268328}"/>
                </a:ext>
              </a:extLst>
            </xdr:cNvPr>
            <xdr:cNvSpPr txBox="1"/>
          </xdr:nvSpPr>
          <xdr:spPr>
            <a:xfrm>
              <a:off x="40821" y="1006929"/>
              <a:ext cx="3020785" cy="1319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CO" sz="1600" i="0">
                  <a:latin typeface="Cambria Math" panose="02040503050406030204" pitchFamily="18" charset="0"/>
                </a:rPr>
                <a:t>𝑑𝑦/𝑑𝑥</a:t>
              </a:r>
              <a:r>
                <a:rPr lang="es-CO" sz="1600" b="0" i="0">
                  <a:latin typeface="Cambria Math" panose="02040503050406030204" pitchFamily="18" charset="0"/>
                </a:rPr>
                <a:t>=(〖−3𝑥〗^2+2𝑥𝑦)/(𝑥^2+cos⁡(𝑦))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44</xdr:col>
      <xdr:colOff>761999</xdr:colOff>
      <xdr:row>5</xdr:row>
      <xdr:rowOff>13606</xdr:rowOff>
    </xdr:from>
    <xdr:ext cx="3034393" cy="1333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66FBC1F-9809-4DC0-9444-B7A78F5ACB08}"/>
                </a:ext>
              </a:extLst>
            </xdr:cNvPr>
            <xdr:cNvSpPr txBox="1"/>
          </xdr:nvSpPr>
          <xdr:spPr>
            <a:xfrm>
              <a:off x="35990892" y="993320"/>
              <a:ext cx="3034393" cy="1333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CO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6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CO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CO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66FBC1F-9809-4DC0-9444-B7A78F5ACB08}"/>
                </a:ext>
              </a:extLst>
            </xdr:cNvPr>
            <xdr:cNvSpPr txBox="1"/>
          </xdr:nvSpPr>
          <xdr:spPr>
            <a:xfrm>
              <a:off x="35990892" y="993320"/>
              <a:ext cx="3034393" cy="1333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CO" sz="1600" i="0">
                  <a:latin typeface="Cambria Math" panose="02040503050406030204" pitchFamily="18" charset="0"/>
                </a:rPr>
                <a:t>𝑑𝑦/𝑑𝑥</a:t>
              </a:r>
              <a:r>
                <a:rPr lang="es-CO" sz="1600" b="0" i="0">
                  <a:latin typeface="Cambria Math" panose="02040503050406030204" pitchFamily="18" charset="0"/>
                </a:rPr>
                <a:t>=𝑥^2+𝑦^2</a:t>
              </a:r>
              <a:endParaRPr lang="es-CO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85E6-A699-4E5D-959C-C7357904E0BD}">
  <dimension ref="A1:CM305"/>
  <sheetViews>
    <sheetView zoomScale="70" zoomScaleNormal="70" workbookViewId="0"/>
  </sheetViews>
  <sheetFormatPr baseColWidth="10" defaultRowHeight="15" x14ac:dyDescent="0.25"/>
  <cols>
    <col min="1" max="2" width="23" style="13" customWidth="1"/>
    <col min="3" max="4" width="11.42578125" style="13"/>
    <col min="5" max="5" width="13.7109375" style="13" customWidth="1"/>
    <col min="6" max="44" width="11.42578125" style="13"/>
    <col min="45" max="45" width="11.42578125" style="14"/>
    <col min="46" max="47" width="22.85546875" style="14" customWidth="1"/>
    <col min="48" max="89" width="11.42578125" style="13"/>
    <col min="90" max="91" width="11.42578125" style="2"/>
  </cols>
  <sheetData>
    <row r="1" spans="1:89" ht="15.75" thickBot="1" x14ac:dyDescent="0.3">
      <c r="D1" s="45" t="s">
        <v>48</v>
      </c>
      <c r="E1" s="46"/>
      <c r="F1" s="46"/>
      <c r="G1" s="47"/>
      <c r="H1" s="47"/>
      <c r="I1" s="47"/>
      <c r="J1" s="46"/>
      <c r="K1" s="47"/>
      <c r="L1" s="47"/>
      <c r="M1" s="47"/>
      <c r="N1" s="47"/>
      <c r="O1" s="47"/>
      <c r="P1" s="47"/>
      <c r="Q1" s="46"/>
      <c r="R1" s="47"/>
      <c r="S1" s="47"/>
      <c r="T1" s="46"/>
      <c r="U1" s="47"/>
      <c r="V1" s="47"/>
      <c r="W1" s="47"/>
      <c r="X1" s="46"/>
      <c r="Y1" s="47"/>
      <c r="Z1" s="47"/>
      <c r="AA1" s="47"/>
      <c r="AB1" s="47"/>
      <c r="AC1" s="47"/>
      <c r="AD1" s="47"/>
      <c r="AE1" s="46"/>
      <c r="AF1" s="47"/>
      <c r="AG1" s="47"/>
      <c r="AH1" s="46"/>
      <c r="AI1" s="47"/>
      <c r="AJ1" s="47"/>
      <c r="AK1" s="47"/>
      <c r="AL1" s="46"/>
      <c r="AM1" s="47"/>
      <c r="AN1" s="47"/>
      <c r="AO1" s="47"/>
      <c r="AP1" s="47"/>
      <c r="AQ1" s="47"/>
      <c r="AR1" s="48"/>
      <c r="AW1" s="49" t="s">
        <v>49</v>
      </c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50"/>
    </row>
    <row r="2" spans="1:89" x14ac:dyDescent="0.25">
      <c r="A2" s="22" t="s">
        <v>8</v>
      </c>
      <c r="B2" s="9">
        <v>0.1</v>
      </c>
      <c r="D2" s="59" t="s">
        <v>19</v>
      </c>
      <c r="E2" s="60"/>
      <c r="G2" s="53" t="s">
        <v>9</v>
      </c>
      <c r="H2" s="54"/>
      <c r="I2" s="55"/>
      <c r="K2" s="53" t="s">
        <v>12</v>
      </c>
      <c r="L2" s="54"/>
      <c r="M2" s="54"/>
      <c r="N2" s="54"/>
      <c r="O2" s="54"/>
      <c r="P2" s="55"/>
      <c r="R2" s="53" t="s">
        <v>19</v>
      </c>
      <c r="S2" s="55"/>
      <c r="U2" s="53" t="s">
        <v>9</v>
      </c>
      <c r="V2" s="54"/>
      <c r="W2" s="55"/>
      <c r="Y2" s="53" t="s">
        <v>12</v>
      </c>
      <c r="Z2" s="54"/>
      <c r="AA2" s="54"/>
      <c r="AB2" s="54"/>
      <c r="AC2" s="54"/>
      <c r="AD2" s="55"/>
      <c r="AF2" s="53" t="s">
        <v>19</v>
      </c>
      <c r="AG2" s="55"/>
      <c r="AI2" s="53" t="s">
        <v>9</v>
      </c>
      <c r="AJ2" s="54"/>
      <c r="AK2" s="55"/>
      <c r="AM2" s="53" t="s">
        <v>12</v>
      </c>
      <c r="AN2" s="54"/>
      <c r="AO2" s="54"/>
      <c r="AP2" s="54"/>
      <c r="AQ2" s="54"/>
      <c r="AR2" s="55"/>
      <c r="AW2" s="59" t="s">
        <v>19</v>
      </c>
      <c r="AX2" s="60"/>
      <c r="AZ2" s="59" t="s">
        <v>9</v>
      </c>
      <c r="BA2" s="61"/>
      <c r="BB2" s="60"/>
      <c r="BD2" s="59" t="s">
        <v>12</v>
      </c>
      <c r="BE2" s="61"/>
      <c r="BF2" s="61"/>
      <c r="BG2" s="61"/>
      <c r="BH2" s="61"/>
      <c r="BI2" s="60"/>
      <c r="BK2" s="59" t="s">
        <v>19</v>
      </c>
      <c r="BL2" s="60"/>
      <c r="BN2" s="59" t="s">
        <v>9</v>
      </c>
      <c r="BO2" s="61"/>
      <c r="BP2" s="60"/>
      <c r="BR2" s="59" t="s">
        <v>12</v>
      </c>
      <c r="BS2" s="61"/>
      <c r="BT2" s="61"/>
      <c r="BU2" s="61"/>
      <c r="BV2" s="61"/>
      <c r="BW2" s="60"/>
      <c r="BY2" s="59" t="s">
        <v>19</v>
      </c>
      <c r="BZ2" s="60"/>
      <c r="CB2" s="59" t="s">
        <v>9</v>
      </c>
      <c r="CC2" s="61"/>
      <c r="CD2" s="60"/>
      <c r="CF2" s="59" t="s">
        <v>12</v>
      </c>
      <c r="CG2" s="61"/>
      <c r="CH2" s="61"/>
      <c r="CI2" s="61"/>
      <c r="CJ2" s="61"/>
      <c r="CK2" s="60"/>
    </row>
    <row r="3" spans="1:89" x14ac:dyDescent="0.25">
      <c r="A3" s="19" t="s">
        <v>8</v>
      </c>
      <c r="B3" s="5">
        <v>0.05</v>
      </c>
      <c r="D3" s="56" t="s">
        <v>23</v>
      </c>
      <c r="E3" s="57"/>
      <c r="G3" s="56" t="s">
        <v>23</v>
      </c>
      <c r="H3" s="58"/>
      <c r="I3" s="57"/>
      <c r="K3" s="56" t="s">
        <v>23</v>
      </c>
      <c r="L3" s="58"/>
      <c r="M3" s="58"/>
      <c r="N3" s="58"/>
      <c r="O3" s="58"/>
      <c r="P3" s="57"/>
      <c r="R3" s="56" t="s">
        <v>24</v>
      </c>
      <c r="S3" s="57"/>
      <c r="U3" s="56" t="s">
        <v>25</v>
      </c>
      <c r="V3" s="58"/>
      <c r="W3" s="57"/>
      <c r="Y3" s="56" t="s">
        <v>24</v>
      </c>
      <c r="Z3" s="58"/>
      <c r="AA3" s="58"/>
      <c r="AB3" s="58"/>
      <c r="AC3" s="58"/>
      <c r="AD3" s="57"/>
      <c r="AF3" s="56" t="s">
        <v>26</v>
      </c>
      <c r="AG3" s="57"/>
      <c r="AI3" s="56" t="s">
        <v>26</v>
      </c>
      <c r="AJ3" s="58"/>
      <c r="AK3" s="57"/>
      <c r="AM3" s="56" t="s">
        <v>26</v>
      </c>
      <c r="AN3" s="58"/>
      <c r="AO3" s="58"/>
      <c r="AP3" s="58"/>
      <c r="AQ3" s="58"/>
      <c r="AR3" s="57"/>
      <c r="AW3" s="56" t="s">
        <v>23</v>
      </c>
      <c r="AX3" s="57"/>
      <c r="AZ3" s="56" t="s">
        <v>23</v>
      </c>
      <c r="BA3" s="58"/>
      <c r="BB3" s="57"/>
      <c r="BD3" s="56" t="s">
        <v>23</v>
      </c>
      <c r="BE3" s="58"/>
      <c r="BF3" s="58"/>
      <c r="BG3" s="58"/>
      <c r="BH3" s="58"/>
      <c r="BI3" s="57"/>
      <c r="BK3" s="56" t="s">
        <v>24</v>
      </c>
      <c r="BL3" s="57"/>
      <c r="BN3" s="56" t="s">
        <v>24</v>
      </c>
      <c r="BO3" s="58"/>
      <c r="BP3" s="57"/>
      <c r="BR3" s="56" t="s">
        <v>24</v>
      </c>
      <c r="BS3" s="58"/>
      <c r="BT3" s="58"/>
      <c r="BU3" s="58"/>
      <c r="BV3" s="58"/>
      <c r="BW3" s="57"/>
      <c r="BY3" s="56" t="s">
        <v>26</v>
      </c>
      <c r="BZ3" s="57"/>
      <c r="CB3" s="56" t="s">
        <v>26</v>
      </c>
      <c r="CC3" s="58"/>
      <c r="CD3" s="57"/>
      <c r="CF3" s="56" t="s">
        <v>26</v>
      </c>
      <c r="CG3" s="58"/>
      <c r="CH3" s="58"/>
      <c r="CI3" s="58"/>
      <c r="CJ3" s="58"/>
      <c r="CK3" s="57"/>
    </row>
    <row r="4" spans="1:89" ht="15.75" thickBot="1" x14ac:dyDescent="0.3">
      <c r="A4" s="23" t="s">
        <v>8</v>
      </c>
      <c r="B4" s="8">
        <v>0.01</v>
      </c>
      <c r="D4" s="19" t="s">
        <v>0</v>
      </c>
      <c r="E4" s="20" t="s">
        <v>20</v>
      </c>
      <c r="G4" s="19" t="s">
        <v>0</v>
      </c>
      <c r="H4" s="21" t="s">
        <v>21</v>
      </c>
      <c r="I4" s="20" t="s">
        <v>22</v>
      </c>
      <c r="K4" s="19" t="s">
        <v>0</v>
      </c>
      <c r="L4" s="21" t="s">
        <v>22</v>
      </c>
      <c r="M4" s="21" t="s">
        <v>13</v>
      </c>
      <c r="N4" s="21" t="s">
        <v>14</v>
      </c>
      <c r="O4" s="21" t="s">
        <v>15</v>
      </c>
      <c r="P4" s="20" t="s">
        <v>16</v>
      </c>
      <c r="R4" s="19" t="s">
        <v>0</v>
      </c>
      <c r="S4" s="20" t="s">
        <v>20</v>
      </c>
      <c r="U4" s="19" t="s">
        <v>0</v>
      </c>
      <c r="V4" s="21" t="s">
        <v>21</v>
      </c>
      <c r="W4" s="20" t="s">
        <v>22</v>
      </c>
      <c r="Y4" s="19" t="s">
        <v>0</v>
      </c>
      <c r="Z4" s="21" t="s">
        <v>22</v>
      </c>
      <c r="AA4" s="21" t="s">
        <v>13</v>
      </c>
      <c r="AB4" s="21" t="s">
        <v>14</v>
      </c>
      <c r="AC4" s="21" t="s">
        <v>15</v>
      </c>
      <c r="AD4" s="20" t="s">
        <v>16</v>
      </c>
      <c r="AF4" s="19" t="s">
        <v>0</v>
      </c>
      <c r="AG4" s="20" t="s">
        <v>20</v>
      </c>
      <c r="AI4" s="19" t="s">
        <v>0</v>
      </c>
      <c r="AJ4" s="21" t="s">
        <v>21</v>
      </c>
      <c r="AK4" s="20" t="s">
        <v>22</v>
      </c>
      <c r="AM4" s="19" t="s">
        <v>0</v>
      </c>
      <c r="AN4" s="21" t="s">
        <v>22</v>
      </c>
      <c r="AO4" s="21" t="s">
        <v>13</v>
      </c>
      <c r="AP4" s="21" t="s">
        <v>14</v>
      </c>
      <c r="AQ4" s="21" t="s">
        <v>15</v>
      </c>
      <c r="AR4" s="20" t="s">
        <v>16</v>
      </c>
      <c r="AW4" s="19" t="s">
        <v>0</v>
      </c>
      <c r="AX4" s="20" t="s">
        <v>20</v>
      </c>
      <c r="AZ4" s="19" t="s">
        <v>0</v>
      </c>
      <c r="BA4" s="21" t="s">
        <v>21</v>
      </c>
      <c r="BB4" s="20" t="s">
        <v>22</v>
      </c>
      <c r="BD4" s="19" t="s">
        <v>0</v>
      </c>
      <c r="BE4" s="21" t="s">
        <v>22</v>
      </c>
      <c r="BF4" s="21" t="s">
        <v>13</v>
      </c>
      <c r="BG4" s="21" t="s">
        <v>14</v>
      </c>
      <c r="BH4" s="21" t="s">
        <v>15</v>
      </c>
      <c r="BI4" s="20" t="s">
        <v>16</v>
      </c>
      <c r="BK4" s="19" t="s">
        <v>0</v>
      </c>
      <c r="BL4" s="20" t="s">
        <v>20</v>
      </c>
      <c r="BN4" s="19" t="s">
        <v>0</v>
      </c>
      <c r="BO4" s="21" t="s">
        <v>21</v>
      </c>
      <c r="BP4" s="20" t="s">
        <v>22</v>
      </c>
      <c r="BR4" s="19" t="s">
        <v>0</v>
      </c>
      <c r="BS4" s="21" t="s">
        <v>22</v>
      </c>
      <c r="BT4" s="21" t="s">
        <v>13</v>
      </c>
      <c r="BU4" s="21" t="s">
        <v>14</v>
      </c>
      <c r="BV4" s="21" t="s">
        <v>15</v>
      </c>
      <c r="BW4" s="20" t="s">
        <v>16</v>
      </c>
      <c r="BY4" s="19" t="s">
        <v>0</v>
      </c>
      <c r="BZ4" s="20" t="s">
        <v>20</v>
      </c>
      <c r="CB4" s="19" t="s">
        <v>0</v>
      </c>
      <c r="CC4" s="21" t="s">
        <v>21</v>
      </c>
      <c r="CD4" s="20" t="s">
        <v>22</v>
      </c>
      <c r="CF4" s="19" t="s">
        <v>0</v>
      </c>
      <c r="CG4" s="21" t="s">
        <v>22</v>
      </c>
      <c r="CH4" s="21" t="s">
        <v>13</v>
      </c>
      <c r="CI4" s="21" t="s">
        <v>14</v>
      </c>
      <c r="CJ4" s="21" t="s">
        <v>15</v>
      </c>
      <c r="CK4" s="20" t="s">
        <v>16</v>
      </c>
    </row>
    <row r="5" spans="1:89" x14ac:dyDescent="0.25">
      <c r="D5" s="3">
        <v>0</v>
      </c>
      <c r="E5" s="5">
        <f>PI()/2</f>
        <v>1.5707963267948966</v>
      </c>
      <c r="G5" s="3">
        <v>0</v>
      </c>
      <c r="H5" s="4">
        <f>PI()/2</f>
        <v>1.5707963267948966</v>
      </c>
      <c r="I5" s="5">
        <f>PI()/2</f>
        <v>1.5707963267948966</v>
      </c>
      <c r="K5" s="3">
        <v>0</v>
      </c>
      <c r="L5" s="4">
        <f>PI()/2</f>
        <v>1.5707963267948966</v>
      </c>
      <c r="M5" s="12"/>
      <c r="N5" s="4"/>
      <c r="O5" s="4"/>
      <c r="P5" s="5"/>
      <c r="R5" s="3">
        <v>0</v>
      </c>
      <c r="S5" s="5">
        <f>PI()/2</f>
        <v>1.5707963267948966</v>
      </c>
      <c r="U5" s="3">
        <v>0</v>
      </c>
      <c r="V5" s="4">
        <f>PI()/2</f>
        <v>1.5707963267948966</v>
      </c>
      <c r="W5" s="5">
        <f>PI()/2</f>
        <v>1.5707963267948966</v>
      </c>
      <c r="Y5" s="3">
        <v>0</v>
      </c>
      <c r="Z5" s="4">
        <f>PI()/2</f>
        <v>1.5707963267948966</v>
      </c>
      <c r="AA5" s="12"/>
      <c r="AB5" s="4"/>
      <c r="AC5" s="4"/>
      <c r="AD5" s="5"/>
      <c r="AF5" s="3">
        <v>0</v>
      </c>
      <c r="AG5" s="5">
        <f>PI()/2</f>
        <v>1.5707963267948966</v>
      </c>
      <c r="AI5" s="3">
        <v>0</v>
      </c>
      <c r="AJ5" s="4">
        <f>PI()/2</f>
        <v>1.5707963267948966</v>
      </c>
      <c r="AK5" s="5">
        <f>PI()/2</f>
        <v>1.5707963267948966</v>
      </c>
      <c r="AM5" s="3">
        <v>0</v>
      </c>
      <c r="AN5" s="4">
        <f>PI()/2</f>
        <v>1.5707963267948966</v>
      </c>
      <c r="AO5" s="12"/>
      <c r="AP5" s="4"/>
      <c r="AQ5" s="4"/>
      <c r="AR5" s="5"/>
      <c r="AW5" s="3">
        <v>0</v>
      </c>
      <c r="AX5" s="5">
        <v>0</v>
      </c>
      <c r="AZ5" s="3">
        <v>0</v>
      </c>
      <c r="BA5" s="4">
        <v>0</v>
      </c>
      <c r="BB5" s="5">
        <v>0</v>
      </c>
      <c r="BD5" s="3">
        <v>0</v>
      </c>
      <c r="BE5" s="4">
        <v>0</v>
      </c>
      <c r="BF5" s="12"/>
      <c r="BG5" s="4"/>
      <c r="BH5" s="4"/>
      <c r="BI5" s="5"/>
      <c r="BK5" s="3">
        <v>0</v>
      </c>
      <c r="BL5" s="5">
        <v>0</v>
      </c>
      <c r="BN5" s="3">
        <v>0</v>
      </c>
      <c r="BO5" s="4">
        <v>0</v>
      </c>
      <c r="BP5" s="5">
        <v>0</v>
      </c>
      <c r="BR5" s="3">
        <v>0</v>
      </c>
      <c r="BS5" s="4">
        <v>0</v>
      </c>
      <c r="BT5" s="12"/>
      <c r="BU5" s="4"/>
      <c r="BV5" s="4"/>
      <c r="BW5" s="5"/>
      <c r="BY5" s="3">
        <v>0</v>
      </c>
      <c r="BZ5" s="5">
        <v>0</v>
      </c>
      <c r="CB5" s="3">
        <v>0</v>
      </c>
      <c r="CC5" s="4">
        <v>0</v>
      </c>
      <c r="CD5" s="5">
        <v>0</v>
      </c>
      <c r="CF5" s="3">
        <v>0</v>
      </c>
      <c r="CG5" s="4">
        <v>0</v>
      </c>
      <c r="CH5" s="12"/>
      <c r="CI5" s="4"/>
      <c r="CJ5" s="4"/>
      <c r="CK5" s="5"/>
    </row>
    <row r="6" spans="1:89" x14ac:dyDescent="0.25">
      <c r="A6" s="51"/>
      <c r="B6" s="51"/>
      <c r="D6" s="3">
        <f>D5+$B$2</f>
        <v>0.1</v>
      </c>
      <c r="E6" s="5">
        <f>E5+$B$2*((-3*(D5^2)-2*D5*E5)/((D5^2)+COS(E5)))</f>
        <v>1.5707963267948966</v>
      </c>
      <c r="G6" s="3">
        <f>G5+$B$2</f>
        <v>0.1</v>
      </c>
      <c r="H6" s="4">
        <f>H5+$B$2*((-3*(G5^2)-2*G5*H5)/((G5^2)+COS(H5)))</f>
        <v>1.5707963267948966</v>
      </c>
      <c r="I6" s="5">
        <f>H5+$B$2*(((-3*(G5^2)-2*G5*H5)/((G5^2)+COS(H5)))+((-3*(G6^2)-2*G6*H6)/((G6^2)+COS(H6))))</f>
        <v>-1.8707963267948755</v>
      </c>
      <c r="K6" s="3">
        <f>K5+$B$2</f>
        <v>0.1</v>
      </c>
      <c r="L6" s="4">
        <f>L5+1/6*(M6+2*N6+2*O6+P6)</f>
        <v>-0.70497244242109147</v>
      </c>
      <c r="M6" s="4">
        <f>$B$2*((-3*(K5^2)-2*K5*L5)/((K5^2)+COS(L5)))</f>
        <v>0</v>
      </c>
      <c r="N6" s="4">
        <f>$B$2*((-3*((K5+1/2*$B$2)^2)-2*(K5+1/2*$B$2)*(L5+1/2*M6))/(((K5+1/2*$B$2)^2)+COS((L5+1/2*M6))))</f>
        <v>-6.5831853071794244</v>
      </c>
      <c r="O6" s="4">
        <f>$B$2*((-3*((K5+1/2*$B$2)^2)-2*(K5+1/2*$B$2)*(L5+1/2*N6))/(((K5+1/2*$B$2)^2)+COS((L5+1/2*N6))))</f>
        <v>-0.11200607351474384</v>
      </c>
      <c r="P6" s="5">
        <f>$B$2*((-3*((K5+$B$2)^2)-2*(K5+$B$2)*(L5+O6))/(((K5+$B$2)^2)+COS((L5+O6))))</f>
        <v>-0.26422985390759274</v>
      </c>
      <c r="R6" s="3">
        <f t="shared" ref="R6:R35" si="0">R5+$B$3</f>
        <v>0.05</v>
      </c>
      <c r="S6" s="5">
        <f t="shared" ref="S6:S35" si="1">S5+$B$3*((-3*(R5^2)-2*R5*S5)/((R5^2)+COS(S5)))</f>
        <v>1.5707963267948966</v>
      </c>
      <c r="U6" s="3">
        <f t="shared" ref="U6:U35" si="2">U5+$B$3</f>
        <v>0.05</v>
      </c>
      <c r="V6" s="4">
        <f t="shared" ref="V6:V35" si="3">V5+$B$3*((-3*(U5^2)-2*U5*V5)/((U5^2)+COS(V5)))</f>
        <v>1.5707963267948966</v>
      </c>
      <c r="W6" s="5">
        <f t="shared" ref="W6:W35" si="4">V5+$B$3*(((-3*(U5^2)-2*U5*V5)/((U5^2)+COS(V5)))+((-3*(U6^2)-2*U6*V6)/((U6^2)+COS(V6))))</f>
        <v>-1.7207963267948156</v>
      </c>
      <c r="Y6" s="3">
        <f t="shared" ref="Y6:Y35" si="5">Y5+$B$3</f>
        <v>0.05</v>
      </c>
      <c r="Z6" s="4">
        <f>Z5+1/6*(AA6+2*AB6+2*AC6+AD6)</f>
        <v>-0.61507681228419742</v>
      </c>
      <c r="AA6" s="4">
        <f t="shared" ref="AA6:AA35" si="6">$B$3*((-3*(Y5^2)-2*Y5*Z5)/((Y5^2)+COS(Z5)))</f>
        <v>0</v>
      </c>
      <c r="AB6" s="4">
        <f t="shared" ref="AB6:AB35" si="7">$B$3*((-3*((Y5+1/2*$B$3)^2)-2*(Y5+1/2*$B$3)*(Z5+1/2*AA6))/(((Y5+1/2*$B$3)^2)+COS((Z5+1/2*AA6))))</f>
        <v>-6.433185307178956</v>
      </c>
      <c r="AC6" s="4">
        <f t="shared" ref="AC6:AC35" si="8">$B$3*((-3*((Y5+1/2*$B$3)^2)-2*(Y5+1/2*$B$3)*(Z5+1/2*AB6))/(((Y5+1/2*$B$3)^2)+COS((Z5+1/2*AB6))))</f>
        <v>-5.4111522197980794E-2</v>
      </c>
      <c r="AD6" s="5">
        <f t="shared" ref="AD6:AD35" si="9">$B$3*((-3*((Y5+$B$3)^2)-2*(Y5+$B$3)*(Z5+AC6))/(((Y5+$B$3)^2)+COS((Z5+AC6))))</f>
        <v>-0.14064517572068982</v>
      </c>
      <c r="AF6" s="3">
        <f t="shared" ref="AF6:AF35" si="10">AF5+$B$4</f>
        <v>0.01</v>
      </c>
      <c r="AG6" s="5">
        <f t="shared" ref="AG6:AG35" si="11">AG5+$B$4*((-3*(AF5^2)-2*AF5*AG5)/((AF5^2)+COS(AG5)))</f>
        <v>1.5707963267948966</v>
      </c>
      <c r="AI6" s="3">
        <f t="shared" ref="AI6:AI35" si="12">AI5+$B$4</f>
        <v>0.01</v>
      </c>
      <c r="AJ6" s="4">
        <f t="shared" ref="AJ6:AJ35" si="13">AJ5+$B$4*((-3*(AI5^2)-2*AI5*AJ5)/((AI5^2)+COS(AJ5)))</f>
        <v>1.5707963267948966</v>
      </c>
      <c r="AK6" s="5">
        <f t="shared" ref="AK6:AK35" si="14">AJ5+$B$4*(((-3*(AI5^2)-2*AI5*AJ5)/((AI5^2)+COS(AJ5)))+((-3*(AI6^2)-2*AI6*AJ6)/((AI6^2)+COS(AJ6))))</f>
        <v>-1.6007963267929539</v>
      </c>
      <c r="AM6" s="3">
        <f t="shared" ref="AM6:AM35" si="15">AM5+$B$4</f>
        <v>0.01</v>
      </c>
      <c r="AN6" s="4">
        <f>AN5+1/6*(AO6+2*AP6+2*AQ6+AR6)</f>
        <v>-0.54204722137142269</v>
      </c>
      <c r="AO6" s="4">
        <f t="shared" ref="AO6:AO35" si="16">$B$4*((-3*(AM5^2)-2*AM5*AN5)/((AM5^2)+COS(AN5)))</f>
        <v>0</v>
      </c>
      <c r="AP6" s="4">
        <f t="shared" ref="AP6:AP35" si="17">$B$4*((-3*((AM5+1/2*$B$4)^2)-2*(AM5+1/2*$B$4)*(AN5+1/2*AO6))/(((AM5+1/2*$B$4)^2)+COS((AN5+1/2*AO6))))</f>
        <v>-6.3131853071641171</v>
      </c>
      <c r="AQ6" s="4">
        <f t="shared" ref="AQ6:AQ35" si="18">$B$4*((-3*((AM5+1/2*$B$4)^2)-2*(AM5+1/2*$B$4)*(AN5+1/2*AP6))/(((AM5+1/2*$B$4)^2)+COS((AN5+1/2*AP6))))</f>
        <v>-1.0539937322756328E-2</v>
      </c>
      <c r="AR6" s="5">
        <f t="shared" ref="AR6:AR35" si="19">$B$4*((-3*((AM5+$B$4)^2)-2*(AM5+$B$4)*(AN5+AQ6))/(((AM5+$B$4)^2)+COS((AN5+AQ6))))</f>
        <v>-2.9610800024169066E-2</v>
      </c>
      <c r="AT6" s="52"/>
      <c r="AU6" s="52"/>
      <c r="AW6" s="3">
        <f>AW5+$B$2</f>
        <v>0.1</v>
      </c>
      <c r="AX6" s="5">
        <f>AX5+$B$2*(AW5^2+AX5^2)</f>
        <v>0</v>
      </c>
      <c r="AZ6" s="3">
        <f>AZ5+$B$2</f>
        <v>0.1</v>
      </c>
      <c r="BA6" s="4">
        <f>BA5+$B$2*(AZ5^2+BA5^2)</f>
        <v>0</v>
      </c>
      <c r="BB6" s="5">
        <f>BB5+$B$2*((AZ5^2+BA5^2)+(AZ6^2+BA6^2))</f>
        <v>1.0000000000000002E-3</v>
      </c>
      <c r="BD6" s="3">
        <f>BD5+$B$2</f>
        <v>0.1</v>
      </c>
      <c r="BE6" s="4">
        <f>BE5+1/6*(BF6+2*BG6+2*BH6+BI6)</f>
        <v>3.333348958463542E-4</v>
      </c>
      <c r="BF6" s="4">
        <f>$B$2*(BE5^2+BD5^2)</f>
        <v>0</v>
      </c>
      <c r="BG6" s="4">
        <f>$B$2*((BE5+1/2*BF6)^2+(BD5+1/2*$B$2)^2)</f>
        <v>2.5000000000000006E-4</v>
      </c>
      <c r="BH6" s="4">
        <f>$B$2*((BE5+1/2*BG6)^2+(BD5+1/2*$B$2)^2)</f>
        <v>2.5000156250000005E-4</v>
      </c>
      <c r="BI6" s="5">
        <f>$B$2*((BE5+BH6)^2+(BD5+$B$2)^2)</f>
        <v>1.0000062500781254E-3</v>
      </c>
      <c r="BK6" s="3">
        <f t="shared" ref="BK6:BK15" si="20">BK5+$B$3</f>
        <v>0.05</v>
      </c>
      <c r="BL6" s="5">
        <f t="shared" ref="BL6:BL15" si="21">BL5+$B$3*(BK5^2+BL5^2)</f>
        <v>0</v>
      </c>
      <c r="BN6" s="3">
        <f t="shared" ref="BN6:BN15" si="22">BN5+$B$3</f>
        <v>0.05</v>
      </c>
      <c r="BO6" s="4">
        <f>BO5+$B$3*(BN5^2+BO5^2)</f>
        <v>0</v>
      </c>
      <c r="BP6" s="5">
        <f t="shared" ref="BP6:BP15" si="23">BP5+$B$3*((BN5^2+BO5^2)+(BN6^2+BO6^2))</f>
        <v>1.2500000000000003E-4</v>
      </c>
      <c r="BR6" s="3">
        <f t="shared" ref="BR6:BR15" si="24">BR5+$B$3</f>
        <v>0.05</v>
      </c>
      <c r="BS6" s="4">
        <f>BS5+1/6*(BT6+2*BU6+2*BV6+BW6)</f>
        <v>4.1666678873704272E-5</v>
      </c>
      <c r="BT6" s="4">
        <f t="shared" ref="BT6:BT15" si="25">$B$3*(BS5^2+BR5^2)</f>
        <v>0</v>
      </c>
      <c r="BU6" s="4">
        <f t="shared" ref="BU6:BU15" si="26">$B$3*((BS5+1/2*BT6)^2+(BR5+1/2*$B$3)^2)</f>
        <v>3.1250000000000007E-5</v>
      </c>
      <c r="BV6" s="4">
        <f t="shared" ref="BV6:BV15" si="27">$B$3*((BS5+1/2*BU6)^2+(BR5+1/2*$B$3)^2)</f>
        <v>3.1250012207031258E-5</v>
      </c>
      <c r="BW6" s="5">
        <f t="shared" ref="BW6:BW15" si="28">$B$3*((BS5+BV6)^2+(BR5+$B$3)^2)</f>
        <v>1.2500004882816317E-4</v>
      </c>
      <c r="BY6" s="3">
        <f t="shared" ref="BY6:BY25" si="29">BY5+$B$4</f>
        <v>0.01</v>
      </c>
      <c r="BZ6" s="5">
        <f t="shared" ref="BZ6:BZ25" si="30">BZ5+$B$4*(BY5^2+BZ5^2)</f>
        <v>0</v>
      </c>
      <c r="CB6" s="3">
        <f t="shared" ref="CB6:CB25" si="31">CB5+$B$4</f>
        <v>0.01</v>
      </c>
      <c r="CC6" s="4">
        <f>CC5+$B$4*(CB5^2+CC5^2)</f>
        <v>0</v>
      </c>
      <c r="CD6" s="5">
        <f t="shared" ref="CD6:CD25" si="32">CD5+$B$4*((CB5^2+CC5^2)+(CB6^2+CC6^2))</f>
        <v>1.0000000000000002E-6</v>
      </c>
      <c r="CF6" s="3">
        <f t="shared" ref="CF6:CF25" si="33">CF5+$B$4</f>
        <v>0.01</v>
      </c>
      <c r="CG6" s="4">
        <f>CG5+1/6*(CH6+2*CI6+2*CJ6+CK6)</f>
        <v>3.333333334895834E-7</v>
      </c>
      <c r="CH6" s="4">
        <f t="shared" ref="CH6:CH25" si="34">$B$4*(CG5^2+CF5^2)</f>
        <v>0</v>
      </c>
      <c r="CI6" s="4">
        <f t="shared" ref="CI6:CI25" si="35">$B$4*((CG5+1/2*CH6)^2+(CF5+1/2*$B$4)^2)</f>
        <v>2.5000000000000004E-7</v>
      </c>
      <c r="CJ6" s="4">
        <f t="shared" ref="CJ6:CJ25" si="36">$B$4*((CG5+1/2*CI6)^2+(CF5+1/2*$B$4)^2)</f>
        <v>2.5000000015625004E-7</v>
      </c>
      <c r="CK6" s="5">
        <f t="shared" ref="CK6:CK25" si="37">$B$4*((CG5+CJ6)^2+(CF5+$B$4)^2)</f>
        <v>1.0000000006250002E-6</v>
      </c>
    </row>
    <row r="7" spans="1:89" x14ac:dyDescent="0.25">
      <c r="A7" s="51"/>
      <c r="B7" s="51"/>
      <c r="D7" s="3">
        <f t="shared" ref="D7:D35" si="38">D6+$B$2</f>
        <v>0.2</v>
      </c>
      <c r="E7" s="5">
        <f t="shared" ref="E7:E35" si="39">E6+$B$2*((-3*(D6^2)-2*D6*E6)/((D6^2)+COS(E6)))</f>
        <v>-1.8707963267948755</v>
      </c>
      <c r="G7" s="3">
        <f t="shared" ref="G7:G35" si="40">G6+$B$2</f>
        <v>0.2</v>
      </c>
      <c r="H7" s="4">
        <f t="shared" ref="H7:H35" si="41">H6+$B$2*((-3*(G6^2)-2*G6*H6)/((G6^2)+COS(H6)))</f>
        <v>-1.8707963267948755</v>
      </c>
      <c r="I7" s="5">
        <f t="shared" ref="I7:I35" si="42">H6+$B$2*(((-3*(G6^2)-2*G6*H6)/((G6^2)+COS(H6)))+((-3*(G7^2)-2*G7*H7)/((G7^2)+COS(H7))))</f>
        <v>-2.1166941126990477</v>
      </c>
      <c r="K7" s="3">
        <f t="shared" ref="K7:K35" si="43">K6+$B$2</f>
        <v>0.2</v>
      </c>
      <c r="L7" s="4">
        <f t="shared" ref="L7:L35" si="44">L6+1/6*(M7+2*N7+2*O7+P7)</f>
        <v>-0.68744503810520563</v>
      </c>
      <c r="M7" s="4">
        <f t="shared" ref="M7:M35" si="45">$B$2*((-3*(K6^2)-2*K6*L6)/((K6^2)+COS(L6)))</f>
        <v>1.4384429505484062E-2</v>
      </c>
      <c r="N7" s="4">
        <f t="shared" ref="N7:N35" si="46">$B$2*((-3*((K6+1/2*$B$2)^2)-2*(K6+1/2*$B$2)*(L6+1/2*M7))/(((K6+1/2*$B$2)^2)+COS((L6+1/2*M7))))</f>
        <v>1.7981669060953581E-2</v>
      </c>
      <c r="O7" s="4">
        <f t="shared" ref="O7:O35" si="47">$B$2*((-3*((K6+1/2*$B$2)^2)-2*(K6+1/2*$B$2)*(L6+1/2*N7))/(((K6+1/2*$B$2)^2)+COS((L6+1/2*N7))))</f>
        <v>1.788708189421814E-2</v>
      </c>
      <c r="P7" s="5">
        <f t="shared" ref="P7:P35" si="48">$B$2*((-3*((K6+$B$2)^2)-2*(K6+$B$2)*(L6+O7))/(((K6+$B$2)^2)+COS((L6+O7))))</f>
        <v>1.9042494479487651E-2</v>
      </c>
      <c r="R7" s="3">
        <f t="shared" si="0"/>
        <v>0.1</v>
      </c>
      <c r="S7" s="5">
        <f t="shared" si="1"/>
        <v>-1.7207963267948156</v>
      </c>
      <c r="U7" s="3">
        <f t="shared" si="2"/>
        <v>0.1</v>
      </c>
      <c r="V7" s="4">
        <f t="shared" si="3"/>
        <v>-1.7207963267948156</v>
      </c>
      <c r="W7" s="5">
        <f t="shared" si="4"/>
        <v>-1.8334481745304507</v>
      </c>
      <c r="Y7" s="3">
        <f t="shared" si="5"/>
        <v>0.1</v>
      </c>
      <c r="Z7" s="4">
        <f t="shared" ref="Z7:Z35" si="49">Z6+1/6*(AA7+2*AB7+2*AC7+AD7)</f>
        <v>-0.61056238075116964</v>
      </c>
      <c r="AA7" s="4">
        <f t="shared" si="6"/>
        <v>3.2962500629644918E-3</v>
      </c>
      <c r="AB7" s="4">
        <f t="shared" si="7"/>
        <v>4.5632780368902526E-3</v>
      </c>
      <c r="AC7" s="4">
        <f t="shared" si="8"/>
        <v>4.5554899243051864E-3</v>
      </c>
      <c r="AD7" s="5">
        <f t="shared" si="9"/>
        <v>5.5528032128110433E-3</v>
      </c>
      <c r="AF7" s="3">
        <f t="shared" si="10"/>
        <v>0.02</v>
      </c>
      <c r="AG7" s="5">
        <f t="shared" si="11"/>
        <v>-1.6007963267929539</v>
      </c>
      <c r="AI7" s="3">
        <f t="shared" si="12"/>
        <v>0.02</v>
      </c>
      <c r="AJ7" s="4">
        <f t="shared" si="13"/>
        <v>-1.6007963267929539</v>
      </c>
      <c r="AK7" s="5">
        <f t="shared" si="14"/>
        <v>-1.6220265316031237</v>
      </c>
      <c r="AM7" s="3">
        <f t="shared" si="15"/>
        <v>0.02</v>
      </c>
      <c r="AN7" s="4">
        <f t="shared" ref="AN7:AN35" si="50">AN6+1/6*(AO7+2*AP7+2*AQ7+AR7)</f>
        <v>-0.54186566267855607</v>
      </c>
      <c r="AO7" s="4">
        <f t="shared" si="16"/>
        <v>1.2303345314488087E-4</v>
      </c>
      <c r="AP7" s="4">
        <f t="shared" si="17"/>
        <v>1.8186917763467984E-4</v>
      </c>
      <c r="AQ7" s="4">
        <f t="shared" si="18"/>
        <v>1.818556582334821E-4</v>
      </c>
      <c r="AR7" s="5">
        <f t="shared" si="19"/>
        <v>2.3886903231825515E-4</v>
      </c>
      <c r="AT7" s="52"/>
      <c r="AU7" s="52"/>
      <c r="AW7" s="3">
        <f t="shared" ref="AW7:AW15" si="51">AW6+$B$2</f>
        <v>0.2</v>
      </c>
      <c r="AX7" s="5">
        <f t="shared" ref="AX7:AX15" si="52">AX6+$B$2*(AW6^2+AX6^2)</f>
        <v>1.0000000000000002E-3</v>
      </c>
      <c r="AZ7" s="3">
        <f t="shared" ref="AZ7:AZ15" si="53">AZ6+$B$2</f>
        <v>0.2</v>
      </c>
      <c r="BA7" s="4">
        <f t="shared" ref="BA7:BA15" si="54">BA6+$B$2*(AW6^2+AX6^2)</f>
        <v>1.0000000000000002E-3</v>
      </c>
      <c r="BB7" s="5">
        <f t="shared" ref="BB7:BB15" si="55">BB6+$B$2*((AZ6^2+BA6^2)+(AZ7^2+BA7^2))</f>
        <v>6.0001000000000013E-3</v>
      </c>
      <c r="BD7" s="3">
        <f t="shared" ref="BD7:BD15" si="56">BD6+$B$2</f>
        <v>0.2</v>
      </c>
      <c r="BE7" s="4">
        <f t="shared" ref="BE7:BE15" si="57">BE6+1/6*(BF7+2*BG7+2*BH7+BI7)</f>
        <v>2.6668753696256291E-3</v>
      </c>
      <c r="BF7" s="4">
        <f t="shared" ref="BF7:BF15" si="58">$B$2*(BE6^2+BD6^2)</f>
        <v>1.0000111112152793E-3</v>
      </c>
      <c r="BG7" s="4">
        <f>$B$2*((BE6+1/2*BF7)^2+(BD6+1/2*$B$2)^2)</f>
        <v>2.2500694456308035E-3</v>
      </c>
      <c r="BH7" s="4">
        <f t="shared" ref="BH7:BH15" si="59">$B$2*((BE6+1/2*BG7)^2+(BD6+1/2*$B$2)^2)</f>
        <v>2.2502126841944642E-3</v>
      </c>
      <c r="BI7" s="5">
        <f t="shared" ref="BI7:BI15" si="60">$B$2*((BE6+BH7)^2+(BD6+$B$2)^2)</f>
        <v>4.0006674718098345E-3</v>
      </c>
      <c r="BK7" s="3">
        <f t="shared" si="20"/>
        <v>0.1</v>
      </c>
      <c r="BL7" s="5">
        <f t="shared" si="21"/>
        <v>1.2500000000000003E-4</v>
      </c>
      <c r="BN7" s="3">
        <f t="shared" si="22"/>
        <v>0.1</v>
      </c>
      <c r="BO7" s="4">
        <f t="shared" ref="BO7:BO15" si="61">BO6+$B$3*(BK6^2+BL6^2)</f>
        <v>1.2500000000000003E-4</v>
      </c>
      <c r="BP7" s="5">
        <f t="shared" si="23"/>
        <v>7.5000078125000015E-4</v>
      </c>
      <c r="BR7" s="3">
        <f t="shared" si="24"/>
        <v>0.1</v>
      </c>
      <c r="BS7" s="4">
        <f t="shared" ref="BS7:BS25" si="62">BS6+1/6*(BT7+2*BU7+2*BV7+BW7)</f>
        <v>3.3333496366111203E-4</v>
      </c>
      <c r="BT7" s="4">
        <f t="shared" si="25"/>
        <v>1.2500008680560643E-4</v>
      </c>
      <c r="BU7" s="4">
        <f t="shared" si="26"/>
        <v>2.812505425353016E-4</v>
      </c>
      <c r="BV7" s="4">
        <f t="shared" si="27"/>
        <v>2.8125166151775441E-4</v>
      </c>
      <c r="BW7" s="5">
        <f t="shared" si="28"/>
        <v>5.0000521381272825E-4</v>
      </c>
      <c r="BY7" s="3">
        <f t="shared" si="29"/>
        <v>0.02</v>
      </c>
      <c r="BZ7" s="5">
        <f t="shared" si="30"/>
        <v>1.0000000000000002E-6</v>
      </c>
      <c r="CB7" s="3">
        <f t="shared" si="31"/>
        <v>0.02</v>
      </c>
      <c r="CC7" s="4">
        <f t="shared" ref="CC7:CC25" si="63">CC6+$B$4*(BY6^2+BZ6^2)</f>
        <v>1.0000000000000002E-6</v>
      </c>
      <c r="CD7" s="5">
        <f t="shared" si="32"/>
        <v>6.00000001E-6</v>
      </c>
      <c r="CF7" s="3">
        <f t="shared" si="33"/>
        <v>0.02</v>
      </c>
      <c r="CG7" s="4">
        <f t="shared" ref="CG7:CG70" si="64">CG6+1/6*(CH7+2*CI7+2*CJ7+CK7)</f>
        <v>2.6666666875347224E-6</v>
      </c>
      <c r="CH7" s="4">
        <f t="shared" si="34"/>
        <v>1.0000000011111111E-6</v>
      </c>
      <c r="CI7" s="4">
        <f t="shared" si="35"/>
        <v>2.2500000069444446E-6</v>
      </c>
      <c r="CJ7" s="4">
        <f t="shared" si="36"/>
        <v>2.2500000212673613E-6</v>
      </c>
      <c r="CK7" s="5">
        <f t="shared" si="37"/>
        <v>4.0000000667361121E-6</v>
      </c>
    </row>
    <row r="8" spans="1:89" x14ac:dyDescent="0.25">
      <c r="A8" s="51"/>
      <c r="B8" s="51"/>
      <c r="D8" s="3">
        <f t="shared" si="38"/>
        <v>0.30000000000000004</v>
      </c>
      <c r="E8" s="5">
        <f t="shared" si="39"/>
        <v>-2.1166941126990482</v>
      </c>
      <c r="G8" s="3">
        <f t="shared" si="40"/>
        <v>0.30000000000000004</v>
      </c>
      <c r="H8" s="4">
        <f t="shared" si="41"/>
        <v>-2.1166941126990482</v>
      </c>
      <c r="I8" s="5">
        <f t="shared" si="42"/>
        <v>-2.3496973777956014</v>
      </c>
      <c r="K8" s="3">
        <f t="shared" si="43"/>
        <v>0.30000000000000004</v>
      </c>
      <c r="L8" s="4">
        <f t="shared" si="44"/>
        <v>-0.66974414568482088</v>
      </c>
      <c r="M8" s="4">
        <f t="shared" si="45"/>
        <v>1.9065539232680093E-2</v>
      </c>
      <c r="N8" s="4">
        <f t="shared" si="46"/>
        <v>1.8000838485640529E-2</v>
      </c>
      <c r="O8" s="4">
        <f t="shared" si="47"/>
        <v>1.803963464769345E-2</v>
      </c>
      <c r="P8" s="5">
        <f t="shared" si="48"/>
        <v>1.5058869022960712E-2</v>
      </c>
      <c r="R8" s="3">
        <f t="shared" si="0"/>
        <v>0.15000000000000002</v>
      </c>
      <c r="S8" s="5">
        <f t="shared" si="1"/>
        <v>-1.8334481745304505</v>
      </c>
      <c r="U8" s="3">
        <f t="shared" si="2"/>
        <v>0.15000000000000002</v>
      </c>
      <c r="V8" s="4">
        <f t="shared" si="3"/>
        <v>-1.8334481745304505</v>
      </c>
      <c r="W8" s="5">
        <f t="shared" si="4"/>
        <v>-1.9351875778485859</v>
      </c>
      <c r="Y8" s="3">
        <f t="shared" si="5"/>
        <v>0.15000000000000002</v>
      </c>
      <c r="Z8" s="4">
        <f t="shared" si="49"/>
        <v>-0.60433076627880222</v>
      </c>
      <c r="AA8" s="4">
        <f t="shared" si="6"/>
        <v>5.5534559029576736E-3</v>
      </c>
      <c r="AB8" s="4">
        <f t="shared" si="7"/>
        <v>6.2801223871496049E-3</v>
      </c>
      <c r="AC8" s="4">
        <f t="shared" si="8"/>
        <v>6.2731377946696476E-3</v>
      </c>
      <c r="AD8" s="5">
        <f t="shared" si="9"/>
        <v>6.7297105676082311E-3</v>
      </c>
      <c r="AF8" s="3">
        <f t="shared" si="10"/>
        <v>0.03</v>
      </c>
      <c r="AG8" s="5">
        <f t="shared" si="11"/>
        <v>-1.6220265316031237</v>
      </c>
      <c r="AI8" s="3">
        <f t="shared" si="12"/>
        <v>0.03</v>
      </c>
      <c r="AJ8" s="4">
        <f t="shared" si="13"/>
        <v>-1.6220265316031237</v>
      </c>
      <c r="AK8" s="5">
        <f t="shared" si="14"/>
        <v>-1.6408350652084789</v>
      </c>
      <c r="AM8" s="3">
        <f t="shared" si="15"/>
        <v>0.03</v>
      </c>
      <c r="AN8" s="4">
        <f t="shared" si="50"/>
        <v>-0.54157194008755871</v>
      </c>
      <c r="AO8" s="4">
        <f t="shared" si="16"/>
        <v>2.3886921358246075E-4</v>
      </c>
      <c r="AP8" s="4">
        <f t="shared" si="17"/>
        <v>2.9404355885211434E-4</v>
      </c>
      <c r="AQ8" s="4">
        <f t="shared" si="18"/>
        <v>2.9402259408127854E-4</v>
      </c>
      <c r="AR8" s="5">
        <f t="shared" si="19"/>
        <v>3.4733402653461335E-4</v>
      </c>
      <c r="AT8" s="52"/>
      <c r="AU8" s="52"/>
      <c r="AW8" s="3">
        <f t="shared" si="51"/>
        <v>0.30000000000000004</v>
      </c>
      <c r="AX8" s="5">
        <f t="shared" si="52"/>
        <v>5.0001000000000012E-3</v>
      </c>
      <c r="AZ8" s="3">
        <f t="shared" si="53"/>
        <v>0.30000000000000004</v>
      </c>
      <c r="BA8" s="4">
        <f t="shared" si="54"/>
        <v>5.0001000000000012E-3</v>
      </c>
      <c r="BB8" s="5">
        <f t="shared" si="55"/>
        <v>1.9002700100001005E-2</v>
      </c>
      <c r="BD8" s="3">
        <f t="shared" si="56"/>
        <v>0.30000000000000004</v>
      </c>
      <c r="BE8" s="4">
        <f t="shared" si="57"/>
        <v>9.0034981315439376E-3</v>
      </c>
      <c r="BF8" s="4">
        <f t="shared" si="58"/>
        <v>4.0007112224237128E-3</v>
      </c>
      <c r="BG8" s="4">
        <f t="shared" ref="BG8:BG15" si="65">$B$2*((BE7+1/2*BF8)^2+(BD7+1/2*$B$2)^2)</f>
        <v>6.2521783045028497E-3</v>
      </c>
      <c r="BH8" s="4">
        <f t="shared" si="59"/>
        <v>6.2533558437951721E-3</v>
      </c>
      <c r="BI8" s="5">
        <f t="shared" si="60"/>
        <v>9.0079570524900909E-3</v>
      </c>
      <c r="BK8" s="3">
        <f t="shared" si="20"/>
        <v>0.15000000000000002</v>
      </c>
      <c r="BL8" s="5">
        <f t="shared" si="21"/>
        <v>6.2500078125000014E-4</v>
      </c>
      <c r="BN8" s="3">
        <f t="shared" si="22"/>
        <v>0.15000000000000002</v>
      </c>
      <c r="BO8" s="4">
        <f t="shared" si="61"/>
        <v>6.2500078125000014E-4</v>
      </c>
      <c r="BP8" s="5">
        <f t="shared" si="23"/>
        <v>2.3750210937988287E-3</v>
      </c>
      <c r="BR8" s="3">
        <f t="shared" si="24"/>
        <v>0.15000000000000002</v>
      </c>
      <c r="BS8" s="4">
        <f t="shared" si="62"/>
        <v>1.1250273161343884E-3</v>
      </c>
      <c r="BT8" s="4">
        <f t="shared" si="25"/>
        <v>5.0000555560990008E-4</v>
      </c>
      <c r="BU8" s="4">
        <f t="shared" si="26"/>
        <v>7.8126701414603101E-4</v>
      </c>
      <c r="BV8" s="4">
        <f t="shared" si="27"/>
        <v>7.8127620651733092E-4</v>
      </c>
      <c r="BW8" s="5">
        <f t="shared" si="28"/>
        <v>1.1250621179030348E-3</v>
      </c>
      <c r="BY8" s="3">
        <f t="shared" si="29"/>
        <v>0.03</v>
      </c>
      <c r="BZ8" s="5">
        <f t="shared" si="30"/>
        <v>5.0000000100000011E-6</v>
      </c>
      <c r="CB8" s="3">
        <f t="shared" si="31"/>
        <v>0.03</v>
      </c>
      <c r="CC8" s="4">
        <f t="shared" si="63"/>
        <v>5.0000000100000011E-6</v>
      </c>
      <c r="CD8" s="5">
        <f t="shared" si="32"/>
        <v>1.900000027E-5</v>
      </c>
      <c r="CF8" s="3">
        <f t="shared" si="33"/>
        <v>0.03</v>
      </c>
      <c r="CG8" s="4">
        <f t="shared" si="64"/>
        <v>9.0000003496354345E-6</v>
      </c>
      <c r="CH8" s="4">
        <f t="shared" si="34"/>
        <v>4.0000000711111127E-6</v>
      </c>
      <c r="CI8" s="4">
        <f t="shared" si="35"/>
        <v>6.2500002177777843E-6</v>
      </c>
      <c r="CJ8" s="4">
        <f t="shared" si="36"/>
        <v>6.2500003354340437E-6</v>
      </c>
      <c r="CK8" s="5">
        <f t="shared" si="37"/>
        <v>9.000000795069509E-6</v>
      </c>
    </row>
    <row r="9" spans="1:89" x14ac:dyDescent="0.25">
      <c r="A9" s="51"/>
      <c r="B9" s="51"/>
      <c r="D9" s="3">
        <f t="shared" si="38"/>
        <v>0.4</v>
      </c>
      <c r="E9" s="5">
        <f t="shared" si="39"/>
        <v>-2.3496973777956014</v>
      </c>
      <c r="G9" s="3">
        <f t="shared" si="40"/>
        <v>0.4</v>
      </c>
      <c r="H9" s="4">
        <f t="shared" si="41"/>
        <v>-2.3496973777956014</v>
      </c>
      <c r="I9" s="5">
        <f t="shared" si="42"/>
        <v>-2.6077183439413849</v>
      </c>
      <c r="K9" s="3">
        <f t="shared" si="43"/>
        <v>0.4</v>
      </c>
      <c r="L9" s="4">
        <f t="shared" si="44"/>
        <v>-0.65931128717066556</v>
      </c>
      <c r="M9" s="4">
        <f t="shared" si="45"/>
        <v>1.5085746657574804E-2</v>
      </c>
      <c r="N9" s="4">
        <f t="shared" si="46"/>
        <v>1.0540731262244946E-2</v>
      </c>
      <c r="O9" s="4">
        <f t="shared" si="47"/>
        <v>1.073180220762808E-2</v>
      </c>
      <c r="P9" s="5">
        <f t="shared" si="48"/>
        <v>4.9663374876109641E-3</v>
      </c>
      <c r="R9" s="3">
        <f t="shared" si="0"/>
        <v>0.2</v>
      </c>
      <c r="S9" s="5">
        <f t="shared" si="1"/>
        <v>-1.9351875778485861</v>
      </c>
      <c r="U9" s="3">
        <f t="shared" si="2"/>
        <v>0.2</v>
      </c>
      <c r="V9" s="4">
        <f t="shared" si="3"/>
        <v>-1.9351875778485861</v>
      </c>
      <c r="W9" s="5">
        <f t="shared" si="4"/>
        <v>-2.0385559685381036</v>
      </c>
      <c r="Y9" s="3">
        <f t="shared" si="5"/>
        <v>0.2</v>
      </c>
      <c r="Z9" s="4">
        <f t="shared" si="49"/>
        <v>-0.59744989610141386</v>
      </c>
      <c r="AA9" s="4">
        <f t="shared" si="6"/>
        <v>6.7306351502730462E-3</v>
      </c>
      <c r="AB9" s="4">
        <f t="shared" si="7"/>
        <v>6.9242936827311049E-3</v>
      </c>
      <c r="AC9" s="4">
        <f t="shared" si="8"/>
        <v>6.9218697542627276E-3</v>
      </c>
      <c r="AD9" s="5">
        <f t="shared" si="9"/>
        <v>6.8622590400698015E-3</v>
      </c>
      <c r="AF9" s="3">
        <f t="shared" si="10"/>
        <v>0.04</v>
      </c>
      <c r="AG9" s="5">
        <f t="shared" si="11"/>
        <v>-1.6408350652084787</v>
      </c>
      <c r="AI9" s="3">
        <f t="shared" si="12"/>
        <v>0.04</v>
      </c>
      <c r="AJ9" s="4">
        <f t="shared" si="13"/>
        <v>-1.6408350652084787</v>
      </c>
      <c r="AK9" s="5">
        <f t="shared" si="14"/>
        <v>-1.6593293688109405</v>
      </c>
      <c r="AM9" s="3">
        <f t="shared" si="15"/>
        <v>0.04</v>
      </c>
      <c r="AN9" s="4">
        <f t="shared" si="50"/>
        <v>-0.54117350132599351</v>
      </c>
      <c r="AO9" s="4">
        <f t="shared" si="16"/>
        <v>3.4733429899444648E-4</v>
      </c>
      <c r="AP9" s="4">
        <f t="shared" si="17"/>
        <v>3.9876862264484386E-4</v>
      </c>
      <c r="AQ9" s="4">
        <f t="shared" si="18"/>
        <v>3.9874148908342625E-4</v>
      </c>
      <c r="AR9" s="5">
        <f t="shared" si="19"/>
        <v>4.4827804694005957E-4</v>
      </c>
      <c r="AT9" s="52"/>
      <c r="AU9" s="52"/>
      <c r="AW9" s="3">
        <f t="shared" si="51"/>
        <v>0.4</v>
      </c>
      <c r="AX9" s="5">
        <f t="shared" si="52"/>
        <v>1.4002600100001004E-2</v>
      </c>
      <c r="AZ9" s="3">
        <f t="shared" si="53"/>
        <v>0.4</v>
      </c>
      <c r="BA9" s="4">
        <f t="shared" si="54"/>
        <v>1.4002600100001004E-2</v>
      </c>
      <c r="BB9" s="5">
        <f t="shared" si="55"/>
        <v>4.4024807480958064E-2</v>
      </c>
      <c r="BD9" s="3">
        <f t="shared" si="56"/>
        <v>0.4</v>
      </c>
      <c r="BE9" s="4">
        <f t="shared" si="57"/>
        <v>2.1359447327141873E-2</v>
      </c>
      <c r="BF9" s="4">
        <f t="shared" si="58"/>
        <v>9.0081062978604742E-3</v>
      </c>
      <c r="BG9" s="4">
        <f t="shared" si="65"/>
        <v>1.2268245394159466E-2</v>
      </c>
      <c r="BH9" s="4">
        <f t="shared" si="59"/>
        <v>1.227291475643512E-2</v>
      </c>
      <c r="BI9" s="5">
        <f t="shared" si="60"/>
        <v>1.6045268574537981E-2</v>
      </c>
      <c r="BK9" s="3">
        <f t="shared" si="20"/>
        <v>0.2</v>
      </c>
      <c r="BL9" s="5">
        <f t="shared" si="21"/>
        <v>1.7500203125488285E-3</v>
      </c>
      <c r="BN9" s="3">
        <f t="shared" si="22"/>
        <v>0.2</v>
      </c>
      <c r="BO9" s="4">
        <f t="shared" si="61"/>
        <v>1.7500203125488285E-3</v>
      </c>
      <c r="BP9" s="5">
        <f t="shared" si="23"/>
        <v>5.5001937536523745E-3</v>
      </c>
      <c r="BR9" s="3">
        <f t="shared" si="24"/>
        <v>0.2</v>
      </c>
      <c r="BS9" s="4">
        <f t="shared" si="62"/>
        <v>2.6668703813554438E-3</v>
      </c>
      <c r="BT9" s="4">
        <f t="shared" si="25"/>
        <v>1.1250632843231028E-3</v>
      </c>
      <c r="BU9" s="4">
        <f t="shared" si="26"/>
        <v>1.5313923927618867E-3</v>
      </c>
      <c r="BV9" s="4">
        <f t="shared" si="27"/>
        <v>1.5314287417700393E-3</v>
      </c>
      <c r="BW9" s="5">
        <f t="shared" si="28"/>
        <v>2.0003528379393793E-3</v>
      </c>
      <c r="BY9" s="3">
        <f t="shared" si="29"/>
        <v>0.04</v>
      </c>
      <c r="BZ9" s="5">
        <f t="shared" si="30"/>
        <v>1.4000000260000002E-5</v>
      </c>
      <c r="CB9" s="3">
        <f t="shared" si="31"/>
        <v>0.04</v>
      </c>
      <c r="CC9" s="4">
        <f t="shared" si="63"/>
        <v>1.4000000260000002E-5</v>
      </c>
      <c r="CD9" s="5">
        <f t="shared" si="32"/>
        <v>4.4000002480000077E-5</v>
      </c>
      <c r="CF9" s="3">
        <f t="shared" si="33"/>
        <v>0.04</v>
      </c>
      <c r="CG9" s="4">
        <f t="shared" si="64"/>
        <v>2.1333335940625409E-5</v>
      </c>
      <c r="CH9" s="4">
        <f t="shared" si="34"/>
        <v>9.0000008100000622E-6</v>
      </c>
      <c r="CI9" s="4">
        <f t="shared" si="35"/>
        <v>1.2250001822500202E-5</v>
      </c>
      <c r="CJ9" s="4">
        <f t="shared" si="36"/>
        <v>1.2250002287656629E-5</v>
      </c>
      <c r="CK9" s="5">
        <f t="shared" si="37"/>
        <v>1.6000004515626123E-5</v>
      </c>
    </row>
    <row r="10" spans="1:89" x14ac:dyDescent="0.25">
      <c r="A10" s="51"/>
      <c r="B10" s="51"/>
      <c r="D10" s="3">
        <f t="shared" si="38"/>
        <v>0.5</v>
      </c>
      <c r="E10" s="5">
        <f t="shared" si="39"/>
        <v>-2.6077183439413849</v>
      </c>
      <c r="G10" s="3">
        <f t="shared" si="40"/>
        <v>0.5</v>
      </c>
      <c r="H10" s="4">
        <f t="shared" si="41"/>
        <v>-2.6077183439413849</v>
      </c>
      <c r="I10" s="5">
        <f t="shared" si="42"/>
        <v>-2.9118425400406367</v>
      </c>
      <c r="K10" s="3">
        <f t="shared" si="43"/>
        <v>0.5</v>
      </c>
      <c r="L10" s="4">
        <f t="shared" si="44"/>
        <v>-0.66090950164612783</v>
      </c>
      <c r="M10" s="4">
        <f t="shared" si="45"/>
        <v>4.9924574429797012E-3</v>
      </c>
      <c r="N10" s="4">
        <f t="shared" si="46"/>
        <v>-1.6457937684316089E-3</v>
      </c>
      <c r="O10" s="4">
        <f t="shared" si="47"/>
        <v>-1.3481560012870697E-3</v>
      </c>
      <c r="P10" s="5">
        <f t="shared" si="48"/>
        <v>-8.5938447563157962E-3</v>
      </c>
      <c r="R10" s="3">
        <f t="shared" si="0"/>
        <v>0.25</v>
      </c>
      <c r="S10" s="5">
        <f t="shared" si="1"/>
        <v>-2.0385559685381036</v>
      </c>
      <c r="U10" s="3">
        <f t="shared" si="2"/>
        <v>0.25</v>
      </c>
      <c r="V10" s="4">
        <f t="shared" si="3"/>
        <v>-2.0385559685381036</v>
      </c>
      <c r="W10" s="5">
        <f t="shared" si="4"/>
        <v>-2.1456368500238598</v>
      </c>
      <c r="Y10" s="3">
        <f t="shared" si="5"/>
        <v>0.25</v>
      </c>
      <c r="Z10" s="4">
        <f t="shared" si="49"/>
        <v>-0.59092133445590544</v>
      </c>
      <c r="AA10" s="4">
        <f t="shared" si="6"/>
        <v>6.863387658859652E-3</v>
      </c>
      <c r="AB10" s="4">
        <f t="shared" si="7"/>
        <v>6.5637506210068468E-3</v>
      </c>
      <c r="AC10" s="4">
        <f t="shared" si="8"/>
        <v>6.5682105730228424E-3</v>
      </c>
      <c r="AD10" s="5">
        <f t="shared" si="9"/>
        <v>6.0440598261317447E-3</v>
      </c>
      <c r="AF10" s="3">
        <f t="shared" si="10"/>
        <v>0.05</v>
      </c>
      <c r="AG10" s="5">
        <f t="shared" si="11"/>
        <v>-1.6593293688109403</v>
      </c>
      <c r="AI10" s="3">
        <f t="shared" si="12"/>
        <v>0.05</v>
      </c>
      <c r="AJ10" s="4">
        <f t="shared" si="13"/>
        <v>-1.6593293688109403</v>
      </c>
      <c r="AK10" s="5">
        <f t="shared" si="14"/>
        <v>-1.6777695075374544</v>
      </c>
      <c r="AM10" s="3">
        <f t="shared" si="15"/>
        <v>0.05</v>
      </c>
      <c r="AN10" s="4">
        <f t="shared" si="50"/>
        <v>-0.54067793297105371</v>
      </c>
      <c r="AO10" s="4">
        <f t="shared" si="16"/>
        <v>4.4827841038270984E-4</v>
      </c>
      <c r="AP10" s="4">
        <f t="shared" si="17"/>
        <v>4.9590550990880923E-4</v>
      </c>
      <c r="AQ10" s="4">
        <f t="shared" si="18"/>
        <v>4.9587349010107743E-4</v>
      </c>
      <c r="AR10" s="5">
        <f t="shared" si="19"/>
        <v>5.4157371923606583E-4</v>
      </c>
      <c r="AT10" s="52"/>
      <c r="AU10" s="52"/>
      <c r="AW10" s="3">
        <f t="shared" si="51"/>
        <v>0.5</v>
      </c>
      <c r="AX10" s="5">
        <f t="shared" si="52"/>
        <v>3.0022207380957063E-2</v>
      </c>
      <c r="AZ10" s="3">
        <f t="shared" si="53"/>
        <v>0.5</v>
      </c>
      <c r="BA10" s="4">
        <f t="shared" si="54"/>
        <v>3.0022207380957063E-2</v>
      </c>
      <c r="BB10" s="5">
        <f t="shared" si="55"/>
        <v>8.5134548055516637E-2</v>
      </c>
      <c r="BD10" s="3">
        <f t="shared" si="56"/>
        <v>0.5</v>
      </c>
      <c r="BE10" s="4">
        <f t="shared" si="57"/>
        <v>4.1791288475232065E-2</v>
      </c>
      <c r="BF10" s="4">
        <f t="shared" si="58"/>
        <v>1.6045622599012099E-2</v>
      </c>
      <c r="BG10" s="4">
        <f t="shared" si="65"/>
        <v>2.0336331712200326E-2</v>
      </c>
      <c r="BH10" s="4">
        <f t="shared" si="59"/>
        <v>2.0349399039303218E-2</v>
      </c>
      <c r="BI10" s="5">
        <f t="shared" si="60"/>
        <v>2.517396278652197E-2</v>
      </c>
      <c r="BK10" s="3">
        <f t="shared" si="20"/>
        <v>0.25</v>
      </c>
      <c r="BL10" s="5">
        <f t="shared" si="21"/>
        <v>3.7501734411035459E-3</v>
      </c>
      <c r="BN10" s="3">
        <f t="shared" si="22"/>
        <v>0.25</v>
      </c>
      <c r="BO10" s="4">
        <f t="shared" si="61"/>
        <v>3.7501734411035459E-3</v>
      </c>
      <c r="BP10" s="5">
        <f t="shared" si="23"/>
        <v>1.062605007224901E-2</v>
      </c>
      <c r="BR10" s="3">
        <f t="shared" si="24"/>
        <v>0.25</v>
      </c>
      <c r="BS10" s="4">
        <f t="shared" si="62"/>
        <v>5.2093034605783118E-3</v>
      </c>
      <c r="BT10" s="4">
        <f t="shared" si="25"/>
        <v>2.0003556098815481E-3</v>
      </c>
      <c r="BU10" s="4">
        <f t="shared" si="26"/>
        <v>2.5319223621200313E-3</v>
      </c>
      <c r="BV10" s="4">
        <f t="shared" si="27"/>
        <v>2.5320233582049167E-3</v>
      </c>
      <c r="BW10" s="5">
        <f t="shared" si="28"/>
        <v>3.1263514248057625E-3</v>
      </c>
      <c r="BY10" s="3">
        <f t="shared" si="29"/>
        <v>0.05</v>
      </c>
      <c r="BZ10" s="5">
        <f t="shared" si="30"/>
        <v>3.0000002220000074E-5</v>
      </c>
      <c r="CB10" s="3">
        <f t="shared" si="31"/>
        <v>0.05</v>
      </c>
      <c r="CC10" s="4">
        <f t="shared" si="63"/>
        <v>3.0000002220000074E-5</v>
      </c>
      <c r="CD10" s="5">
        <f t="shared" si="32"/>
        <v>8.5000013440001478E-5</v>
      </c>
      <c r="CF10" s="3">
        <f t="shared" si="33"/>
        <v>0.05</v>
      </c>
      <c r="CG10" s="4">
        <f t="shared" si="64"/>
        <v>4.1666679081341537E-5</v>
      </c>
      <c r="CH10" s="4">
        <f t="shared" si="34"/>
        <v>1.6000004551112226E-5</v>
      </c>
      <c r="CI10" s="4">
        <f t="shared" si="35"/>
        <v>2.0250008604447312E-5</v>
      </c>
      <c r="CJ10" s="4">
        <f t="shared" si="36"/>
        <v>2.025000989627171E-5</v>
      </c>
      <c r="CK10" s="5">
        <f t="shared" si="37"/>
        <v>2.5000017291746517E-5</v>
      </c>
    </row>
    <row r="11" spans="1:89" x14ac:dyDescent="0.25">
      <c r="A11" s="51"/>
      <c r="B11" s="51"/>
      <c r="D11" s="3">
        <f t="shared" si="38"/>
        <v>0.6</v>
      </c>
      <c r="E11" s="5">
        <f t="shared" si="39"/>
        <v>-2.9118425400406371</v>
      </c>
      <c r="G11" s="3">
        <f t="shared" si="40"/>
        <v>0.6</v>
      </c>
      <c r="H11" s="4">
        <f t="shared" si="41"/>
        <v>-2.9118425400406371</v>
      </c>
      <c r="I11" s="5">
        <f t="shared" si="42"/>
        <v>-3.3052137739247964</v>
      </c>
      <c r="K11" s="3">
        <f t="shared" si="43"/>
        <v>0.6</v>
      </c>
      <c r="L11" s="4">
        <f t="shared" si="44"/>
        <v>-0.67689910868004266</v>
      </c>
      <c r="M11" s="4">
        <f t="shared" si="45"/>
        <v>-8.5710564465748904E-3</v>
      </c>
      <c r="N11" s="4">
        <f t="shared" si="46"/>
        <v>-1.6137523549768613E-2</v>
      </c>
      <c r="O11" s="4">
        <f t="shared" si="47"/>
        <v>-1.5789411086862971E-2</v>
      </c>
      <c r="P11" s="5">
        <f t="shared" si="48"/>
        <v>-2.3512716483650848E-2</v>
      </c>
      <c r="R11" s="3">
        <f t="shared" si="0"/>
        <v>0.3</v>
      </c>
      <c r="S11" s="5">
        <f t="shared" si="1"/>
        <v>-2.1456368500238598</v>
      </c>
      <c r="U11" s="3">
        <f t="shared" si="2"/>
        <v>0.3</v>
      </c>
      <c r="V11" s="4">
        <f t="shared" si="3"/>
        <v>-2.1456368500238598</v>
      </c>
      <c r="W11" s="5">
        <f t="shared" si="4"/>
        <v>-2.25775719111284</v>
      </c>
      <c r="Y11" s="3">
        <f t="shared" si="5"/>
        <v>0.3</v>
      </c>
      <c r="Z11" s="4">
        <f t="shared" si="49"/>
        <v>-0.58563296120411568</v>
      </c>
      <c r="AA11" s="4">
        <f t="shared" si="6"/>
        <v>6.045319423338291E-3</v>
      </c>
      <c r="AB11" s="4">
        <f t="shared" si="7"/>
        <v>5.3137474110694855E-3</v>
      </c>
      <c r="AC11" s="4">
        <f t="shared" si="8"/>
        <v>5.326019633901502E-3</v>
      </c>
      <c r="AD11" s="5">
        <f t="shared" si="9"/>
        <v>4.4053859974580297E-3</v>
      </c>
      <c r="AF11" s="3">
        <f t="shared" si="10"/>
        <v>6.0000000000000005E-2</v>
      </c>
      <c r="AG11" s="5">
        <f t="shared" si="11"/>
        <v>-1.6777695075374544</v>
      </c>
      <c r="AI11" s="3">
        <f t="shared" si="12"/>
        <v>6.0000000000000005E-2</v>
      </c>
      <c r="AJ11" s="4">
        <f t="shared" si="13"/>
        <v>-1.6777695075374544</v>
      </c>
      <c r="AK11" s="5">
        <f t="shared" si="14"/>
        <v>-1.6962374416223496</v>
      </c>
      <c r="AM11" s="3">
        <f t="shared" si="15"/>
        <v>6.0000000000000005E-2</v>
      </c>
      <c r="AN11" s="4">
        <f t="shared" si="50"/>
        <v>-0.54009293747713483</v>
      </c>
      <c r="AO11" s="4">
        <f t="shared" si="16"/>
        <v>5.415741730237163E-4</v>
      </c>
      <c r="AP11" s="4">
        <f t="shared" si="17"/>
        <v>5.8533834669425992E-4</v>
      </c>
      <c r="AQ11" s="4">
        <f t="shared" si="18"/>
        <v>5.8530271781166384E-4</v>
      </c>
      <c r="AR11" s="5">
        <f t="shared" si="19"/>
        <v>6.2711666147747993E-4</v>
      </c>
      <c r="AT11" s="52"/>
      <c r="AU11" s="52"/>
      <c r="AW11" s="3">
        <f t="shared" si="51"/>
        <v>0.6</v>
      </c>
      <c r="AX11" s="5">
        <f t="shared" si="52"/>
        <v>5.5112340674559585E-2</v>
      </c>
      <c r="AZ11" s="3">
        <f t="shared" si="53"/>
        <v>0.6</v>
      </c>
      <c r="BA11" s="4">
        <f t="shared" si="54"/>
        <v>5.5112340674559585E-2</v>
      </c>
      <c r="BB11" s="5">
        <f t="shared" si="55"/>
        <v>0.14652841835858205</v>
      </c>
      <c r="BD11" s="3">
        <f t="shared" si="56"/>
        <v>0.6</v>
      </c>
      <c r="BE11" s="4">
        <f t="shared" si="57"/>
        <v>7.2448124849136056E-2</v>
      </c>
      <c r="BF11" s="4">
        <f t="shared" si="58"/>
        <v>2.5174651179242009E-2</v>
      </c>
      <c r="BG11" s="4">
        <f t="shared" si="65"/>
        <v>3.0545703366761431E-2</v>
      </c>
      <c r="BH11" s="4">
        <f t="shared" si="59"/>
        <v>3.0575631609204186E-2</v>
      </c>
      <c r="BI11" s="5">
        <f t="shared" si="60"/>
        <v>3.6523697112250723E-2</v>
      </c>
      <c r="BK11" s="3">
        <f t="shared" si="20"/>
        <v>0.3</v>
      </c>
      <c r="BL11" s="5">
        <f t="shared" si="21"/>
        <v>6.8758766311454644E-3</v>
      </c>
      <c r="BN11" s="3">
        <f t="shared" si="22"/>
        <v>0.3</v>
      </c>
      <c r="BO11" s="4">
        <f t="shared" si="61"/>
        <v>6.8758766311454644E-3</v>
      </c>
      <c r="BP11" s="5">
        <f t="shared" si="23"/>
        <v>1.8254117146263266E-2</v>
      </c>
      <c r="BR11" s="3">
        <f t="shared" si="24"/>
        <v>0.3</v>
      </c>
      <c r="BS11" s="4">
        <f t="shared" si="62"/>
        <v>9.0034750921868505E-3</v>
      </c>
      <c r="BT11" s="4">
        <f t="shared" si="25"/>
        <v>3.1263568421272198E-3</v>
      </c>
      <c r="BU11" s="4">
        <f t="shared" si="26"/>
        <v>3.7835433255418594E-3</v>
      </c>
      <c r="BV11" s="4">
        <f t="shared" si="27"/>
        <v>3.7837712633953732E-3</v>
      </c>
      <c r="BW11" s="5">
        <f t="shared" si="28"/>
        <v>4.5040437696495491E-3</v>
      </c>
      <c r="BY11" s="3">
        <f t="shared" si="29"/>
        <v>6.0000000000000005E-2</v>
      </c>
      <c r="BZ11" s="5">
        <f t="shared" si="30"/>
        <v>5.5000011220001404E-5</v>
      </c>
      <c r="CB11" s="3">
        <f t="shared" si="31"/>
        <v>6.0000000000000005E-2</v>
      </c>
      <c r="CC11" s="4">
        <f t="shared" si="63"/>
        <v>5.5000011220001404E-5</v>
      </c>
      <c r="CD11" s="5">
        <f t="shared" si="32"/>
        <v>1.4600005269001516E-4</v>
      </c>
      <c r="CF11" s="3">
        <f t="shared" si="33"/>
        <v>6.0000000000000005E-2</v>
      </c>
      <c r="CG11" s="4">
        <f t="shared" si="64"/>
        <v>7.2000044459305881E-5</v>
      </c>
      <c r="CH11" s="4">
        <f t="shared" si="34"/>
        <v>2.500001736112146E-5</v>
      </c>
      <c r="CI11" s="4">
        <f t="shared" si="35"/>
        <v>3.0250029340300633E-5</v>
      </c>
      <c r="CJ11" s="4">
        <f t="shared" si="36"/>
        <v>3.0250032252964791E-5</v>
      </c>
      <c r="CK11" s="5">
        <f t="shared" si="37"/>
        <v>3.6000051720133704E-5</v>
      </c>
    </row>
    <row r="12" spans="1:89" x14ac:dyDescent="0.25">
      <c r="A12" s="51"/>
      <c r="B12" s="51"/>
      <c r="D12" s="3">
        <f t="shared" si="38"/>
        <v>0.7</v>
      </c>
      <c r="E12" s="5">
        <f t="shared" si="39"/>
        <v>-3.3052137739247964</v>
      </c>
      <c r="G12" s="3">
        <f t="shared" si="40"/>
        <v>0.7</v>
      </c>
      <c r="H12" s="4">
        <f t="shared" si="41"/>
        <v>-3.3052137739247964</v>
      </c>
      <c r="I12" s="5">
        <f t="shared" si="42"/>
        <v>-3.9409407550659923</v>
      </c>
      <c r="K12" s="3">
        <f t="shared" si="43"/>
        <v>0.7</v>
      </c>
      <c r="L12" s="4">
        <f t="shared" si="44"/>
        <v>-0.70786142739303903</v>
      </c>
      <c r="M12" s="4">
        <f t="shared" si="45"/>
        <v>-2.3494221464920941E-2</v>
      </c>
      <c r="N12" s="4">
        <f t="shared" si="46"/>
        <v>-3.1161704426678139E-2</v>
      </c>
      <c r="O12" s="4">
        <f t="shared" si="47"/>
        <v>-3.0807483283126377E-2</v>
      </c>
      <c r="P12" s="5">
        <f t="shared" si="48"/>
        <v>-3.8341315393448296E-2</v>
      </c>
      <c r="R12" s="3">
        <f t="shared" si="0"/>
        <v>0.35</v>
      </c>
      <c r="S12" s="5">
        <f t="shared" si="1"/>
        <v>-2.2577571911128405</v>
      </c>
      <c r="U12" s="3">
        <f t="shared" si="2"/>
        <v>0.35</v>
      </c>
      <c r="V12" s="4">
        <f t="shared" si="3"/>
        <v>-2.2577571911128405</v>
      </c>
      <c r="W12" s="5">
        <f t="shared" si="4"/>
        <v>-2.3762790758086858</v>
      </c>
      <c r="Y12" s="3">
        <f t="shared" si="5"/>
        <v>0.35</v>
      </c>
      <c r="Z12" s="4">
        <f t="shared" si="49"/>
        <v>-0.5823322104213422</v>
      </c>
      <c r="AA12" s="4">
        <f t="shared" si="6"/>
        <v>4.4067084001134472E-3</v>
      </c>
      <c r="AB12" s="4">
        <f t="shared" si="7"/>
        <v>3.3159982185502813E-3</v>
      </c>
      <c r="AC12" s="4">
        <f t="shared" si="8"/>
        <v>3.3359158962279266E-3</v>
      </c>
      <c r="AD12" s="5">
        <f t="shared" si="9"/>
        <v>2.0939680669709738E-3</v>
      </c>
      <c r="AF12" s="3">
        <f t="shared" si="10"/>
        <v>7.0000000000000007E-2</v>
      </c>
      <c r="AG12" s="5">
        <f t="shared" si="11"/>
        <v>-1.6962374416223496</v>
      </c>
      <c r="AI12" s="3">
        <f t="shared" si="12"/>
        <v>7.0000000000000007E-2</v>
      </c>
      <c r="AJ12" s="4">
        <f t="shared" si="13"/>
        <v>-1.6962374416223496</v>
      </c>
      <c r="AK12" s="5">
        <f t="shared" si="14"/>
        <v>-1.7147690783177738</v>
      </c>
      <c r="AM12" s="3">
        <f t="shared" si="15"/>
        <v>7.0000000000000007E-2</v>
      </c>
      <c r="AN12" s="4">
        <f t="shared" si="50"/>
        <v>-0.53942631021851539</v>
      </c>
      <c r="AO12" s="4">
        <f t="shared" si="16"/>
        <v>6.2711720456509832E-4</v>
      </c>
      <c r="AP12" s="4">
        <f t="shared" si="17"/>
        <v>6.669742284079748E-4</v>
      </c>
      <c r="AQ12" s="4">
        <f t="shared" si="18"/>
        <v>6.6693625154717765E-4</v>
      </c>
      <c r="AR12" s="5">
        <f t="shared" si="19"/>
        <v>7.0482538724104084E-4</v>
      </c>
      <c r="AT12" s="52"/>
      <c r="AU12" s="52"/>
      <c r="AW12" s="3">
        <f t="shared" si="51"/>
        <v>0.7</v>
      </c>
      <c r="AX12" s="5">
        <f t="shared" si="52"/>
        <v>9.1416077684022462E-2</v>
      </c>
      <c r="AZ12" s="3">
        <f t="shared" si="53"/>
        <v>0.7</v>
      </c>
      <c r="BA12" s="4">
        <f t="shared" si="54"/>
        <v>9.1416077684022462E-2</v>
      </c>
      <c r="BB12" s="5">
        <f t="shared" si="55"/>
        <v>0.23266784529395806</v>
      </c>
      <c r="BD12" s="3">
        <f t="shared" si="56"/>
        <v>0.7</v>
      </c>
      <c r="BE12" s="4">
        <f t="shared" si="57"/>
        <v>0.11566030485083249</v>
      </c>
      <c r="BF12" s="4">
        <f t="shared" si="58"/>
        <v>3.6524873079415598E-2</v>
      </c>
      <c r="BG12" s="4">
        <f t="shared" si="65"/>
        <v>4.3072840594747926E-2</v>
      </c>
      <c r="BH12" s="4">
        <f t="shared" si="59"/>
        <v>4.3133309472639644E-2</v>
      </c>
      <c r="BI12" s="5">
        <f t="shared" si="60"/>
        <v>5.0335906795987886E-2</v>
      </c>
      <c r="BK12" s="3">
        <f t="shared" si="20"/>
        <v>0.35</v>
      </c>
      <c r="BL12" s="5">
        <f t="shared" si="21"/>
        <v>1.13782405151178E-2</v>
      </c>
      <c r="BN12" s="3">
        <f t="shared" si="22"/>
        <v>0.35</v>
      </c>
      <c r="BO12" s="4">
        <f t="shared" si="61"/>
        <v>1.13782405151178E-2</v>
      </c>
      <c r="BP12" s="5">
        <f t="shared" si="23"/>
        <v>2.8887954248096596E-2</v>
      </c>
      <c r="BR12" s="3">
        <f t="shared" si="24"/>
        <v>0.35</v>
      </c>
      <c r="BS12" s="4">
        <f t="shared" si="62"/>
        <v>1.4301891759432514E-2</v>
      </c>
      <c r="BT12" s="4">
        <f t="shared" si="25"/>
        <v>4.5040531281867816E-3</v>
      </c>
      <c r="BU12" s="4">
        <f t="shared" si="26"/>
        <v>5.2875843158767272E-3</v>
      </c>
      <c r="BV12" s="4">
        <f t="shared" si="27"/>
        <v>5.2880329417197931E-3</v>
      </c>
      <c r="BW12" s="5">
        <f t="shared" si="28"/>
        <v>6.1352123600941603E-3</v>
      </c>
      <c r="BY12" s="3">
        <f t="shared" si="29"/>
        <v>7.0000000000000007E-2</v>
      </c>
      <c r="BZ12" s="5">
        <f t="shared" si="30"/>
        <v>9.1000041470013746E-5</v>
      </c>
      <c r="CB12" s="3">
        <f t="shared" si="31"/>
        <v>7.0000000000000007E-2</v>
      </c>
      <c r="CC12" s="4">
        <f t="shared" si="63"/>
        <v>9.1000041470013746E-5</v>
      </c>
      <c r="CD12" s="5">
        <f t="shared" si="32"/>
        <v>2.3100016575010299E-4</v>
      </c>
      <c r="CF12" s="3">
        <f t="shared" si="33"/>
        <v>7.0000000000000007E-2</v>
      </c>
      <c r="CG12" s="4">
        <f t="shared" si="64"/>
        <v>1.1433346409545107E-4</v>
      </c>
      <c r="CH12" s="4">
        <f t="shared" si="34"/>
        <v>3.6000051840064028E-5</v>
      </c>
      <c r="CI12" s="4">
        <f t="shared" si="35"/>
        <v>4.2250081000126688E-5</v>
      </c>
      <c r="CJ12" s="4">
        <f t="shared" si="36"/>
        <v>4.2250086722814494E-5</v>
      </c>
      <c r="CK12" s="5">
        <f t="shared" si="37"/>
        <v>4.9000130530924758E-5</v>
      </c>
    </row>
    <row r="13" spans="1:89" x14ac:dyDescent="0.25">
      <c r="D13" s="3">
        <f t="shared" si="38"/>
        <v>0.79999999999999993</v>
      </c>
      <c r="E13" s="5">
        <f t="shared" si="39"/>
        <v>-3.9409407550659923</v>
      </c>
      <c r="G13" s="3">
        <f t="shared" si="40"/>
        <v>0.79999999999999993</v>
      </c>
      <c r="H13" s="4">
        <f t="shared" si="41"/>
        <v>-3.9409407550659923</v>
      </c>
      <c r="I13" s="5">
        <f t="shared" si="42"/>
        <v>-11.611367016207476</v>
      </c>
      <c r="K13" s="3">
        <f t="shared" si="43"/>
        <v>0.79999999999999993</v>
      </c>
      <c r="L13" s="4">
        <f t="shared" si="44"/>
        <v>-0.75322771769194707</v>
      </c>
      <c r="M13" s="4">
        <f t="shared" si="45"/>
        <v>-3.8327058770262379E-2</v>
      </c>
      <c r="N13" s="4">
        <f t="shared" si="46"/>
        <v>-4.5581663413787631E-2</v>
      </c>
      <c r="O13" s="4">
        <f t="shared" si="47"/>
        <v>-4.5249681828469224E-2</v>
      </c>
      <c r="P13" s="5">
        <f t="shared" si="48"/>
        <v>-5.2207992538672081E-2</v>
      </c>
      <c r="R13" s="3">
        <f t="shared" si="0"/>
        <v>0.39999999999999997</v>
      </c>
      <c r="S13" s="5">
        <f t="shared" si="1"/>
        <v>-2.3762790758086858</v>
      </c>
      <c r="U13" s="3">
        <f t="shared" si="2"/>
        <v>0.39999999999999997</v>
      </c>
      <c r="V13" s="4">
        <f t="shared" si="3"/>
        <v>-2.3762790758086858</v>
      </c>
      <c r="W13" s="5">
        <f t="shared" si="4"/>
        <v>-2.5028927153943199</v>
      </c>
      <c r="Y13" s="3">
        <f t="shared" si="5"/>
        <v>0.39999999999999997</v>
      </c>
      <c r="Z13" s="4">
        <f t="shared" si="49"/>
        <v>-0.58161644693509373</v>
      </c>
      <c r="AA13" s="4">
        <f t="shared" si="6"/>
        <v>2.0952955165902992E-3</v>
      </c>
      <c r="AB13" s="4">
        <f t="shared" si="7"/>
        <v>7.214598245509087E-4</v>
      </c>
      <c r="AC13" s="4">
        <f t="shared" si="8"/>
        <v>7.4813148017678817E-4</v>
      </c>
      <c r="AD13" s="5">
        <f t="shared" si="9"/>
        <v>-7.3989720855501819E-4</v>
      </c>
      <c r="AF13" s="3">
        <f t="shared" si="10"/>
        <v>0.08</v>
      </c>
      <c r="AG13" s="5">
        <f t="shared" si="11"/>
        <v>-1.7147690783177738</v>
      </c>
      <c r="AI13" s="3">
        <f t="shared" si="12"/>
        <v>0.08</v>
      </c>
      <c r="AJ13" s="4">
        <f t="shared" si="13"/>
        <v>-1.7147690783177738</v>
      </c>
      <c r="AK13" s="5">
        <f t="shared" si="14"/>
        <v>-1.733383807825176</v>
      </c>
      <c r="AM13" s="3">
        <f t="shared" si="15"/>
        <v>0.08</v>
      </c>
      <c r="AN13" s="4">
        <f t="shared" si="50"/>
        <v>-0.53868591670732069</v>
      </c>
      <c r="AO13" s="4">
        <f t="shared" si="16"/>
        <v>7.0482601819750717E-4</v>
      </c>
      <c r="AP13" s="4">
        <f t="shared" si="17"/>
        <v>7.407430437097244E-4</v>
      </c>
      <c r="AQ13" s="4">
        <f t="shared" si="18"/>
        <v>7.4070395394958436E-4</v>
      </c>
      <c r="AR13" s="5">
        <f t="shared" si="19"/>
        <v>7.746410536522046E-4</v>
      </c>
      <c r="AW13" s="3">
        <f t="shared" si="51"/>
        <v>0.79999999999999993</v>
      </c>
      <c r="AX13" s="5">
        <f t="shared" si="52"/>
        <v>0.14125176760993557</v>
      </c>
      <c r="AZ13" s="3">
        <f t="shared" si="53"/>
        <v>0.79999999999999993</v>
      </c>
      <c r="BA13" s="4">
        <f t="shared" si="54"/>
        <v>0.14125176760993557</v>
      </c>
      <c r="BB13" s="5">
        <f t="shared" si="55"/>
        <v>0.34849874140516429</v>
      </c>
      <c r="BD13" s="3">
        <f t="shared" si="56"/>
        <v>0.79999999999999993</v>
      </c>
      <c r="BE13" s="4">
        <f t="shared" si="57"/>
        <v>0.17408100405725385</v>
      </c>
      <c r="BF13" s="4">
        <f t="shared" si="58"/>
        <v>5.0337730611818746E-2</v>
      </c>
      <c r="BG13" s="4">
        <f t="shared" si="65"/>
        <v>5.8233285516703662E-2</v>
      </c>
      <c r="BH13" s="4">
        <f t="shared" si="59"/>
        <v>5.834603645590325E-2</v>
      </c>
      <c r="BI13" s="5">
        <f t="shared" si="60"/>
        <v>6.7027820681495612E-2</v>
      </c>
      <c r="BK13" s="3">
        <f t="shared" si="20"/>
        <v>0.39999999999999997</v>
      </c>
      <c r="BL13" s="5">
        <f t="shared" si="21"/>
        <v>1.7509713732978792E-2</v>
      </c>
      <c r="BN13" s="3">
        <f t="shared" si="22"/>
        <v>0.39999999999999997</v>
      </c>
      <c r="BO13" s="4">
        <f t="shared" si="61"/>
        <v>1.7509713732978792E-2</v>
      </c>
      <c r="BP13" s="5">
        <f t="shared" si="23"/>
        <v>4.3034756969708127E-2</v>
      </c>
      <c r="BR13" s="3">
        <f t="shared" si="24"/>
        <v>0.39999999999999997</v>
      </c>
      <c r="BS13" s="4">
        <f t="shared" si="62"/>
        <v>2.135938500967513E-2</v>
      </c>
      <c r="BT13" s="4">
        <f t="shared" si="25"/>
        <v>6.1352272053949259E-3</v>
      </c>
      <c r="BU13" s="4">
        <f t="shared" si="26"/>
        <v>7.0463349858262527E-3</v>
      </c>
      <c r="BV13" s="4">
        <f t="shared" si="27"/>
        <v>7.0471366368674822E-3</v>
      </c>
      <c r="BW13" s="5">
        <f t="shared" si="28"/>
        <v>8.0227890506732995E-3</v>
      </c>
      <c r="BY13" s="3">
        <f t="shared" si="29"/>
        <v>0.08</v>
      </c>
      <c r="BZ13" s="5">
        <f t="shared" si="30"/>
        <v>1.4000012428008922E-4</v>
      </c>
      <c r="CB13" s="3">
        <f t="shared" si="31"/>
        <v>0.08</v>
      </c>
      <c r="CC13" s="4">
        <f t="shared" si="63"/>
        <v>1.4000012428008922E-4</v>
      </c>
      <c r="CD13" s="5">
        <f t="shared" si="32"/>
        <v>3.4400044456052648E-4</v>
      </c>
      <c r="CF13" s="3">
        <f t="shared" si="33"/>
        <v>0.08</v>
      </c>
      <c r="CG13" s="4">
        <f t="shared" si="64"/>
        <v>1.7066699961096636E-4</v>
      </c>
      <c r="CH13" s="4">
        <f t="shared" si="34"/>
        <v>4.9000130721410129E-5</v>
      </c>
      <c r="CI13" s="4">
        <f t="shared" si="35"/>
        <v>5.6250192747489029E-5</v>
      </c>
      <c r="CJ13" s="4">
        <f t="shared" si="36"/>
        <v>5.6250202944414527E-5</v>
      </c>
      <c r="CK13" s="5">
        <f t="shared" si="37"/>
        <v>6.4000290987874622E-5</v>
      </c>
    </row>
    <row r="14" spans="1:89" x14ac:dyDescent="0.25">
      <c r="D14" s="3">
        <f t="shared" si="38"/>
        <v>0.89999999999999991</v>
      </c>
      <c r="E14" s="5">
        <f t="shared" si="39"/>
        <v>-11.611367016207476</v>
      </c>
      <c r="G14" s="3">
        <f t="shared" si="40"/>
        <v>0.89999999999999991</v>
      </c>
      <c r="H14" s="4">
        <f t="shared" si="41"/>
        <v>-11.611367016207476</v>
      </c>
      <c r="I14" s="5">
        <f t="shared" si="42"/>
        <v>-10.280264165926951</v>
      </c>
      <c r="K14" s="3">
        <f t="shared" si="43"/>
        <v>0.89999999999999991</v>
      </c>
      <c r="L14" s="4">
        <f t="shared" si="44"/>
        <v>-0.81178504239893789</v>
      </c>
      <c r="M14" s="4">
        <f t="shared" si="45"/>
        <v>-5.2197409352768932E-2</v>
      </c>
      <c r="N14" s="4">
        <f t="shared" si="46"/>
        <v>-5.8766487811837909E-2</v>
      </c>
      <c r="O14" s="4">
        <f t="shared" si="47"/>
        <v>-5.8471364382487095E-2</v>
      </c>
      <c r="P14" s="5">
        <f t="shared" si="48"/>
        <v>-6.4670834500525895E-2</v>
      </c>
      <c r="R14" s="3">
        <f t="shared" si="0"/>
        <v>0.44999999999999996</v>
      </c>
      <c r="S14" s="5">
        <f t="shared" si="1"/>
        <v>-2.5028927153943199</v>
      </c>
      <c r="U14" s="3">
        <f t="shared" si="2"/>
        <v>0.44999999999999996</v>
      </c>
      <c r="V14" s="4">
        <f t="shared" si="3"/>
        <v>-2.5028927153943199</v>
      </c>
      <c r="W14" s="5">
        <f t="shared" si="4"/>
        <v>-2.6398998454654619</v>
      </c>
      <c r="Y14" s="3">
        <f t="shared" si="5"/>
        <v>0.44999999999999996</v>
      </c>
      <c r="Z14" s="4">
        <f t="shared" si="49"/>
        <v>-0.58393591419671742</v>
      </c>
      <c r="AA14" s="4">
        <f t="shared" si="6"/>
        <v>-7.3860995024776241E-4</v>
      </c>
      <c r="AB14" s="4">
        <f t="shared" si="7"/>
        <v>-2.3222054539333726E-3</v>
      </c>
      <c r="AC14" s="4">
        <f t="shared" si="8"/>
        <v>-2.2900655403188708E-3</v>
      </c>
      <c r="AD14" s="5">
        <f t="shared" si="9"/>
        <v>-3.9536516309901177E-3</v>
      </c>
      <c r="AF14" s="3">
        <f t="shared" si="10"/>
        <v>0.09</v>
      </c>
      <c r="AG14" s="5">
        <f t="shared" si="11"/>
        <v>-1.733383807825176</v>
      </c>
      <c r="AI14" s="3">
        <f t="shared" si="12"/>
        <v>0.09</v>
      </c>
      <c r="AJ14" s="4">
        <f t="shared" si="13"/>
        <v>-1.733383807825176</v>
      </c>
      <c r="AK14" s="5">
        <f t="shared" si="14"/>
        <v>-1.7520939042006665</v>
      </c>
      <c r="AM14" s="3">
        <f t="shared" si="15"/>
        <v>0.09</v>
      </c>
      <c r="AN14" s="4">
        <f t="shared" si="50"/>
        <v>-0.53787967013637394</v>
      </c>
      <c r="AO14" s="4">
        <f t="shared" si="16"/>
        <v>7.7464177068424652E-4</v>
      </c>
      <c r="AP14" s="4">
        <f t="shared" si="17"/>
        <v>8.0659714869865716E-4</v>
      </c>
      <c r="AQ14" s="4">
        <f t="shared" si="18"/>
        <v>8.065581460144286E-4</v>
      </c>
      <c r="AR14" s="5">
        <f t="shared" si="19"/>
        <v>8.3652706557007812E-4</v>
      </c>
      <c r="AW14" s="3">
        <f t="shared" si="51"/>
        <v>0.89999999999999991</v>
      </c>
      <c r="AX14" s="5">
        <f t="shared" si="52"/>
        <v>0.20724697379522869</v>
      </c>
      <c r="AZ14" s="3">
        <f t="shared" si="53"/>
        <v>0.89999999999999991</v>
      </c>
      <c r="BA14" s="4">
        <f t="shared" si="54"/>
        <v>0.20724697379522869</v>
      </c>
      <c r="BB14" s="5">
        <f t="shared" si="55"/>
        <v>0.49978907840518538</v>
      </c>
      <c r="BD14" s="3">
        <f t="shared" si="56"/>
        <v>0.89999999999999991</v>
      </c>
      <c r="BE14" s="4">
        <f t="shared" si="57"/>
        <v>0.25090786850323538</v>
      </c>
      <c r="BF14" s="4">
        <f t="shared" si="58"/>
        <v>6.7030419597358157E-2</v>
      </c>
      <c r="BG14" s="4">
        <f t="shared" si="65"/>
        <v>7.6559618800731824E-2</v>
      </c>
      <c r="BH14" s="4">
        <f t="shared" si="59"/>
        <v>7.6759711509238202E-2</v>
      </c>
      <c r="BI14" s="5">
        <f t="shared" si="60"/>
        <v>8.7292106458590965E-2</v>
      </c>
      <c r="BK14" s="3">
        <f t="shared" si="20"/>
        <v>0.44999999999999996</v>
      </c>
      <c r="BL14" s="5">
        <f t="shared" si="21"/>
        <v>2.5525043236729335E-2</v>
      </c>
      <c r="BN14" s="3">
        <f t="shared" si="22"/>
        <v>0.44999999999999996</v>
      </c>
      <c r="BO14" s="4">
        <f t="shared" si="61"/>
        <v>2.5525043236729335E-2</v>
      </c>
      <c r="BP14" s="5">
        <f t="shared" si="23"/>
        <v>6.1207662865070511E-2</v>
      </c>
      <c r="BR14" s="3">
        <f t="shared" si="24"/>
        <v>0.44999999999999996</v>
      </c>
      <c r="BS14" s="4">
        <f t="shared" si="62"/>
        <v>3.0434467549098496E-2</v>
      </c>
      <c r="BT14" s="4">
        <f t="shared" si="25"/>
        <v>8.0228111663995759E-3</v>
      </c>
      <c r="BU14" s="4">
        <f t="shared" si="26"/>
        <v>9.0634338507653758E-3</v>
      </c>
      <c r="BV14" s="4">
        <f t="shared" si="27"/>
        <v>9.0647674579705777E-3</v>
      </c>
      <c r="BW14" s="5">
        <f t="shared" si="28"/>
        <v>1.0171281452668726E-2</v>
      </c>
      <c r="BY14" s="3">
        <f t="shared" si="29"/>
        <v>0.09</v>
      </c>
      <c r="BZ14" s="5">
        <f t="shared" si="30"/>
        <v>2.0400032028043721E-4</v>
      </c>
      <c r="CB14" s="3">
        <f t="shared" si="31"/>
        <v>0.09</v>
      </c>
      <c r="CC14" s="4">
        <f t="shared" si="63"/>
        <v>2.0400032028043721E-4</v>
      </c>
      <c r="CD14" s="5">
        <f t="shared" si="32"/>
        <v>4.8900105672218118E-4</v>
      </c>
      <c r="CF14" s="3">
        <f t="shared" si="33"/>
        <v>0.09</v>
      </c>
      <c r="CG14" s="4">
        <f t="shared" si="64"/>
        <v>2.4300075929442773E-4</v>
      </c>
      <c r="CH14" s="4">
        <f t="shared" si="34"/>
        <v>6.400029127224757E-5</v>
      </c>
      <c r="CI14" s="4">
        <f t="shared" si="35"/>
        <v>7.225041073971765E-5</v>
      </c>
      <c r="CJ14" s="4">
        <f t="shared" si="36"/>
        <v>7.2250427630160416E-5</v>
      </c>
      <c r="CK14" s="5">
        <f t="shared" si="37"/>
        <v>8.1000590088764571E-5</v>
      </c>
    </row>
    <row r="15" spans="1:89" ht="15.75" thickBot="1" x14ac:dyDescent="0.3">
      <c r="D15" s="3">
        <f t="shared" si="38"/>
        <v>0.99999999999999989</v>
      </c>
      <c r="E15" s="5">
        <f t="shared" si="39"/>
        <v>-10.280264165926949</v>
      </c>
      <c r="G15" s="3">
        <f t="shared" si="40"/>
        <v>0.99999999999999989</v>
      </c>
      <c r="H15" s="4">
        <f t="shared" si="41"/>
        <v>-10.280264165926949</v>
      </c>
      <c r="I15" s="5">
        <f t="shared" si="42"/>
        <v>-5.1776613113002252</v>
      </c>
      <c r="K15" s="3">
        <f t="shared" si="43"/>
        <v>0.99999999999999989</v>
      </c>
      <c r="L15" s="4">
        <f t="shared" si="44"/>
        <v>-0.88203124201395322</v>
      </c>
      <c r="M15" s="4">
        <f t="shared" si="45"/>
        <v>-6.4663198838005212E-2</v>
      </c>
      <c r="N15" s="4">
        <f t="shared" si="46"/>
        <v>-7.0437436450729474E-2</v>
      </c>
      <c r="O15" s="4">
        <f t="shared" si="47"/>
        <v>-7.0184122208561295E-2</v>
      </c>
      <c r="P15" s="5">
        <f t="shared" si="48"/>
        <v>-7.5570881533505246E-2</v>
      </c>
      <c r="R15" s="3">
        <f t="shared" si="0"/>
        <v>0.49999999999999994</v>
      </c>
      <c r="S15" s="5">
        <f t="shared" si="1"/>
        <v>-2.6398998454654614</v>
      </c>
      <c r="U15" s="3">
        <f t="shared" si="2"/>
        <v>0.49999999999999994</v>
      </c>
      <c r="V15" s="4">
        <f t="shared" si="3"/>
        <v>-2.6398998454654614</v>
      </c>
      <c r="W15" s="5">
        <f t="shared" si="4"/>
        <v>-2.7906649316462846</v>
      </c>
      <c r="Y15" s="3">
        <f t="shared" si="5"/>
        <v>0.49999999999999994</v>
      </c>
      <c r="Z15" s="4">
        <f t="shared" si="49"/>
        <v>-0.58960494966441601</v>
      </c>
      <c r="AA15" s="4">
        <f t="shared" si="6"/>
        <v>-3.9524373244118043E-3</v>
      </c>
      <c r="AB15" s="4">
        <f t="shared" si="7"/>
        <v>-5.6788212577708356E-3</v>
      </c>
      <c r="AC15" s="4">
        <f t="shared" si="8"/>
        <v>-5.6426431509404278E-3</v>
      </c>
      <c r="AD15" s="5">
        <f t="shared" si="9"/>
        <v>-7.4188466643568887E-3</v>
      </c>
      <c r="AF15" s="3">
        <f t="shared" si="10"/>
        <v>9.9999999999999992E-2</v>
      </c>
      <c r="AG15" s="5">
        <f t="shared" si="11"/>
        <v>-1.7520939042006662</v>
      </c>
      <c r="AI15" s="3">
        <f t="shared" si="12"/>
        <v>9.9999999999999992E-2</v>
      </c>
      <c r="AJ15" s="4">
        <f t="shared" si="13"/>
        <v>-1.7520939042006662</v>
      </c>
      <c r="AK15" s="5">
        <f t="shared" si="14"/>
        <v>-1.7709081980997552</v>
      </c>
      <c r="AM15" s="3">
        <f t="shared" si="15"/>
        <v>9.9999999999999992E-2</v>
      </c>
      <c r="AN15" s="4">
        <f t="shared" si="50"/>
        <v>-0.53701550938462295</v>
      </c>
      <c r="AO15" s="4">
        <f t="shared" si="16"/>
        <v>8.3652786654847869E-4</v>
      </c>
      <c r="AP15" s="4">
        <f t="shared" si="17"/>
        <v>8.6451090333325182E-4</v>
      </c>
      <c r="AQ15" s="4">
        <f t="shared" si="18"/>
        <v>8.6447314444140127E-4</v>
      </c>
      <c r="AR15" s="5">
        <f t="shared" si="19"/>
        <v>8.9046854840825224E-4</v>
      </c>
      <c r="AW15" s="6">
        <f t="shared" si="51"/>
        <v>0.99999999999999989</v>
      </c>
      <c r="AX15" s="8">
        <f t="shared" si="52"/>
        <v>0.29254210460995667</v>
      </c>
      <c r="AZ15" s="6">
        <f t="shared" si="53"/>
        <v>0.99999999999999989</v>
      </c>
      <c r="BA15" s="7">
        <f t="shared" si="54"/>
        <v>0.29254210460995667</v>
      </c>
      <c r="BB15" s="8">
        <f t="shared" si="55"/>
        <v>0.69364229751687567</v>
      </c>
      <c r="BD15" s="6">
        <f t="shared" si="56"/>
        <v>0.99999999999999989</v>
      </c>
      <c r="BE15" s="7">
        <f t="shared" si="57"/>
        <v>0.35023374183140943</v>
      </c>
      <c r="BF15" s="7">
        <f t="shared" si="58"/>
        <v>8.7295475847683671E-2</v>
      </c>
      <c r="BG15" s="7">
        <f t="shared" si="65"/>
        <v>9.8926300527762329E-2</v>
      </c>
      <c r="BH15" s="7">
        <f t="shared" si="59"/>
        <v>9.9272274891519546E-2</v>
      </c>
      <c r="BI15" s="8">
        <f t="shared" si="60"/>
        <v>0.1122626132827971</v>
      </c>
      <c r="BK15" s="3">
        <f t="shared" si="20"/>
        <v>0.49999999999999994</v>
      </c>
      <c r="BL15" s="5">
        <f t="shared" si="21"/>
        <v>3.5682619628341176E-2</v>
      </c>
      <c r="BN15" s="3">
        <f t="shared" si="22"/>
        <v>0.49999999999999994</v>
      </c>
      <c r="BO15" s="4">
        <f t="shared" si="61"/>
        <v>3.5682619628341176E-2</v>
      </c>
      <c r="BP15" s="5">
        <f t="shared" si="23"/>
        <v>8.3928901723859389E-2</v>
      </c>
      <c r="BR15" s="3">
        <f t="shared" si="24"/>
        <v>0.49999999999999994</v>
      </c>
      <c r="BS15" s="4">
        <f t="shared" si="62"/>
        <v>4.1791156191721558E-2</v>
      </c>
      <c r="BT15" s="4">
        <f t="shared" si="25"/>
        <v>1.0171312840749855E-2</v>
      </c>
      <c r="BU15" s="4">
        <f t="shared" si="26"/>
        <v>1.1344333960340338E-2</v>
      </c>
      <c r="BV15" s="4">
        <f t="shared" si="27"/>
        <v>1.1346434452851509E-2</v>
      </c>
      <c r="BW15" s="5">
        <f t="shared" si="28"/>
        <v>1.2587282188604826E-2</v>
      </c>
      <c r="BY15" s="3">
        <f t="shared" si="29"/>
        <v>9.9999999999999992E-2</v>
      </c>
      <c r="BZ15" s="5">
        <f t="shared" si="30"/>
        <v>2.8500073644174395E-4</v>
      </c>
      <c r="CB15" s="3">
        <f t="shared" si="31"/>
        <v>9.9999999999999992E-2</v>
      </c>
      <c r="CC15" s="4">
        <f t="shared" si="63"/>
        <v>2.8500073644174395E-4</v>
      </c>
      <c r="CD15" s="5">
        <f t="shared" si="32"/>
        <v>6.7000228513768565E-4</v>
      </c>
      <c r="CF15" s="3">
        <f t="shared" si="33"/>
        <v>9.9999999999999992E-2</v>
      </c>
      <c r="CG15" s="4">
        <f t="shared" si="64"/>
        <v>3.3333492076952146E-4</v>
      </c>
      <c r="CH15" s="4">
        <f t="shared" si="34"/>
        <v>8.1000590493690176E-5</v>
      </c>
      <c r="CI15" s="4">
        <f t="shared" si="35"/>
        <v>9.0250803728479263E-5</v>
      </c>
      <c r="CJ15" s="4">
        <f t="shared" si="36"/>
        <v>9.0250830166847441E-5</v>
      </c>
      <c r="CK15" s="5">
        <f t="shared" si="37"/>
        <v>1.0000111056621877E-4</v>
      </c>
    </row>
    <row r="16" spans="1:89" x14ac:dyDescent="0.25">
      <c r="D16" s="3">
        <f t="shared" si="38"/>
        <v>1.0999999999999999</v>
      </c>
      <c r="E16" s="5">
        <f t="shared" si="39"/>
        <v>-5.1776613113002252</v>
      </c>
      <c r="G16" s="3">
        <f t="shared" si="40"/>
        <v>1.0999999999999999</v>
      </c>
      <c r="H16" s="4">
        <f t="shared" si="41"/>
        <v>-5.1776613113002252</v>
      </c>
      <c r="I16" s="5">
        <f t="shared" si="42"/>
        <v>-4.7097639800239115</v>
      </c>
      <c r="K16" s="3">
        <f t="shared" si="43"/>
        <v>1.0999999999999999</v>
      </c>
      <c r="L16" s="4">
        <f t="shared" si="44"/>
        <v>-0.96239613950938874</v>
      </c>
      <c r="M16" s="4">
        <f t="shared" si="45"/>
        <v>-7.5565504992776644E-2</v>
      </c>
      <c r="N16" s="4">
        <f t="shared" si="46"/>
        <v>-8.0533583589304139E-2</v>
      </c>
      <c r="O16" s="4">
        <f t="shared" si="47"/>
        <v>-8.0321240493197679E-2</v>
      </c>
      <c r="P16" s="5">
        <f t="shared" si="48"/>
        <v>-8.491423181483293E-2</v>
      </c>
      <c r="R16" s="3">
        <f t="shared" si="0"/>
        <v>0.54999999999999993</v>
      </c>
      <c r="S16" s="5">
        <f t="shared" si="1"/>
        <v>-2.7906649316462842</v>
      </c>
      <c r="U16" s="3">
        <f t="shared" si="2"/>
        <v>0.54999999999999993</v>
      </c>
      <c r="V16" s="4">
        <f t="shared" si="3"/>
        <v>-2.7906649316462842</v>
      </c>
      <c r="W16" s="5">
        <f t="shared" si="4"/>
        <v>-2.960503685547899</v>
      </c>
      <c r="Y16" s="3">
        <f t="shared" si="5"/>
        <v>0.54999999999999993</v>
      </c>
      <c r="Z16" s="4">
        <f t="shared" si="49"/>
        <v>-0.5988179808934655</v>
      </c>
      <c r="AA16" s="4">
        <f t="shared" si="6"/>
        <v>-7.417726806038207E-3</v>
      </c>
      <c r="AB16" s="4">
        <f t="shared" si="7"/>
        <v>-9.228400323370323E-3</v>
      </c>
      <c r="AC16" s="4">
        <f t="shared" si="8"/>
        <v>-9.1895891022870865E-3</v>
      </c>
      <c r="AD16" s="5">
        <f t="shared" si="9"/>
        <v>-1.1024481716943715E-2</v>
      </c>
      <c r="AF16" s="3">
        <f t="shared" si="10"/>
        <v>0.10999999999999999</v>
      </c>
      <c r="AG16" s="5">
        <f t="shared" si="11"/>
        <v>-1.7709081980997552</v>
      </c>
      <c r="AI16" s="3">
        <f t="shared" si="12"/>
        <v>0.10999999999999999</v>
      </c>
      <c r="AJ16" s="4">
        <f t="shared" si="13"/>
        <v>-1.7709081980997552</v>
      </c>
      <c r="AK16" s="5">
        <f t="shared" si="14"/>
        <v>-1.7898337258075221</v>
      </c>
      <c r="AM16" s="3">
        <f t="shared" si="15"/>
        <v>0.10999999999999999</v>
      </c>
      <c r="AN16" s="4">
        <f t="shared" si="50"/>
        <v>-0.53610137760990251</v>
      </c>
      <c r="AO16" s="4">
        <f t="shared" si="16"/>
        <v>8.9046943089579817E-4</v>
      </c>
      <c r="AP16" s="4">
        <f t="shared" si="17"/>
        <v>9.1448008303738042E-4</v>
      </c>
      <c r="AQ16" s="4">
        <f t="shared" si="18"/>
        <v>9.1444467422010253E-4</v>
      </c>
      <c r="AR16" s="5">
        <f t="shared" si="19"/>
        <v>9.3647170291191772E-4</v>
      </c>
      <c r="BK16" s="3">
        <f t="shared" ref="BK16:BK25" si="66">BK15+$B$3</f>
        <v>0.54999999999999993</v>
      </c>
      <c r="BL16" s="5">
        <f t="shared" ref="BL16:BL25" si="67">BL15+$B$3*(BK15^2+BL15^2)</f>
        <v>4.824628209551822E-2</v>
      </c>
      <c r="BN16" s="3">
        <f t="shared" ref="BN16:BN25" si="68">BN15+$B$3</f>
        <v>0.54999999999999993</v>
      </c>
      <c r="BO16" s="4">
        <f t="shared" ref="BO16:BO25" si="69">BO15+$B$3*(BK15^2+BL15^2)</f>
        <v>4.824628209551822E-2</v>
      </c>
      <c r="BP16" s="5">
        <f t="shared" ref="BP16:BP25" si="70">BP15+$B$3*((BN15^2+BO15^2)+(BN16^2+BO16^2))</f>
        <v>0.11173394937783844</v>
      </c>
      <c r="BR16" s="3">
        <f t="shared" ref="BR16:BR25" si="71">BR15+$B$3</f>
        <v>0.54999999999999993</v>
      </c>
      <c r="BS16" s="4">
        <f t="shared" si="62"/>
        <v>5.5701351212731787E-2</v>
      </c>
      <c r="BT16" s="4">
        <f t="shared" ref="BT16:BT25" si="72">$B$3*(BS15^2+BR15^2)</f>
        <v>1.2587325036792042E-2</v>
      </c>
      <c r="BU16" s="4">
        <f t="shared" ref="BU16:BU25" si="73">$B$3*((BS15+1/2*BT16)^2+(BR15+1/2*$B$3)^2)</f>
        <v>1.3896857489519238E-2</v>
      </c>
      <c r="BV16" s="4">
        <f t="shared" ref="BV16:BV25" si="74">$B$3*((BS15+1/2*BU16)^2+(BR15+1/2*$B$3)^2)</f>
        <v>1.3900027356989017E-2</v>
      </c>
      <c r="BW16" s="5">
        <f t="shared" ref="BW16:BW25" si="75">$B$3*((BS15+BV16)^2+(BR15+$B$3)^2)</f>
        <v>1.5280075396252805E-2</v>
      </c>
      <c r="BY16" s="3">
        <f t="shared" si="29"/>
        <v>0.10999999999999999</v>
      </c>
      <c r="BZ16" s="5">
        <f t="shared" si="30"/>
        <v>3.8500154869594165E-4</v>
      </c>
      <c r="CB16" s="3">
        <f t="shared" si="31"/>
        <v>0.10999999999999999</v>
      </c>
      <c r="CC16" s="4">
        <f t="shared" si="63"/>
        <v>3.8500154869594165E-4</v>
      </c>
      <c r="CD16" s="5">
        <f t="shared" si="32"/>
        <v>8.9100457965380839E-4</v>
      </c>
      <c r="CF16" s="3">
        <f t="shared" si="33"/>
        <v>0.10999999999999999</v>
      </c>
      <c r="CG16" s="4">
        <f t="shared" si="64"/>
        <v>4.4366976006389924E-4</v>
      </c>
      <c r="CH16" s="4">
        <f t="shared" si="34"/>
        <v>1.0000111112169403E-4</v>
      </c>
      <c r="CI16" s="4">
        <f t="shared" si="35"/>
        <v>1.1025146946087412E-4</v>
      </c>
      <c r="CJ16" s="4">
        <f t="shared" si="36"/>
        <v>1.102515090168087E-4</v>
      </c>
      <c r="CK16" s="5">
        <f t="shared" si="37"/>
        <v>1.2100196768920688E-4</v>
      </c>
    </row>
    <row r="17" spans="4:89" x14ac:dyDescent="0.25">
      <c r="D17" s="3">
        <f t="shared" si="38"/>
        <v>1.2</v>
      </c>
      <c r="E17" s="5">
        <f t="shared" si="39"/>
        <v>-4.7097639800239115</v>
      </c>
      <c r="G17" s="3">
        <f t="shared" si="40"/>
        <v>1.2</v>
      </c>
      <c r="H17" s="4">
        <f t="shared" si="41"/>
        <v>-4.7097639800239115</v>
      </c>
      <c r="I17" s="5">
        <f t="shared" si="42"/>
        <v>-4.2239176602281976</v>
      </c>
      <c r="K17" s="3">
        <f t="shared" si="43"/>
        <v>1.2</v>
      </c>
      <c r="L17" s="4">
        <f t="shared" si="44"/>
        <v>-1.0513627313238043</v>
      </c>
      <c r="M17" s="4">
        <f t="shared" si="45"/>
        <v>-8.4910548137550168E-2</v>
      </c>
      <c r="N17" s="4">
        <f t="shared" si="46"/>
        <v>-8.9112260937110499E-2</v>
      </c>
      <c r="O17" s="4">
        <f t="shared" si="47"/>
        <v>-8.8937204447774365E-2</v>
      </c>
      <c r="P17" s="5">
        <f t="shared" si="48"/>
        <v>-9.2790071979172883E-2</v>
      </c>
      <c r="R17" s="3">
        <f t="shared" si="0"/>
        <v>0.6</v>
      </c>
      <c r="S17" s="5">
        <f t="shared" si="1"/>
        <v>-2.9605036855478986</v>
      </c>
      <c r="U17" s="3">
        <f t="shared" si="2"/>
        <v>0.6</v>
      </c>
      <c r="V17" s="4">
        <f t="shared" si="3"/>
        <v>-2.9605036855478986</v>
      </c>
      <c r="W17" s="5">
        <f t="shared" si="4"/>
        <v>-3.1587408177146434</v>
      </c>
      <c r="Y17" s="3">
        <f t="shared" si="5"/>
        <v>0.6</v>
      </c>
      <c r="Z17" s="4">
        <f t="shared" si="49"/>
        <v>-0.61166769716770597</v>
      </c>
      <c r="AA17" s="4">
        <f t="shared" si="6"/>
        <v>-1.102346829688771E-2</v>
      </c>
      <c r="AB17" s="4">
        <f t="shared" si="7"/>
        <v>-1.2869255794156119E-2</v>
      </c>
      <c r="AC17" s="4">
        <f t="shared" si="8"/>
        <v>-1.2829087592986843E-2</v>
      </c>
      <c r="AD17" s="5">
        <f t="shared" si="9"/>
        <v>-1.467814257426954E-2</v>
      </c>
      <c r="AF17" s="3">
        <f t="shared" si="10"/>
        <v>0.11999999999999998</v>
      </c>
      <c r="AG17" s="5">
        <f t="shared" si="11"/>
        <v>-1.7898337258075221</v>
      </c>
      <c r="AI17" s="3">
        <f t="shared" si="12"/>
        <v>0.11999999999999998</v>
      </c>
      <c r="AJ17" s="4">
        <f t="shared" si="13"/>
        <v>-1.7898337258075221</v>
      </c>
      <c r="AK17" s="5">
        <f t="shared" si="14"/>
        <v>-1.8088765500646948</v>
      </c>
      <c r="AM17" s="3">
        <f t="shared" si="15"/>
        <v>0.11999999999999998</v>
      </c>
      <c r="AN17" s="4">
        <f t="shared" si="50"/>
        <v>-0.5351452015401873</v>
      </c>
      <c r="AO17" s="4">
        <f t="shared" si="16"/>
        <v>9.364726641925737E-4</v>
      </c>
      <c r="AP17" s="4">
        <f t="shared" si="17"/>
        <v>9.5652117912383371E-4</v>
      </c>
      <c r="AQ17" s="4">
        <f t="shared" si="18"/>
        <v>9.564891700592689E-4</v>
      </c>
      <c r="AR17" s="5">
        <f t="shared" si="19"/>
        <v>9.7456305573230767E-4</v>
      </c>
      <c r="BK17" s="3">
        <f t="shared" si="66"/>
        <v>0.6</v>
      </c>
      <c r="BL17" s="5">
        <f t="shared" si="67"/>
        <v>6.3487667282320234E-2</v>
      </c>
      <c r="BN17" s="3">
        <f t="shared" si="68"/>
        <v>0.6</v>
      </c>
      <c r="BO17" s="4">
        <f t="shared" si="69"/>
        <v>6.3487667282320234E-2</v>
      </c>
      <c r="BP17" s="5">
        <f t="shared" si="70"/>
        <v>0.14517686875948799</v>
      </c>
      <c r="BR17" s="3">
        <f t="shared" si="71"/>
        <v>0.6</v>
      </c>
      <c r="BS17" s="4">
        <f t="shared" si="62"/>
        <v>7.2447879403870902E-2</v>
      </c>
      <c r="BT17" s="4">
        <f t="shared" si="72"/>
        <v>1.5280132026346203E-2</v>
      </c>
      <c r="BU17" s="4">
        <f t="shared" si="73"/>
        <v>1.6731856756809306E-2</v>
      </c>
      <c r="BV17" s="4">
        <f t="shared" si="74"/>
        <v>1.6736480815710438E-2</v>
      </c>
      <c r="BW17" s="5">
        <f t="shared" si="75"/>
        <v>1.8262361975449042E-2</v>
      </c>
      <c r="BY17" s="3">
        <f t="shared" si="29"/>
        <v>0.11999999999999998</v>
      </c>
      <c r="BZ17" s="5">
        <f t="shared" si="30"/>
        <v>5.0600303095786657E-4</v>
      </c>
      <c r="CB17" s="3">
        <f t="shared" si="31"/>
        <v>0.11999999999999998</v>
      </c>
      <c r="CC17" s="4">
        <f t="shared" si="63"/>
        <v>5.0600303095786657E-4</v>
      </c>
      <c r="CD17" s="5">
        <f t="shared" si="32"/>
        <v>1.1560086223064067E-3</v>
      </c>
      <c r="CF17" s="3">
        <f t="shared" si="33"/>
        <v>0.11999999999999998</v>
      </c>
      <c r="CG17" s="4">
        <f t="shared" si="64"/>
        <v>5.7600568788004057E-4</v>
      </c>
      <c r="CH17" s="4">
        <f t="shared" si="34"/>
        <v>1.2100196842855994E-4</v>
      </c>
      <c r="CI17" s="4">
        <f t="shared" si="35"/>
        <v>1.3225254188139384E-4</v>
      </c>
      <c r="CJ17" s="4">
        <f t="shared" si="36"/>
        <v>1.3225259891993225E-4</v>
      </c>
      <c r="CK17" s="5">
        <f t="shared" si="37"/>
        <v>1.4400331686563575E-4</v>
      </c>
    </row>
    <row r="18" spans="4:89" x14ac:dyDescent="0.25">
      <c r="D18" s="3">
        <f t="shared" si="38"/>
        <v>1.3</v>
      </c>
      <c r="E18" s="5">
        <f t="shared" si="39"/>
        <v>-4.2239176602281967</v>
      </c>
      <c r="G18" s="3">
        <f t="shared" si="40"/>
        <v>1.3</v>
      </c>
      <c r="H18" s="4">
        <f t="shared" si="41"/>
        <v>-4.2239176602281967</v>
      </c>
      <c r="I18" s="5">
        <f t="shared" si="42"/>
        <v>-3.7395994601657283</v>
      </c>
      <c r="K18" s="3">
        <f t="shared" si="43"/>
        <v>1.3</v>
      </c>
      <c r="L18" s="4">
        <f t="shared" si="44"/>
        <v>-1.147522831135491</v>
      </c>
      <c r="M18" s="4">
        <f t="shared" si="45"/>
        <v>-9.2787652112004043E-2</v>
      </c>
      <c r="N18" s="4">
        <f t="shared" si="46"/>
        <v>-9.628432911178704E-2</v>
      </c>
      <c r="O18" s="4">
        <f t="shared" si="47"/>
        <v>-9.6141923796443512E-2</v>
      </c>
      <c r="P18" s="5">
        <f t="shared" si="48"/>
        <v>-9.9320440941655305E-2</v>
      </c>
      <c r="R18" s="3">
        <f t="shared" si="0"/>
        <v>0.65</v>
      </c>
      <c r="S18" s="5">
        <f t="shared" si="1"/>
        <v>-3.1587408177146434</v>
      </c>
      <c r="U18" s="3">
        <f t="shared" si="2"/>
        <v>0.65</v>
      </c>
      <c r="V18" s="4">
        <f t="shared" si="3"/>
        <v>-3.1587408177146434</v>
      </c>
      <c r="W18" s="5">
        <f t="shared" si="4"/>
        <v>-3.4045924190465686</v>
      </c>
      <c r="Y18" s="3">
        <f t="shared" si="5"/>
        <v>0.65</v>
      </c>
      <c r="Z18" s="4">
        <f t="shared" si="49"/>
        <v>-0.62816354846509703</v>
      </c>
      <c r="AA18" s="4">
        <f t="shared" si="6"/>
        <v>-1.4677240004920492E-2</v>
      </c>
      <c r="AB18" s="4">
        <f t="shared" si="7"/>
        <v>-1.6518279490849663E-2</v>
      </c>
      <c r="AC18" s="4">
        <f t="shared" si="8"/>
        <v>-1.64778458213986E-2</v>
      </c>
      <c r="AD18" s="5">
        <f t="shared" si="9"/>
        <v>-1.8305617154929583E-2</v>
      </c>
      <c r="AF18" s="3">
        <f t="shared" si="10"/>
        <v>0.12999999999999998</v>
      </c>
      <c r="AG18" s="5">
        <f t="shared" si="11"/>
        <v>-1.8088765500646948</v>
      </c>
      <c r="AI18" s="3">
        <f t="shared" si="12"/>
        <v>0.12999999999999998</v>
      </c>
      <c r="AJ18" s="4">
        <f t="shared" si="13"/>
        <v>-1.8088765500646948</v>
      </c>
      <c r="AK18" s="5">
        <f t="shared" si="14"/>
        <v>-1.828042203404231</v>
      </c>
      <c r="AM18" s="3">
        <f t="shared" si="15"/>
        <v>0.12999999999999998</v>
      </c>
      <c r="AN18" s="4">
        <f t="shared" si="50"/>
        <v>-0.53415487156051411</v>
      </c>
      <c r="AO18" s="4">
        <f t="shared" si="16"/>
        <v>9.7456409284113271E-4</v>
      </c>
      <c r="AP18" s="4">
        <f t="shared" si="17"/>
        <v>9.9067060203310905E-4</v>
      </c>
      <c r="AQ18" s="4">
        <f t="shared" si="18"/>
        <v>9.9064298063595603E-4</v>
      </c>
      <c r="AR18" s="5">
        <f t="shared" si="19"/>
        <v>1.0047886198597574E-3</v>
      </c>
      <c r="BK18" s="3">
        <f t="shared" si="66"/>
        <v>0.65</v>
      </c>
      <c r="BL18" s="5">
        <f t="shared" si="67"/>
        <v>8.1689201477167767E-2</v>
      </c>
      <c r="BN18" s="3">
        <f t="shared" si="68"/>
        <v>0.65</v>
      </c>
      <c r="BO18" s="4">
        <f t="shared" si="69"/>
        <v>8.1689201477167767E-2</v>
      </c>
      <c r="BP18" s="5">
        <f t="shared" si="70"/>
        <v>0.18483705923623439</v>
      </c>
      <c r="BR18" s="3">
        <f t="shared" si="71"/>
        <v>0.65</v>
      </c>
      <c r="BS18" s="4">
        <f t="shared" si="62"/>
        <v>9.2328334238041959E-2</v>
      </c>
      <c r="BT18" s="4">
        <f t="shared" si="72"/>
        <v>1.8262434761505891E-2</v>
      </c>
      <c r="BU18" s="4">
        <f t="shared" si="73"/>
        <v>1.9864007451609753E-2</v>
      </c>
      <c r="BV18" s="4">
        <f t="shared" si="74"/>
        <v>1.9870572257222954E-2</v>
      </c>
      <c r="BW18" s="5">
        <f t="shared" si="75"/>
        <v>2.1551134825855092E-2</v>
      </c>
      <c r="BY18" s="3">
        <f t="shared" si="29"/>
        <v>0.12999999999999998</v>
      </c>
      <c r="BZ18" s="5">
        <f t="shared" si="30"/>
        <v>6.5000559134853995E-4</v>
      </c>
      <c r="CB18" s="3">
        <f t="shared" si="31"/>
        <v>0.12999999999999998</v>
      </c>
      <c r="CC18" s="4">
        <f t="shared" si="63"/>
        <v>6.5000559134853995E-4</v>
      </c>
      <c r="CD18" s="5">
        <f t="shared" si="32"/>
        <v>1.4690154077697678E-3</v>
      </c>
      <c r="CF18" s="3">
        <f t="shared" si="33"/>
        <v>0.12999999999999998</v>
      </c>
      <c r="CG18" s="4">
        <f t="shared" si="64"/>
        <v>7.323432938694766E-4</v>
      </c>
      <c r="CH18" s="4">
        <f t="shared" si="34"/>
        <v>1.4400331782552466E-4</v>
      </c>
      <c r="CI18" s="4">
        <f t="shared" si="35"/>
        <v>1.5625419913521492E-4</v>
      </c>
      <c r="CJ18" s="4">
        <f t="shared" si="36"/>
        <v>1.5625427889703609E-4</v>
      </c>
      <c r="CK18" s="5">
        <f t="shared" si="37"/>
        <v>1.6900536204658939E-4</v>
      </c>
    </row>
    <row r="19" spans="4:89" x14ac:dyDescent="0.25">
      <c r="D19" s="3">
        <f t="shared" si="38"/>
        <v>1.4000000000000001</v>
      </c>
      <c r="E19" s="5">
        <f t="shared" si="39"/>
        <v>-3.7395994601657283</v>
      </c>
      <c r="G19" s="3">
        <f t="shared" si="40"/>
        <v>1.4000000000000001</v>
      </c>
      <c r="H19" s="4">
        <f t="shared" si="41"/>
        <v>-3.7395994601657283</v>
      </c>
      <c r="I19" s="5">
        <f t="shared" si="42"/>
        <v>-3.3345960086101853</v>
      </c>
      <c r="K19" s="3">
        <f t="shared" si="43"/>
        <v>1.4000000000000001</v>
      </c>
      <c r="L19" s="4">
        <f t="shared" si="44"/>
        <v>-1.2495949199080445</v>
      </c>
      <c r="M19" s="4">
        <f t="shared" si="45"/>
        <v>-9.9318974874996802E-2</v>
      </c>
      <c r="N19" s="4">
        <f t="shared" si="46"/>
        <v>-0.10217717115580685</v>
      </c>
      <c r="O19" s="4">
        <f t="shared" si="47"/>
        <v>-0.10206287413344382</v>
      </c>
      <c r="P19" s="5">
        <f t="shared" si="48"/>
        <v>-0.10463346718182227</v>
      </c>
      <c r="R19" s="3">
        <f t="shared" si="0"/>
        <v>0.70000000000000007</v>
      </c>
      <c r="S19" s="5">
        <f t="shared" si="1"/>
        <v>-3.4045924190465686</v>
      </c>
      <c r="U19" s="3">
        <f t="shared" si="2"/>
        <v>0.70000000000000007</v>
      </c>
      <c r="V19" s="4">
        <f t="shared" si="3"/>
        <v>-3.4045924190465686</v>
      </c>
      <c r="W19" s="5">
        <f t="shared" si="4"/>
        <v>-3.7511367037748649</v>
      </c>
      <c r="Y19" s="3">
        <f t="shared" si="5"/>
        <v>0.70000000000000007</v>
      </c>
      <c r="Z19" s="4">
        <f t="shared" si="49"/>
        <v>-0.64824932472211283</v>
      </c>
      <c r="AA19" s="4">
        <f t="shared" si="6"/>
        <v>-1.8304824155215189E-2</v>
      </c>
      <c r="AB19" s="4">
        <f t="shared" si="7"/>
        <v>-2.0109985802801569E-2</v>
      </c>
      <c r="AC19" s="4">
        <f t="shared" si="8"/>
        <v>-2.007017187361532E-2</v>
      </c>
      <c r="AD19" s="5">
        <f t="shared" si="9"/>
        <v>-2.1849518034045848E-2</v>
      </c>
      <c r="AF19" s="3">
        <f t="shared" si="10"/>
        <v>0.13999999999999999</v>
      </c>
      <c r="AG19" s="5">
        <f t="shared" si="11"/>
        <v>-1.828042203404231</v>
      </c>
      <c r="AI19" s="3">
        <f t="shared" si="12"/>
        <v>0.13999999999999999</v>
      </c>
      <c r="AJ19" s="4">
        <f t="shared" si="13"/>
        <v>-1.828042203404231</v>
      </c>
      <c r="AK19" s="5">
        <f t="shared" si="14"/>
        <v>-1.847335944623226</v>
      </c>
      <c r="AM19" s="3">
        <f t="shared" si="15"/>
        <v>0.13999999999999999</v>
      </c>
      <c r="AN19" s="4">
        <f t="shared" si="50"/>
        <v>-0.53313822267869559</v>
      </c>
      <c r="AO19" s="4">
        <f t="shared" si="16"/>
        <v>1.0047897296131102E-3</v>
      </c>
      <c r="AP19" s="4">
        <f t="shared" si="17"/>
        <v>1.0169838014642957E-3</v>
      </c>
      <c r="AQ19" s="4">
        <f t="shared" si="18"/>
        <v>1.0169614897224115E-3</v>
      </c>
      <c r="AR19" s="5">
        <f t="shared" si="19"/>
        <v>1.0272129789242672E-3</v>
      </c>
      <c r="BK19" s="3">
        <f t="shared" si="66"/>
        <v>0.70000000000000007</v>
      </c>
      <c r="BL19" s="5">
        <f t="shared" si="67"/>
        <v>0.10314785775906664</v>
      </c>
      <c r="BN19" s="3">
        <f t="shared" si="68"/>
        <v>0.70000000000000007</v>
      </c>
      <c r="BO19" s="4">
        <f t="shared" si="69"/>
        <v>0.10314785775906664</v>
      </c>
      <c r="BP19" s="5">
        <f t="shared" si="70"/>
        <v>0.23132768954614749</v>
      </c>
      <c r="BR19" s="3">
        <f t="shared" si="71"/>
        <v>0.70000000000000007</v>
      </c>
      <c r="BS19" s="4">
        <f t="shared" si="62"/>
        <v>0.11565988413577535</v>
      </c>
      <c r="BT19" s="4">
        <f t="shared" si="72"/>
        <v>2.1551226065158583E-2</v>
      </c>
      <c r="BU19" s="4">
        <f t="shared" si="73"/>
        <v>2.3312771197139155E-2</v>
      </c>
      <c r="BV19" s="4">
        <f t="shared" si="74"/>
        <v>2.3321891097974935E-2</v>
      </c>
      <c r="BW19" s="5">
        <f t="shared" si="75"/>
        <v>2.5168748731013581E-2</v>
      </c>
      <c r="BY19" s="3">
        <f t="shared" si="29"/>
        <v>0.13999999999999999</v>
      </c>
      <c r="BZ19" s="5">
        <f t="shared" si="30"/>
        <v>8.1900981642122781E-4</v>
      </c>
      <c r="CB19" s="3">
        <f t="shared" si="31"/>
        <v>0.13999999999999999</v>
      </c>
      <c r="CC19" s="4">
        <f t="shared" si="63"/>
        <v>8.1900981642122781E-4</v>
      </c>
      <c r="CD19" s="5">
        <f t="shared" si="32"/>
        <v>1.8340263406132495E-3</v>
      </c>
      <c r="CF19" s="3">
        <f t="shared" si="33"/>
        <v>0.13999999999999999</v>
      </c>
      <c r="CG19" s="4">
        <f t="shared" si="64"/>
        <v>9.1468339971238245E-4</v>
      </c>
      <c r="CH19" s="4">
        <f t="shared" si="34"/>
        <v>1.6900536326700072E-4</v>
      </c>
      <c r="CI19" s="4">
        <f t="shared" si="35"/>
        <v>1.8225667237347691E-4</v>
      </c>
      <c r="CJ19" s="4">
        <f t="shared" si="36"/>
        <v>1.8225678105525503E-4</v>
      </c>
      <c r="CK19" s="5">
        <f t="shared" si="37"/>
        <v>1.9600836493297049E-4</v>
      </c>
    </row>
    <row r="20" spans="4:89" x14ac:dyDescent="0.25">
      <c r="D20" s="3">
        <f t="shared" si="38"/>
        <v>1.5000000000000002</v>
      </c>
      <c r="E20" s="5">
        <f t="shared" si="39"/>
        <v>-3.3345960086101853</v>
      </c>
      <c r="G20" s="3">
        <f t="shared" si="40"/>
        <v>1.5000000000000002</v>
      </c>
      <c r="H20" s="4">
        <f t="shared" si="41"/>
        <v>-3.3345960086101853</v>
      </c>
      <c r="I20" s="5">
        <f t="shared" si="42"/>
        <v>-3.0781028953939793</v>
      </c>
      <c r="K20" s="3">
        <f t="shared" si="43"/>
        <v>1.5000000000000002</v>
      </c>
      <c r="L20" s="4">
        <f t="shared" si="44"/>
        <v>-1.3564234959839083</v>
      </c>
      <c r="M20" s="4">
        <f t="shared" si="45"/>
        <v>-0.1046327354307246</v>
      </c>
      <c r="N20" s="4">
        <f t="shared" si="46"/>
        <v>-0.10691679572009363</v>
      </c>
      <c r="O20" s="4">
        <f t="shared" si="47"/>
        <v>-0.10682661809126009</v>
      </c>
      <c r="P20" s="5">
        <f t="shared" si="48"/>
        <v>-0.10885189340175097</v>
      </c>
      <c r="R20" s="3">
        <f t="shared" si="0"/>
        <v>0.75000000000000011</v>
      </c>
      <c r="S20" s="5">
        <f t="shared" si="1"/>
        <v>-3.7511367037748653</v>
      </c>
      <c r="U20" s="3">
        <f t="shared" si="2"/>
        <v>0.75000000000000011</v>
      </c>
      <c r="V20" s="4">
        <f t="shared" si="3"/>
        <v>-3.7511367037748653</v>
      </c>
      <c r="W20" s="5">
        <f t="shared" si="4"/>
        <v>-4.5163009062773005</v>
      </c>
      <c r="Y20" s="3">
        <f t="shared" si="5"/>
        <v>0.75000000000000011</v>
      </c>
      <c r="Z20" s="4">
        <f t="shared" si="49"/>
        <v>-0.67181903615180305</v>
      </c>
      <c r="AA20" s="4">
        <f t="shared" si="6"/>
        <v>-2.1848829339903744E-2</v>
      </c>
      <c r="AB20" s="4">
        <f t="shared" si="7"/>
        <v>-2.3594786181517887E-2</v>
      </c>
      <c r="AC20" s="4">
        <f t="shared" si="8"/>
        <v>-2.3556272273187823E-2</v>
      </c>
      <c r="AD20" s="5">
        <f t="shared" si="9"/>
        <v>-2.5267322328826149E-2</v>
      </c>
      <c r="AF20" s="3">
        <f t="shared" si="10"/>
        <v>0.15</v>
      </c>
      <c r="AG20" s="5">
        <f t="shared" si="11"/>
        <v>-1.847335944623226</v>
      </c>
      <c r="AI20" s="3">
        <f t="shared" si="12"/>
        <v>0.15</v>
      </c>
      <c r="AJ20" s="4">
        <f t="shared" si="13"/>
        <v>-1.847335944623226</v>
      </c>
      <c r="AK20" s="5">
        <f t="shared" si="14"/>
        <v>-1.8667629165466626</v>
      </c>
      <c r="AM20" s="3">
        <f t="shared" si="15"/>
        <v>0.15</v>
      </c>
      <c r="AN20" s="4">
        <f t="shared" si="50"/>
        <v>-0.53210301643906743</v>
      </c>
      <c r="AO20" s="4">
        <f t="shared" si="16"/>
        <v>1.0272141579498973E-3</v>
      </c>
      <c r="AP20" s="4">
        <f t="shared" si="17"/>
        <v>1.0355343172968395E-3</v>
      </c>
      <c r="AQ20" s="4">
        <f t="shared" si="18"/>
        <v>1.035518168072809E-3</v>
      </c>
      <c r="AR20" s="5">
        <f t="shared" si="19"/>
        <v>1.0419183090797422E-3</v>
      </c>
      <c r="BK20" s="3">
        <f t="shared" si="66"/>
        <v>0.75000000000000011</v>
      </c>
      <c r="BL20" s="5">
        <f t="shared" si="67"/>
        <v>0.12817983178708087</v>
      </c>
      <c r="BN20" s="3">
        <f t="shared" si="68"/>
        <v>0.75000000000000011</v>
      </c>
      <c r="BO20" s="4">
        <f t="shared" si="69"/>
        <v>0.12817983178708087</v>
      </c>
      <c r="BP20" s="5">
        <f t="shared" si="70"/>
        <v>0.28530616703800993</v>
      </c>
      <c r="BR20" s="3">
        <f t="shared" si="71"/>
        <v>0.75000000000000011</v>
      </c>
      <c r="BS20" s="4">
        <f t="shared" si="62"/>
        <v>0.14278527324506618</v>
      </c>
      <c r="BT20" s="4">
        <f t="shared" si="72"/>
        <v>2.5168860439915054E-2</v>
      </c>
      <c r="BU20" s="4">
        <f t="shared" si="73"/>
        <v>2.7103580208228607E-2</v>
      </c>
      <c r="BV20" s="4">
        <f t="shared" si="74"/>
        <v>2.7116032837993777E-2</v>
      </c>
      <c r="BW20" s="5">
        <f t="shared" si="75"/>
        <v>2.9144248123385043E-2</v>
      </c>
      <c r="BY20" s="3">
        <f t="shared" si="29"/>
        <v>0.15</v>
      </c>
      <c r="BZ20" s="5">
        <f t="shared" si="30"/>
        <v>1.0150165241920217E-3</v>
      </c>
      <c r="CB20" s="3">
        <f t="shared" si="31"/>
        <v>0.15</v>
      </c>
      <c r="CC20" s="4">
        <f t="shared" si="63"/>
        <v>1.0150165241920217E-3</v>
      </c>
      <c r="CD20" s="5">
        <f t="shared" si="32"/>
        <v>2.2550433509694874E-3</v>
      </c>
      <c r="CF20" s="3">
        <f t="shared" si="33"/>
        <v>0.15</v>
      </c>
      <c r="CG20" s="4">
        <f t="shared" si="64"/>
        <v>1.1250271218054113E-3</v>
      </c>
      <c r="CH20" s="4">
        <f t="shared" si="34"/>
        <v>1.9600836645721707E-4</v>
      </c>
      <c r="CI20" s="4">
        <f t="shared" si="35"/>
        <v>2.1026025536140643E-4</v>
      </c>
      <c r="CJ20" s="4">
        <f t="shared" si="36"/>
        <v>2.1026040019630655E-4</v>
      </c>
      <c r="CK20" s="5">
        <f t="shared" si="37"/>
        <v>2.2501265498552951E-4</v>
      </c>
    </row>
    <row r="21" spans="4:89" x14ac:dyDescent="0.25">
      <c r="D21" s="3">
        <f t="shared" si="38"/>
        <v>1.6000000000000003</v>
      </c>
      <c r="E21" s="5">
        <f t="shared" si="39"/>
        <v>-3.0781028953939793</v>
      </c>
      <c r="G21" s="3">
        <f t="shared" si="40"/>
        <v>1.6000000000000003</v>
      </c>
      <c r="H21" s="4">
        <f t="shared" si="41"/>
        <v>-3.0781028953939793</v>
      </c>
      <c r="I21" s="5">
        <f t="shared" si="42"/>
        <v>-2.9391842841001266</v>
      </c>
      <c r="K21" s="3">
        <f t="shared" si="43"/>
        <v>1.6000000000000003</v>
      </c>
      <c r="L21" s="4">
        <f t="shared" si="44"/>
        <v>-1.466971803821187</v>
      </c>
      <c r="M21" s="4">
        <f t="shared" si="45"/>
        <v>-0.10885173944945858</v>
      </c>
      <c r="N21" s="4">
        <f t="shared" si="46"/>
        <v>-0.11062162343660553</v>
      </c>
      <c r="O21" s="4">
        <f t="shared" si="47"/>
        <v>-0.1105522409932074</v>
      </c>
      <c r="P21" s="5">
        <f t="shared" si="48"/>
        <v>-0.11209037871458781</v>
      </c>
      <c r="R21" s="3">
        <f t="shared" si="0"/>
        <v>0.80000000000000016</v>
      </c>
      <c r="S21" s="5">
        <f t="shared" si="1"/>
        <v>-4.5163009062773005</v>
      </c>
      <c r="U21" s="3">
        <f t="shared" si="2"/>
        <v>0.80000000000000016</v>
      </c>
      <c r="V21" s="4">
        <f t="shared" si="3"/>
        <v>-4.5163009062773005</v>
      </c>
      <c r="W21" s="5">
        <f t="shared" si="4"/>
        <v>-3.920334465472942</v>
      </c>
      <c r="Y21" s="3">
        <f t="shared" si="5"/>
        <v>0.80000000000000016</v>
      </c>
      <c r="Z21" s="4">
        <f t="shared" si="49"/>
        <v>-0.69873067644873121</v>
      </c>
      <c r="AA21" s="4">
        <f t="shared" si="6"/>
        <v>-2.526673015589076E-2</v>
      </c>
      <c r="AB21" s="4">
        <f t="shared" si="7"/>
        <v>-2.6936853268362849E-2</v>
      </c>
      <c r="AC21" s="4">
        <f t="shared" si="8"/>
        <v>-2.6900130870958029E-2</v>
      </c>
      <c r="AD21" s="5">
        <f t="shared" si="9"/>
        <v>-2.852914334703658E-2</v>
      </c>
      <c r="AF21" s="3">
        <f t="shared" si="10"/>
        <v>0.16</v>
      </c>
      <c r="AG21" s="5">
        <f t="shared" si="11"/>
        <v>-1.8667629165466626</v>
      </c>
      <c r="AI21" s="3">
        <f t="shared" si="12"/>
        <v>0.16</v>
      </c>
      <c r="AJ21" s="4">
        <f t="shared" si="13"/>
        <v>-1.8667629165466626</v>
      </c>
      <c r="AK21" s="5">
        <f t="shared" si="14"/>
        <v>-1.8863282488937203</v>
      </c>
      <c r="AM21" s="3">
        <f t="shared" si="15"/>
        <v>0.16</v>
      </c>
      <c r="AN21" s="4">
        <f t="shared" si="50"/>
        <v>-0.53105692384002656</v>
      </c>
      <c r="AO21" s="4">
        <f t="shared" si="16"/>
        <v>1.0419195538464003E-3</v>
      </c>
      <c r="AP21" s="4">
        <f t="shared" si="17"/>
        <v>1.0464127748008169E-3</v>
      </c>
      <c r="AQ21" s="4">
        <f t="shared" si="18"/>
        <v>1.046403569553517E-3</v>
      </c>
      <c r="AR21" s="5">
        <f t="shared" si="19"/>
        <v>1.0490033516901175E-3</v>
      </c>
      <c r="BK21" s="3">
        <f t="shared" si="66"/>
        <v>0.80000000000000016</v>
      </c>
      <c r="BL21" s="5">
        <f t="shared" si="67"/>
        <v>0.15712633525092909</v>
      </c>
      <c r="BN21" s="3">
        <f t="shared" si="68"/>
        <v>0.80000000000000016</v>
      </c>
      <c r="BO21" s="4">
        <f t="shared" si="69"/>
        <v>0.15712633525092909</v>
      </c>
      <c r="BP21" s="5">
        <f t="shared" si="70"/>
        <v>0.34748710476332756</v>
      </c>
      <c r="BR21" s="3">
        <f t="shared" si="71"/>
        <v>0.80000000000000016</v>
      </c>
      <c r="BS21" s="4">
        <f t="shared" si="62"/>
        <v>0.1740803146461318</v>
      </c>
      <c r="BT21" s="4">
        <f t="shared" si="72"/>
        <v>2.9144381712783426E-2</v>
      </c>
      <c r="BU21" s="4">
        <f t="shared" si="73"/>
        <v>3.1269318575422089E-2</v>
      </c>
      <c r="BV21" s="4">
        <f t="shared" si="74"/>
        <v>3.1286093751184497E-2</v>
      </c>
      <c r="BW21" s="5">
        <f t="shared" si="75"/>
        <v>3.351504204039718E-2</v>
      </c>
      <c r="BY21" s="3">
        <f t="shared" si="29"/>
        <v>0.16</v>
      </c>
      <c r="BZ21" s="5">
        <f t="shared" si="30"/>
        <v>1.2400268267774655E-3</v>
      </c>
      <c r="CB21" s="3">
        <f t="shared" si="31"/>
        <v>0.16</v>
      </c>
      <c r="CC21" s="4">
        <f t="shared" si="63"/>
        <v>1.2400268267774655E-3</v>
      </c>
      <c r="CD21" s="5">
        <f t="shared" si="32"/>
        <v>2.7360690302202424E-3</v>
      </c>
      <c r="CF21" s="3">
        <f t="shared" si="33"/>
        <v>0.16</v>
      </c>
      <c r="CG21" s="4">
        <f t="shared" si="64"/>
        <v>1.3653759443617648E-3</v>
      </c>
      <c r="CH21" s="4">
        <f t="shared" si="34"/>
        <v>2.2501265686024796E-4</v>
      </c>
      <c r="CI21" s="4">
        <f t="shared" si="35"/>
        <v>2.4026531489040455E-4</v>
      </c>
      <c r="CJ21" s="4">
        <f t="shared" si="36"/>
        <v>2.4026550422875863E-4</v>
      </c>
      <c r="CK21" s="5">
        <f t="shared" si="37"/>
        <v>2.5601864023954703E-4</v>
      </c>
    </row>
    <row r="22" spans="4:89" x14ac:dyDescent="0.25">
      <c r="D22" s="3">
        <f t="shared" si="38"/>
        <v>1.7000000000000004</v>
      </c>
      <c r="E22" s="5">
        <f t="shared" si="39"/>
        <v>-2.9391842841001266</v>
      </c>
      <c r="G22" s="3">
        <f t="shared" si="40"/>
        <v>1.7000000000000004</v>
      </c>
      <c r="H22" s="4">
        <f t="shared" si="41"/>
        <v>-2.9391842841001266</v>
      </c>
      <c r="I22" s="5">
        <f t="shared" si="42"/>
        <v>-2.8699204460983005</v>
      </c>
      <c r="K22" s="3">
        <f t="shared" si="43"/>
        <v>1.7000000000000004</v>
      </c>
      <c r="L22" s="4">
        <f t="shared" si="44"/>
        <v>-1.5803142579663048</v>
      </c>
      <c r="M22" s="4">
        <f t="shared" si="45"/>
        <v>-0.11209068660735984</v>
      </c>
      <c r="N22" s="4">
        <f t="shared" si="46"/>
        <v>-0.11340243432404432</v>
      </c>
      <c r="O22" s="4">
        <f t="shared" si="47"/>
        <v>-0.11335111135294243</v>
      </c>
      <c r="P22" s="5">
        <f t="shared" si="48"/>
        <v>-0.11445694690937347</v>
      </c>
      <c r="R22" s="3">
        <f t="shared" si="0"/>
        <v>0.8500000000000002</v>
      </c>
      <c r="S22" s="5">
        <f t="shared" si="1"/>
        <v>-3.920334465472942</v>
      </c>
      <c r="U22" s="3">
        <f t="shared" si="2"/>
        <v>0.8500000000000002</v>
      </c>
      <c r="V22" s="4">
        <f t="shared" si="3"/>
        <v>-3.920334465472942</v>
      </c>
      <c r="W22" s="5">
        <f t="shared" si="4"/>
        <v>17.089749488740775</v>
      </c>
      <c r="Y22" s="3">
        <f t="shared" si="5"/>
        <v>0.8500000000000002</v>
      </c>
      <c r="Z22" s="4">
        <f t="shared" si="49"/>
        <v>-0.72881772315194093</v>
      </c>
      <c r="AA22" s="4">
        <f t="shared" si="6"/>
        <v>-2.8528638571106608E-2</v>
      </c>
      <c r="AB22" s="4">
        <f t="shared" si="7"/>
        <v>-3.01118456570625E-2</v>
      </c>
      <c r="AC22" s="4">
        <f t="shared" si="8"/>
        <v>-3.0077242036571694E-2</v>
      </c>
      <c r="AD22" s="5">
        <f t="shared" si="9"/>
        <v>-3.1615466260883317E-2</v>
      </c>
      <c r="AF22" s="3">
        <f t="shared" si="10"/>
        <v>0.17</v>
      </c>
      <c r="AG22" s="5">
        <f t="shared" si="11"/>
        <v>-1.8863282488937203</v>
      </c>
      <c r="AI22" s="3">
        <f t="shared" si="12"/>
        <v>0.17</v>
      </c>
      <c r="AJ22" s="4">
        <f t="shared" si="13"/>
        <v>-1.8863282488937203</v>
      </c>
      <c r="AK22" s="5">
        <f t="shared" si="14"/>
        <v>-1.9060371293585572</v>
      </c>
      <c r="AM22" s="3">
        <f t="shared" si="15"/>
        <v>0.17</v>
      </c>
      <c r="AN22" s="4">
        <f t="shared" si="50"/>
        <v>-0.53000750929822238</v>
      </c>
      <c r="AO22" s="4">
        <f t="shared" si="16"/>
        <v>1.0490046585363737E-3</v>
      </c>
      <c r="AP22" s="4">
        <f t="shared" si="17"/>
        <v>1.04972583704498E-3</v>
      </c>
      <c r="AQ22" s="4">
        <f t="shared" si="18"/>
        <v>1.0497242844149143E-3</v>
      </c>
      <c r="AR22" s="5">
        <f t="shared" si="19"/>
        <v>1.0485823493686422E-3</v>
      </c>
      <c r="BK22" s="3">
        <f t="shared" si="66"/>
        <v>0.8500000000000002</v>
      </c>
      <c r="BL22" s="5">
        <f t="shared" si="67"/>
        <v>0.19036076951239847</v>
      </c>
      <c r="BN22" s="3">
        <f t="shared" si="68"/>
        <v>0.8500000000000002</v>
      </c>
      <c r="BO22" s="4">
        <f t="shared" si="69"/>
        <v>0.19036076951239847</v>
      </c>
      <c r="BP22" s="5">
        <f t="shared" si="70"/>
        <v>0.41865840015326461</v>
      </c>
      <c r="BR22" s="3">
        <f t="shared" si="71"/>
        <v>0.8500000000000002</v>
      </c>
      <c r="BS22" s="4">
        <f t="shared" si="62"/>
        <v>0.20996328262950489</v>
      </c>
      <c r="BT22" s="4">
        <f t="shared" si="72"/>
        <v>3.351519779736483E-2</v>
      </c>
      <c r="BU22" s="4">
        <f t="shared" si="73"/>
        <v>3.5852205462306913E-2</v>
      </c>
      <c r="BV22" s="4">
        <f t="shared" si="74"/>
        <v>3.5874573215703025E-2</v>
      </c>
      <c r="BW22" s="5">
        <f t="shared" si="75"/>
        <v>3.8329052746853803E-2</v>
      </c>
      <c r="BY22" s="3">
        <f t="shared" si="29"/>
        <v>0.17</v>
      </c>
      <c r="BZ22" s="5">
        <f t="shared" si="30"/>
        <v>1.4960422034427769E-3</v>
      </c>
      <c r="CB22" s="3">
        <f t="shared" si="31"/>
        <v>0.17</v>
      </c>
      <c r="CC22" s="4">
        <f t="shared" si="63"/>
        <v>1.4960422034427769E-3</v>
      </c>
      <c r="CD22" s="5">
        <f t="shared" si="32"/>
        <v>3.2811067883082986E-3</v>
      </c>
      <c r="CF22" s="3">
        <f t="shared" si="33"/>
        <v>0.17</v>
      </c>
      <c r="CG22" s="4">
        <f t="shared" si="64"/>
        <v>1.6377318037289208E-3</v>
      </c>
      <c r="CH22" s="4">
        <f t="shared" si="34"/>
        <v>2.5601864251469444E-4</v>
      </c>
      <c r="CI22" s="4">
        <f t="shared" si="35"/>
        <v>2.7227230199551572E-4</v>
      </c>
      <c r="CJ22" s="4">
        <f t="shared" si="36"/>
        <v>2.7227254538572513E-4</v>
      </c>
      <c r="CK22" s="5">
        <f t="shared" si="37"/>
        <v>2.8902681892575979E-4</v>
      </c>
    </row>
    <row r="23" spans="4:89" x14ac:dyDescent="0.25">
      <c r="D23" s="3">
        <f t="shared" si="38"/>
        <v>1.8000000000000005</v>
      </c>
      <c r="E23" s="5">
        <f t="shared" si="39"/>
        <v>-2.8699204460983001</v>
      </c>
      <c r="G23" s="3">
        <f t="shared" si="40"/>
        <v>1.8000000000000005</v>
      </c>
      <c r="H23" s="4">
        <f t="shared" si="41"/>
        <v>-2.8699204460983001</v>
      </c>
      <c r="I23" s="5">
        <f t="shared" si="42"/>
        <v>-2.8430517358972547</v>
      </c>
      <c r="K23" s="3">
        <f t="shared" si="43"/>
        <v>1.8000000000000005</v>
      </c>
      <c r="L23" s="4">
        <f t="shared" si="44"/>
        <v>-1.6956310711583376</v>
      </c>
      <c r="M23" s="4">
        <f t="shared" si="45"/>
        <v>-0.11445762478823636</v>
      </c>
      <c r="N23" s="4">
        <f t="shared" si="46"/>
        <v>-0.1153647111385411</v>
      </c>
      <c r="O23" s="4">
        <f t="shared" si="47"/>
        <v>-0.11532914450144689</v>
      </c>
      <c r="P23" s="5">
        <f t="shared" si="48"/>
        <v>-0.11605554308398519</v>
      </c>
      <c r="R23" s="3">
        <f t="shared" si="0"/>
        <v>0.90000000000000024</v>
      </c>
      <c r="S23" s="5">
        <f t="shared" si="1"/>
        <v>17.089749488740779</v>
      </c>
      <c r="U23" s="3">
        <f t="shared" si="2"/>
        <v>0.90000000000000024</v>
      </c>
      <c r="V23" s="4">
        <f t="shared" si="3"/>
        <v>17.089749488740779</v>
      </c>
      <c r="W23" s="5">
        <f t="shared" si="4"/>
        <v>14.42210436038768</v>
      </c>
      <c r="Y23" s="3">
        <f t="shared" si="5"/>
        <v>0.90000000000000024</v>
      </c>
      <c r="Z23" s="4">
        <f t="shared" si="49"/>
        <v>-0.76189842498890892</v>
      </c>
      <c r="AA23" s="4">
        <f t="shared" si="6"/>
        <v>-3.1615039314016567E-2</v>
      </c>
      <c r="AB23" s="4">
        <f t="shared" si="7"/>
        <v>-3.3104687656873112E-2</v>
      </c>
      <c r="AC23" s="4">
        <f t="shared" si="8"/>
        <v>-3.3072394075270406E-2</v>
      </c>
      <c r="AD23" s="5">
        <f t="shared" si="9"/>
        <v>-3.4515008243504251E-2</v>
      </c>
      <c r="AF23" s="3">
        <f t="shared" si="10"/>
        <v>0.18000000000000002</v>
      </c>
      <c r="AG23" s="5">
        <f t="shared" si="11"/>
        <v>-1.9060371293585574</v>
      </c>
      <c r="AI23" s="3">
        <f t="shared" si="12"/>
        <v>0.18000000000000002</v>
      </c>
      <c r="AJ23" s="4">
        <f t="shared" si="13"/>
        <v>-1.9060371293585574</v>
      </c>
      <c r="AK23" s="5">
        <f t="shared" si="14"/>
        <v>-1.9258948557354487</v>
      </c>
      <c r="AM23" s="3">
        <f t="shared" si="15"/>
        <v>0.18000000000000002</v>
      </c>
      <c r="AN23" s="4">
        <f t="shared" si="50"/>
        <v>-0.5289622156901006</v>
      </c>
      <c r="AO23" s="4">
        <f t="shared" si="16"/>
        <v>1.04858371453065E-3</v>
      </c>
      <c r="AP23" s="4">
        <f t="shared" si="17"/>
        <v>1.0455951266727535E-3</v>
      </c>
      <c r="AQ23" s="4">
        <f t="shared" si="18"/>
        <v>1.0456018618663285E-3</v>
      </c>
      <c r="AR23" s="5">
        <f t="shared" si="19"/>
        <v>1.0407839571218965E-3</v>
      </c>
      <c r="BK23" s="3">
        <f t="shared" si="66"/>
        <v>0.90000000000000024</v>
      </c>
      <c r="BL23" s="5">
        <f t="shared" si="67"/>
        <v>0.22829763064086611</v>
      </c>
      <c r="BN23" s="3">
        <f t="shared" si="68"/>
        <v>0.90000000000000024</v>
      </c>
      <c r="BO23" s="4">
        <f t="shared" si="69"/>
        <v>0.22829763064086611</v>
      </c>
      <c r="BP23" s="5">
        <f t="shared" si="70"/>
        <v>0.49970125168954393</v>
      </c>
      <c r="BR23" s="3">
        <f t="shared" si="71"/>
        <v>0.90000000000000024</v>
      </c>
      <c r="BS23" s="4">
        <f t="shared" si="62"/>
        <v>0.2509067623512663</v>
      </c>
      <c r="BT23" s="4">
        <f t="shared" si="72"/>
        <v>3.832922900262789E-2</v>
      </c>
      <c r="BU23" s="4">
        <f t="shared" si="73"/>
        <v>4.0906229662179577E-2</v>
      </c>
      <c r="BV23" s="4">
        <f t="shared" si="74"/>
        <v>4.0935835810935961E-2</v>
      </c>
      <c r="BW23" s="5">
        <f t="shared" si="75"/>
        <v>4.3647518381709542E-2</v>
      </c>
      <c r="BY23" s="3">
        <f t="shared" si="29"/>
        <v>0.18000000000000002</v>
      </c>
      <c r="BZ23" s="5">
        <f t="shared" si="30"/>
        <v>1.7850645848655217E-3</v>
      </c>
      <c r="CB23" s="3">
        <f t="shared" si="31"/>
        <v>0.18000000000000002</v>
      </c>
      <c r="CC23" s="4">
        <f t="shared" si="63"/>
        <v>1.7850645848655217E-3</v>
      </c>
      <c r="CD23" s="5">
        <f t="shared" si="32"/>
        <v>3.894161034286765E-3</v>
      </c>
      <c r="CF23" s="3">
        <f t="shared" si="33"/>
        <v>0.18000000000000002</v>
      </c>
      <c r="CG23" s="4">
        <f t="shared" si="64"/>
        <v>1.94409718473121E-3</v>
      </c>
      <c r="CH23" s="4">
        <f t="shared" si="34"/>
        <v>2.8902682165460948E-4</v>
      </c>
      <c r="CI23" s="4">
        <f t="shared" si="35"/>
        <v>3.0628176398004816E-4</v>
      </c>
      <c r="CJ23" s="4">
        <f t="shared" si="36"/>
        <v>3.0628207224976461E-4</v>
      </c>
      <c r="CK23" s="5">
        <f t="shared" si="37"/>
        <v>3.2403779189950002E-4</v>
      </c>
    </row>
    <row r="24" spans="4:89" x14ac:dyDescent="0.25">
      <c r="D24" s="3">
        <f t="shared" si="38"/>
        <v>1.9000000000000006</v>
      </c>
      <c r="E24" s="5">
        <f t="shared" si="39"/>
        <v>-2.8430517358972547</v>
      </c>
      <c r="G24" s="3">
        <f t="shared" si="40"/>
        <v>1.9000000000000006</v>
      </c>
      <c r="H24" s="4">
        <f t="shared" si="41"/>
        <v>-2.8430517358972547</v>
      </c>
      <c r="I24" s="5">
        <f t="shared" si="42"/>
        <v>-2.8440465016247476</v>
      </c>
      <c r="K24" s="3">
        <f t="shared" si="43"/>
        <v>1.9000000000000006</v>
      </c>
      <c r="L24" s="4">
        <f t="shared" si="44"/>
        <v>-1.8122052152409707</v>
      </c>
      <c r="M24" s="4">
        <f t="shared" si="45"/>
        <v>-0.11605651220698091</v>
      </c>
      <c r="N24" s="4">
        <f t="shared" si="46"/>
        <v>-0.11661102975804603</v>
      </c>
      <c r="O24" s="4">
        <f t="shared" si="47"/>
        <v>-0.11658918227389192</v>
      </c>
      <c r="P24" s="5">
        <f t="shared" si="48"/>
        <v>-0.11698792822494197</v>
      </c>
      <c r="R24" s="3">
        <f t="shared" si="0"/>
        <v>0.95000000000000029</v>
      </c>
      <c r="S24" s="5">
        <f t="shared" si="1"/>
        <v>14.42210436038768</v>
      </c>
      <c r="U24" s="3">
        <f t="shared" si="2"/>
        <v>0.95000000000000029</v>
      </c>
      <c r="V24" s="4">
        <f t="shared" si="3"/>
        <v>14.42210436038768</v>
      </c>
      <c r="W24" s="5">
        <f t="shared" si="4"/>
        <v>11.999399819678178</v>
      </c>
      <c r="Y24" s="3">
        <f t="shared" si="5"/>
        <v>0.95000000000000029</v>
      </c>
      <c r="Z24" s="4">
        <f t="shared" si="49"/>
        <v>-0.79778305489767054</v>
      </c>
      <c r="AA24" s="4">
        <f t="shared" si="6"/>
        <v>-3.4514649748202307E-2</v>
      </c>
      <c r="AB24" s="4">
        <f t="shared" si="7"/>
        <v>-3.5907531797132242E-2</v>
      </c>
      <c r="AC24" s="4">
        <f t="shared" si="8"/>
        <v>-3.5877631949806053E-2</v>
      </c>
      <c r="AD24" s="5">
        <f t="shared" si="9"/>
        <v>-3.7222802210490714E-2</v>
      </c>
      <c r="AF24" s="3">
        <f t="shared" si="10"/>
        <v>0.19000000000000003</v>
      </c>
      <c r="AG24" s="5">
        <f t="shared" si="11"/>
        <v>-1.9258948557354487</v>
      </c>
      <c r="AI24" s="3">
        <f t="shared" si="12"/>
        <v>0.19000000000000003</v>
      </c>
      <c r="AJ24" s="4">
        <f t="shared" si="13"/>
        <v>-1.9258948557354487</v>
      </c>
      <c r="AK24" s="5">
        <f t="shared" si="14"/>
        <v>-1.9459068765374234</v>
      </c>
      <c r="AM24" s="3">
        <f t="shared" si="15"/>
        <v>0.19000000000000003</v>
      </c>
      <c r="AN24" s="4">
        <f t="shared" si="50"/>
        <v>-0.52792835049018993</v>
      </c>
      <c r="AO24" s="4">
        <f t="shared" si="16"/>
        <v>1.0407853767598822E-3</v>
      </c>
      <c r="AP24" s="4">
        <f t="shared" si="17"/>
        <v>1.0341561283620825E-3</v>
      </c>
      <c r="AQ24" s="4">
        <f t="shared" si="18"/>
        <v>1.034171713263942E-3</v>
      </c>
      <c r="AR24" s="5">
        <f t="shared" si="19"/>
        <v>1.0257501394522702E-3</v>
      </c>
      <c r="BK24" s="3">
        <f t="shared" si="66"/>
        <v>0.95000000000000029</v>
      </c>
      <c r="BL24" s="5">
        <f t="shared" si="67"/>
        <v>0.27140362104867777</v>
      </c>
      <c r="BN24" s="3">
        <f t="shared" si="68"/>
        <v>0.95000000000000029</v>
      </c>
      <c r="BO24" s="4">
        <f t="shared" si="69"/>
        <v>0.27140362104867777</v>
      </c>
      <c r="BP24" s="5">
        <f t="shared" si="70"/>
        <v>0.59161523837327235</v>
      </c>
      <c r="BR24" s="3">
        <f t="shared" si="71"/>
        <v>0.95000000000000029</v>
      </c>
      <c r="BS24" s="4">
        <f t="shared" si="62"/>
        <v>0.29745273256469607</v>
      </c>
      <c r="BT24" s="4">
        <f t="shared" si="72"/>
        <v>4.3647710169679763E-2</v>
      </c>
      <c r="BU24" s="4">
        <f t="shared" si="73"/>
        <v>4.6500349484354012E-2</v>
      </c>
      <c r="BV24" s="4">
        <f t="shared" si="74"/>
        <v>4.653935130782294E-2</v>
      </c>
      <c r="BW24" s="5">
        <f t="shared" si="75"/>
        <v>4.9548709526544825E-2</v>
      </c>
      <c r="BY24" s="3">
        <f t="shared" si="29"/>
        <v>0.19000000000000003</v>
      </c>
      <c r="BZ24" s="5">
        <f t="shared" si="30"/>
        <v>2.1090964494212433E-3</v>
      </c>
      <c r="CB24" s="3">
        <f t="shared" si="31"/>
        <v>0.19000000000000003</v>
      </c>
      <c r="CC24" s="4">
        <f t="shared" si="63"/>
        <v>2.1090964494212433E-3</v>
      </c>
      <c r="CD24" s="5">
        <f t="shared" si="32"/>
        <v>4.5792373817208163E-3</v>
      </c>
      <c r="CF24" s="3">
        <f t="shared" si="33"/>
        <v>0.19000000000000003</v>
      </c>
      <c r="CG24" s="4">
        <f t="shared" si="64"/>
        <v>2.2864752298466214E-3</v>
      </c>
      <c r="CH24" s="4">
        <f t="shared" si="34"/>
        <v>3.240377951386369E-4</v>
      </c>
      <c r="CI24" s="4">
        <f t="shared" si="35"/>
        <v>3.4229435724952135E-4</v>
      </c>
      <c r="CJ24" s="4">
        <f t="shared" si="36"/>
        <v>3.4229474258716725E-4</v>
      </c>
      <c r="CK24" s="5">
        <f t="shared" si="37"/>
        <v>3.6105227588045319E-4</v>
      </c>
    </row>
    <row r="25" spans="4:89" ht="15.75" thickBot="1" x14ac:dyDescent="0.3">
      <c r="D25" s="3">
        <f t="shared" si="38"/>
        <v>2.0000000000000004</v>
      </c>
      <c r="E25" s="5">
        <f t="shared" si="39"/>
        <v>-2.8440465016247476</v>
      </c>
      <c r="G25" s="3">
        <f t="shared" si="40"/>
        <v>2.0000000000000004</v>
      </c>
      <c r="H25" s="4">
        <f t="shared" si="41"/>
        <v>-2.8440465016247476</v>
      </c>
      <c r="I25" s="5">
        <f t="shared" si="42"/>
        <v>-2.8645401296929922</v>
      </c>
      <c r="K25" s="3">
        <f t="shared" si="43"/>
        <v>2.0000000000000004</v>
      </c>
      <c r="L25" s="4">
        <f t="shared" si="44"/>
        <v>-1.9294205944419434</v>
      </c>
      <c r="M25" s="4">
        <f t="shared" si="45"/>
        <v>-0.11698911669390029</v>
      </c>
      <c r="N25" s="4">
        <f t="shared" si="46"/>
        <v>-0.1172422705141286</v>
      </c>
      <c r="O25" s="4">
        <f t="shared" si="47"/>
        <v>-0.11723223687023945</v>
      </c>
      <c r="P25" s="5">
        <f t="shared" si="48"/>
        <v>-0.11735414374320022</v>
      </c>
      <c r="R25" s="3">
        <f t="shared" si="0"/>
        <v>1.0000000000000002</v>
      </c>
      <c r="S25" s="5">
        <f t="shared" si="1"/>
        <v>11.999399819678178</v>
      </c>
      <c r="U25" s="3">
        <f t="shared" si="2"/>
        <v>1.0000000000000002</v>
      </c>
      <c r="V25" s="4">
        <f t="shared" si="3"/>
        <v>11.999399819678178</v>
      </c>
      <c r="W25" s="5">
        <f t="shared" si="4"/>
        <v>11.267142309027134</v>
      </c>
      <c r="Y25" s="3">
        <f t="shared" si="5"/>
        <v>1.0000000000000002</v>
      </c>
      <c r="Z25" s="4">
        <f t="shared" si="49"/>
        <v>-0.83627938085480191</v>
      </c>
      <c r="AA25" s="4">
        <f t="shared" si="6"/>
        <v>-3.722250339027857E-2</v>
      </c>
      <c r="AB25" s="4">
        <f t="shared" si="7"/>
        <v>-3.851797640098964E-2</v>
      </c>
      <c r="AC25" s="4">
        <f t="shared" si="8"/>
        <v>-3.8490472802999082E-2</v>
      </c>
      <c r="AD25" s="5">
        <f t="shared" si="9"/>
        <v>-3.973855394453233E-2</v>
      </c>
      <c r="AF25" s="3">
        <f t="shared" si="10"/>
        <v>0.20000000000000004</v>
      </c>
      <c r="AG25" s="5">
        <f t="shared" si="11"/>
        <v>-1.9459068765374234</v>
      </c>
      <c r="AI25" s="3">
        <f t="shared" si="12"/>
        <v>0.20000000000000004</v>
      </c>
      <c r="AJ25" s="4">
        <f t="shared" si="13"/>
        <v>-1.9459068765374234</v>
      </c>
      <c r="AK25" s="5">
        <f t="shared" si="14"/>
        <v>-1.9660788246150924</v>
      </c>
      <c r="AM25" s="3">
        <f t="shared" si="15"/>
        <v>0.20000000000000004</v>
      </c>
      <c r="AN25" s="4">
        <f t="shared" si="50"/>
        <v>-0.52691307301514656</v>
      </c>
      <c r="AO25" s="4">
        <f t="shared" si="16"/>
        <v>1.0257516096755816E-3</v>
      </c>
      <c r="AP25" s="4">
        <f t="shared" si="17"/>
        <v>1.0155570823493808E-3</v>
      </c>
      <c r="AQ25" s="4">
        <f t="shared" si="18"/>
        <v>1.0155820062881646E-3</v>
      </c>
      <c r="AR25" s="5">
        <f t="shared" si="19"/>
        <v>1.0036350633092427E-3</v>
      </c>
      <c r="BK25" s="6">
        <f t="shared" si="66"/>
        <v>1.0000000000000002</v>
      </c>
      <c r="BL25" s="8">
        <f t="shared" si="67"/>
        <v>0.32021161732459452</v>
      </c>
      <c r="BN25" s="6">
        <f t="shared" si="68"/>
        <v>1.0000000000000002</v>
      </c>
      <c r="BO25" s="7">
        <f t="shared" si="69"/>
        <v>0.32021161732459452</v>
      </c>
      <c r="BP25" s="8">
        <f t="shared" si="70"/>
        <v>0.69555000864267069</v>
      </c>
      <c r="BR25" s="6">
        <f t="shared" si="71"/>
        <v>1.0000000000000002</v>
      </c>
      <c r="BS25" s="7">
        <f t="shared" si="62"/>
        <v>0.35023197252588745</v>
      </c>
      <c r="BT25" s="7">
        <f t="shared" si="72"/>
        <v>4.9548906405510261E-2</v>
      </c>
      <c r="BU25" s="7">
        <f t="shared" si="73"/>
        <v>5.2722767962380603E-2</v>
      </c>
      <c r="BV25" s="7">
        <f t="shared" si="74"/>
        <v>5.2774029103719679E-2</v>
      </c>
      <c r="BW25" s="8">
        <f t="shared" si="75"/>
        <v>5.6132939229437288E-2</v>
      </c>
      <c r="BY25" s="3">
        <f t="shared" si="29"/>
        <v>0.20000000000000004</v>
      </c>
      <c r="BZ25" s="5">
        <f t="shared" si="30"/>
        <v>2.4701409322995731E-3</v>
      </c>
      <c r="CB25" s="3">
        <f t="shared" si="31"/>
        <v>0.20000000000000004</v>
      </c>
      <c r="CC25" s="4">
        <f t="shared" si="63"/>
        <v>2.4701409322995731E-3</v>
      </c>
      <c r="CD25" s="5">
        <f t="shared" si="32"/>
        <v>5.3403428805614004E-3</v>
      </c>
      <c r="CF25" s="3">
        <f t="shared" si="33"/>
        <v>0.20000000000000004</v>
      </c>
      <c r="CG25" s="4">
        <f t="shared" si="64"/>
        <v>2.6668698620298569E-3</v>
      </c>
      <c r="CH25" s="4">
        <f t="shared" si="34"/>
        <v>3.6105227968976717E-4</v>
      </c>
      <c r="CI25" s="4">
        <f t="shared" si="35"/>
        <v>3.803108609575807E-4</v>
      </c>
      <c r="CJ25" s="4">
        <f t="shared" si="36"/>
        <v>3.8031133699427676E-4</v>
      </c>
      <c r="CK25" s="5">
        <f t="shared" si="37"/>
        <v>4.0007111750593098E-4</v>
      </c>
    </row>
    <row r="26" spans="4:89" x14ac:dyDescent="0.25">
      <c r="D26" s="3">
        <f t="shared" si="38"/>
        <v>2.1000000000000005</v>
      </c>
      <c r="E26" s="5">
        <f t="shared" si="39"/>
        <v>-2.8645401296929922</v>
      </c>
      <c r="G26" s="3">
        <f t="shared" si="40"/>
        <v>2.1000000000000005</v>
      </c>
      <c r="H26" s="4">
        <f t="shared" si="41"/>
        <v>-2.8645401296929922</v>
      </c>
      <c r="I26" s="5">
        <f t="shared" si="42"/>
        <v>-2.8993105704784607</v>
      </c>
      <c r="K26" s="3">
        <f t="shared" si="43"/>
        <v>2.1000000000000005</v>
      </c>
      <c r="L26" s="4">
        <f t="shared" si="44"/>
        <v>-2.0467599417453854</v>
      </c>
      <c r="M26" s="4">
        <f t="shared" si="45"/>
        <v>-0.11735548400007817</v>
      </c>
      <c r="N26" s="4">
        <f t="shared" si="46"/>
        <v>-0.11735730276446082</v>
      </c>
      <c r="O26" s="4">
        <f t="shared" si="47"/>
        <v>-0.11735723026837629</v>
      </c>
      <c r="P26" s="5">
        <f t="shared" si="48"/>
        <v>-0.11725153375489904</v>
      </c>
      <c r="R26" s="3">
        <f t="shared" si="0"/>
        <v>1.0500000000000003</v>
      </c>
      <c r="S26" s="5">
        <f t="shared" si="1"/>
        <v>11.267142309027133</v>
      </c>
      <c r="U26" s="3">
        <f t="shared" si="2"/>
        <v>1.0500000000000003</v>
      </c>
      <c r="V26" s="4">
        <f t="shared" si="3"/>
        <v>11.267142309027133</v>
      </c>
      <c r="W26" s="5">
        <f t="shared" si="4"/>
        <v>10.283423544978998</v>
      </c>
      <c r="Y26" s="3">
        <f t="shared" si="5"/>
        <v>1.0500000000000003</v>
      </c>
      <c r="Z26" s="4">
        <f t="shared" si="49"/>
        <v>-0.87719663698624706</v>
      </c>
      <c r="AA26" s="4">
        <f t="shared" si="6"/>
        <v>-3.973830685635879E-2</v>
      </c>
      <c r="AB26" s="4">
        <f t="shared" si="7"/>
        <v>-4.093756757088815E-2</v>
      </c>
      <c r="AC26" s="4">
        <f t="shared" si="8"/>
        <v>-4.0912404597183455E-2</v>
      </c>
      <c r="AD26" s="5">
        <f t="shared" si="9"/>
        <v>-4.2065285596168678E-2</v>
      </c>
      <c r="AF26" s="3">
        <f t="shared" si="10"/>
        <v>0.21000000000000005</v>
      </c>
      <c r="AG26" s="5">
        <f t="shared" si="11"/>
        <v>-1.9660788246150924</v>
      </c>
      <c r="AI26" s="3">
        <f t="shared" si="12"/>
        <v>0.21000000000000005</v>
      </c>
      <c r="AJ26" s="4">
        <f t="shared" si="13"/>
        <v>-1.9660788246150924</v>
      </c>
      <c r="AK26" s="5">
        <f t="shared" si="14"/>
        <v>-1.9864165466125134</v>
      </c>
      <c r="AM26" s="3">
        <f t="shared" si="15"/>
        <v>0.21000000000000005</v>
      </c>
      <c r="AN26" s="4">
        <f t="shared" si="50"/>
        <v>-0.52592338277317829</v>
      </c>
      <c r="AO26" s="4">
        <f t="shared" si="16"/>
        <v>1.0036365801998251E-3</v>
      </c>
      <c r="AP26" s="4">
        <f t="shared" si="17"/>
        <v>9.8995787841179086E-4</v>
      </c>
      <c r="AQ26" s="4">
        <f t="shared" si="18"/>
        <v>9.8999255950304684E-4</v>
      </c>
      <c r="AR26" s="5">
        <f t="shared" si="19"/>
        <v>9.7460399578018107E-4</v>
      </c>
      <c r="BY26" s="3">
        <f t="shared" ref="BY26:BY39" si="76">BY25+$B$4</f>
        <v>0.21000000000000005</v>
      </c>
      <c r="BZ26" s="5">
        <f t="shared" ref="BZ26:BZ39" si="77">BZ25+$B$4*(BY25^2+BZ25^2)</f>
        <v>2.8702019482618273E-3</v>
      </c>
      <c r="CB26" s="3">
        <f t="shared" ref="CB26:CB39" si="78">CB25+$B$4</f>
        <v>0.21000000000000005</v>
      </c>
      <c r="CC26" s="4">
        <f t="shared" ref="CC26:CC39" si="79">CC25+$B$4*(BY25^2+BZ25^2)</f>
        <v>2.8702019482618273E-3</v>
      </c>
      <c r="CD26" s="5">
        <f t="shared" ref="CD26:CD39" si="80">CD25+$B$4*((CB25^2+CC25^2)+(CB26^2+CC26^2))</f>
        <v>6.1814862771158927E-3</v>
      </c>
      <c r="CF26" s="3">
        <f t="shared" ref="CF26:CF39" si="81">CF25+$B$4</f>
        <v>0.21000000000000005</v>
      </c>
      <c r="CG26" s="4">
        <f t="shared" si="64"/>
        <v>3.0872859219968343E-3</v>
      </c>
      <c r="CH26" s="4">
        <f t="shared" ref="CH26:CH39" si="82">$B$4*(CG25^2+CF25^2)</f>
        <v>4.0007112194861023E-4</v>
      </c>
      <c r="CI26" s="4">
        <f t="shared" ref="CI26:CI39" si="83">$B$4*((CG25+1/2*CH26)^2+(CF25+1/2*$B$4)^2)</f>
        <v>4.2033219146704473E-4</v>
      </c>
      <c r="CJ26" s="4">
        <f t="shared" ref="CJ26:CJ39" si="84">$B$4*((CG25+1/2*CI26)^2+(CF25+1/2*$B$4)^2)</f>
        <v>4.2033277335902286E-4</v>
      </c>
      <c r="CK26" s="5">
        <f t="shared" ref="CK26:CK39" si="85">$B$4*((CG25+CJ26)^2+(CF25+$B$4)^2)</f>
        <v>4.4109530820111975E-4</v>
      </c>
    </row>
    <row r="27" spans="4:89" x14ac:dyDescent="0.25">
      <c r="D27" s="3">
        <f t="shared" si="38"/>
        <v>2.2000000000000006</v>
      </c>
      <c r="E27" s="5">
        <f t="shared" si="39"/>
        <v>-2.8993105704784607</v>
      </c>
      <c r="G27" s="3">
        <f t="shared" si="40"/>
        <v>2.2000000000000006</v>
      </c>
      <c r="H27" s="4">
        <f t="shared" si="41"/>
        <v>-2.8993105704784607</v>
      </c>
      <c r="I27" s="5">
        <f t="shared" si="42"/>
        <v>-2.9448763281341672</v>
      </c>
      <c r="K27" s="3">
        <f t="shared" si="43"/>
        <v>2.2000000000000006</v>
      </c>
      <c r="L27" s="4">
        <f t="shared" si="44"/>
        <v>-2.1638012013987842</v>
      </c>
      <c r="M27" s="4">
        <f t="shared" si="45"/>
        <v>-0.1172529627488767</v>
      </c>
      <c r="N27" s="4">
        <f t="shared" si="46"/>
        <v>-0.11705141664783113</v>
      </c>
      <c r="O27" s="4">
        <f t="shared" si="47"/>
        <v>-0.11705948410279197</v>
      </c>
      <c r="P27" s="5">
        <f t="shared" si="48"/>
        <v>-0.11677279367027014</v>
      </c>
      <c r="R27" s="3">
        <f t="shared" si="0"/>
        <v>1.1000000000000003</v>
      </c>
      <c r="S27" s="5">
        <f t="shared" si="1"/>
        <v>10.283423544978998</v>
      </c>
      <c r="U27" s="3">
        <f t="shared" si="2"/>
        <v>1.1000000000000003</v>
      </c>
      <c r="V27" s="4">
        <f t="shared" si="3"/>
        <v>10.283423544978998</v>
      </c>
      <c r="W27" s="5">
        <f t="shared" si="4"/>
        <v>7.924771190407677</v>
      </c>
      <c r="Y27" s="3">
        <f t="shared" si="5"/>
        <v>1.1000000000000003</v>
      </c>
      <c r="Z27" s="4">
        <f t="shared" si="49"/>
        <v>-0.92034827704120858</v>
      </c>
      <c r="AA27" s="4">
        <f t="shared" si="6"/>
        <v>-4.2065083230008835E-2</v>
      </c>
      <c r="AB27" s="4">
        <f t="shared" si="7"/>
        <v>-4.3170584348845596E-2</v>
      </c>
      <c r="AC27" s="4">
        <f t="shared" si="8"/>
        <v>-4.3147667385258298E-2</v>
      </c>
      <c r="AD27" s="5">
        <f t="shared" si="9"/>
        <v>-4.4208253631552293E-2</v>
      </c>
      <c r="AF27" s="3">
        <f t="shared" si="10"/>
        <v>0.22000000000000006</v>
      </c>
      <c r="AG27" s="5">
        <f t="shared" si="11"/>
        <v>-1.9864165466125134</v>
      </c>
      <c r="AI27" s="3">
        <f t="shared" si="12"/>
        <v>0.22000000000000006</v>
      </c>
      <c r="AJ27" s="4">
        <f t="shared" si="13"/>
        <v>-1.9864165466125134</v>
      </c>
      <c r="AK27" s="5">
        <f t="shared" si="14"/>
        <v>-2.006926130119806</v>
      </c>
      <c r="AM27" s="3">
        <f t="shared" si="15"/>
        <v>0.22000000000000006</v>
      </c>
      <c r="AN27" s="4">
        <f t="shared" si="50"/>
        <v>-0.52496610891008333</v>
      </c>
      <c r="AO27" s="4">
        <f t="shared" si="16"/>
        <v>9.7460555541440048E-4</v>
      </c>
      <c r="AP27" s="4">
        <f t="shared" si="17"/>
        <v>9.5752895869335953E-4</v>
      </c>
      <c r="AQ27" s="4">
        <f t="shared" si="18"/>
        <v>9.5757374568352391E-4</v>
      </c>
      <c r="AR27" s="5">
        <f t="shared" si="19"/>
        <v>9.3883221440165031E-4</v>
      </c>
      <c r="BY27" s="3">
        <f t="shared" si="76"/>
        <v>0.22000000000000006</v>
      </c>
      <c r="BZ27" s="5">
        <f t="shared" si="77"/>
        <v>3.3112843288540658E-3</v>
      </c>
      <c r="CB27" s="3">
        <f t="shared" si="78"/>
        <v>0.22000000000000006</v>
      </c>
      <c r="CC27" s="4">
        <f t="shared" si="79"/>
        <v>3.3112843288540658E-3</v>
      </c>
      <c r="CD27" s="5">
        <f t="shared" si="80"/>
        <v>7.1066783037471966E-3</v>
      </c>
      <c r="CF27" s="3">
        <f t="shared" si="81"/>
        <v>0.22000000000000006</v>
      </c>
      <c r="CG27" s="4">
        <f t="shared" si="64"/>
        <v>3.549729320789596E-3</v>
      </c>
      <c r="CH27" s="4">
        <f t="shared" si="82"/>
        <v>4.4109531334364185E-4</v>
      </c>
      <c r="CI27" s="4">
        <f t="shared" si="83"/>
        <v>4.6235941762984192E-4</v>
      </c>
      <c r="CJ27" s="4">
        <f t="shared" si="84"/>
        <v>4.6236012214142906E-4</v>
      </c>
      <c r="CK27" s="5">
        <f t="shared" si="85"/>
        <v>4.8412599987038697E-4</v>
      </c>
    </row>
    <row r="28" spans="4:89" x14ac:dyDescent="0.25">
      <c r="D28" s="3">
        <f t="shared" si="38"/>
        <v>2.3000000000000007</v>
      </c>
      <c r="E28" s="5">
        <f t="shared" si="39"/>
        <v>-2.9448763281341672</v>
      </c>
      <c r="G28" s="3">
        <f t="shared" si="40"/>
        <v>2.3000000000000007</v>
      </c>
      <c r="H28" s="4">
        <f t="shared" si="41"/>
        <v>-2.9448763281341672</v>
      </c>
      <c r="I28" s="5">
        <f t="shared" si="42"/>
        <v>-2.9987963674710945</v>
      </c>
      <c r="K28" s="3">
        <f t="shared" si="43"/>
        <v>2.3000000000000007</v>
      </c>
      <c r="L28" s="4">
        <f t="shared" si="44"/>
        <v>-2.2802117474931949</v>
      </c>
      <c r="M28" s="4">
        <f t="shared" si="45"/>
        <v>-0.11677425449290402</v>
      </c>
      <c r="N28" s="4">
        <f t="shared" si="46"/>
        <v>-0.11641410844134835</v>
      </c>
      <c r="O28" s="4">
        <f t="shared" si="47"/>
        <v>-0.11642855099344696</v>
      </c>
      <c r="P28" s="5">
        <f t="shared" si="48"/>
        <v>-0.11600370320397019</v>
      </c>
      <c r="R28" s="3">
        <f t="shared" si="0"/>
        <v>1.1500000000000004</v>
      </c>
      <c r="S28" s="5">
        <f t="shared" si="1"/>
        <v>7.924771190407677</v>
      </c>
      <c r="U28" s="3">
        <f t="shared" si="2"/>
        <v>1.1500000000000004</v>
      </c>
      <c r="V28" s="4">
        <f t="shared" si="3"/>
        <v>7.924771190407677</v>
      </c>
      <c r="W28" s="5">
        <f t="shared" si="4"/>
        <v>7.0382472408851182</v>
      </c>
      <c r="Y28" s="3">
        <f t="shared" si="5"/>
        <v>1.1500000000000004</v>
      </c>
      <c r="Z28" s="4">
        <f t="shared" si="49"/>
        <v>-0.96555377219147442</v>
      </c>
      <c r="AA28" s="4">
        <f t="shared" si="6"/>
        <v>-4.42080899177437E-2</v>
      </c>
      <c r="AB28" s="4">
        <f t="shared" si="7"/>
        <v>-4.5223086296796444E-2</v>
      </c>
      <c r="AC28" s="4">
        <f t="shared" si="8"/>
        <v>-4.5202296985430102E-2</v>
      </c>
      <c r="AD28" s="5">
        <f t="shared" si="9"/>
        <v>-4.6174114419398352E-2</v>
      </c>
      <c r="AF28" s="3">
        <f t="shared" si="10"/>
        <v>0.23000000000000007</v>
      </c>
      <c r="AG28" s="5">
        <f t="shared" si="11"/>
        <v>-2.006926130119806</v>
      </c>
      <c r="AI28" s="3">
        <f t="shared" si="12"/>
        <v>0.23000000000000007</v>
      </c>
      <c r="AJ28" s="4">
        <f t="shared" si="13"/>
        <v>-2.006926130119806</v>
      </c>
      <c r="AK28" s="5">
        <f t="shared" si="14"/>
        <v>-2.027613929796622</v>
      </c>
      <c r="AM28" s="3">
        <f t="shared" si="15"/>
        <v>0.23000000000000007</v>
      </c>
      <c r="AN28" s="4">
        <f t="shared" si="50"/>
        <v>-0.52404790073576102</v>
      </c>
      <c r="AO28" s="4">
        <f t="shared" si="16"/>
        <v>9.3883381287040448E-4</v>
      </c>
      <c r="AP28" s="4">
        <f t="shared" si="17"/>
        <v>9.1845023675369512E-4</v>
      </c>
      <c r="AQ28" s="4">
        <f t="shared" si="18"/>
        <v>9.185054112907595E-4</v>
      </c>
      <c r="AR28" s="5">
        <f t="shared" si="19"/>
        <v>8.9650393697450687E-4</v>
      </c>
      <c r="BY28" s="3">
        <f t="shared" si="76"/>
        <v>0.23000000000000007</v>
      </c>
      <c r="BZ28" s="5">
        <f t="shared" si="77"/>
        <v>3.7953939748931313E-3</v>
      </c>
      <c r="CB28" s="3">
        <f t="shared" si="78"/>
        <v>0.23000000000000007</v>
      </c>
      <c r="CC28" s="4">
        <f t="shared" si="79"/>
        <v>3.7953939748931313E-3</v>
      </c>
      <c r="CD28" s="5">
        <f t="shared" si="80"/>
        <v>8.1199319999405092E-3</v>
      </c>
      <c r="CF28" s="3">
        <f t="shared" si="81"/>
        <v>0.23000000000000007</v>
      </c>
      <c r="CG28" s="4">
        <f t="shared" si="64"/>
        <v>4.0562072084450156E-3</v>
      </c>
      <c r="CH28" s="4">
        <f t="shared" si="82"/>
        <v>4.84126005782509E-4</v>
      </c>
      <c r="CI28" s="4">
        <f t="shared" si="83"/>
        <v>5.0639377689025943E-4</v>
      </c>
      <c r="CJ28" s="4">
        <f t="shared" si="84"/>
        <v>5.0639462247752912E-4</v>
      </c>
      <c r="CK28" s="5">
        <f t="shared" si="85"/>
        <v>5.2916452141443175E-4</v>
      </c>
    </row>
    <row r="29" spans="4:89" x14ac:dyDescent="0.25">
      <c r="D29" s="3">
        <f t="shared" si="38"/>
        <v>2.4000000000000008</v>
      </c>
      <c r="E29" s="5">
        <f t="shared" si="39"/>
        <v>-2.9987963674710945</v>
      </c>
      <c r="G29" s="3">
        <f t="shared" si="40"/>
        <v>2.4000000000000008</v>
      </c>
      <c r="H29" s="4">
        <f t="shared" si="41"/>
        <v>-2.9987963674710945</v>
      </c>
      <c r="I29" s="5">
        <f t="shared" si="42"/>
        <v>-3.0592925877272741</v>
      </c>
      <c r="K29" s="3">
        <f t="shared" si="43"/>
        <v>2.4000000000000008</v>
      </c>
      <c r="L29" s="4">
        <f t="shared" si="44"/>
        <v>-2.3957404343895869</v>
      </c>
      <c r="M29" s="4">
        <f t="shared" si="45"/>
        <v>-0.11600514706960262</v>
      </c>
      <c r="N29" s="4">
        <f t="shared" si="46"/>
        <v>-0.11552687840760822</v>
      </c>
      <c r="O29" s="4">
        <f t="shared" si="47"/>
        <v>-0.11554603756404813</v>
      </c>
      <c r="P29" s="5">
        <f t="shared" si="48"/>
        <v>-0.11502114236543698</v>
      </c>
      <c r="R29" s="3">
        <f t="shared" si="0"/>
        <v>1.2000000000000004</v>
      </c>
      <c r="S29" s="5">
        <f t="shared" si="1"/>
        <v>7.0382472408851173</v>
      </c>
      <c r="U29" s="3">
        <f t="shared" si="2"/>
        <v>1.2000000000000004</v>
      </c>
      <c r="V29" s="4">
        <f t="shared" si="3"/>
        <v>7.0382472408851173</v>
      </c>
      <c r="W29" s="5">
        <f t="shared" si="4"/>
        <v>6.5490970541086604</v>
      </c>
      <c r="Y29" s="3">
        <f t="shared" si="5"/>
        <v>1.2000000000000004</v>
      </c>
      <c r="Z29" s="4">
        <f t="shared" si="49"/>
        <v>-1.0126396841712304</v>
      </c>
      <c r="AA29" s="4">
        <f t="shared" si="6"/>
        <v>-4.617398417695056E-2</v>
      </c>
      <c r="AB29" s="4">
        <f t="shared" si="7"/>
        <v>-4.7102192114008734E-2</v>
      </c>
      <c r="AC29" s="4">
        <f t="shared" si="8"/>
        <v>-4.7083400003293537E-2</v>
      </c>
      <c r="AD29" s="5">
        <f t="shared" si="9"/>
        <v>-4.7970303466981175E-2</v>
      </c>
      <c r="AF29" s="3">
        <f t="shared" si="10"/>
        <v>0.24000000000000007</v>
      </c>
      <c r="AG29" s="5">
        <f t="shared" si="11"/>
        <v>-2.027613929796622</v>
      </c>
      <c r="AI29" s="3">
        <f t="shared" si="12"/>
        <v>0.24000000000000007</v>
      </c>
      <c r="AJ29" s="4">
        <f t="shared" si="13"/>
        <v>-2.027613929796622</v>
      </c>
      <c r="AK29" s="5">
        <f t="shared" si="14"/>
        <v>-2.0484865933840792</v>
      </c>
      <c r="AM29" s="3">
        <f t="shared" si="15"/>
        <v>0.24000000000000007</v>
      </c>
      <c r="AN29" s="4">
        <f t="shared" si="50"/>
        <v>-0.52317521930865274</v>
      </c>
      <c r="AO29" s="4">
        <f t="shared" si="16"/>
        <v>8.9650557040160856E-4</v>
      </c>
      <c r="AP29" s="4">
        <f t="shared" si="17"/>
        <v>8.7291003923251412E-4</v>
      </c>
      <c r="AQ29" s="4">
        <f t="shared" si="18"/>
        <v>8.729758184920053E-4</v>
      </c>
      <c r="AR29" s="5">
        <f t="shared" si="19"/>
        <v>8.4781127679889627E-4</v>
      </c>
      <c r="BY29" s="3">
        <f t="shared" si="76"/>
        <v>0.24000000000000007</v>
      </c>
      <c r="BZ29" s="5">
        <f t="shared" si="77"/>
        <v>4.3245380250473784E-3</v>
      </c>
      <c r="CB29" s="3">
        <f t="shared" si="78"/>
        <v>0.24000000000000007</v>
      </c>
      <c r="CC29" s="4">
        <f t="shared" si="79"/>
        <v>4.3245380250473784E-3</v>
      </c>
      <c r="CD29" s="5">
        <f t="shared" si="80"/>
        <v>9.2252630663860573E-3</v>
      </c>
      <c r="CF29" s="3">
        <f t="shared" si="81"/>
        <v>0.24000000000000007</v>
      </c>
      <c r="CG29" s="4">
        <f t="shared" si="64"/>
        <v>4.6087281595958577E-3</v>
      </c>
      <c r="CH29" s="4">
        <f t="shared" si="82"/>
        <v>5.2916452816917869E-4</v>
      </c>
      <c r="CI29" s="4">
        <f t="shared" si="83"/>
        <v>5.5243669221665954E-4</v>
      </c>
      <c r="CJ29" s="4">
        <f t="shared" si="84"/>
        <v>5.5243769911185784E-4</v>
      </c>
      <c r="CK29" s="5">
        <f t="shared" si="85"/>
        <v>5.7621239607883986E-4</v>
      </c>
    </row>
    <row r="30" spans="4:89" x14ac:dyDescent="0.25">
      <c r="D30" s="3">
        <f t="shared" si="38"/>
        <v>2.5000000000000009</v>
      </c>
      <c r="E30" s="5">
        <f t="shared" si="39"/>
        <v>-3.0592925877272741</v>
      </c>
      <c r="G30" s="3">
        <f t="shared" si="40"/>
        <v>2.5000000000000009</v>
      </c>
      <c r="H30" s="4">
        <f t="shared" si="41"/>
        <v>-3.0592925877272741</v>
      </c>
      <c r="I30" s="5">
        <f t="shared" si="42"/>
        <v>-3.1250318631231506</v>
      </c>
      <c r="K30" s="3">
        <f t="shared" si="43"/>
        <v>2.5000000000000009</v>
      </c>
      <c r="L30" s="4">
        <f t="shared" si="44"/>
        <v>-2.5102079760180676</v>
      </c>
      <c r="M30" s="4">
        <f t="shared" si="45"/>
        <v>-0.1150225301026038</v>
      </c>
      <c r="N30" s="4">
        <f t="shared" si="46"/>
        <v>-0.11446154668031142</v>
      </c>
      <c r="O30" s="4">
        <f t="shared" si="47"/>
        <v>-0.11448392407500102</v>
      </c>
      <c r="P30" s="5">
        <f t="shared" si="48"/>
        <v>-0.11389177815765479</v>
      </c>
      <c r="R30" s="3">
        <f t="shared" si="0"/>
        <v>1.2500000000000004</v>
      </c>
      <c r="S30" s="5">
        <f t="shared" si="1"/>
        <v>6.5490970541086604</v>
      </c>
      <c r="U30" s="3">
        <f t="shared" si="2"/>
        <v>1.2500000000000004</v>
      </c>
      <c r="V30" s="4">
        <f t="shared" si="3"/>
        <v>6.5490970541086604</v>
      </c>
      <c r="W30" s="5">
        <f t="shared" si="4"/>
        <v>6.1324508615249078</v>
      </c>
      <c r="Y30" s="3">
        <f t="shared" si="5"/>
        <v>1.2500000000000004</v>
      </c>
      <c r="Z30" s="4">
        <f t="shared" si="49"/>
        <v>-1.0614402095027251</v>
      </c>
      <c r="AA30" s="4">
        <f t="shared" si="6"/>
        <v>-4.7970202318225179E-2</v>
      </c>
      <c r="AB30" s="4">
        <f t="shared" si="7"/>
        <v>-4.8815553758442709E-2</v>
      </c>
      <c r="AC30" s="4">
        <f t="shared" si="8"/>
        <v>-4.8798624836017178E-2</v>
      </c>
      <c r="AD30" s="5">
        <f t="shared" si="9"/>
        <v>-4.9604592481822758E-2</v>
      </c>
      <c r="AF30" s="3">
        <f t="shared" si="10"/>
        <v>0.25000000000000006</v>
      </c>
      <c r="AG30" s="5">
        <f t="shared" si="11"/>
        <v>-2.0484865933840792</v>
      </c>
      <c r="AI30" s="3">
        <f t="shared" si="12"/>
        <v>0.25000000000000006</v>
      </c>
      <c r="AJ30" s="4">
        <f t="shared" si="13"/>
        <v>-2.0484865933840792</v>
      </c>
      <c r="AK30" s="5">
        <f t="shared" si="14"/>
        <v>-2.0695510883049018</v>
      </c>
      <c r="AM30" s="3">
        <f t="shared" si="15"/>
        <v>0.25000000000000006</v>
      </c>
      <c r="AN30" s="4">
        <f t="shared" si="50"/>
        <v>-0.52235433005012177</v>
      </c>
      <c r="AO30" s="4">
        <f t="shared" si="16"/>
        <v>8.4781294135773209E-4</v>
      </c>
      <c r="AP30" s="4">
        <f t="shared" si="17"/>
        <v>8.2110407557684732E-4</v>
      </c>
      <c r="AQ30" s="4">
        <f t="shared" si="18"/>
        <v>8.2118061517569415E-4</v>
      </c>
      <c r="AR30" s="5">
        <f t="shared" si="19"/>
        <v>7.9295322832328291E-4</v>
      </c>
      <c r="BY30" s="3">
        <f t="shared" si="76"/>
        <v>0.25000000000000006</v>
      </c>
      <c r="BZ30" s="5">
        <f t="shared" si="77"/>
        <v>4.9007250413386797E-3</v>
      </c>
      <c r="CB30" s="3">
        <f t="shared" si="78"/>
        <v>0.25000000000000006</v>
      </c>
      <c r="CC30" s="4">
        <f t="shared" si="79"/>
        <v>4.9007250413386797E-3</v>
      </c>
      <c r="CD30" s="5">
        <f t="shared" si="80"/>
        <v>1.0426690253736666E-2</v>
      </c>
      <c r="CF30" s="3">
        <f t="shared" si="81"/>
        <v>0.25000000000000006</v>
      </c>
      <c r="CG30" s="4">
        <f t="shared" si="64"/>
        <v>5.2093023768387293E-3</v>
      </c>
      <c r="CH30" s="4">
        <f t="shared" si="82"/>
        <v>5.7621240375249085E-4</v>
      </c>
      <c r="CI30" s="4">
        <f t="shared" si="83"/>
        <v>6.0048978986763728E-4</v>
      </c>
      <c r="CJ30" s="4">
        <f t="shared" si="84"/>
        <v>6.0049098016450139E-4</v>
      </c>
      <c r="CK30" s="5">
        <f t="shared" si="85"/>
        <v>6.252713596404608E-4</v>
      </c>
    </row>
    <row r="31" spans="4:89" x14ac:dyDescent="0.25">
      <c r="D31" s="3">
        <f t="shared" si="38"/>
        <v>2.600000000000001</v>
      </c>
      <c r="E31" s="5">
        <f t="shared" si="39"/>
        <v>-3.1250318631231506</v>
      </c>
      <c r="G31" s="3">
        <f t="shared" si="40"/>
        <v>2.600000000000001</v>
      </c>
      <c r="H31" s="4">
        <f t="shared" si="41"/>
        <v>-3.1250318631231506</v>
      </c>
      <c r="I31" s="5">
        <f t="shared" si="42"/>
        <v>-3.1949925988327341</v>
      </c>
      <c r="K31" s="3">
        <f t="shared" si="43"/>
        <v>2.600000000000001</v>
      </c>
      <c r="L31" s="4">
        <f t="shared" si="44"/>
        <v>-2.623496413637604</v>
      </c>
      <c r="M31" s="4">
        <f t="shared" si="45"/>
        <v>-0.11389308078162522</v>
      </c>
      <c r="N31" s="4">
        <f t="shared" si="46"/>
        <v>-0.11327934655535404</v>
      </c>
      <c r="O31" s="4">
        <f t="shared" si="47"/>
        <v>-0.11330364558609346</v>
      </c>
      <c r="P31" s="5">
        <f t="shared" si="48"/>
        <v>-0.11267156065269801</v>
      </c>
      <c r="R31" s="3">
        <f t="shared" si="0"/>
        <v>1.3000000000000005</v>
      </c>
      <c r="S31" s="5">
        <f t="shared" si="1"/>
        <v>6.1324508615249078</v>
      </c>
      <c r="U31" s="3">
        <f t="shared" si="2"/>
        <v>1.3000000000000005</v>
      </c>
      <c r="V31" s="4">
        <f t="shared" si="3"/>
        <v>6.1324508615249078</v>
      </c>
      <c r="W31" s="5">
        <f t="shared" si="4"/>
        <v>5.7401957050838863</v>
      </c>
      <c r="Y31" s="3">
        <f t="shared" si="5"/>
        <v>1.3000000000000005</v>
      </c>
      <c r="Z31" s="4">
        <f t="shared" si="49"/>
        <v>-1.1117973552680955</v>
      </c>
      <c r="AA31" s="4">
        <f t="shared" si="6"/>
        <v>-4.960451675151524E-2</v>
      </c>
      <c r="AB31" s="4">
        <f t="shared" si="7"/>
        <v>-5.0370990654798421E-2</v>
      </c>
      <c r="AC31" s="4">
        <f t="shared" si="8"/>
        <v>-5.0355793296431577E-2</v>
      </c>
      <c r="AD31" s="5">
        <f t="shared" si="9"/>
        <v>-5.1084789938247846E-2</v>
      </c>
      <c r="AF31" s="3">
        <f t="shared" si="10"/>
        <v>0.26000000000000006</v>
      </c>
      <c r="AG31" s="5">
        <f t="shared" si="11"/>
        <v>-2.0695510883049018</v>
      </c>
      <c r="AI31" s="3">
        <f t="shared" si="12"/>
        <v>0.26000000000000006</v>
      </c>
      <c r="AJ31" s="4">
        <f t="shared" si="13"/>
        <v>-2.0695510883049018</v>
      </c>
      <c r="AK31" s="5">
        <f t="shared" si="14"/>
        <v>-2.0908147294204853</v>
      </c>
      <c r="AM31" s="3">
        <f t="shared" si="15"/>
        <v>0.26000000000000006</v>
      </c>
      <c r="AN31" s="4">
        <f t="shared" si="50"/>
        <v>-0.52159129635622381</v>
      </c>
      <c r="AO31" s="4">
        <f t="shared" si="16"/>
        <v>7.9295492025178006E-4</v>
      </c>
      <c r="AP31" s="4">
        <f t="shared" si="17"/>
        <v>7.6323444038228511E-4</v>
      </c>
      <c r="AQ31" s="4">
        <f t="shared" si="18"/>
        <v>7.6332183751783315E-4</v>
      </c>
      <c r="AR31" s="5">
        <f t="shared" si="19"/>
        <v>7.3213468733604339E-4</v>
      </c>
      <c r="BY31" s="3">
        <f t="shared" si="76"/>
        <v>0.26000000000000006</v>
      </c>
      <c r="BZ31" s="5">
        <f t="shared" si="77"/>
        <v>5.525965212397988E-3</v>
      </c>
      <c r="CB31" s="3">
        <f t="shared" si="78"/>
        <v>0.26000000000000006</v>
      </c>
      <c r="CC31" s="4">
        <f t="shared" si="79"/>
        <v>5.525965212397988E-3</v>
      </c>
      <c r="CD31" s="5">
        <f t="shared" si="80"/>
        <v>1.1728235787711261E-2</v>
      </c>
      <c r="CF31" s="3">
        <f t="shared" si="81"/>
        <v>0.26000000000000006</v>
      </c>
      <c r="CG31" s="4">
        <f t="shared" si="64"/>
        <v>5.8599419127103427E-3</v>
      </c>
      <c r="CH31" s="4">
        <f t="shared" si="82"/>
        <v>6.2527136831253374E-4</v>
      </c>
      <c r="CI31" s="4">
        <f t="shared" si="83"/>
        <v>6.5055491799949491E-4</v>
      </c>
      <c r="CJ31" s="4">
        <f t="shared" si="84"/>
        <v>6.5055631573959305E-4</v>
      </c>
      <c r="CK31" s="5">
        <f t="shared" si="85"/>
        <v>6.7634337943897019E-4</v>
      </c>
    </row>
    <row r="32" spans="4:89" x14ac:dyDescent="0.25">
      <c r="D32" s="3">
        <f t="shared" si="38"/>
        <v>2.7000000000000011</v>
      </c>
      <c r="E32" s="5">
        <f t="shared" si="39"/>
        <v>-3.1949925988327341</v>
      </c>
      <c r="G32" s="3">
        <f t="shared" si="40"/>
        <v>2.7000000000000011</v>
      </c>
      <c r="H32" s="4">
        <f t="shared" si="41"/>
        <v>-3.1949925988327341</v>
      </c>
      <c r="I32" s="5">
        <f t="shared" si="42"/>
        <v>-3.2683788292121845</v>
      </c>
      <c r="K32" s="3">
        <f t="shared" si="43"/>
        <v>2.7000000000000011</v>
      </c>
      <c r="L32" s="4">
        <f t="shared" si="44"/>
        <v>-2.7355384633235693</v>
      </c>
      <c r="M32" s="4">
        <f t="shared" si="45"/>
        <v>-0.11267275897153642</v>
      </c>
      <c r="N32" s="4">
        <f t="shared" si="46"/>
        <v>-0.11203081978066354</v>
      </c>
      <c r="O32" s="4">
        <f t="shared" si="47"/>
        <v>-0.11205596731656364</v>
      </c>
      <c r="P32" s="5">
        <f t="shared" si="48"/>
        <v>-0.1114059649498001</v>
      </c>
      <c r="R32" s="3">
        <f t="shared" si="0"/>
        <v>1.3500000000000005</v>
      </c>
      <c r="S32" s="5">
        <f t="shared" si="1"/>
        <v>5.7401957050838863</v>
      </c>
      <c r="U32" s="3">
        <f t="shared" si="2"/>
        <v>1.3500000000000005</v>
      </c>
      <c r="V32" s="4">
        <f t="shared" si="3"/>
        <v>5.7401957050838863</v>
      </c>
      <c r="W32" s="5">
        <f t="shared" si="4"/>
        <v>5.3488439202030182</v>
      </c>
      <c r="Y32" s="3">
        <f t="shared" si="5"/>
        <v>1.3500000000000005</v>
      </c>
      <c r="Z32" s="4">
        <f t="shared" si="49"/>
        <v>-1.163560874112459</v>
      </c>
      <c r="AA32" s="4">
        <f t="shared" si="6"/>
        <v>-5.1084736549220966E-2</v>
      </c>
      <c r="AB32" s="4">
        <f t="shared" si="7"/>
        <v>-5.1776251171775679E-2</v>
      </c>
      <c r="AC32" s="4">
        <f t="shared" si="8"/>
        <v>-5.176266002323382E-2</v>
      </c>
      <c r="AD32" s="5">
        <f t="shared" si="9"/>
        <v>-5.2418554126940992E-2</v>
      </c>
      <c r="AF32" s="3">
        <f t="shared" si="10"/>
        <v>0.27000000000000007</v>
      </c>
      <c r="AG32" s="5">
        <f t="shared" si="11"/>
        <v>-2.0908147294204853</v>
      </c>
      <c r="AI32" s="3">
        <f t="shared" si="12"/>
        <v>0.27000000000000007</v>
      </c>
      <c r="AJ32" s="4">
        <f t="shared" si="13"/>
        <v>-2.0908147294204853</v>
      </c>
      <c r="AK32" s="5">
        <f t="shared" si="14"/>
        <v>-2.1122852084390815</v>
      </c>
      <c r="AM32" s="3">
        <f t="shared" si="15"/>
        <v>0.27000000000000007</v>
      </c>
      <c r="AN32" s="4">
        <f t="shared" si="50"/>
        <v>-0.52089197417059874</v>
      </c>
      <c r="AO32" s="4">
        <f t="shared" si="16"/>
        <v>7.3213640294998554E-4</v>
      </c>
      <c r="AP32" s="4">
        <f t="shared" si="17"/>
        <v>6.9950865206512146E-4</v>
      </c>
      <c r="AQ32" s="4">
        <f t="shared" si="18"/>
        <v>6.9960694882176071E-4</v>
      </c>
      <c r="AR32" s="5">
        <f t="shared" si="19"/>
        <v>6.6556550902674655E-4</v>
      </c>
      <c r="BY32" s="3">
        <f t="shared" si="76"/>
        <v>0.27000000000000007</v>
      </c>
      <c r="BZ32" s="5">
        <f t="shared" si="77"/>
        <v>6.2022705753132746E-3</v>
      </c>
      <c r="CB32" s="3">
        <f t="shared" si="78"/>
        <v>0.27000000000000007</v>
      </c>
      <c r="CC32" s="4">
        <f t="shared" si="79"/>
        <v>6.2022705753132746E-3</v>
      </c>
      <c r="CD32" s="5">
        <f t="shared" si="80"/>
        <v>1.3133925832229441E-2</v>
      </c>
      <c r="CF32" s="3">
        <f t="shared" si="81"/>
        <v>0.27000000000000007</v>
      </c>
      <c r="CG32" s="4">
        <f t="shared" si="64"/>
        <v>6.5626609111213837E-3</v>
      </c>
      <c r="CH32" s="4">
        <f t="shared" si="82"/>
        <v>6.7634338919220368E-4</v>
      </c>
      <c r="CI32" s="4">
        <f t="shared" si="83"/>
        <v>7.0263416612289121E-4</v>
      </c>
      <c r="CJ32" s="4">
        <f t="shared" si="84"/>
        <v>7.0263579738312596E-4</v>
      </c>
      <c r="CK32" s="5">
        <f t="shared" si="85"/>
        <v>7.2943067426201047E-4</v>
      </c>
    </row>
    <row r="33" spans="4:89" x14ac:dyDescent="0.25">
      <c r="D33" s="3">
        <f t="shared" si="38"/>
        <v>2.8000000000000012</v>
      </c>
      <c r="E33" s="5">
        <f t="shared" si="39"/>
        <v>-3.268378829212184</v>
      </c>
      <c r="G33" s="3">
        <f t="shared" si="40"/>
        <v>2.8000000000000012</v>
      </c>
      <c r="H33" s="4">
        <f t="shared" si="41"/>
        <v>-3.268378829212184</v>
      </c>
      <c r="I33" s="5">
        <f t="shared" si="42"/>
        <v>-3.3445625074640501</v>
      </c>
      <c r="K33" s="3">
        <f t="shared" si="43"/>
        <v>2.8000000000000012</v>
      </c>
      <c r="L33" s="4">
        <f t="shared" si="44"/>
        <v>-2.8463074049218839</v>
      </c>
      <c r="M33" s="4">
        <f t="shared" si="45"/>
        <v>-0.11140704841549676</v>
      </c>
      <c r="N33" s="4">
        <f t="shared" si="46"/>
        <v>-0.11075637701345645</v>
      </c>
      <c r="O33" s="4">
        <f t="shared" si="47"/>
        <v>-0.11078152461850238</v>
      </c>
      <c r="P33" s="5">
        <f t="shared" si="48"/>
        <v>-0.11013079791047367</v>
      </c>
      <c r="R33" s="3">
        <f t="shared" si="0"/>
        <v>1.4000000000000006</v>
      </c>
      <c r="S33" s="5">
        <f t="shared" si="1"/>
        <v>5.3488439202030174</v>
      </c>
      <c r="U33" s="3">
        <f t="shared" si="2"/>
        <v>1.4000000000000006</v>
      </c>
      <c r="V33" s="4">
        <f t="shared" si="3"/>
        <v>5.3488439202030174</v>
      </c>
      <c r="W33" s="5">
        <f t="shared" si="4"/>
        <v>4.9405839414352224</v>
      </c>
      <c r="Y33" s="3">
        <f t="shared" si="5"/>
        <v>1.4000000000000006</v>
      </c>
      <c r="Z33" s="4">
        <f t="shared" si="49"/>
        <v>-1.2165880571256702</v>
      </c>
      <c r="AA33" s="4">
        <f t="shared" si="6"/>
        <v>-5.2418520499768854E-2</v>
      </c>
      <c r="AB33" s="4">
        <f t="shared" si="7"/>
        <v>-5.3038872343338976E-2</v>
      </c>
      <c r="AC33" s="4">
        <f t="shared" si="8"/>
        <v>-5.3026770597227713E-2</v>
      </c>
      <c r="AD33" s="5">
        <f t="shared" si="9"/>
        <v>-5.3613291698365186E-2</v>
      </c>
      <c r="AF33" s="3">
        <f t="shared" si="10"/>
        <v>0.28000000000000008</v>
      </c>
      <c r="AG33" s="5">
        <f t="shared" si="11"/>
        <v>-2.112285208439082</v>
      </c>
      <c r="AI33" s="3">
        <f t="shared" si="12"/>
        <v>0.28000000000000008</v>
      </c>
      <c r="AJ33" s="4">
        <f t="shared" si="13"/>
        <v>-2.112285208439082</v>
      </c>
      <c r="AK33" s="5">
        <f t="shared" si="14"/>
        <v>-2.1339706254333031</v>
      </c>
      <c r="AM33" s="3">
        <f t="shared" si="15"/>
        <v>0.28000000000000008</v>
      </c>
      <c r="AN33" s="4">
        <f t="shared" si="50"/>
        <v>-0.52026200747925777</v>
      </c>
      <c r="AO33" s="4">
        <f t="shared" si="16"/>
        <v>6.6556724473150713E-4</v>
      </c>
      <c r="AP33" s="4">
        <f t="shared" si="17"/>
        <v>6.3013873081486167E-4</v>
      </c>
      <c r="AQ33" s="4">
        <f t="shared" si="18"/>
        <v>6.3024791758618142E-4</v>
      </c>
      <c r="AR33" s="5">
        <f t="shared" si="19"/>
        <v>5.9345960651205538E-4</v>
      </c>
      <c r="BY33" s="3">
        <f t="shared" si="76"/>
        <v>0.28000000000000008</v>
      </c>
      <c r="BZ33" s="5">
        <f t="shared" si="77"/>
        <v>6.931655256916169E-3</v>
      </c>
      <c r="CB33" s="3">
        <f t="shared" si="78"/>
        <v>0.28000000000000008</v>
      </c>
      <c r="CC33" s="4">
        <f t="shared" si="79"/>
        <v>6.931655256916169E-3</v>
      </c>
      <c r="CD33" s="5">
        <f t="shared" si="80"/>
        <v>1.4647790992278344E-2</v>
      </c>
      <c r="CF33" s="3">
        <f t="shared" si="81"/>
        <v>0.28000000000000008</v>
      </c>
      <c r="CG33" s="4">
        <f t="shared" si="64"/>
        <v>7.3194758691062269E-3</v>
      </c>
      <c r="CH33" s="4">
        <f t="shared" si="82"/>
        <v>7.2943068518234401E-4</v>
      </c>
      <c r="CI33" s="4">
        <f t="shared" si="83"/>
        <v>7.5672988541760538E-4</v>
      </c>
      <c r="CJ33" s="4">
        <f t="shared" si="84"/>
        <v>7.5673177839903584E-4</v>
      </c>
      <c r="CK33" s="5">
        <f t="shared" si="85"/>
        <v>7.8453573509343442E-4</v>
      </c>
    </row>
    <row r="34" spans="4:89" x14ac:dyDescent="0.25">
      <c r="D34" s="3">
        <f t="shared" si="38"/>
        <v>2.9000000000000012</v>
      </c>
      <c r="E34" s="5">
        <f t="shared" si="39"/>
        <v>-3.3445625074640501</v>
      </c>
      <c r="G34" s="3">
        <f t="shared" si="40"/>
        <v>2.9000000000000012</v>
      </c>
      <c r="H34" s="4">
        <f t="shared" si="41"/>
        <v>-3.3445625074640501</v>
      </c>
      <c r="I34" s="5">
        <f t="shared" si="42"/>
        <v>-3.4230433051041853</v>
      </c>
      <c r="K34" s="3">
        <f t="shared" si="43"/>
        <v>2.9000000000000012</v>
      </c>
      <c r="L34" s="4">
        <f t="shared" si="44"/>
        <v>-2.9558079690467669</v>
      </c>
      <c r="M34" s="4">
        <f t="shared" si="45"/>
        <v>-0.11013176303462124</v>
      </c>
      <c r="N34" s="4">
        <f t="shared" si="46"/>
        <v>-0.10948731301218172</v>
      </c>
      <c r="O34" s="4">
        <f t="shared" si="47"/>
        <v>-0.10951182175879644</v>
      </c>
      <c r="P34" s="5">
        <f t="shared" si="48"/>
        <v>-0.10887335217272087</v>
      </c>
      <c r="R34" s="3">
        <f t="shared" si="0"/>
        <v>1.4500000000000006</v>
      </c>
      <c r="S34" s="5">
        <f t="shared" si="1"/>
        <v>4.9405839414352224</v>
      </c>
      <c r="U34" s="3">
        <f t="shared" si="2"/>
        <v>1.4500000000000006</v>
      </c>
      <c r="V34" s="4">
        <f t="shared" si="3"/>
        <v>4.9405839414352224</v>
      </c>
      <c r="W34" s="5">
        <f t="shared" si="4"/>
        <v>4.4975251676185968</v>
      </c>
      <c r="Y34" s="3">
        <f t="shared" si="5"/>
        <v>1.4500000000000006</v>
      </c>
      <c r="Z34" s="4">
        <f t="shared" si="49"/>
        <v>-1.2707434583249397</v>
      </c>
      <c r="AA34" s="4">
        <f t="shared" si="6"/>
        <v>-5.3613275659215087E-2</v>
      </c>
      <c r="AB34" s="4">
        <f t="shared" si="7"/>
        <v>-5.4166112949451097E-2</v>
      </c>
      <c r="AC34" s="4">
        <f t="shared" si="8"/>
        <v>-5.4155393408856001E-2</v>
      </c>
      <c r="AD34" s="5">
        <f t="shared" si="9"/>
        <v>-5.4676118819787324E-2</v>
      </c>
      <c r="AF34" s="3">
        <f t="shared" si="10"/>
        <v>0.29000000000000009</v>
      </c>
      <c r="AG34" s="5">
        <f t="shared" si="11"/>
        <v>-2.1339706254333031</v>
      </c>
      <c r="AI34" s="3">
        <f t="shared" si="12"/>
        <v>0.29000000000000009</v>
      </c>
      <c r="AJ34" s="4">
        <f t="shared" si="13"/>
        <v>-2.1339706254333031</v>
      </c>
      <c r="AK34" s="5">
        <f t="shared" si="14"/>
        <v>-2.1558795229169285</v>
      </c>
      <c r="AM34" s="3">
        <f t="shared" si="15"/>
        <v>0.29000000000000009</v>
      </c>
      <c r="AN34" s="4">
        <f t="shared" si="50"/>
        <v>-0.51970682468578222</v>
      </c>
      <c r="AO34" s="4">
        <f t="shared" si="16"/>
        <v>5.9346135881281799E-4</v>
      </c>
      <c r="AP34" s="4">
        <f t="shared" si="17"/>
        <v>5.5534031807992295E-4</v>
      </c>
      <c r="AQ34" s="4">
        <f t="shared" si="18"/>
        <v>5.5546033705987992E-4</v>
      </c>
      <c r="AR34" s="5">
        <f t="shared" si="19"/>
        <v>5.1603409176056308E-4</v>
      </c>
      <c r="BY34" s="3">
        <f t="shared" si="76"/>
        <v>0.29000000000000009</v>
      </c>
      <c r="BZ34" s="5">
        <f t="shared" si="77"/>
        <v>7.7161357353621764E-3</v>
      </c>
      <c r="CB34" s="3">
        <f t="shared" si="78"/>
        <v>0.29000000000000009</v>
      </c>
      <c r="CC34" s="4">
        <f t="shared" si="79"/>
        <v>7.7161357353621764E-3</v>
      </c>
      <c r="CD34" s="5">
        <f t="shared" si="80"/>
        <v>1.6273866858231217E-2</v>
      </c>
      <c r="CF34" s="3">
        <f t="shared" si="81"/>
        <v>0.29000000000000009</v>
      </c>
      <c r="CG34" s="4">
        <f t="shared" si="64"/>
        <v>8.1324059197568667E-3</v>
      </c>
      <c r="CH34" s="4">
        <f t="shared" si="82"/>
        <v>7.8453574726998476E-4</v>
      </c>
      <c r="CI34" s="4">
        <f t="shared" si="83"/>
        <v>8.1284470991553755E-4</v>
      </c>
      <c r="CJ34" s="4">
        <f t="shared" si="84"/>
        <v>8.1284689503368648E-4</v>
      </c>
      <c r="CK34" s="5">
        <f t="shared" si="85"/>
        <v>8.4166134673540206E-4</v>
      </c>
    </row>
    <row r="35" spans="4:89" ht="15.75" thickBot="1" x14ac:dyDescent="0.3">
      <c r="D35" s="6">
        <f t="shared" si="38"/>
        <v>3.0000000000000013</v>
      </c>
      <c r="E35" s="8">
        <f t="shared" si="39"/>
        <v>-3.4230433051041858</v>
      </c>
      <c r="G35" s="6">
        <f t="shared" si="40"/>
        <v>3.0000000000000013</v>
      </c>
      <c r="H35" s="7">
        <f t="shared" si="41"/>
        <v>-3.4230433051041858</v>
      </c>
      <c r="I35" s="8">
        <f t="shared" si="42"/>
        <v>-3.5034197411078893</v>
      </c>
      <c r="K35" s="6">
        <f t="shared" si="43"/>
        <v>3.0000000000000013</v>
      </c>
      <c r="L35" s="7">
        <f t="shared" si="44"/>
        <v>-3.0640684676059577</v>
      </c>
      <c r="M35" s="7">
        <f t="shared" si="45"/>
        <v>-0.10887420081377269</v>
      </c>
      <c r="N35" s="7">
        <f t="shared" si="46"/>
        <v>-0.10824706281779486</v>
      </c>
      <c r="O35" s="7">
        <f t="shared" si="47"/>
        <v>-0.10827047758829392</v>
      </c>
      <c r="P35" s="8">
        <f t="shared" si="48"/>
        <v>-0.10765370972919408</v>
      </c>
      <c r="R35" s="3">
        <f t="shared" si="0"/>
        <v>1.5000000000000007</v>
      </c>
      <c r="S35" s="5">
        <f t="shared" si="1"/>
        <v>4.4975251676185968</v>
      </c>
      <c r="U35" s="3">
        <f t="shared" si="2"/>
        <v>1.5000000000000007</v>
      </c>
      <c r="V35" s="4">
        <f t="shared" si="3"/>
        <v>4.4975251676185968</v>
      </c>
      <c r="W35" s="5">
        <f t="shared" si="4"/>
        <v>4.0006006201719355</v>
      </c>
      <c r="Y35" s="3">
        <f t="shared" si="5"/>
        <v>1.5000000000000007</v>
      </c>
      <c r="Z35" s="4">
        <f t="shared" si="49"/>
        <v>-1.325898603526948</v>
      </c>
      <c r="AA35" s="4">
        <f t="shared" si="6"/>
        <v>-5.4676118518423626E-2</v>
      </c>
      <c r="AB35" s="4">
        <f t="shared" si="7"/>
        <v>-5.5164939073427524E-2</v>
      </c>
      <c r="AC35" s="4">
        <f t="shared" si="8"/>
        <v>-5.5155504323397435E-2</v>
      </c>
      <c r="AD35" s="5">
        <f t="shared" si="9"/>
        <v>-5.561386589997637E-2</v>
      </c>
      <c r="AF35" s="3">
        <f t="shared" si="10"/>
        <v>0.3000000000000001</v>
      </c>
      <c r="AG35" s="5">
        <f t="shared" si="11"/>
        <v>-2.1558795229169281</v>
      </c>
      <c r="AI35" s="3">
        <f t="shared" si="12"/>
        <v>0.3000000000000001</v>
      </c>
      <c r="AJ35" s="4">
        <f t="shared" si="13"/>
        <v>-2.1558795229169281</v>
      </c>
      <c r="AK35" s="5">
        <f t="shared" si="14"/>
        <v>-2.1780209229443681</v>
      </c>
      <c r="AM35" s="3">
        <f t="shared" si="15"/>
        <v>0.3000000000000001</v>
      </c>
      <c r="AN35" s="4">
        <f t="shared" si="50"/>
        <v>-0.51923163582381615</v>
      </c>
      <c r="AO35" s="4">
        <f t="shared" si="16"/>
        <v>5.1603585727110965E-4</v>
      </c>
      <c r="AP35" s="4">
        <f t="shared" si="17"/>
        <v>4.7533183921478052E-4</v>
      </c>
      <c r="AQ35" s="4">
        <f t="shared" si="18"/>
        <v>4.7546258791692533E-4</v>
      </c>
      <c r="AR35" s="5">
        <f t="shared" si="19"/>
        <v>4.3350846026211909E-4</v>
      </c>
      <c r="BY35" s="3">
        <f t="shared" si="76"/>
        <v>0.3000000000000001</v>
      </c>
      <c r="BZ35" s="5">
        <f t="shared" si="77"/>
        <v>8.557731122869042E-3</v>
      </c>
      <c r="CB35" s="3">
        <f t="shared" si="78"/>
        <v>0.3000000000000001</v>
      </c>
      <c r="CC35" s="4">
        <f t="shared" si="79"/>
        <v>8.557731122869042E-3</v>
      </c>
      <c r="CD35" s="5">
        <f t="shared" si="80"/>
        <v>1.8016194593357796E-2</v>
      </c>
      <c r="CF35" s="3">
        <f t="shared" si="81"/>
        <v>0.3000000000000001</v>
      </c>
      <c r="CG35" s="4">
        <f t="shared" si="64"/>
        <v>9.0034731372208437E-3</v>
      </c>
      <c r="CH35" s="4">
        <f t="shared" si="82"/>
        <v>8.4166136026043753E-4</v>
      </c>
      <c r="CI35" s="4">
        <f t="shared" si="83"/>
        <v>8.7098157856333705E-4</v>
      </c>
      <c r="CJ35" s="4">
        <f t="shared" si="84"/>
        <v>8.7098408854016825E-4</v>
      </c>
      <c r="CK35" s="5">
        <f t="shared" si="85"/>
        <v>9.0081061031641572E-4</v>
      </c>
    </row>
    <row r="36" spans="4:89" x14ac:dyDescent="0.25">
      <c r="R36" s="3">
        <f t="shared" ref="R36:R65" si="86">R35+$B$3</f>
        <v>1.5500000000000007</v>
      </c>
      <c r="S36" s="5">
        <f t="shared" ref="S36:S65" si="87">S35+$B$3*((-3*(R35^2)-2*R35*S35)/((R35^2)+COS(S35)))</f>
        <v>4.0006006201719364</v>
      </c>
      <c r="U36" s="3">
        <f t="shared" ref="U36:U65" si="88">U35+$B$3</f>
        <v>1.5500000000000007</v>
      </c>
      <c r="V36" s="4">
        <f t="shared" ref="V36:V65" si="89">V35+$B$3*((-3*(U35^2)-2*U35*V35)/((U35^2)+COS(V35)))</f>
        <v>4.0006006201719364</v>
      </c>
      <c r="W36" s="5">
        <f t="shared" ref="W36:W65" si="90">V35+$B$3*(((-3*(U35^2)-2*U35*V35)/((U35^2)+COS(V35)))+((-3*(U36^2)-2*U36*V36)/((U36^2)+COS(V36))))</f>
        <v>3.4401124798095024</v>
      </c>
      <c r="Y36" s="3">
        <f t="shared" ref="Y36:Y65" si="91">Y35+$B$3</f>
        <v>1.5500000000000007</v>
      </c>
      <c r="Z36" s="4">
        <f t="shared" ref="Z36:Z65" si="92">Z35+1/6*(AA36+2*AB36+2*AC36+AD36)</f>
        <v>-1.3819317190973279</v>
      </c>
      <c r="AA36" s="4">
        <f t="shared" ref="AA36:AA65" si="93">$B$3*((-3*(Y35^2)-2*Y35*Z35)/((Y35^2)+COS(Z35)))</f>
        <v>-5.5613879738531304E-2</v>
      </c>
      <c r="AB36" s="4">
        <f t="shared" ref="AB36:AB65" si="94">$B$3*((-3*((Y35+1/2*$B$3)^2)-2*(Y35+1/2*$B$3)*(Z35+1/2*AA36))/(((Y35+1/2*$B$3)^2)+COS((Z35+1/2*AA36))))</f>
        <v>-5.6042044884844044E-2</v>
      </c>
      <c r="AC36" s="4">
        <f t="shared" ref="AC36:AC65" si="95">$B$3*((-3*((Y35+1/2*$B$3)^2)-2*(Y35+1/2*$B$3)*(Z35+1/2*AB36))/(((Y35+1/2*$B$3)^2)+COS((Z35+1/2*AB36))))</f>
        <v>-5.6033806829528313E-2</v>
      </c>
      <c r="AD36" s="5">
        <f t="shared" ref="AD36:AD65" si="96">$B$3*((-3*((Y35+$B$3)^2)-2*(Y35+$B$3)*(Z35+AC36))/(((Y35+$B$3)^2)+COS((Z35+AC36))))</f>
        <v>-5.6433110255003804E-2</v>
      </c>
      <c r="AF36" s="3">
        <f t="shared" ref="AF36:AF65" si="97">AF35+$B$4</f>
        <v>0.31000000000000011</v>
      </c>
      <c r="AG36" s="5">
        <f t="shared" ref="AG36:AG65" si="98">AG35+$B$4*((-3*(AF35^2)-2*AF35*AG35)/((AF35^2)+COS(AG35)))</f>
        <v>-2.1780209229443681</v>
      </c>
      <c r="AI36" s="3">
        <f t="shared" ref="AI36:AI65" si="99">AI35+$B$4</f>
        <v>0.31000000000000011</v>
      </c>
      <c r="AJ36" s="4">
        <f t="shared" ref="AJ36:AJ65" si="100">AJ35+$B$4*((-3*(AI35^2)-2*AI35*AJ35)/((AI35^2)+COS(AJ35)))</f>
        <v>-2.1780209229443681</v>
      </c>
      <c r="AK36" s="5">
        <f t="shared" ref="AK36:AK65" si="101">AJ35+$B$4*(((-3*(AI35^2)-2*AI35*AJ35)/((AI35^2)+COS(AJ35)))+((-3*(AI36^2)-2*AI36*AJ36)/((AI36^2)+COS(AJ36))))</f>
        <v>-2.2004043677276699</v>
      </c>
      <c r="AM36" s="3">
        <f t="shared" ref="AM36:AM65" si="102">AM35+$B$4</f>
        <v>0.31000000000000011</v>
      </c>
      <c r="AN36" s="4">
        <f t="shared" ref="AN36:AN65" si="103">AN35+1/6*(AO36+2*AP36+2*AQ36+AR36)</f>
        <v>-0.51884143056265386</v>
      </c>
      <c r="AO36" s="4">
        <f t="shared" ref="AO36:AO65" si="104">$B$4*((-3*(AM35^2)-2*AM35*AN35)/((AM35^2)+COS(AN35)))</f>
        <v>4.3351023571227453E-4</v>
      </c>
      <c r="AP36" s="4">
        <f t="shared" ref="AP36:AP65" si="105">$B$4*((-3*((AM35+1/2*$B$4)^2)-2*(AM35+1/2*$B$4)*(AN35+1/2*AO36))/(((AM35+1/2*$B$4)^2)+COS((AN35+1/2*AO36))))</f>
        <v>3.903337103636057E-4</v>
      </c>
      <c r="AQ36" s="4">
        <f t="shared" ref="AQ36:AQ65" si="106">$B$4*((-3*((AM35+1/2*$B$4)^2)-2*(AM35+1/2*$B$4)*(AN35+1/2*AP36))/(((AM35+1/2*$B$4)^2)+COS((AN35+1/2*AP36))))</f>
        <v>3.9047504513273711E-4</v>
      </c>
      <c r="AR36" s="5">
        <f t="shared" ref="AR36:AR65" si="107">$B$4*((-3*((AM35+$B$4)^2)-2*(AM35+$B$4)*(AN35+AQ36))/(((AM35+$B$4)^2)+COS((AN35+AQ36))))</f>
        <v>3.461038202688034E-4</v>
      </c>
      <c r="BY36" s="3">
        <f t="shared" si="76"/>
        <v>0.31000000000000011</v>
      </c>
      <c r="BZ36" s="5">
        <f t="shared" si="77"/>
        <v>9.4584634704887559E-3</v>
      </c>
      <c r="CB36" s="3">
        <f t="shared" si="78"/>
        <v>0.31000000000000011</v>
      </c>
      <c r="CC36" s="4">
        <f t="shared" si="79"/>
        <v>9.4584634704887559E-3</v>
      </c>
      <c r="CD36" s="5">
        <f t="shared" si="80"/>
        <v>1.9878821566289735E-2</v>
      </c>
      <c r="CF36" s="3">
        <f t="shared" si="81"/>
        <v>0.31000000000000011</v>
      </c>
      <c r="CG36" s="4">
        <f t="shared" si="64"/>
        <v>9.9347028646557551E-3</v>
      </c>
      <c r="CH36" s="4">
        <f t="shared" si="82"/>
        <v>9.0081062528532725E-4</v>
      </c>
      <c r="CI36" s="4">
        <f t="shared" si="83"/>
        <v>9.3114375817744861E-4</v>
      </c>
      <c r="CJ36" s="4">
        <f t="shared" si="84"/>
        <v>9.3114662813520964E-4</v>
      </c>
      <c r="CK36" s="5">
        <f t="shared" si="85"/>
        <v>9.6198696669882273E-4</v>
      </c>
    </row>
    <row r="37" spans="4:89" x14ac:dyDescent="0.25">
      <c r="R37" s="3">
        <f t="shared" si="86"/>
        <v>1.6000000000000008</v>
      </c>
      <c r="S37" s="5">
        <f t="shared" si="87"/>
        <v>3.4401124798095024</v>
      </c>
      <c r="U37" s="3">
        <f t="shared" si="88"/>
        <v>1.6000000000000008</v>
      </c>
      <c r="V37" s="4">
        <f t="shared" si="89"/>
        <v>3.4401124798095024</v>
      </c>
      <c r="W37" s="5">
        <f t="shared" si="90"/>
        <v>2.8576401006655621</v>
      </c>
      <c r="Y37" s="3">
        <f t="shared" si="91"/>
        <v>1.6000000000000008</v>
      </c>
      <c r="Z37" s="4">
        <f t="shared" si="92"/>
        <v>-1.4387275019685108</v>
      </c>
      <c r="AA37" s="4">
        <f t="shared" si="93"/>
        <v>-5.6433136827380617E-2</v>
      </c>
      <c r="AB37" s="4">
        <f t="shared" si="94"/>
        <v>-5.6803894594170269E-2</v>
      </c>
      <c r="AC37" s="4">
        <f t="shared" si="95"/>
        <v>-5.6796773565115644E-2</v>
      </c>
      <c r="AD37" s="5">
        <f t="shared" si="96"/>
        <v>-5.7140224081145587E-2</v>
      </c>
      <c r="AF37" s="3">
        <f t="shared" si="97"/>
        <v>0.32000000000000012</v>
      </c>
      <c r="AG37" s="5">
        <f t="shared" si="98"/>
        <v>-2.2004043677276703</v>
      </c>
      <c r="AI37" s="3">
        <f t="shared" si="99"/>
        <v>0.32000000000000012</v>
      </c>
      <c r="AJ37" s="4">
        <f t="shared" si="100"/>
        <v>-2.2004043677276703</v>
      </c>
      <c r="AK37" s="5">
        <f t="shared" si="101"/>
        <v>-2.2230399643142253</v>
      </c>
      <c r="AM37" s="3">
        <f t="shared" si="102"/>
        <v>0.32000000000000012</v>
      </c>
      <c r="AN37" s="4">
        <f t="shared" si="103"/>
        <v>-0.51854097696112866</v>
      </c>
      <c r="AO37" s="4">
        <f t="shared" si="104"/>
        <v>3.4610560251061977E-4</v>
      </c>
      <c r="AP37" s="4">
        <f t="shared" si="105"/>
        <v>3.0056759017128143E-4</v>
      </c>
      <c r="AQ37" s="4">
        <f t="shared" si="106"/>
        <v>3.0071932965705937E-4</v>
      </c>
      <c r="AR37" s="5">
        <f t="shared" si="107"/>
        <v>2.5404216698372676E-4</v>
      </c>
      <c r="BY37" s="3">
        <f t="shared" si="76"/>
        <v>0.32000000000000012</v>
      </c>
      <c r="BZ37" s="5">
        <f t="shared" si="77"/>
        <v>1.0420358095800983E-2</v>
      </c>
      <c r="CB37" s="3">
        <f t="shared" si="78"/>
        <v>0.32000000000000012</v>
      </c>
      <c r="CC37" s="4">
        <f t="shared" si="79"/>
        <v>1.0420358095800983E-2</v>
      </c>
      <c r="CD37" s="5">
        <f t="shared" si="80"/>
        <v>2.1865802030230409E-2</v>
      </c>
      <c r="CF37" s="3">
        <f t="shared" si="81"/>
        <v>0.32000000000000012</v>
      </c>
      <c r="CG37" s="4">
        <f t="shared" si="64"/>
        <v>1.0928124066047203E-2</v>
      </c>
      <c r="CH37" s="4">
        <f t="shared" si="82"/>
        <v>9.6198698321009078E-4</v>
      </c>
      <c r="CI37" s="4">
        <f t="shared" si="83"/>
        <v>9.9333486730585887E-4</v>
      </c>
      <c r="CJ37" s="4">
        <f t="shared" si="84"/>
        <v>9.9333813486300517E-4</v>
      </c>
      <c r="CK37" s="5">
        <f t="shared" si="85"/>
        <v>1.0251942208008725E-3</v>
      </c>
    </row>
    <row r="38" spans="4:89" x14ac:dyDescent="0.25">
      <c r="D38" s="51"/>
      <c r="E38" s="51"/>
      <c r="G38" s="51"/>
      <c r="H38" s="51"/>
      <c r="I38" s="51"/>
      <c r="K38" s="51"/>
      <c r="L38" s="51"/>
      <c r="M38" s="51"/>
      <c r="N38" s="51"/>
      <c r="O38" s="51"/>
      <c r="P38" s="51"/>
      <c r="R38" s="3">
        <f t="shared" si="86"/>
        <v>1.6500000000000008</v>
      </c>
      <c r="S38" s="5">
        <f t="shared" si="87"/>
        <v>2.8576401006655621</v>
      </c>
      <c r="U38" s="3">
        <f t="shared" si="88"/>
        <v>1.6500000000000008</v>
      </c>
      <c r="V38" s="4">
        <f t="shared" si="89"/>
        <v>2.8576401006655621</v>
      </c>
      <c r="W38" s="5">
        <f t="shared" si="90"/>
        <v>2.3584267881124301</v>
      </c>
      <c r="Y38" s="3">
        <f t="shared" si="91"/>
        <v>1.6500000000000008</v>
      </c>
      <c r="Z38" s="4">
        <f t="shared" si="92"/>
        <v>-1.4961769410204591</v>
      </c>
      <c r="AA38" s="4">
        <f t="shared" si="93"/>
        <v>-5.7140262122563394E-2</v>
      </c>
      <c r="AB38" s="4">
        <f t="shared" si="94"/>
        <v>-5.7456774317228211E-2</v>
      </c>
      <c r="AC38" s="4">
        <f t="shared" si="95"/>
        <v>-5.7450697917206577E-2</v>
      </c>
      <c r="AD38" s="5">
        <f t="shared" si="96"/>
        <v>-5.7741427720255936E-2</v>
      </c>
      <c r="AF38" s="3">
        <f t="shared" si="97"/>
        <v>0.33000000000000013</v>
      </c>
      <c r="AG38" s="5">
        <f t="shared" si="98"/>
        <v>-2.2230399643142253</v>
      </c>
      <c r="AI38" s="3">
        <f t="shared" si="99"/>
        <v>0.33000000000000013</v>
      </c>
      <c r="AJ38" s="4">
        <f t="shared" si="100"/>
        <v>-2.2230399643142253</v>
      </c>
      <c r="AK38" s="5">
        <f t="shared" si="101"/>
        <v>-2.2459384339333188</v>
      </c>
      <c r="AM38" s="3">
        <f t="shared" si="102"/>
        <v>0.33000000000000013</v>
      </c>
      <c r="AN38" s="4">
        <f t="shared" si="103"/>
        <v>-0.51833482092482974</v>
      </c>
      <c r="AO38" s="4">
        <f t="shared" si="104"/>
        <v>2.5404395299650725E-4</v>
      </c>
      <c r="AP38" s="4">
        <f t="shared" si="105"/>
        <v>2.0625567649426466E-4</v>
      </c>
      <c r="AQ38" s="4">
        <f t="shared" si="106"/>
        <v>2.0641760506105147E-4</v>
      </c>
      <c r="AR38" s="5">
        <f t="shared" si="107"/>
        <v>1.5754570168645846E-4</v>
      </c>
      <c r="AW38" s="51"/>
      <c r="AX38" s="51"/>
      <c r="AZ38" s="51"/>
      <c r="BA38" s="51"/>
      <c r="BB38" s="51"/>
      <c r="BD38" s="51"/>
      <c r="BE38" s="51"/>
      <c r="BF38" s="51"/>
      <c r="BG38" s="51"/>
      <c r="BH38" s="51"/>
      <c r="BI38" s="51"/>
      <c r="BY38" s="3">
        <f t="shared" si="76"/>
        <v>0.33000000000000013</v>
      </c>
      <c r="BZ38" s="5">
        <f t="shared" si="77"/>
        <v>1.1445443934429431E-2</v>
      </c>
      <c r="CB38" s="3">
        <f t="shared" si="78"/>
        <v>0.33000000000000013</v>
      </c>
      <c r="CC38" s="4">
        <f t="shared" si="79"/>
        <v>1.1445443934429431E-2</v>
      </c>
      <c r="CD38" s="5">
        <f t="shared" si="80"/>
        <v>2.3981197850727418E-2</v>
      </c>
      <c r="CF38" s="3">
        <f t="shared" si="81"/>
        <v>0.33000000000000013</v>
      </c>
      <c r="CG38" s="4">
        <f t="shared" si="64"/>
        <v>1.1985769702813001E-2</v>
      </c>
      <c r="CH38" s="4">
        <f t="shared" si="82"/>
        <v>1.02519423895603E-3</v>
      </c>
      <c r="CI38" s="4">
        <f t="shared" si="83"/>
        <v>1.0575589010124501E-3</v>
      </c>
      <c r="CJ38" s="4">
        <f t="shared" si="84"/>
        <v>1.057562606381877E-3</v>
      </c>
      <c r="CK38" s="5">
        <f t="shared" si="85"/>
        <v>1.0904365668500972E-3</v>
      </c>
    </row>
    <row r="39" spans="4:89" x14ac:dyDescent="0.25">
      <c r="D39" s="51"/>
      <c r="E39" s="51"/>
      <c r="G39" s="51"/>
      <c r="H39" s="51"/>
      <c r="I39" s="51"/>
      <c r="K39" s="51"/>
      <c r="L39" s="51"/>
      <c r="M39" s="51"/>
      <c r="N39" s="51"/>
      <c r="O39" s="51"/>
      <c r="P39" s="51"/>
      <c r="R39" s="3">
        <f t="shared" si="86"/>
        <v>1.7000000000000008</v>
      </c>
      <c r="S39" s="5">
        <f t="shared" si="87"/>
        <v>2.3584267881124301</v>
      </c>
      <c r="U39" s="3">
        <f t="shared" si="88"/>
        <v>1.7000000000000008</v>
      </c>
      <c r="V39" s="4">
        <f t="shared" si="89"/>
        <v>2.3584267881124301</v>
      </c>
      <c r="W39" s="5">
        <f t="shared" si="90"/>
        <v>1.9758905763521937</v>
      </c>
      <c r="Y39" s="3">
        <f t="shared" si="91"/>
        <v>1.7000000000000008</v>
      </c>
      <c r="Z39" s="4">
        <f t="shared" si="92"/>
        <v>-1.5541771910860933</v>
      </c>
      <c r="AA39" s="4">
        <f t="shared" si="93"/>
        <v>-5.7741476066317882E-2</v>
      </c>
      <c r="AB39" s="4">
        <f t="shared" si="94"/>
        <v>-5.8006845043518662E-2</v>
      </c>
      <c r="AC39" s="4">
        <f t="shared" si="95"/>
        <v>-5.8001746858681584E-2</v>
      </c>
      <c r="AD39" s="5">
        <f t="shared" si="96"/>
        <v>-5.824284052308655E-2</v>
      </c>
      <c r="AF39" s="3">
        <f t="shared" si="97"/>
        <v>0.34000000000000014</v>
      </c>
      <c r="AG39" s="5">
        <f t="shared" si="98"/>
        <v>-2.2459384339333188</v>
      </c>
      <c r="AI39" s="3">
        <f t="shared" si="99"/>
        <v>0.34000000000000014</v>
      </c>
      <c r="AJ39" s="4">
        <f t="shared" si="100"/>
        <v>-2.2459384339333188</v>
      </c>
      <c r="AK39" s="5">
        <f t="shared" si="101"/>
        <v>-2.269111166702499</v>
      </c>
      <c r="AM39" s="3">
        <f t="shared" si="102"/>
        <v>0.34000000000000014</v>
      </c>
      <c r="AN39" s="4">
        <f t="shared" si="103"/>
        <v>-0.51822728632185555</v>
      </c>
      <c r="AO39" s="4">
        <f t="shared" si="104"/>
        <v>1.5754748858070393E-4</v>
      </c>
      <c r="AP39" s="4">
        <f t="shared" si="105"/>
        <v>1.0762004792649688E-4</v>
      </c>
      <c r="AQ39" s="4">
        <f t="shared" si="106"/>
        <v>1.0779191897815623E-4</v>
      </c>
      <c r="AR39" s="5">
        <f t="shared" si="107"/>
        <v>5.6836195455283437E-5</v>
      </c>
      <c r="AW39" s="51"/>
      <c r="AX39" s="51"/>
      <c r="AZ39" s="51"/>
      <c r="BA39" s="51"/>
      <c r="BB39" s="51"/>
      <c r="BD39" s="51"/>
      <c r="BE39" s="51"/>
      <c r="BF39" s="51"/>
      <c r="BG39" s="51"/>
      <c r="BH39" s="51"/>
      <c r="BI39" s="51"/>
      <c r="BY39" s="3">
        <f t="shared" si="76"/>
        <v>0.34000000000000014</v>
      </c>
      <c r="BZ39" s="5">
        <f t="shared" si="77"/>
        <v>1.2535753916297993E-2</v>
      </c>
      <c r="CB39" s="3">
        <f t="shared" si="78"/>
        <v>0.34000000000000014</v>
      </c>
      <c r="CC39" s="4">
        <f t="shared" si="79"/>
        <v>1.2535753916297993E-2</v>
      </c>
      <c r="CD39" s="5">
        <f t="shared" si="80"/>
        <v>2.6229079283858481E-2</v>
      </c>
      <c r="CF39" s="3">
        <f t="shared" si="81"/>
        <v>0.34000000000000014</v>
      </c>
      <c r="CG39" s="4">
        <f t="shared" si="64"/>
        <v>1.3109677136134066E-2</v>
      </c>
      <c r="CH39" s="4">
        <f t="shared" si="82"/>
        <v>1.0904365867536897E-3</v>
      </c>
      <c r="CI39" s="4">
        <f t="shared" si="83"/>
        <v>1.1238202566016074E-3</v>
      </c>
      <c r="CJ39" s="4">
        <f t="shared" si="84"/>
        <v>1.1238244426914424E-3</v>
      </c>
      <c r="CK39" s="5">
        <f t="shared" si="85"/>
        <v>1.1577186145865993E-3</v>
      </c>
    </row>
    <row r="40" spans="4:89" x14ac:dyDescent="0.25">
      <c r="M40" s="14"/>
      <c r="N40" s="14"/>
      <c r="O40" s="14"/>
      <c r="P40" s="14"/>
      <c r="R40" s="3">
        <f t="shared" si="86"/>
        <v>1.7500000000000009</v>
      </c>
      <c r="S40" s="5">
        <f t="shared" si="87"/>
        <v>1.9758905763521939</v>
      </c>
      <c r="U40" s="3">
        <f t="shared" si="88"/>
        <v>1.7500000000000009</v>
      </c>
      <c r="V40" s="4">
        <f t="shared" si="89"/>
        <v>1.9758905763521939</v>
      </c>
      <c r="W40" s="5">
        <f t="shared" si="90"/>
        <v>1.674152652764147</v>
      </c>
      <c r="Y40" s="3">
        <f t="shared" si="91"/>
        <v>1.7500000000000009</v>
      </c>
      <c r="Z40" s="4">
        <f t="shared" si="92"/>
        <v>-1.6126314942090134</v>
      </c>
      <c r="AA40" s="4">
        <f t="shared" si="93"/>
        <v>-5.8242898077727569E-2</v>
      </c>
      <c r="AB40" s="4">
        <f t="shared" si="94"/>
        <v>-5.8460190095163622E-2</v>
      </c>
      <c r="AC40" s="4">
        <f t="shared" si="95"/>
        <v>-5.8456008383796471E-2</v>
      </c>
      <c r="AD40" s="5">
        <f t="shared" si="96"/>
        <v>-5.865052370187334E-2</v>
      </c>
      <c r="AF40" s="3">
        <f t="shared" si="97"/>
        <v>0.35000000000000014</v>
      </c>
      <c r="AG40" s="5">
        <f t="shared" si="98"/>
        <v>-2.2691111667024986</v>
      </c>
      <c r="AI40" s="3">
        <f t="shared" si="99"/>
        <v>0.35000000000000014</v>
      </c>
      <c r="AJ40" s="4">
        <f t="shared" si="100"/>
        <v>-2.2691111667024986</v>
      </c>
      <c r="AK40" s="5">
        <f t="shared" si="101"/>
        <v>-2.2925702824875827</v>
      </c>
      <c r="AM40" s="3">
        <f t="shared" si="102"/>
        <v>0.35000000000000014</v>
      </c>
      <c r="AN40" s="4">
        <f t="shared" si="103"/>
        <v>-0.51822247571279367</v>
      </c>
      <c r="AO40" s="4">
        <f t="shared" si="104"/>
        <v>5.6837980475646295E-5</v>
      </c>
      <c r="AP40" s="4">
        <f t="shared" si="105"/>
        <v>4.8820496548081473E-6</v>
      </c>
      <c r="AQ40" s="4">
        <f t="shared" si="106"/>
        <v>5.0635888571714198E-6</v>
      </c>
      <c r="AR40" s="5">
        <f t="shared" si="107"/>
        <v>-4.7865603128302763E-5</v>
      </c>
      <c r="BF40" s="14"/>
      <c r="BG40" s="14"/>
      <c r="BH40" s="14"/>
      <c r="BI40" s="14"/>
      <c r="BY40" s="3">
        <f>BY39+$B$4</f>
        <v>0.35000000000000014</v>
      </c>
      <c r="BZ40" s="5">
        <f>BZ39+$B$4*(BY39^2+BZ39^2)</f>
        <v>1.3693325367560493E-2</v>
      </c>
      <c r="CB40" s="3">
        <f>CB39+$B$4</f>
        <v>0.35000000000000014</v>
      </c>
      <c r="CC40" s="4">
        <f>CC39+$B$4*(BY39^2+BZ39^2)</f>
        <v>1.3693325367560493E-2</v>
      </c>
      <c r="CD40" s="5">
        <f>CD39+$B$4*((CB39^2+CC39^2)+(CB40^2+CC40^2))</f>
        <v>2.8613525806717201E-2</v>
      </c>
      <c r="CF40" s="3">
        <f>CF39+$B$4</f>
        <v>0.35000000000000014</v>
      </c>
      <c r="CG40" s="4">
        <f t="shared" si="64"/>
        <v>1.4301888555972028E-2</v>
      </c>
      <c r="CH40" s="4">
        <f>$B$4*(CG39^2+CF39^2)</f>
        <v>1.1577186363461377E-3</v>
      </c>
      <c r="CI40" s="4">
        <f>$B$4*((CG39+1/2*CH40)^2+(CF39+1/2*$B$4)^2)</f>
        <v>1.1921237603026099E-3</v>
      </c>
      <c r="CJ40" s="4">
        <f>$B$4*((CG39+1/2*CI40)^2+(CF39+1/2*$B$4)^2)</f>
        <v>1.1921284728198262E-3</v>
      </c>
      <c r="CK40" s="5">
        <f>$B$4*((CG39+CJ40)^2+(CF39+$B$4)^2)</f>
        <v>1.2270454164367642E-3</v>
      </c>
    </row>
    <row r="41" spans="4:89" x14ac:dyDescent="0.25">
      <c r="M41" s="14"/>
      <c r="R41" s="3">
        <f t="shared" si="86"/>
        <v>1.8000000000000009</v>
      </c>
      <c r="S41" s="5">
        <f t="shared" si="87"/>
        <v>1.674152652764147</v>
      </c>
      <c r="U41" s="3">
        <f t="shared" si="88"/>
        <v>1.8000000000000009</v>
      </c>
      <c r="V41" s="4">
        <f t="shared" si="89"/>
        <v>1.674152652764147</v>
      </c>
      <c r="W41" s="5">
        <f t="shared" si="90"/>
        <v>1.4231514568102588</v>
      </c>
      <c r="Y41" s="3">
        <f t="shared" si="91"/>
        <v>1.8000000000000009</v>
      </c>
      <c r="Z41" s="4">
        <f t="shared" si="92"/>
        <v>-1.6714491381335985</v>
      </c>
      <c r="AA41" s="4">
        <f t="shared" si="93"/>
        <v>-5.8650589413540011E-2</v>
      </c>
      <c r="AB41" s="4">
        <f t="shared" si="94"/>
        <v>-5.8822852446665609E-2</v>
      </c>
      <c r="AC41" s="4">
        <f t="shared" si="95"/>
        <v>-5.8819528892661226E-2</v>
      </c>
      <c r="AD41" s="5">
        <f t="shared" si="96"/>
        <v>-5.8970511455316982E-2</v>
      </c>
      <c r="AF41" s="3">
        <f t="shared" si="97"/>
        <v>0.36000000000000015</v>
      </c>
      <c r="AG41" s="5">
        <f t="shared" si="98"/>
        <v>-2.2925702824875827</v>
      </c>
      <c r="AI41" s="3">
        <f t="shared" si="99"/>
        <v>0.36000000000000015</v>
      </c>
      <c r="AJ41" s="4">
        <f t="shared" si="100"/>
        <v>-2.2925702824875827</v>
      </c>
      <c r="AK41" s="5">
        <f t="shared" si="101"/>
        <v>-2.3163286988362595</v>
      </c>
      <c r="AM41" s="3">
        <f t="shared" si="102"/>
        <v>0.36000000000000015</v>
      </c>
      <c r="AN41" s="4">
        <f t="shared" si="103"/>
        <v>-0.51832427165134809</v>
      </c>
      <c r="AO41" s="4">
        <f t="shared" si="104"/>
        <v>-4.7863822600966672E-5</v>
      </c>
      <c r="AP41" s="4">
        <f t="shared" si="105"/>
        <v>-1.0173827709153428E-4</v>
      </c>
      <c r="AQ41" s="4">
        <f t="shared" si="106"/>
        <v>-1.0154736870420198E-4</v>
      </c>
      <c r="AR41" s="5">
        <f t="shared" si="107"/>
        <v>-1.5634051713390626E-4</v>
      </c>
      <c r="BF41" s="14"/>
      <c r="BY41" s="3">
        <f t="shared" ref="BY41:BY47" si="108">BY40+$B$4</f>
        <v>0.36000000000000015</v>
      </c>
      <c r="BZ41" s="5">
        <f t="shared" ref="BZ41:BZ47" si="109">BZ40+$B$4*(BY40^2+BZ40^2)</f>
        <v>1.4920200439156713E-2</v>
      </c>
      <c r="CB41" s="3">
        <f t="shared" ref="CB41:CB47" si="110">CB40+$B$4</f>
        <v>0.36000000000000015</v>
      </c>
      <c r="CC41" s="4">
        <f t="shared" ref="CC41:CC47" si="111">CC40+$B$4*(BY40^2+BZ40^2)</f>
        <v>1.4920200439156713E-2</v>
      </c>
      <c r="CD41" s="5">
        <f t="shared" ref="CD41:CD47" si="112">CD40+$B$4*((CB40^2+CC40^2)+(CB41^2+CC41^2))</f>
        <v>3.1138627002124868E-2</v>
      </c>
      <c r="CF41" s="3">
        <f t="shared" ref="CF41:CF47" si="113">CF40+$B$4</f>
        <v>0.36000000000000015</v>
      </c>
      <c r="CG41" s="4">
        <f t="shared" si="64"/>
        <v>1.5564451437755082E-2</v>
      </c>
      <c r="CH41" s="4">
        <f t="shared" ref="CH41:CH47" si="114">$B$4*(CG40^2+CF40^2)</f>
        <v>1.2270454401626754E-3</v>
      </c>
      <c r="CI41" s="4">
        <f t="shared" ref="CI41:CI47" si="115">$B$4*((CG40+1/2*CH41)^2+(CF40+1/2*$B$4)^2)</f>
        <v>1.2624746949353395E-3</v>
      </c>
      <c r="CJ41" s="4">
        <f t="shared" ref="CJ41:CJ47" si="116">$B$4*((CG40+1/2*CI41)^2+(CF40+1/2*$B$4)^2)</f>
        <v>1.262479982492481E-3</v>
      </c>
      <c r="CK41" s="5">
        <f t="shared" ref="CK41:CK47" si="117">$B$4*((CG40+CJ41)^2+(CF40+$B$4)^2)</f>
        <v>1.2984224956800125E-3</v>
      </c>
    </row>
    <row r="42" spans="4:89" x14ac:dyDescent="0.25">
      <c r="R42" s="3">
        <f t="shared" si="86"/>
        <v>1.850000000000001</v>
      </c>
      <c r="S42" s="5">
        <f t="shared" si="87"/>
        <v>1.4231514568102588</v>
      </c>
      <c r="U42" s="3">
        <f t="shared" si="88"/>
        <v>1.850000000000001</v>
      </c>
      <c r="V42" s="4">
        <f t="shared" si="89"/>
        <v>1.4231514568102588</v>
      </c>
      <c r="W42" s="5">
        <f t="shared" si="90"/>
        <v>1.2055763633663787</v>
      </c>
      <c r="Y42" s="3">
        <f t="shared" si="91"/>
        <v>1.850000000000001</v>
      </c>
      <c r="Z42" s="4">
        <f t="shared" si="92"/>
        <v>-1.7305454391603841</v>
      </c>
      <c r="AA42" s="4">
        <f t="shared" si="93"/>
        <v>-5.897058430070095E-2</v>
      </c>
      <c r="AB42" s="4">
        <f t="shared" si="94"/>
        <v>-5.9100859075131663E-2</v>
      </c>
      <c r="AC42" s="4">
        <f t="shared" si="95"/>
        <v>-5.9098337676194261E-2</v>
      </c>
      <c r="AD42" s="5">
        <f t="shared" si="96"/>
        <v>-5.9208828357360577E-2</v>
      </c>
      <c r="AF42" s="3">
        <f t="shared" si="97"/>
        <v>0.37000000000000016</v>
      </c>
      <c r="AG42" s="5">
        <f t="shared" si="98"/>
        <v>-2.3163286988362595</v>
      </c>
      <c r="AI42" s="3">
        <f t="shared" si="99"/>
        <v>0.37000000000000016</v>
      </c>
      <c r="AJ42" s="4">
        <f t="shared" si="100"/>
        <v>-2.3163286988362595</v>
      </c>
      <c r="AK42" s="5">
        <f t="shared" si="101"/>
        <v>-2.3404002070591057</v>
      </c>
      <c r="AM42" s="3">
        <f t="shared" si="102"/>
        <v>0.37000000000000016</v>
      </c>
      <c r="AN42" s="4">
        <f t="shared" si="103"/>
        <v>-0.51853633851297098</v>
      </c>
      <c r="AO42" s="4">
        <f t="shared" si="104"/>
        <v>-1.5633874358130854E-4</v>
      </c>
      <c r="AP42" s="4">
        <f t="shared" si="105"/>
        <v>-2.1202272293652995E-4</v>
      </c>
      <c r="AQ42" s="4">
        <f t="shared" si="106"/>
        <v>-2.1182276598153389E-4</v>
      </c>
      <c r="AR42" s="5">
        <f t="shared" si="107"/>
        <v>-2.6837144831980792E-4</v>
      </c>
      <c r="BY42" s="3">
        <f t="shared" si="108"/>
        <v>0.37000000000000016</v>
      </c>
      <c r="BZ42" s="5">
        <f t="shared" si="109"/>
        <v>1.6218426562968159E-2</v>
      </c>
      <c r="CB42" s="3">
        <f t="shared" si="110"/>
        <v>0.37000000000000016</v>
      </c>
      <c r="CC42" s="4">
        <f t="shared" si="111"/>
        <v>1.6218426562968159E-2</v>
      </c>
      <c r="CD42" s="5">
        <f t="shared" si="112"/>
        <v>3.3808483499538099E-2</v>
      </c>
      <c r="CF42" s="3">
        <f t="shared" si="113"/>
        <v>0.37000000000000016</v>
      </c>
      <c r="CG42" s="4">
        <f t="shared" si="64"/>
        <v>1.6899419027737363E-2</v>
      </c>
      <c r="CH42" s="4">
        <f t="shared" si="114"/>
        <v>1.2984225214855835E-3</v>
      </c>
      <c r="CI42" s="4">
        <f t="shared" si="115"/>
        <v>1.3348788285810079E-3</v>
      </c>
      <c r="CJ42" s="4">
        <f t="shared" si="116"/>
        <v>1.3348847428063285E-3</v>
      </c>
      <c r="CK42" s="5">
        <f t="shared" si="117"/>
        <v>1.3718558756334377E-3</v>
      </c>
    </row>
    <row r="43" spans="4:89" x14ac:dyDescent="0.25">
      <c r="R43" s="3">
        <f t="shared" si="86"/>
        <v>1.900000000000001</v>
      </c>
      <c r="S43" s="5">
        <f t="shared" si="87"/>
        <v>1.2055763633663787</v>
      </c>
      <c r="U43" s="3">
        <f t="shared" si="88"/>
        <v>1.900000000000001</v>
      </c>
      <c r="V43" s="4">
        <f t="shared" si="89"/>
        <v>1.2055763633663787</v>
      </c>
      <c r="W43" s="5">
        <f t="shared" si="90"/>
        <v>1.0113415639021208</v>
      </c>
      <c r="Y43" s="3">
        <f t="shared" si="91"/>
        <v>1.900000000000001</v>
      </c>
      <c r="Z43" s="4">
        <f t="shared" si="92"/>
        <v>-1.7898417352633158</v>
      </c>
      <c r="AA43" s="4">
        <f t="shared" si="93"/>
        <v>-5.9208907331933694E-2</v>
      </c>
      <c r="AB43" s="4">
        <f t="shared" si="94"/>
        <v>-5.9300231122358119E-2</v>
      </c>
      <c r="AC43" s="4">
        <f t="shared" si="95"/>
        <v>-5.9298457265253228E-2</v>
      </c>
      <c r="AD43" s="5">
        <f t="shared" si="96"/>
        <v>-5.9371492510433881E-2</v>
      </c>
      <c r="AF43" s="3">
        <f t="shared" si="97"/>
        <v>0.38000000000000017</v>
      </c>
      <c r="AG43" s="5">
        <f t="shared" si="98"/>
        <v>-2.3404002070591052</v>
      </c>
      <c r="AI43" s="3">
        <f t="shared" si="99"/>
        <v>0.38000000000000017</v>
      </c>
      <c r="AJ43" s="4">
        <f t="shared" si="100"/>
        <v>-2.3404002070591052</v>
      </c>
      <c r="AK43" s="5">
        <f t="shared" si="101"/>
        <v>-2.3647995577193135</v>
      </c>
      <c r="AM43" s="3">
        <f t="shared" si="102"/>
        <v>0.38000000000000017</v>
      </c>
      <c r="AN43" s="4">
        <f t="shared" si="103"/>
        <v>-0.51886212480995708</v>
      </c>
      <c r="AO43" s="4">
        <f t="shared" si="104"/>
        <v>-2.6836968408574738E-4</v>
      </c>
      <c r="AP43" s="4">
        <f t="shared" si="105"/>
        <v>-3.2575539670150758E-4</v>
      </c>
      <c r="AQ43" s="4">
        <f t="shared" si="106"/>
        <v>-3.2554673060188516E-4</v>
      </c>
      <c r="AR43" s="5">
        <f t="shared" si="107"/>
        <v>-3.8374384322397234E-4</v>
      </c>
      <c r="BY43" s="3">
        <f t="shared" si="108"/>
        <v>0.38000000000000017</v>
      </c>
      <c r="BZ43" s="5">
        <f t="shared" si="109"/>
        <v>1.7590056936569943E-2</v>
      </c>
      <c r="CB43" s="3">
        <f t="shared" si="110"/>
        <v>0.38000000000000017</v>
      </c>
      <c r="CC43" s="4">
        <f t="shared" si="111"/>
        <v>1.7590056936569943E-2</v>
      </c>
      <c r="CD43" s="5">
        <f t="shared" si="112"/>
        <v>3.6627207974170205E-2</v>
      </c>
      <c r="CF43" s="3">
        <f t="shared" si="113"/>
        <v>0.38000000000000017</v>
      </c>
      <c r="CG43" s="4">
        <f t="shared" si="64"/>
        <v>1.8308850858063139E-2</v>
      </c>
      <c r="CH43" s="4">
        <f t="shared" si="114"/>
        <v>1.3718559036347518E-3</v>
      </c>
      <c r="CI43" s="4">
        <f t="shared" si="115"/>
        <v>1.4093424442839144E-3</v>
      </c>
      <c r="CJ43" s="4">
        <f t="shared" si="116"/>
        <v>1.4093490399352602E-3</v>
      </c>
      <c r="CK43" s="5">
        <f t="shared" si="117"/>
        <v>1.4473521098815599E-3</v>
      </c>
    </row>
    <row r="44" spans="4:89" x14ac:dyDescent="0.25">
      <c r="R44" s="3">
        <f t="shared" si="86"/>
        <v>1.9500000000000011</v>
      </c>
      <c r="S44" s="5">
        <f t="shared" si="87"/>
        <v>1.0113415639021208</v>
      </c>
      <c r="U44" s="3">
        <f t="shared" si="88"/>
        <v>1.9500000000000011</v>
      </c>
      <c r="V44" s="4">
        <f t="shared" si="89"/>
        <v>1.0113415639021208</v>
      </c>
      <c r="W44" s="5">
        <f t="shared" si="90"/>
        <v>0.83420173085885241</v>
      </c>
      <c r="Y44" s="3">
        <f t="shared" si="91"/>
        <v>1.9500000000000011</v>
      </c>
      <c r="Z44" s="4">
        <f t="shared" si="92"/>
        <v>-1.8492653755259527</v>
      </c>
      <c r="AA44" s="4">
        <f t="shared" si="93"/>
        <v>-5.9371576624922442E-2</v>
      </c>
      <c r="AB44" s="4">
        <f t="shared" si="94"/>
        <v>-5.9426980048638015E-2</v>
      </c>
      <c r="AC44" s="4">
        <f t="shared" si="95"/>
        <v>-5.9425899805760823E-2</v>
      </c>
      <c r="AD44" s="5">
        <f t="shared" si="96"/>
        <v>-5.9464505242101375E-2</v>
      </c>
      <c r="AF44" s="3">
        <f t="shared" si="97"/>
        <v>0.39000000000000018</v>
      </c>
      <c r="AG44" s="5">
        <f t="shared" si="98"/>
        <v>-2.3647995577193135</v>
      </c>
      <c r="AI44" s="3">
        <f t="shared" si="99"/>
        <v>0.39000000000000018</v>
      </c>
      <c r="AJ44" s="4">
        <f t="shared" si="100"/>
        <v>-2.3647995577193135</v>
      </c>
      <c r="AK44" s="5">
        <f t="shared" si="101"/>
        <v>-2.3895425570211719</v>
      </c>
      <c r="AM44" s="3">
        <f t="shared" si="102"/>
        <v>0.39000000000000018</v>
      </c>
      <c r="AN44" s="4">
        <f t="shared" si="103"/>
        <v>-0.51930486595268699</v>
      </c>
      <c r="AO44" s="4">
        <f t="shared" si="104"/>
        <v>-3.8374209051452736E-4</v>
      </c>
      <c r="AP44" s="4">
        <f t="shared" si="105"/>
        <v>-4.4272317142922174E-4</v>
      </c>
      <c r="AQ44" s="4">
        <f t="shared" si="106"/>
        <v>-4.4250615170731924E-4</v>
      </c>
      <c r="AR44" s="5">
        <f t="shared" si="107"/>
        <v>-5.0224611959166071E-4</v>
      </c>
      <c r="BY44" s="3">
        <f t="shared" si="108"/>
        <v>0.39000000000000018</v>
      </c>
      <c r="BZ44" s="5">
        <f t="shared" si="109"/>
        <v>1.9037151037600262E-2</v>
      </c>
      <c r="CB44" s="3">
        <f t="shared" si="110"/>
        <v>0.39000000000000018</v>
      </c>
      <c r="CC44" s="4">
        <f t="shared" si="111"/>
        <v>1.9037151037600262E-2</v>
      </c>
      <c r="CD44" s="5">
        <f t="shared" si="112"/>
        <v>3.9598926206396809E-2</v>
      </c>
      <c r="CF44" s="3">
        <f t="shared" si="113"/>
        <v>0.39000000000000018</v>
      </c>
      <c r="CG44" s="4">
        <f t="shared" si="64"/>
        <v>1.9794813292595616E-2</v>
      </c>
      <c r="CH44" s="4">
        <f t="shared" si="114"/>
        <v>1.4473521401974292E-3</v>
      </c>
      <c r="CI44" s="4">
        <f t="shared" si="115"/>
        <v>1.4858723708127133E-3</v>
      </c>
      <c r="CJ44" s="4">
        <f t="shared" si="116"/>
        <v>1.4858797058954984E-3</v>
      </c>
      <c r="CK44" s="5">
        <f t="shared" si="117"/>
        <v>1.5249183135809987E-3</v>
      </c>
    </row>
    <row r="45" spans="4:89" x14ac:dyDescent="0.25">
      <c r="R45" s="3">
        <f t="shared" si="86"/>
        <v>2.0000000000000009</v>
      </c>
      <c r="S45" s="5">
        <f t="shared" si="87"/>
        <v>0.8342017308588523</v>
      </c>
      <c r="U45" s="3">
        <f t="shared" si="88"/>
        <v>2.0000000000000009</v>
      </c>
      <c r="V45" s="4">
        <f t="shared" si="89"/>
        <v>0.8342017308588523</v>
      </c>
      <c r="W45" s="5">
        <f t="shared" si="90"/>
        <v>0.6700582747959003</v>
      </c>
      <c r="Y45" s="3">
        <f t="shared" si="91"/>
        <v>2.0000000000000009</v>
      </c>
      <c r="Z45" s="4">
        <f t="shared" si="92"/>
        <v>-1.9087496932617405</v>
      </c>
      <c r="AA45" s="4">
        <f t="shared" si="93"/>
        <v>-5.9464593523913804E-2</v>
      </c>
      <c r="AB45" s="4">
        <f t="shared" si="94"/>
        <v>-5.9487091107280912E-2</v>
      </c>
      <c r="AC45" s="4">
        <f t="shared" si="95"/>
        <v>-5.9486650770510421E-2</v>
      </c>
      <c r="AD45" s="5">
        <f t="shared" si="96"/>
        <v>-5.9493829135230707E-2</v>
      </c>
      <c r="AF45" s="3">
        <f t="shared" si="97"/>
        <v>0.40000000000000019</v>
      </c>
      <c r="AG45" s="5">
        <f t="shared" si="98"/>
        <v>-2.3895425570211719</v>
      </c>
      <c r="AI45" s="3">
        <f t="shared" si="99"/>
        <v>0.40000000000000019</v>
      </c>
      <c r="AJ45" s="4">
        <f t="shared" si="100"/>
        <v>-2.3895425570211719</v>
      </c>
      <c r="AK45" s="5">
        <f t="shared" si="101"/>
        <v>-2.4146461758672069</v>
      </c>
      <c r="AM45" s="3">
        <f t="shared" si="102"/>
        <v>0.40000000000000019</v>
      </c>
      <c r="AN45" s="4">
        <f t="shared" si="103"/>
        <v>-0.51986758741803407</v>
      </c>
      <c r="AO45" s="4">
        <f t="shared" si="104"/>
        <v>-5.0224438047598871E-4</v>
      </c>
      <c r="AP45" s="4">
        <f t="shared" si="105"/>
        <v>-5.627160914179007E-4</v>
      </c>
      <c r="AQ45" s="4">
        <f t="shared" si="106"/>
        <v>-5.6249108713155439E-4</v>
      </c>
      <c r="AR45" s="5">
        <f t="shared" si="107"/>
        <v>-6.2367005450779292E-4</v>
      </c>
      <c r="BY45" s="3">
        <f t="shared" si="108"/>
        <v>0.40000000000000019</v>
      </c>
      <c r="BZ45" s="5">
        <f t="shared" si="109"/>
        <v>2.0561775168796547E-2</v>
      </c>
      <c r="CB45" s="3">
        <f t="shared" si="110"/>
        <v>0.40000000000000019</v>
      </c>
      <c r="CC45" s="4">
        <f t="shared" si="111"/>
        <v>2.0561775168796547E-2</v>
      </c>
      <c r="CD45" s="5">
        <f t="shared" si="112"/>
        <v>4.272777820357402E-2</v>
      </c>
      <c r="CF45" s="3">
        <f t="shared" si="113"/>
        <v>0.40000000000000019</v>
      </c>
      <c r="CG45" s="4">
        <f t="shared" si="64"/>
        <v>2.135938010460129E-2</v>
      </c>
      <c r="CH45" s="4">
        <f t="shared" si="114"/>
        <v>1.5249183463328887E-3</v>
      </c>
      <c r="CI45" s="4">
        <f t="shared" si="115"/>
        <v>1.5644760145123171E-3</v>
      </c>
      <c r="CJ45" s="4">
        <f t="shared" si="116"/>
        <v>1.5644841504019688E-3</v>
      </c>
      <c r="CK45" s="5">
        <f t="shared" si="117"/>
        <v>1.6045621958725859E-3</v>
      </c>
    </row>
    <row r="46" spans="4:89" x14ac:dyDescent="0.25">
      <c r="R46" s="3">
        <f t="shared" si="86"/>
        <v>2.0500000000000007</v>
      </c>
      <c r="S46" s="5">
        <f t="shared" si="87"/>
        <v>0.67005827479590019</v>
      </c>
      <c r="U46" s="3">
        <f t="shared" si="88"/>
        <v>2.0500000000000007</v>
      </c>
      <c r="V46" s="4">
        <f t="shared" si="89"/>
        <v>0.67005827479590019</v>
      </c>
      <c r="W46" s="5">
        <f t="shared" si="90"/>
        <v>0.51608856128514446</v>
      </c>
      <c r="Y46" s="3">
        <f t="shared" si="91"/>
        <v>2.0500000000000007</v>
      </c>
      <c r="Z46" s="4">
        <f t="shared" si="92"/>
        <v>-1.9682339523569023</v>
      </c>
      <c r="AA46" s="4">
        <f t="shared" si="93"/>
        <v>-5.9493920633743827E-2</v>
      </c>
      <c r="AB46" s="4">
        <f t="shared" si="94"/>
        <v>-5.9486496334831385E-2</v>
      </c>
      <c r="AC46" s="4">
        <f t="shared" si="95"/>
        <v>-5.9486642184838012E-2</v>
      </c>
      <c r="AD46" s="5">
        <f t="shared" si="96"/>
        <v>-5.9465356897888892E-2</v>
      </c>
      <c r="AF46" s="3">
        <f t="shared" si="97"/>
        <v>0.4100000000000002</v>
      </c>
      <c r="AG46" s="5">
        <f t="shared" si="98"/>
        <v>-2.4146461758672069</v>
      </c>
      <c r="AI46" s="3">
        <f t="shared" si="99"/>
        <v>0.4100000000000002</v>
      </c>
      <c r="AJ46" s="4">
        <f t="shared" si="100"/>
        <v>-2.4146461758672069</v>
      </c>
      <c r="AK46" s="5">
        <f t="shared" si="101"/>
        <v>-2.4401286736977585</v>
      </c>
      <c r="AM46" s="3">
        <f t="shared" si="102"/>
        <v>0.4100000000000002</v>
      </c>
      <c r="AN46" s="4">
        <f t="shared" si="103"/>
        <v>-0.52055310828735057</v>
      </c>
      <c r="AO46" s="4">
        <f t="shared" si="104"/>
        <v>-6.2366833091947885E-4</v>
      </c>
      <c r="AP46" s="4">
        <f t="shared" si="105"/>
        <v>-6.8552774166765319E-4</v>
      </c>
      <c r="AQ46" s="4">
        <f t="shared" si="106"/>
        <v>-6.8529513299043273E-4</v>
      </c>
      <c r="AR46" s="5">
        <f t="shared" si="107"/>
        <v>-7.4781113566357057E-4</v>
      </c>
      <c r="BY46" s="3">
        <f t="shared" si="108"/>
        <v>0.4100000000000002</v>
      </c>
      <c r="BZ46" s="5">
        <f t="shared" si="109"/>
        <v>2.2166003034777469E-2</v>
      </c>
      <c r="CB46" s="3">
        <f t="shared" si="110"/>
        <v>0.4100000000000002</v>
      </c>
      <c r="CC46" s="4">
        <f t="shared" si="111"/>
        <v>2.2166003034777469E-2</v>
      </c>
      <c r="CD46" s="5">
        <f t="shared" si="112"/>
        <v>4.6017919386460319E-2</v>
      </c>
      <c r="CF46" s="3">
        <f t="shared" si="113"/>
        <v>0.4100000000000002</v>
      </c>
      <c r="CG46" s="4">
        <f t="shared" si="64"/>
        <v>2.3004633087414787E-2</v>
      </c>
      <c r="CH46" s="4">
        <f t="shared" si="114"/>
        <v>1.6045622311845298E-3</v>
      </c>
      <c r="CI46" s="4">
        <f t="shared" si="115"/>
        <v>1.6451613922803877E-3</v>
      </c>
      <c r="CJ46" s="4">
        <f t="shared" si="116"/>
        <v>1.6451703938496578E-3</v>
      </c>
      <c r="CK46" s="5">
        <f t="shared" si="117"/>
        <v>1.6862920934363596E-3</v>
      </c>
    </row>
    <row r="47" spans="4:89" x14ac:dyDescent="0.25">
      <c r="R47" s="3">
        <f t="shared" si="86"/>
        <v>2.1000000000000005</v>
      </c>
      <c r="S47" s="5">
        <f t="shared" si="87"/>
        <v>0.51608856128514458</v>
      </c>
      <c r="U47" s="3">
        <f t="shared" si="88"/>
        <v>2.1000000000000005</v>
      </c>
      <c r="V47" s="4">
        <f t="shared" si="89"/>
        <v>0.51608856128514458</v>
      </c>
      <c r="W47" s="5">
        <f t="shared" si="90"/>
        <v>0.37027148371020807</v>
      </c>
      <c r="Y47" s="3">
        <f t="shared" si="91"/>
        <v>2.1000000000000005</v>
      </c>
      <c r="Z47" s="4">
        <f t="shared" si="92"/>
        <v>-2.0276632591112858</v>
      </c>
      <c r="AA47" s="4">
        <f t="shared" si="93"/>
        <v>-5.9465450692433565E-2</v>
      </c>
      <c r="AB47" s="4">
        <f t="shared" si="94"/>
        <v>-5.9431039814504476E-2</v>
      </c>
      <c r="AC47" s="4">
        <f t="shared" si="95"/>
        <v>-5.9431718107541665E-2</v>
      </c>
      <c r="AD47" s="5">
        <f t="shared" si="96"/>
        <v>-5.9384873989775294E-2</v>
      </c>
      <c r="AF47" s="3">
        <f t="shared" si="97"/>
        <v>0.42000000000000021</v>
      </c>
      <c r="AG47" s="5">
        <f t="shared" si="98"/>
        <v>-2.440128673697759</v>
      </c>
      <c r="AI47" s="3">
        <f t="shared" si="99"/>
        <v>0.42000000000000021</v>
      </c>
      <c r="AJ47" s="4">
        <f t="shared" si="100"/>
        <v>-2.440128673697759</v>
      </c>
      <c r="AK47" s="5">
        <f t="shared" si="101"/>
        <v>-2.4660097396512297</v>
      </c>
      <c r="AM47" s="3">
        <f t="shared" si="102"/>
        <v>0.42000000000000021</v>
      </c>
      <c r="AN47" s="4">
        <f t="shared" si="103"/>
        <v>-0.52136404511789913</v>
      </c>
      <c r="AO47" s="4">
        <f t="shared" si="104"/>
        <v>-7.4780942940244979E-4</v>
      </c>
      <c r="AP47" s="4">
        <f t="shared" si="105"/>
        <v>-8.1095558119244869E-4</v>
      </c>
      <c r="AQ47" s="4">
        <f t="shared" si="106"/>
        <v>-8.1071575713795991E-4</v>
      </c>
      <c r="AR47" s="5">
        <f t="shared" si="107"/>
        <v>-8.7446887722830908E-4</v>
      </c>
      <c r="BY47" s="3">
        <f t="shared" si="108"/>
        <v>0.42000000000000021</v>
      </c>
      <c r="BZ47" s="5">
        <f t="shared" si="109"/>
        <v>2.385191635168285E-2</v>
      </c>
      <c r="CB47" s="3">
        <f t="shared" si="110"/>
        <v>0.42000000000000021</v>
      </c>
      <c r="CC47" s="4">
        <f t="shared" si="111"/>
        <v>2.385191635168285E-2</v>
      </c>
      <c r="CD47" s="5">
        <f t="shared" si="112"/>
        <v>4.9473521842502179E-2</v>
      </c>
      <c r="CF47" s="3">
        <f t="shared" si="113"/>
        <v>0.42000000000000021</v>
      </c>
      <c r="CG47" s="4">
        <f t="shared" si="64"/>
        <v>2.4732662699246032E-2</v>
      </c>
      <c r="CH47" s="4">
        <f t="shared" si="114"/>
        <v>1.6862921314348676E-3</v>
      </c>
      <c r="CI47" s="4">
        <f t="shared" si="115"/>
        <v>1.7279371657053671E-3</v>
      </c>
      <c r="CJ47" s="4">
        <f t="shared" si="116"/>
        <v>1.7279471014569406E-3</v>
      </c>
      <c r="CK47" s="5">
        <f t="shared" si="117"/>
        <v>1.7701170052279913E-3</v>
      </c>
    </row>
    <row r="48" spans="4:89" x14ac:dyDescent="0.25">
      <c r="R48" s="3">
        <f t="shared" si="86"/>
        <v>2.1500000000000004</v>
      </c>
      <c r="S48" s="5">
        <f t="shared" si="87"/>
        <v>0.37027148371020813</v>
      </c>
      <c r="U48" s="3">
        <f t="shared" si="88"/>
        <v>2.1500000000000004</v>
      </c>
      <c r="V48" s="4">
        <f t="shared" si="89"/>
        <v>0.37027148371020813</v>
      </c>
      <c r="W48" s="5">
        <f t="shared" si="90"/>
        <v>0.23111377687746087</v>
      </c>
      <c r="Y48" s="3">
        <f t="shared" si="91"/>
        <v>2.1500000000000004</v>
      </c>
      <c r="Z48" s="4">
        <f t="shared" si="92"/>
        <v>-2.0869884348513268</v>
      </c>
      <c r="AA48" s="4">
        <f t="shared" si="93"/>
        <v>-5.9384969199159011E-2</v>
      </c>
      <c r="AB48" s="4">
        <f t="shared" si="94"/>
        <v>-5.9326438229963821E-2</v>
      </c>
      <c r="AC48" s="4">
        <f t="shared" si="95"/>
        <v>-5.9327595370918466E-2</v>
      </c>
      <c r="AD48" s="5">
        <f t="shared" si="96"/>
        <v>-5.9258018039322825E-2</v>
      </c>
      <c r="AF48" s="3">
        <f t="shared" si="97"/>
        <v>0.43000000000000022</v>
      </c>
      <c r="AG48" s="5">
        <f t="shared" si="98"/>
        <v>-2.4660097396512297</v>
      </c>
      <c r="AI48" s="3">
        <f t="shared" si="99"/>
        <v>0.43000000000000022</v>
      </c>
      <c r="AJ48" s="4">
        <f t="shared" si="100"/>
        <v>-2.4660097396512297</v>
      </c>
      <c r="AK48" s="5">
        <f t="shared" si="101"/>
        <v>-2.4923106541100712</v>
      </c>
      <c r="AM48" s="3">
        <f t="shared" si="102"/>
        <v>0.43000000000000022</v>
      </c>
      <c r="AN48" s="4">
        <f t="shared" si="103"/>
        <v>-0.52230281611308216</v>
      </c>
      <c r="AO48" s="4">
        <f t="shared" si="104"/>
        <v>-8.7446718996273226E-4</v>
      </c>
      <c r="AP48" s="4">
        <f t="shared" si="105"/>
        <v>-9.3880124168371412E-4</v>
      </c>
      <c r="AQ48" s="4">
        <f t="shared" si="106"/>
        <v>-9.3855459797276665E-4</v>
      </c>
      <c r="AR48" s="5">
        <f t="shared" si="107"/>
        <v>-1.0034471018227369E-3</v>
      </c>
      <c r="BY48" s="3">
        <f>BY47+$B$4</f>
        <v>0.43000000000000022</v>
      </c>
      <c r="BZ48" s="5">
        <f>BZ47+$B$4*(BY47^2+BZ47^2)</f>
        <v>2.5621605490819328E-2</v>
      </c>
      <c r="CB48" s="3">
        <f>CB47+$B$4</f>
        <v>0.43000000000000022</v>
      </c>
      <c r="CC48" s="4">
        <f>CC47+$B$4*(BY47^2+BZ47^2)</f>
        <v>2.5621605490819328E-2</v>
      </c>
      <c r="CD48" s="5">
        <f>CD47+$B$4*((CB47^2+CC47^2)+(CB48^2+CC48^2))</f>
        <v>5.3098775648317928E-2</v>
      </c>
      <c r="CF48" s="3">
        <f>CF47+$B$4</f>
        <v>0.43000000000000022</v>
      </c>
      <c r="CG48" s="4">
        <f t="shared" si="64"/>
        <v>2.6545568743331874E-2</v>
      </c>
      <c r="CH48" s="4">
        <f>$B$4*(CG47^2+CF47^2)</f>
        <v>1.7701170460419486E-3</v>
      </c>
      <c r="CI48" s="4">
        <f>$B$4*((CG47+1/2*CH48)^2+(CF47+1/2*$B$4)^2)</f>
        <v>1.8128126764062197E-3</v>
      </c>
      <c r="CJ48" s="4">
        <f>$B$4*((CG47+1/2*CI48)^2+(CF47+1/2*$B$4)^2)</f>
        <v>1.8128236186110724E-3</v>
      </c>
      <c r="CK48" s="5">
        <f>$B$4*((CG47+CJ48)^2+(CF47+$B$4)^2)</f>
        <v>1.8560466284385172E-3</v>
      </c>
    </row>
    <row r="49" spans="18:89" x14ac:dyDescent="0.25">
      <c r="R49" s="3">
        <f t="shared" si="86"/>
        <v>2.2000000000000002</v>
      </c>
      <c r="S49" s="5">
        <f t="shared" si="87"/>
        <v>0.23111377687746085</v>
      </c>
      <c r="U49" s="3">
        <f t="shared" si="88"/>
        <v>2.2000000000000002</v>
      </c>
      <c r="V49" s="4">
        <f t="shared" si="89"/>
        <v>0.23111377687746085</v>
      </c>
      <c r="W49" s="5">
        <f t="shared" si="90"/>
        <v>9.7483982943982916E-2</v>
      </c>
      <c r="Y49" s="3">
        <f t="shared" si="91"/>
        <v>2.2000000000000002</v>
      </c>
      <c r="Z49" s="4">
        <f t="shared" si="92"/>
        <v>-2.1461658475725418</v>
      </c>
      <c r="AA49" s="4">
        <f t="shared" si="93"/>
        <v>-5.9258113831796411E-2</v>
      </c>
      <c r="AB49" s="4">
        <f t="shared" si="94"/>
        <v>-5.917823970720279E-2</v>
      </c>
      <c r="AC49" s="4">
        <f t="shared" si="95"/>
        <v>-5.9179822568281998E-2</v>
      </c>
      <c r="AD49" s="5">
        <f t="shared" si="96"/>
        <v>-5.9090237944523949E-2</v>
      </c>
      <c r="AF49" s="3">
        <f t="shared" si="97"/>
        <v>0.44000000000000022</v>
      </c>
      <c r="AG49" s="5">
        <f t="shared" si="98"/>
        <v>-2.4923106541100712</v>
      </c>
      <c r="AI49" s="3">
        <f t="shared" si="99"/>
        <v>0.44000000000000022</v>
      </c>
      <c r="AJ49" s="4">
        <f t="shared" si="100"/>
        <v>-2.4923106541100712</v>
      </c>
      <c r="AK49" s="5">
        <f t="shared" si="101"/>
        <v>-2.5190544743554333</v>
      </c>
      <c r="AM49" s="3">
        <f t="shared" si="102"/>
        <v>0.44000000000000022</v>
      </c>
      <c r="AN49" s="4">
        <f t="shared" si="103"/>
        <v>-0.52337164555832383</v>
      </c>
      <c r="AO49" s="4">
        <f t="shared" si="104"/>
        <v>-1.0034454350922072E-3</v>
      </c>
      <c r="AP49" s="4">
        <f t="shared" si="105"/>
        <v>-1.0688707930296684E-3</v>
      </c>
      <c r="AQ49" s="4">
        <f t="shared" si="106"/>
        <v>-1.068617730098167E-3</v>
      </c>
      <c r="AR49" s="5">
        <f t="shared" si="107"/>
        <v>-1.1345541901018146E-3</v>
      </c>
      <c r="BY49" s="3">
        <f t="shared" ref="BY49:BY55" si="118">BY48+$B$4</f>
        <v>0.44000000000000022</v>
      </c>
      <c r="BZ49" s="5">
        <f t="shared" ref="BZ49:BZ55" si="119">BZ48+$B$4*(BY48^2+BZ48^2)</f>
        <v>2.7477170157498603E-2</v>
      </c>
      <c r="CB49" s="3">
        <f t="shared" ref="CB49:CB55" si="120">CB48+$B$4</f>
        <v>0.44000000000000022</v>
      </c>
      <c r="CC49" s="4">
        <f t="shared" ref="CC49:CC55" si="121">CC48+$B$4*(BY48^2+BZ48^2)</f>
        <v>2.7477170157498603E-2</v>
      </c>
      <c r="CD49" s="5">
        <f t="shared" ref="CD49:CD55" si="122">CD48+$B$4*((CB48^2+CC48^2)+(CB49^2+CC49^2))</f>
        <v>5.6897890263795846E-2</v>
      </c>
      <c r="CF49" s="3">
        <f t="shared" ref="CF49:CF55" si="123">CF48+$B$4</f>
        <v>0.44000000000000022</v>
      </c>
      <c r="CG49" s="4">
        <f t="shared" si="64"/>
        <v>2.8445461084677826E-2</v>
      </c>
      <c r="CH49" s="4">
        <f t="shared" ref="CH49:CH55" si="124">$B$4*(CG48^2+CF48^2)</f>
        <v>1.8560466721990712E-3</v>
      </c>
      <c r="CI49" s="4">
        <f t="shared" ref="CI49:CI55" si="125">$B$4*((CG48+1/2*CH49)^2+(CF48+1/2*$B$4)^2)</f>
        <v>1.8997979826174719E-3</v>
      </c>
      <c r="CJ49" s="4">
        <f t="shared" ref="CJ49:CJ55" si="126">$B$4*((CG48+1/2*CI49)^2+(CF48+1/2*$B$4)^2)</f>
        <v>1.8998100074594688E-3</v>
      </c>
      <c r="CK49" s="5">
        <f t="shared" ref="CK49:CK55" si="127">$B$4*((CG48+CJ49)^2+(CF48+$B$4)^2)</f>
        <v>1.9440913957227616E-3</v>
      </c>
    </row>
    <row r="50" spans="18:89" x14ac:dyDescent="0.25">
      <c r="R50" s="3">
        <f t="shared" si="86"/>
        <v>2.25</v>
      </c>
      <c r="S50" s="5">
        <f t="shared" si="87"/>
        <v>9.7483982943982916E-2</v>
      </c>
      <c r="U50" s="3">
        <f t="shared" si="88"/>
        <v>2.25</v>
      </c>
      <c r="V50" s="4">
        <f t="shared" si="89"/>
        <v>9.7483982943982916E-2</v>
      </c>
      <c r="W50" s="5">
        <f t="shared" si="90"/>
        <v>-3.1492718412335113E-2</v>
      </c>
      <c r="Y50" s="3">
        <f t="shared" si="91"/>
        <v>2.25</v>
      </c>
      <c r="Z50" s="4">
        <f t="shared" si="92"/>
        <v>-2.205157203603568</v>
      </c>
      <c r="AA50" s="4">
        <f t="shared" si="93"/>
        <v>-5.9090333547235488E-2</v>
      </c>
      <c r="AB50" s="4">
        <f t="shared" si="94"/>
        <v>-5.8991783688959278E-2</v>
      </c>
      <c r="AC50" s="4">
        <f t="shared" si="95"/>
        <v>-5.8993740028379149E-2</v>
      </c>
      <c r="AD50" s="5">
        <f t="shared" si="96"/>
        <v>-5.8886755204246133E-2</v>
      </c>
      <c r="AF50" s="3">
        <f t="shared" si="97"/>
        <v>0.45000000000000023</v>
      </c>
      <c r="AG50" s="5">
        <f t="shared" si="98"/>
        <v>-2.5190544743554337</v>
      </c>
      <c r="AI50" s="3">
        <f t="shared" si="99"/>
        <v>0.45000000000000023</v>
      </c>
      <c r="AJ50" s="4">
        <f t="shared" si="100"/>
        <v>-2.5190544743554337</v>
      </c>
      <c r="AK50" s="5">
        <f t="shared" si="101"/>
        <v>-2.5462662488801375</v>
      </c>
      <c r="AM50" s="3">
        <f t="shared" si="102"/>
        <v>0.45000000000000023</v>
      </c>
      <c r="AN50" s="4">
        <f t="shared" si="103"/>
        <v>-0.52457256849096856</v>
      </c>
      <c r="AO50" s="4">
        <f t="shared" si="104"/>
        <v>-1.134552545319965E-3</v>
      </c>
      <c r="AP50" s="4">
        <f t="shared" si="105"/>
        <v>-1.2009749772006687E-3</v>
      </c>
      <c r="AQ50" s="4">
        <f t="shared" si="106"/>
        <v>-1.2007158983453087E-3</v>
      </c>
      <c r="AR50" s="5">
        <f t="shared" si="107"/>
        <v>-1.2676032994563742E-3</v>
      </c>
      <c r="BY50" s="3">
        <f t="shared" si="118"/>
        <v>0.45000000000000023</v>
      </c>
      <c r="BZ50" s="5">
        <f t="shared" si="119"/>
        <v>2.9420720106297246E-2</v>
      </c>
      <c r="CB50" s="3">
        <f t="shared" si="120"/>
        <v>0.45000000000000023</v>
      </c>
      <c r="CC50" s="4">
        <f t="shared" si="121"/>
        <v>2.9420720106297246E-2</v>
      </c>
      <c r="CD50" s="5">
        <f t="shared" si="122"/>
        <v>6.0875096000310221E-2</v>
      </c>
      <c r="CF50" s="3">
        <f t="shared" si="123"/>
        <v>0.45000000000000023</v>
      </c>
      <c r="CG50" s="4">
        <f t="shared" si="64"/>
        <v>3.0434460404682902E-2</v>
      </c>
      <c r="CH50" s="4">
        <f t="shared" si="124"/>
        <v>1.9440914425632012E-3</v>
      </c>
      <c r="CI50" s="4">
        <f t="shared" si="125"/>
        <v>1.9889038970667887E-3</v>
      </c>
      <c r="CJ50" s="4">
        <f t="shared" si="126"/>
        <v>1.9889170847940322E-3</v>
      </c>
      <c r="CK50" s="5">
        <f t="shared" si="127"/>
        <v>2.0342625137456266E-3</v>
      </c>
    </row>
    <row r="51" spans="18:89" x14ac:dyDescent="0.25">
      <c r="R51" s="3">
        <f t="shared" si="86"/>
        <v>2.2999999999999998</v>
      </c>
      <c r="S51" s="5">
        <f t="shared" si="87"/>
        <v>-3.1492718412335113E-2</v>
      </c>
      <c r="U51" s="3">
        <f t="shared" si="88"/>
        <v>2.2999999999999998</v>
      </c>
      <c r="V51" s="4">
        <f t="shared" si="89"/>
        <v>-3.1492718412335113E-2</v>
      </c>
      <c r="W51" s="5">
        <f t="shared" si="90"/>
        <v>-0.15650363447147608</v>
      </c>
      <c r="Y51" s="3">
        <f t="shared" si="91"/>
        <v>2.2999999999999998</v>
      </c>
      <c r="Z51" s="4">
        <f t="shared" si="92"/>
        <v>-2.2639293025960265</v>
      </c>
      <c r="AA51" s="4">
        <f t="shared" si="93"/>
        <v>-5.8886849911413575E-2</v>
      </c>
      <c r="AB51" s="4">
        <f t="shared" si="94"/>
        <v>-5.8772164158765676E-2</v>
      </c>
      <c r="AC51" s="4">
        <f t="shared" si="95"/>
        <v>-5.8774443093168406E-2</v>
      </c>
      <c r="AD51" s="5">
        <f t="shared" si="96"/>
        <v>-5.8652529539468562E-2</v>
      </c>
      <c r="AF51" s="3">
        <f t="shared" si="97"/>
        <v>0.46000000000000024</v>
      </c>
      <c r="AG51" s="5">
        <f t="shared" si="98"/>
        <v>-2.546266248880138</v>
      </c>
      <c r="AI51" s="3">
        <f t="shared" si="99"/>
        <v>0.46000000000000024</v>
      </c>
      <c r="AJ51" s="4">
        <f t="shared" si="100"/>
        <v>-2.546266248880138</v>
      </c>
      <c r="AK51" s="5">
        <f t="shared" si="101"/>
        <v>-2.5739732659559631</v>
      </c>
      <c r="AM51" s="3">
        <f t="shared" si="102"/>
        <v>0.46000000000000024</v>
      </c>
      <c r="AN51" s="4">
        <f t="shared" si="103"/>
        <v>-0.52590743557406794</v>
      </c>
      <c r="AO51" s="4">
        <f t="shared" si="104"/>
        <v>-1.2676016779142368E-3</v>
      </c>
      <c r="AP51" s="4">
        <f t="shared" si="105"/>
        <v>-1.3349294120074374E-3</v>
      </c>
      <c r="AQ51" s="4">
        <f t="shared" si="106"/>
        <v>-1.3346647216656933E-3</v>
      </c>
      <c r="AR51" s="5">
        <f t="shared" si="107"/>
        <v>-1.4024125533355675E-3</v>
      </c>
      <c r="BY51" s="3">
        <f t="shared" si="118"/>
        <v>0.46000000000000024</v>
      </c>
      <c r="BZ51" s="5">
        <f t="shared" si="119"/>
        <v>3.1454375894012981E-2</v>
      </c>
      <c r="CB51" s="3">
        <f t="shared" si="120"/>
        <v>0.46000000000000024</v>
      </c>
      <c r="CC51" s="4">
        <f t="shared" si="121"/>
        <v>3.1454375894012981E-2</v>
      </c>
      <c r="CD51" s="5">
        <f t="shared" si="122"/>
        <v>6.5034645565654775E-2</v>
      </c>
      <c r="CF51" s="3">
        <f t="shared" si="123"/>
        <v>0.46000000000000024</v>
      </c>
      <c r="CG51" s="4">
        <f t="shared" si="64"/>
        <v>3.2514698994991639E-2</v>
      </c>
      <c r="CH51" s="4">
        <f t="shared" si="124"/>
        <v>2.0342625638012442E-3</v>
      </c>
      <c r="CI51" s="4">
        <f t="shared" si="125"/>
        <v>2.0801420261961977E-3</v>
      </c>
      <c r="CJ51" s="4">
        <f t="shared" si="126"/>
        <v>2.0801564612796908E-3</v>
      </c>
      <c r="CK51" s="5">
        <f t="shared" si="127"/>
        <v>2.1265720030994059E-3</v>
      </c>
    </row>
    <row r="52" spans="18:89" x14ac:dyDescent="0.25">
      <c r="R52" s="3">
        <f t="shared" si="86"/>
        <v>2.3499999999999996</v>
      </c>
      <c r="S52" s="5">
        <f t="shared" si="87"/>
        <v>-0.15650363447147606</v>
      </c>
      <c r="U52" s="3">
        <f t="shared" si="88"/>
        <v>2.3499999999999996</v>
      </c>
      <c r="V52" s="4">
        <f t="shared" si="89"/>
        <v>-0.15650363447147606</v>
      </c>
      <c r="W52" s="5">
        <f t="shared" si="90"/>
        <v>-0.27809546381011835</v>
      </c>
      <c r="Y52" s="3">
        <f t="shared" si="91"/>
        <v>2.3499999999999996</v>
      </c>
      <c r="Z52" s="4">
        <f t="shared" si="92"/>
        <v>-2.3224537609268174</v>
      </c>
      <c r="AA52" s="4">
        <f t="shared" si="93"/>
        <v>-5.8652622718721986E-2</v>
      </c>
      <c r="AB52" s="4">
        <f t="shared" si="94"/>
        <v>-5.852419799716977E-2</v>
      </c>
      <c r="AC52" s="4">
        <f t="shared" si="95"/>
        <v>-5.8526750484713522E-2</v>
      </c>
      <c r="AD52" s="5">
        <f t="shared" si="96"/>
        <v>-5.8392230302257223E-2</v>
      </c>
      <c r="AF52" s="3">
        <f t="shared" si="97"/>
        <v>0.47000000000000025</v>
      </c>
      <c r="AG52" s="5">
        <f t="shared" si="98"/>
        <v>-2.5739732659559635</v>
      </c>
      <c r="AI52" s="3">
        <f t="shared" si="99"/>
        <v>0.47000000000000025</v>
      </c>
      <c r="AJ52" s="4">
        <f t="shared" si="100"/>
        <v>-2.5739732659559635</v>
      </c>
      <c r="AK52" s="5">
        <f t="shared" si="101"/>
        <v>-2.6022053433854411</v>
      </c>
      <c r="AM52" s="3">
        <f t="shared" si="102"/>
        <v>0.47000000000000025</v>
      </c>
      <c r="AN52" s="4">
        <f t="shared" si="103"/>
        <v>-0.52737791814542068</v>
      </c>
      <c r="AO52" s="4">
        <f t="shared" si="104"/>
        <v>-1.4024109562050862E-3</v>
      </c>
      <c r="AP52" s="4">
        <f t="shared" si="105"/>
        <v>-1.4705547662281144E-3</v>
      </c>
      <c r="AQ52" s="4">
        <f t="shared" si="106"/>
        <v>-1.4702848683885734E-3</v>
      </c>
      <c r="AR52" s="5">
        <f t="shared" si="107"/>
        <v>-1.5388052026780957E-3</v>
      </c>
      <c r="BY52" s="3">
        <f t="shared" si="118"/>
        <v>0.47000000000000025</v>
      </c>
      <c r="BZ52" s="5">
        <f t="shared" si="119"/>
        <v>3.3580269671641801E-2</v>
      </c>
      <c r="CB52" s="3">
        <f t="shared" si="120"/>
        <v>0.47000000000000025</v>
      </c>
      <c r="CC52" s="4">
        <f t="shared" si="121"/>
        <v>3.3580269671641801E-2</v>
      </c>
      <c r="CD52" s="5">
        <f t="shared" si="122"/>
        <v>6.9380815688395797E-2</v>
      </c>
      <c r="CF52" s="3">
        <f t="shared" si="123"/>
        <v>0.47000000000000025</v>
      </c>
      <c r="CG52" s="4">
        <f t="shared" si="64"/>
        <v>3.4688321591972666E-2</v>
      </c>
      <c r="CH52" s="4">
        <f t="shared" si="124"/>
        <v>2.1265720565073515E-3</v>
      </c>
      <c r="CI52" s="4">
        <f t="shared" si="125"/>
        <v>2.1735248107822148E-3</v>
      </c>
      <c r="CJ52" s="4">
        <f t="shared" si="126"/>
        <v>2.1735405820824164E-3</v>
      </c>
      <c r="CK52" s="5">
        <f t="shared" si="127"/>
        <v>2.2210327396495672E-3</v>
      </c>
    </row>
    <row r="53" spans="18:89" x14ac:dyDescent="0.25">
      <c r="R53" s="3">
        <f t="shared" si="86"/>
        <v>2.3999999999999995</v>
      </c>
      <c r="S53" s="5">
        <f t="shared" si="87"/>
        <v>-0.27809546381011835</v>
      </c>
      <c r="U53" s="3">
        <f t="shared" si="88"/>
        <v>2.3999999999999995</v>
      </c>
      <c r="V53" s="4">
        <f t="shared" si="89"/>
        <v>-0.27809546381011835</v>
      </c>
      <c r="W53" s="5">
        <f t="shared" si="90"/>
        <v>-0.3967070232648699</v>
      </c>
      <c r="Y53" s="3">
        <f t="shared" si="91"/>
        <v>2.3999999999999995</v>
      </c>
      <c r="Z53" s="4">
        <f t="shared" si="92"/>
        <v>-2.380706709809099</v>
      </c>
      <c r="AA53" s="4">
        <f t="shared" si="93"/>
        <v>-5.8392321398829085E-2</v>
      </c>
      <c r="AB53" s="4">
        <f t="shared" si="94"/>
        <v>-5.8252399676092685E-2</v>
      </c>
      <c r="AC53" s="4">
        <f t="shared" si="95"/>
        <v>-5.8255178973343397E-2</v>
      </c>
      <c r="AD53" s="5">
        <f t="shared" si="96"/>
        <v>-5.8110214595988585E-2</v>
      </c>
      <c r="AF53" s="3">
        <f t="shared" si="97"/>
        <v>0.48000000000000026</v>
      </c>
      <c r="AG53" s="5">
        <f t="shared" si="98"/>
        <v>-2.6022053433854411</v>
      </c>
      <c r="AI53" s="3">
        <f t="shared" si="99"/>
        <v>0.48000000000000026</v>
      </c>
      <c r="AJ53" s="4">
        <f t="shared" si="100"/>
        <v>-2.6022053433854411</v>
      </c>
      <c r="AK53" s="5">
        <f t="shared" si="101"/>
        <v>-2.6309951680833152</v>
      </c>
      <c r="AM53" s="3">
        <f t="shared" si="102"/>
        <v>0.48000000000000026</v>
      </c>
      <c r="AN53" s="4">
        <f t="shared" si="103"/>
        <v>-0.52898551341471201</v>
      </c>
      <c r="AO53" s="4">
        <f t="shared" si="104"/>
        <v>-1.5388036310158687E-3</v>
      </c>
      <c r="AP53" s="4">
        <f t="shared" si="105"/>
        <v>-1.6076769075833179E-3</v>
      </c>
      <c r="AQ53" s="4">
        <f t="shared" si="106"/>
        <v>-1.6074022043220582E-3</v>
      </c>
      <c r="AR53" s="5">
        <f t="shared" si="107"/>
        <v>-1.6766097609211314E-3</v>
      </c>
      <c r="BY53" s="3">
        <f t="shared" si="118"/>
        <v>0.48000000000000026</v>
      </c>
      <c r="BZ53" s="5">
        <f t="shared" si="119"/>
        <v>3.5800546016754003E-2</v>
      </c>
      <c r="CB53" s="3">
        <f t="shared" si="120"/>
        <v>0.48000000000000026</v>
      </c>
      <c r="CC53" s="4">
        <f t="shared" si="121"/>
        <v>3.5800546016754003E-2</v>
      </c>
      <c r="CD53" s="5">
        <f t="shared" si="122"/>
        <v>7.3917908824458978E-2</v>
      </c>
      <c r="CF53" s="3">
        <f t="shared" si="123"/>
        <v>0.48000000000000026</v>
      </c>
      <c r="CG53" s="4">
        <f t="shared" si="64"/>
        <v>3.6957486253282927E-2</v>
      </c>
      <c r="CH53" s="4">
        <f t="shared" si="124"/>
        <v>2.2210327965486833E-3</v>
      </c>
      <c r="CI53" s="4">
        <f t="shared" si="125"/>
        <v>2.2690655680145219E-3</v>
      </c>
      <c r="CJ53" s="4">
        <f t="shared" si="126"/>
        <v>2.2690827689564293E-3</v>
      </c>
      <c r="CK53" s="5">
        <f t="shared" si="127"/>
        <v>2.3176584973709745E-3</v>
      </c>
    </row>
    <row r="54" spans="18:89" x14ac:dyDescent="0.25">
      <c r="R54" s="3">
        <f t="shared" si="86"/>
        <v>2.4499999999999993</v>
      </c>
      <c r="S54" s="5">
        <f t="shared" si="87"/>
        <v>-0.3967070232648699</v>
      </c>
      <c r="U54" s="3">
        <f t="shared" si="88"/>
        <v>2.4499999999999993</v>
      </c>
      <c r="V54" s="4">
        <f t="shared" si="89"/>
        <v>-0.3967070232648699</v>
      </c>
      <c r="W54" s="5">
        <f t="shared" si="90"/>
        <v>-0.51269265924265184</v>
      </c>
      <c r="Y54" s="3">
        <f t="shared" si="91"/>
        <v>2.4499999999999993</v>
      </c>
      <c r="Z54" s="4">
        <f t="shared" si="92"/>
        <v>-2.4386684750587766</v>
      </c>
      <c r="AA54" s="4">
        <f t="shared" si="93"/>
        <v>-5.8110303134642952E-2</v>
      </c>
      <c r="AB54" s="4">
        <f t="shared" si="94"/>
        <v>-5.7960962935471219E-2</v>
      </c>
      <c r="AC54" s="4">
        <f t="shared" si="95"/>
        <v>-5.7963924999294029E-2</v>
      </c>
      <c r="AD54" s="5">
        <f t="shared" si="96"/>
        <v>-5.7810512493892047E-2</v>
      </c>
      <c r="AF54" s="3">
        <f t="shared" si="97"/>
        <v>0.49000000000000027</v>
      </c>
      <c r="AG54" s="5">
        <f t="shared" si="98"/>
        <v>-2.6309951680833152</v>
      </c>
      <c r="AI54" s="3">
        <f t="shared" si="99"/>
        <v>0.49000000000000027</v>
      </c>
      <c r="AJ54" s="4">
        <f t="shared" si="100"/>
        <v>-2.6309951680833152</v>
      </c>
      <c r="AK54" s="5">
        <f t="shared" si="101"/>
        <v>-2.6603786963563842</v>
      </c>
      <c r="AM54" s="3">
        <f t="shared" si="102"/>
        <v>0.49000000000000027</v>
      </c>
      <c r="AN54" s="4">
        <f t="shared" si="103"/>
        <v>-0.5307315497830537</v>
      </c>
      <c r="AO54" s="4">
        <f t="shared" si="104"/>
        <v>-1.6766082156723225E-3</v>
      </c>
      <c r="AP54" s="4">
        <f t="shared" si="105"/>
        <v>-1.7461270250170551E-3</v>
      </c>
      <c r="AQ54" s="4">
        <f t="shared" si="106"/>
        <v>-1.7458479151555633E-3</v>
      </c>
      <c r="AR54" s="5">
        <f t="shared" si="107"/>
        <v>-1.8156601140326548E-3</v>
      </c>
      <c r="BY54" s="3">
        <f t="shared" si="118"/>
        <v>0.49000000000000027</v>
      </c>
      <c r="BZ54" s="5">
        <f t="shared" si="119"/>
        <v>3.8117362807704981E-2</v>
      </c>
      <c r="CB54" s="3">
        <f t="shared" si="120"/>
        <v>0.49000000000000027</v>
      </c>
      <c r="CC54" s="4">
        <f t="shared" si="121"/>
        <v>3.8117362807704981E-2</v>
      </c>
      <c r="CD54" s="5">
        <f t="shared" si="122"/>
        <v>7.8650254948884099E-2</v>
      </c>
      <c r="CF54" s="3">
        <f t="shared" si="123"/>
        <v>0.49000000000000027</v>
      </c>
      <c r="CG54" s="4">
        <f t="shared" si="64"/>
        <v>3.9324365278040924E-2</v>
      </c>
      <c r="CH54" s="4">
        <f t="shared" si="124"/>
        <v>2.3176585579016184E-3</v>
      </c>
      <c r="CI54" s="4">
        <f t="shared" si="125"/>
        <v>2.3667785350975309E-3</v>
      </c>
      <c r="CJ54" s="4">
        <f t="shared" si="126"/>
        <v>2.3667972638549586E-3</v>
      </c>
      <c r="CK54" s="5">
        <f t="shared" si="127"/>
        <v>2.416463992741365E-3</v>
      </c>
    </row>
    <row r="55" spans="18:89" x14ac:dyDescent="0.25">
      <c r="R55" s="3">
        <f t="shared" si="86"/>
        <v>2.4999999999999991</v>
      </c>
      <c r="S55" s="5">
        <f t="shared" si="87"/>
        <v>-0.51269265924265184</v>
      </c>
      <c r="U55" s="3">
        <f t="shared" si="88"/>
        <v>2.4999999999999991</v>
      </c>
      <c r="V55" s="4">
        <f t="shared" si="89"/>
        <v>-0.51269265924265184</v>
      </c>
      <c r="W55" s="5">
        <f t="shared" si="90"/>
        <v>-0.62633938372540876</v>
      </c>
      <c r="Y55" s="3">
        <f t="shared" si="91"/>
        <v>2.4999999999999991</v>
      </c>
      <c r="Z55" s="4">
        <f t="shared" si="92"/>
        <v>-2.4963232456121207</v>
      </c>
      <c r="AA55" s="4">
        <f t="shared" si="93"/>
        <v>-5.7810598078665988E-2</v>
      </c>
      <c r="AB55" s="4">
        <f t="shared" si="94"/>
        <v>-5.7653749582934601E-2</v>
      </c>
      <c r="AC55" s="4">
        <f t="shared" si="95"/>
        <v>-5.7656853397432643E-2</v>
      </c>
      <c r="AD55" s="5">
        <f t="shared" si="96"/>
        <v>-5.7496819280663018E-2</v>
      </c>
      <c r="AF55" s="3">
        <f t="shared" si="97"/>
        <v>0.50000000000000022</v>
      </c>
      <c r="AG55" s="5">
        <f t="shared" si="98"/>
        <v>-2.6603786963563842</v>
      </c>
      <c r="AI55" s="3">
        <f t="shared" si="99"/>
        <v>0.50000000000000022</v>
      </c>
      <c r="AJ55" s="4">
        <f t="shared" si="100"/>
        <v>-2.6603786963563842</v>
      </c>
      <c r="AK55" s="5">
        <f t="shared" si="101"/>
        <v>-2.6903956286601094</v>
      </c>
      <c r="AM55" s="3">
        <f t="shared" si="102"/>
        <v>0.50000000000000022</v>
      </c>
      <c r="AN55" s="4">
        <f t="shared" si="103"/>
        <v>-0.53261719226066173</v>
      </c>
      <c r="AO55" s="4">
        <f t="shared" si="104"/>
        <v>-1.8156585960350639E-3</v>
      </c>
      <c r="AP55" s="4">
        <f t="shared" si="105"/>
        <v>-1.8857417267166457E-3</v>
      </c>
      <c r="AQ55" s="4">
        <f t="shared" si="106"/>
        <v>-1.8854586045965738E-3</v>
      </c>
      <c r="AR55" s="5">
        <f t="shared" si="107"/>
        <v>-1.9557956069868841E-3</v>
      </c>
      <c r="BY55" s="3">
        <f t="shared" si="118"/>
        <v>0.50000000000000022</v>
      </c>
      <c r="BZ55" s="5">
        <f t="shared" si="119"/>
        <v>4.0532892141179125E-2</v>
      </c>
      <c r="CB55" s="3">
        <f t="shared" si="120"/>
        <v>0.50000000000000022</v>
      </c>
      <c r="CC55" s="4">
        <f t="shared" si="121"/>
        <v>4.0532892141179125E-2</v>
      </c>
      <c r="CD55" s="5">
        <f t="shared" si="122"/>
        <v>8.3582213435811528E-2</v>
      </c>
      <c r="CF55" s="3">
        <f t="shared" si="123"/>
        <v>0.50000000000000022</v>
      </c>
      <c r="CG55" s="4">
        <f t="shared" si="64"/>
        <v>4.179114617220183E-2</v>
      </c>
      <c r="CH55" s="4">
        <f t="shared" si="124"/>
        <v>2.4164640570452107E-3</v>
      </c>
      <c r="CI55" s="4">
        <f t="shared" si="125"/>
        <v>2.4666789144441631E-3</v>
      </c>
      <c r="CJ55" s="4">
        <f t="shared" si="126"/>
        <v>2.4666992741339305E-3</v>
      </c>
      <c r="CK55" s="5">
        <f t="shared" si="127"/>
        <v>2.5174649307640427E-3</v>
      </c>
    </row>
    <row r="56" spans="18:89" x14ac:dyDescent="0.25">
      <c r="R56" s="3">
        <f t="shared" si="86"/>
        <v>2.5499999999999989</v>
      </c>
      <c r="S56" s="5">
        <f t="shared" si="87"/>
        <v>-0.62633938372540887</v>
      </c>
      <c r="U56" s="3">
        <f t="shared" si="88"/>
        <v>2.5499999999999989</v>
      </c>
      <c r="V56" s="4">
        <f t="shared" si="89"/>
        <v>-0.62633938372540887</v>
      </c>
      <c r="W56" s="5">
        <f t="shared" si="90"/>
        <v>-0.73787969447822799</v>
      </c>
      <c r="Y56" s="3">
        <f t="shared" si="91"/>
        <v>2.5499999999999989</v>
      </c>
      <c r="Z56" s="4">
        <f t="shared" si="92"/>
        <v>-2.553658737623044</v>
      </c>
      <c r="AA56" s="4">
        <f t="shared" si="93"/>
        <v>-5.7496901592633848E-2</v>
      </c>
      <c r="AB56" s="4">
        <f t="shared" si="94"/>
        <v>-5.7334285140896252E-2</v>
      </c>
      <c r="AC56" s="4">
        <f t="shared" si="95"/>
        <v>-5.7337492958113113E-2</v>
      </c>
      <c r="AD56" s="5">
        <f t="shared" si="96"/>
        <v>-5.7172494274886215E-2</v>
      </c>
      <c r="AF56" s="3">
        <f t="shared" si="97"/>
        <v>0.51000000000000023</v>
      </c>
      <c r="AG56" s="5">
        <f t="shared" si="98"/>
        <v>-2.6903956286601094</v>
      </c>
      <c r="AI56" s="3">
        <f t="shared" si="99"/>
        <v>0.51000000000000023</v>
      </c>
      <c r="AJ56" s="4">
        <f t="shared" si="100"/>
        <v>-2.6903956286601094</v>
      </c>
      <c r="AK56" s="5">
        <f t="shared" si="101"/>
        <v>-2.7210899764560379</v>
      </c>
      <c r="AM56" s="3">
        <f t="shared" si="102"/>
        <v>0.51000000000000023</v>
      </c>
      <c r="AN56" s="4">
        <f t="shared" si="103"/>
        <v>-0.53464344795981156</v>
      </c>
      <c r="AO56" s="4">
        <f t="shared" si="104"/>
        <v>-1.955794116975143E-3</v>
      </c>
      <c r="AP56" s="4">
        <f t="shared" si="105"/>
        <v>-2.0263631152773508E-3</v>
      </c>
      <c r="AQ56" s="4">
        <f t="shared" si="106"/>
        <v>-2.0260763696473725E-3</v>
      </c>
      <c r="AR56" s="5">
        <f t="shared" si="107"/>
        <v>-2.0968611080740655E-3</v>
      </c>
      <c r="BY56" s="3">
        <f>BY55+$B$4</f>
        <v>0.51000000000000023</v>
      </c>
      <c r="BZ56" s="5">
        <f>BZ55+$B$4*(BY55^2+BZ55^2)</f>
        <v>4.304932129463241E-2</v>
      </c>
      <c r="CB56" s="3">
        <f>CB55+$B$4</f>
        <v>0.51000000000000023</v>
      </c>
      <c r="CC56" s="4">
        <f>CC55+$B$4*(BY55^2+BZ55^2)</f>
        <v>4.304932129463241E-2</v>
      </c>
      <c r="CD56" s="5">
        <f>CD55+$B$4*((CB55^2+CC55^2)+(CB56^2+CC56^2))</f>
        <v>8.8718175029904103E-2</v>
      </c>
      <c r="CF56" s="3">
        <f>CF55+$B$4</f>
        <v>0.51000000000000023</v>
      </c>
      <c r="CG56" s="4">
        <f t="shared" si="64"/>
        <v>4.4360032660801928E-2</v>
      </c>
      <c r="CH56" s="4">
        <f>$B$4*(CG55^2+CF55^2)</f>
        <v>2.5174649989838653E-3</v>
      </c>
      <c r="CI56" s="4">
        <f>$B$4*((CG55+1/2*CH56)^2+(CF55+1/2*$B$4)^2)</f>
        <v>2.5687829205364777E-3</v>
      </c>
      <c r="CJ56" s="4">
        <f>$B$4*((CG55+1/2*CI56)^2+(CF55+1/2*$B$4)^2)</f>
        <v>2.5688050194232659E-3</v>
      </c>
      <c r="CK56" s="5">
        <f>$B$4*((CG55+CJ56)^2+(CF55+$B$4)^2)</f>
        <v>2.6206780526972359E-3</v>
      </c>
    </row>
    <row r="57" spans="18:89" x14ac:dyDescent="0.25">
      <c r="R57" s="3">
        <f t="shared" si="86"/>
        <v>2.5999999999999988</v>
      </c>
      <c r="S57" s="5">
        <f t="shared" si="87"/>
        <v>-0.7378796944782281</v>
      </c>
      <c r="U57" s="3">
        <f t="shared" si="88"/>
        <v>2.5999999999999988</v>
      </c>
      <c r="V57" s="4">
        <f t="shared" si="89"/>
        <v>-0.7378796944782281</v>
      </c>
      <c r="W57" s="5">
        <f t="shared" si="90"/>
        <v>-0.84750137647381985</v>
      </c>
      <c r="Y57" s="3">
        <f t="shared" si="91"/>
        <v>2.5999999999999988</v>
      </c>
      <c r="Z57" s="4">
        <f t="shared" si="92"/>
        <v>-2.6106658603856894</v>
      </c>
      <c r="AA57" s="4">
        <f t="shared" si="93"/>
        <v>-5.7172573068273981E-2</v>
      </c>
      <c r="AB57" s="4">
        <f t="shared" si="94"/>
        <v>-5.7005760750040158E-2</v>
      </c>
      <c r="AC57" s="4">
        <f t="shared" si="95"/>
        <v>-5.7009038240888814E-2</v>
      </c>
      <c r="AD57" s="5">
        <f t="shared" si="96"/>
        <v>-5.6840565525740065E-2</v>
      </c>
      <c r="AF57" s="3">
        <f t="shared" si="97"/>
        <v>0.52000000000000024</v>
      </c>
      <c r="AG57" s="5">
        <f t="shared" si="98"/>
        <v>-2.7210899764560379</v>
      </c>
      <c r="AI57" s="3">
        <f t="shared" si="99"/>
        <v>0.52000000000000024</v>
      </c>
      <c r="AJ57" s="4">
        <f t="shared" si="100"/>
        <v>-2.7210899764560379</v>
      </c>
      <c r="AK57" s="5">
        <f t="shared" si="101"/>
        <v>-2.7525107439315595</v>
      </c>
      <c r="AM57" s="3">
        <f t="shared" si="102"/>
        <v>0.52000000000000024</v>
      </c>
      <c r="AN57" s="4">
        <f t="shared" si="103"/>
        <v>-0.53681117164158854</v>
      </c>
      <c r="AO57" s="4">
        <f t="shared" si="104"/>
        <v>-2.0968596466839125E-3</v>
      </c>
      <c r="AP57" s="4">
        <f t="shared" si="105"/>
        <v>-2.1678388413881467E-3</v>
      </c>
      <c r="AQ57" s="4">
        <f t="shared" si="106"/>
        <v>-2.1675488543980814E-3</v>
      </c>
      <c r="AR57" s="5">
        <f t="shared" si="107"/>
        <v>-2.2387070524056787E-3</v>
      </c>
      <c r="BY57" s="3">
        <f t="shared" ref="BY57:BY66" si="128">BY56+$B$4</f>
        <v>0.52000000000000024</v>
      </c>
      <c r="BZ57" s="5">
        <f t="shared" ref="BZ57:BZ66" si="129">BZ56+$B$4*(BY56^2+BZ56^2)</f>
        <v>4.56688537352717E-2</v>
      </c>
      <c r="CB57" s="3">
        <f t="shared" ref="CB57:CB66" si="130">CB56+$B$4</f>
        <v>0.52000000000000024</v>
      </c>
      <c r="CC57" s="4">
        <f t="shared" ref="CC57:CC66" si="131">CC56+$B$4*(BY56^2+BZ56^2)</f>
        <v>4.56688537352717E-2</v>
      </c>
      <c r="CD57" s="5">
        <f t="shared" ref="CD57:CD66" si="132">CD56+$B$4*((CB56^2+CC56^2)+(CB57^2+CC57^2))</f>
        <v>9.4062563912558322E-2</v>
      </c>
      <c r="CF57" s="3">
        <f t="shared" ref="CF57:CF66" si="133">CF56+$B$4</f>
        <v>0.52000000000000024</v>
      </c>
      <c r="CG57" s="4">
        <f t="shared" si="64"/>
        <v>4.7033245748820125E-2</v>
      </c>
      <c r="CH57" s="4">
        <f t="shared" ref="CH57:CH66" si="134">$B$4*(CG56^2+CF56^2)</f>
        <v>2.6206781249766766E-3</v>
      </c>
      <c r="CI57" s="4">
        <f t="shared" ref="CI57:CI66" si="135">$B$4*((CG56+1/2*CH57)^2+(CF56+1/2*$B$4)^2)</f>
        <v>2.6731078285334377E-3</v>
      </c>
      <c r="CJ57" s="4">
        <f t="shared" ref="CJ57:CJ66" si="136">$B$4*((CG56+1/2*CI57)^2+(CF56+1/2*$B$4)^2)</f>
        <v>2.6731317802461303E-3</v>
      </c>
      <c r="CK57" s="5">
        <f t="shared" ref="CK57:CK66" si="137">$B$4*((CG56+CJ57)^2+(CF56+$B$4)^2)</f>
        <v>2.7261211855733893E-3</v>
      </c>
    </row>
    <row r="58" spans="18:89" x14ac:dyDescent="0.25">
      <c r="R58" s="3">
        <f t="shared" si="86"/>
        <v>2.6499999999999986</v>
      </c>
      <c r="S58" s="5">
        <f t="shared" si="87"/>
        <v>-0.84750137647381985</v>
      </c>
      <c r="U58" s="3">
        <f t="shared" si="88"/>
        <v>2.6499999999999986</v>
      </c>
      <c r="V58" s="4">
        <f t="shared" si="89"/>
        <v>-0.84750137647381985</v>
      </c>
      <c r="W58" s="5">
        <f t="shared" si="90"/>
        <v>-0.95535516311426194</v>
      </c>
      <c r="Y58" s="3">
        <f t="shared" si="91"/>
        <v>2.6499999999999986</v>
      </c>
      <c r="Z58" s="4">
        <f t="shared" si="92"/>
        <v>-2.6673383895310274</v>
      </c>
      <c r="AA58" s="4">
        <f t="shared" si="93"/>
        <v>-5.6840640622705808E-2</v>
      </c>
      <c r="AB58" s="4">
        <f t="shared" si="94"/>
        <v>-5.6671040525135212E-2</v>
      </c>
      <c r="AC58" s="4">
        <f t="shared" si="95"/>
        <v>-5.6674356843373276E-2</v>
      </c>
      <c r="AD58" s="5">
        <f t="shared" si="96"/>
        <v>-5.6503739512304363E-2</v>
      </c>
      <c r="AF58" s="3">
        <f t="shared" si="97"/>
        <v>0.53000000000000025</v>
      </c>
      <c r="AG58" s="5">
        <f t="shared" si="98"/>
        <v>-2.7525107439315595</v>
      </c>
      <c r="AI58" s="3">
        <f t="shared" si="99"/>
        <v>0.53000000000000025</v>
      </c>
      <c r="AJ58" s="4">
        <f t="shared" si="100"/>
        <v>-2.7525107439315595</v>
      </c>
      <c r="AK58" s="5">
        <f t="shared" si="101"/>
        <v>-2.7847127542867862</v>
      </c>
      <c r="AM58" s="3">
        <f t="shared" si="102"/>
        <v>0.53000000000000025</v>
      </c>
      <c r="AN58" s="4">
        <f t="shared" si="103"/>
        <v>-0.5391210712962976</v>
      </c>
      <c r="AO58" s="4">
        <f t="shared" si="104"/>
        <v>-2.2387056201783311E-3</v>
      </c>
      <c r="AP58" s="4">
        <f t="shared" si="105"/>
        <v>-2.3100221373841159E-3</v>
      </c>
      <c r="AQ58" s="4">
        <f t="shared" si="106"/>
        <v>-2.3097292836815274E-3</v>
      </c>
      <c r="AR58" s="5">
        <f t="shared" si="107"/>
        <v>-2.3811894659447074E-3</v>
      </c>
      <c r="BY58" s="3">
        <f t="shared" si="128"/>
        <v>0.53000000000000025</v>
      </c>
      <c r="BZ58" s="5">
        <f t="shared" si="129"/>
        <v>4.8393710177286636E-2</v>
      </c>
      <c r="CB58" s="3">
        <f t="shared" si="130"/>
        <v>0.53000000000000025</v>
      </c>
      <c r="CC58" s="4">
        <f t="shared" si="131"/>
        <v>4.8393710177286636E-2</v>
      </c>
      <c r="CD58" s="5">
        <f t="shared" si="132"/>
        <v>9.9619839866420493E-2</v>
      </c>
      <c r="CF58" s="3">
        <f t="shared" si="133"/>
        <v>0.53000000000000025</v>
      </c>
      <c r="CG58" s="4">
        <f t="shared" si="64"/>
        <v>4.9813024832490761E-2</v>
      </c>
      <c r="CH58" s="4">
        <f t="shared" si="134"/>
        <v>2.7261212620566916E-3</v>
      </c>
      <c r="CI58" s="4">
        <f t="shared" si="135"/>
        <v>2.7796720247121238E-3</v>
      </c>
      <c r="CJ58" s="4">
        <f t="shared" si="136"/>
        <v>2.7796979484724978E-3</v>
      </c>
      <c r="CK58" s="5">
        <f t="shared" si="137"/>
        <v>2.8338132935978987E-3</v>
      </c>
    </row>
    <row r="59" spans="18:89" x14ac:dyDescent="0.25">
      <c r="R59" s="3">
        <f t="shared" si="86"/>
        <v>2.6999999999999984</v>
      </c>
      <c r="S59" s="5">
        <f t="shared" si="87"/>
        <v>-0.95535516311426194</v>
      </c>
      <c r="U59" s="3">
        <f t="shared" si="88"/>
        <v>2.6999999999999984</v>
      </c>
      <c r="V59" s="4">
        <f t="shared" si="89"/>
        <v>-0.95535516311426194</v>
      </c>
      <c r="W59" s="5">
        <f t="shared" si="90"/>
        <v>-1.0615608638782241</v>
      </c>
      <c r="Y59" s="3">
        <f t="shared" si="91"/>
        <v>2.6999999999999984</v>
      </c>
      <c r="Z59" s="4">
        <f t="shared" si="92"/>
        <v>-2.7236726520290744</v>
      </c>
      <c r="AA59" s="4">
        <f t="shared" si="93"/>
        <v>-5.6503810796819258E-2</v>
      </c>
      <c r="AB59" s="4">
        <f t="shared" si="94"/>
        <v>-5.6332673440363981E-2</v>
      </c>
      <c r="AC59" s="4">
        <f t="shared" si="95"/>
        <v>-5.6336001207184253E-2</v>
      </c>
      <c r="AD59" s="5">
        <f t="shared" si="96"/>
        <v>-5.6164414896366976E-2</v>
      </c>
      <c r="AF59" s="3">
        <f t="shared" si="97"/>
        <v>0.54000000000000026</v>
      </c>
      <c r="AG59" s="5">
        <f t="shared" si="98"/>
        <v>-2.7847127542867862</v>
      </c>
      <c r="AI59" s="3">
        <f t="shared" si="99"/>
        <v>0.54000000000000026</v>
      </c>
      <c r="AJ59" s="4">
        <f t="shared" si="100"/>
        <v>-2.7847127542867862</v>
      </c>
      <c r="AK59" s="5">
        <f t="shared" si="101"/>
        <v>-2.8177576597957628</v>
      </c>
      <c r="AM59" s="3">
        <f t="shared" si="102"/>
        <v>0.54000000000000026</v>
      </c>
      <c r="AN59" s="4">
        <f t="shared" si="103"/>
        <v>-0.54157371373870655</v>
      </c>
      <c r="AO59" s="4">
        <f t="shared" si="104"/>
        <v>-2.3811880633312528E-3</v>
      </c>
      <c r="AP59" s="4">
        <f t="shared" si="105"/>
        <v>-2.452771831978891E-3</v>
      </c>
      <c r="AQ59" s="4">
        <f t="shared" si="106"/>
        <v>-2.4524764779033613E-3</v>
      </c>
      <c r="AR59" s="5">
        <f t="shared" si="107"/>
        <v>-2.5241699713579274E-3</v>
      </c>
      <c r="BY59" s="3">
        <f t="shared" si="128"/>
        <v>0.54000000000000026</v>
      </c>
      <c r="BZ59" s="5">
        <f t="shared" si="129"/>
        <v>5.122612968913387E-2</v>
      </c>
      <c r="CB59" s="3">
        <f t="shared" si="130"/>
        <v>0.54000000000000026</v>
      </c>
      <c r="CC59" s="4">
        <f t="shared" si="131"/>
        <v>5.122612968913387E-2</v>
      </c>
      <c r="CD59" s="5">
        <f t="shared" si="132"/>
        <v>0.10539450054189702</v>
      </c>
      <c r="CF59" s="3">
        <f t="shared" si="133"/>
        <v>0.54000000000000026</v>
      </c>
      <c r="CG59" s="4">
        <f t="shared" si="64"/>
        <v>5.2701628862994593E-2</v>
      </c>
      <c r="CH59" s="4">
        <f t="shared" si="134"/>
        <v>2.8338133744296263E-3</v>
      </c>
      <c r="CI59" s="4">
        <f t="shared" si="135"/>
        <v>2.8884950588351399E-3</v>
      </c>
      <c r="CJ59" s="4">
        <f t="shared" si="136"/>
        <v>2.8885230796998314E-3</v>
      </c>
      <c r="CK59" s="5">
        <f t="shared" si="137"/>
        <v>2.9437745315234122E-3</v>
      </c>
    </row>
    <row r="60" spans="18:89" x14ac:dyDescent="0.25">
      <c r="R60" s="3">
        <f t="shared" si="86"/>
        <v>2.7499999999999982</v>
      </c>
      <c r="S60" s="5">
        <f t="shared" si="87"/>
        <v>-1.0615608638782241</v>
      </c>
      <c r="U60" s="3">
        <f t="shared" si="88"/>
        <v>2.7499999999999982</v>
      </c>
      <c r="V60" s="4">
        <f t="shared" si="89"/>
        <v>-1.0615608638782241</v>
      </c>
      <c r="W60" s="5">
        <f t="shared" si="90"/>
        <v>-1.1662123832200921</v>
      </c>
      <c r="Y60" s="3">
        <f t="shared" si="91"/>
        <v>2.7499999999999982</v>
      </c>
      <c r="Z60" s="4">
        <f t="shared" si="92"/>
        <v>-2.7796672265711546</v>
      </c>
      <c r="AA60" s="4">
        <f t="shared" si="93"/>
        <v>-5.6164482307510866E-2</v>
      </c>
      <c r="AB60" s="4">
        <f t="shared" si="94"/>
        <v>-5.5992908782762113E-2</v>
      </c>
      <c r="AC60" s="4">
        <f t="shared" si="95"/>
        <v>-5.5996224002709906E-2</v>
      </c>
      <c r="AD60" s="5">
        <f t="shared" si="96"/>
        <v>-5.5824699374027065E-2</v>
      </c>
      <c r="AF60" s="3">
        <f t="shared" si="97"/>
        <v>0.55000000000000027</v>
      </c>
      <c r="AG60" s="5">
        <f t="shared" si="98"/>
        <v>-2.8177576597957628</v>
      </c>
      <c r="AI60" s="3">
        <f t="shared" si="99"/>
        <v>0.55000000000000027</v>
      </c>
      <c r="AJ60" s="4">
        <f t="shared" si="100"/>
        <v>-2.8177576597957628</v>
      </c>
      <c r="AK60" s="5">
        <f t="shared" si="101"/>
        <v>-2.8517151880329621</v>
      </c>
      <c r="AM60" s="3">
        <f t="shared" si="102"/>
        <v>0.55000000000000027</v>
      </c>
      <c r="AN60" s="4">
        <f t="shared" si="103"/>
        <v>-0.54416953020058123</v>
      </c>
      <c r="AO60" s="4">
        <f t="shared" si="104"/>
        <v>-2.5241685987237622E-3</v>
      </c>
      <c r="AP60" s="4">
        <f t="shared" si="105"/>
        <v>-2.5959523474574286E-3</v>
      </c>
      <c r="AQ60" s="4">
        <f t="shared" si="106"/>
        <v>-2.5956548503277633E-3</v>
      </c>
      <c r="AR60" s="5">
        <f t="shared" si="107"/>
        <v>-2.6675157769536872E-3</v>
      </c>
      <c r="BY60" s="3">
        <f t="shared" si="128"/>
        <v>0.55000000000000027</v>
      </c>
      <c r="BZ60" s="5">
        <f t="shared" si="129"/>
        <v>5.4168370852763152E-2</v>
      </c>
      <c r="CB60" s="3">
        <f t="shared" si="130"/>
        <v>0.55000000000000027</v>
      </c>
      <c r="CC60" s="4">
        <f t="shared" si="131"/>
        <v>5.4168370852763152E-2</v>
      </c>
      <c r="CD60" s="5">
        <f t="shared" si="132"/>
        <v>0.11139108382953472</v>
      </c>
      <c r="CF60" s="3">
        <f t="shared" si="133"/>
        <v>0.55000000000000027</v>
      </c>
      <c r="CG60" s="4">
        <f t="shared" si="64"/>
        <v>5.5701337564554504E-2</v>
      </c>
      <c r="CH60" s="4">
        <f t="shared" si="134"/>
        <v>2.9437746168481313E-3</v>
      </c>
      <c r="CI60" s="4">
        <f t="shared" si="135"/>
        <v>2.9995976985437525E-3</v>
      </c>
      <c r="CJ60" s="4">
        <f t="shared" si="136"/>
        <v>2.999627947660483E-3</v>
      </c>
      <c r="CK60" s="5">
        <f t="shared" si="137"/>
        <v>3.0560263001028682E-3</v>
      </c>
    </row>
    <row r="61" spans="18:89" x14ac:dyDescent="0.25">
      <c r="R61" s="3">
        <f t="shared" si="86"/>
        <v>2.799999999999998</v>
      </c>
      <c r="S61" s="5">
        <f t="shared" si="87"/>
        <v>-1.1662123832200919</v>
      </c>
      <c r="U61" s="3">
        <f t="shared" si="88"/>
        <v>2.799999999999998</v>
      </c>
      <c r="V61" s="4">
        <f t="shared" si="89"/>
        <v>-1.1662123832200919</v>
      </c>
      <c r="W61" s="5">
        <f t="shared" si="90"/>
        <v>-1.2693819305351803</v>
      </c>
      <c r="Y61" s="3">
        <f t="shared" si="91"/>
        <v>2.799999999999998</v>
      </c>
      <c r="Z61" s="4">
        <f t="shared" si="92"/>
        <v>-2.8353226619724206</v>
      </c>
      <c r="AA61" s="4">
        <f t="shared" si="93"/>
        <v>-5.5824762899037962E-2</v>
      </c>
      <c r="AB61" s="4">
        <f t="shared" si="94"/>
        <v>-5.5653714236814811E-2</v>
      </c>
      <c r="AC61" s="4">
        <f t="shared" si="95"/>
        <v>-5.565699615743145E-2</v>
      </c>
      <c r="AD61" s="5">
        <f t="shared" si="96"/>
        <v>-5.5486428720064984E-2</v>
      </c>
      <c r="AF61" s="3">
        <f t="shared" si="97"/>
        <v>0.56000000000000028</v>
      </c>
      <c r="AG61" s="5">
        <f t="shared" si="98"/>
        <v>-2.8517151880329621</v>
      </c>
      <c r="AI61" s="3">
        <f t="shared" si="99"/>
        <v>0.56000000000000028</v>
      </c>
      <c r="AJ61" s="4">
        <f t="shared" si="100"/>
        <v>-2.8517151880329621</v>
      </c>
      <c r="AK61" s="5">
        <f t="shared" si="101"/>
        <v>-2.8866646952221986</v>
      </c>
      <c r="AM61" s="3">
        <f t="shared" si="102"/>
        <v>0.56000000000000028</v>
      </c>
      <c r="AN61" s="4">
        <f t="shared" si="103"/>
        <v>-0.54690882190421441</v>
      </c>
      <c r="AO61" s="4">
        <f t="shared" si="104"/>
        <v>-2.6675144345829518E-3</v>
      </c>
      <c r="AP61" s="4">
        <f t="shared" si="105"/>
        <v>-2.7394336805755311E-3</v>
      </c>
      <c r="AQ61" s="4">
        <f t="shared" si="106"/>
        <v>-2.7391343880652287E-3</v>
      </c>
      <c r="AR61" s="5">
        <f t="shared" si="107"/>
        <v>-2.8110996499343456E-3</v>
      </c>
      <c r="BY61" s="3">
        <f t="shared" si="128"/>
        <v>0.56000000000000028</v>
      </c>
      <c r="BZ61" s="5">
        <f t="shared" si="129"/>
        <v>5.7222712976771582E-2</v>
      </c>
      <c r="CB61" s="3">
        <f t="shared" si="130"/>
        <v>0.56000000000000028</v>
      </c>
      <c r="CC61" s="4">
        <f t="shared" si="131"/>
        <v>5.7222712976771582E-2</v>
      </c>
      <c r="CD61" s="5">
        <f t="shared" si="132"/>
        <v>0.11761417034234738</v>
      </c>
      <c r="CF61" s="3">
        <f t="shared" si="133"/>
        <v>0.56000000000000028</v>
      </c>
      <c r="CG61" s="4">
        <f t="shared" si="64"/>
        <v>5.8814452709069445E-2</v>
      </c>
      <c r="CH61" s="4">
        <f t="shared" si="134"/>
        <v>3.0560263900648072E-3</v>
      </c>
      <c r="CI61" s="4">
        <f t="shared" si="135"/>
        <v>3.1130019858836419E-3</v>
      </c>
      <c r="CJ61" s="4">
        <f t="shared" si="136"/>
        <v>3.1130346007627666E-3</v>
      </c>
      <c r="CK61" s="5">
        <f t="shared" si="137"/>
        <v>3.1705913037320078E-3</v>
      </c>
    </row>
    <row r="62" spans="18:89" x14ac:dyDescent="0.25">
      <c r="R62" s="3">
        <f t="shared" si="86"/>
        <v>2.8499999999999979</v>
      </c>
      <c r="S62" s="5">
        <f t="shared" si="87"/>
        <v>-1.2693819305351801</v>
      </c>
      <c r="U62" s="3">
        <f t="shared" si="88"/>
        <v>2.8499999999999979</v>
      </c>
      <c r="V62" s="4">
        <f t="shared" si="89"/>
        <v>-1.2693819305351801</v>
      </c>
      <c r="W62" s="5">
        <f t="shared" si="90"/>
        <v>-1.3711236326249521</v>
      </c>
      <c r="Y62" s="3">
        <f t="shared" si="91"/>
        <v>2.8499999999999979</v>
      </c>
      <c r="Z62" s="4">
        <f t="shared" si="92"/>
        <v>-2.8906412153692758</v>
      </c>
      <c r="AA62" s="4">
        <f t="shared" si="93"/>
        <v>-5.5486488387411409E-2</v>
      </c>
      <c r="AB62" s="4">
        <f t="shared" si="94"/>
        <v>-5.5316795733163705E-2</v>
      </c>
      <c r="AC62" s="4">
        <f t="shared" si="95"/>
        <v>-5.5320026661235137E-2</v>
      </c>
      <c r="AD62" s="5">
        <f t="shared" si="96"/>
        <v>-5.5151187204920793E-2</v>
      </c>
      <c r="AF62" s="3">
        <f t="shared" si="97"/>
        <v>0.57000000000000028</v>
      </c>
      <c r="AG62" s="5">
        <f t="shared" si="98"/>
        <v>-2.8866646952221982</v>
      </c>
      <c r="AI62" s="3">
        <f t="shared" si="99"/>
        <v>0.57000000000000028</v>
      </c>
      <c r="AJ62" s="4">
        <f t="shared" si="100"/>
        <v>-2.8866646952221982</v>
      </c>
      <c r="AK62" s="5">
        <f t="shared" si="101"/>
        <v>-2.9226971242421866</v>
      </c>
      <c r="AM62" s="3">
        <f t="shared" si="102"/>
        <v>0.57000000000000028</v>
      </c>
      <c r="AN62" s="4">
        <f t="shared" si="103"/>
        <v>-0.5497917656018636</v>
      </c>
      <c r="AO62" s="4">
        <f t="shared" si="104"/>
        <v>-2.8110983380343537E-3</v>
      </c>
      <c r="AP62" s="4">
        <f t="shared" si="105"/>
        <v>-2.8830913683777141E-3</v>
      </c>
      <c r="AQ62" s="4">
        <f t="shared" si="106"/>
        <v>-2.8827906179740887E-3</v>
      </c>
      <c r="AR62" s="5">
        <f t="shared" si="107"/>
        <v>-2.9547998751573963E-3</v>
      </c>
      <c r="BY62" s="3">
        <f t="shared" si="128"/>
        <v>0.57000000000000028</v>
      </c>
      <c r="BZ62" s="5">
        <f t="shared" si="129"/>
        <v>6.0391457365575808E-2</v>
      </c>
      <c r="CB62" s="3">
        <f t="shared" si="130"/>
        <v>0.57000000000000028</v>
      </c>
      <c r="CC62" s="4">
        <f t="shared" si="131"/>
        <v>6.0391457365575808E-2</v>
      </c>
      <c r="CD62" s="5">
        <f t="shared" si="132"/>
        <v>0.12406838601237899</v>
      </c>
      <c r="CF62" s="3">
        <f t="shared" si="133"/>
        <v>0.57000000000000028</v>
      </c>
      <c r="CG62" s="4">
        <f t="shared" si="64"/>
        <v>6.2043299449534649E-2</v>
      </c>
      <c r="CH62" s="4">
        <f t="shared" si="134"/>
        <v>3.1705913984746772E-3</v>
      </c>
      <c r="CI62" s="4">
        <f t="shared" si="135"/>
        <v>3.2287312960778709E-3</v>
      </c>
      <c r="CJ62" s="4">
        <f t="shared" si="136"/>
        <v>3.2287664208803676E-3</v>
      </c>
      <c r="CK62" s="5">
        <f t="shared" si="137"/>
        <v>3.2874936104000732E-3</v>
      </c>
    </row>
    <row r="63" spans="18:89" x14ac:dyDescent="0.25">
      <c r="R63" s="3">
        <f t="shared" si="86"/>
        <v>2.8999999999999977</v>
      </c>
      <c r="S63" s="5">
        <f t="shared" si="87"/>
        <v>-1.3711236326249521</v>
      </c>
      <c r="U63" s="3">
        <f t="shared" si="88"/>
        <v>2.8999999999999977</v>
      </c>
      <c r="V63" s="4">
        <f t="shared" si="89"/>
        <v>-1.3711236326249521</v>
      </c>
      <c r="W63" s="5">
        <f t="shared" si="90"/>
        <v>-1.4714766960098369</v>
      </c>
      <c r="Y63" s="3">
        <f t="shared" si="91"/>
        <v>2.8999999999999977</v>
      </c>
      <c r="Z63" s="4">
        <f t="shared" si="92"/>
        <v>-2.945626611218811</v>
      </c>
      <c r="AA63" s="4">
        <f t="shared" si="93"/>
        <v>-5.5151243077613446E-2</v>
      </c>
      <c r="AB63" s="4">
        <f t="shared" si="94"/>
        <v>-5.4983618293467262E-2</v>
      </c>
      <c r="AC63" s="4">
        <f t="shared" si="95"/>
        <v>-5.4986783380312071E-2</v>
      </c>
      <c r="AD63" s="5">
        <f t="shared" si="96"/>
        <v>-5.4820328672039044E-2</v>
      </c>
      <c r="AF63" s="3">
        <f t="shared" si="97"/>
        <v>0.58000000000000029</v>
      </c>
      <c r="AG63" s="5">
        <f t="shared" si="98"/>
        <v>-2.9226971242421862</v>
      </c>
      <c r="AI63" s="3">
        <f t="shared" si="99"/>
        <v>0.58000000000000029</v>
      </c>
      <c r="AJ63" s="4">
        <f t="shared" si="100"/>
        <v>-2.9226971242421862</v>
      </c>
      <c r="AK63" s="5">
        <f t="shared" si="101"/>
        <v>-2.9599175035587253</v>
      </c>
      <c r="AM63" s="3">
        <f t="shared" si="102"/>
        <v>0.58000000000000029</v>
      </c>
      <c r="AN63" s="4">
        <f t="shared" si="103"/>
        <v>-0.55281841906718865</v>
      </c>
      <c r="AO63" s="4">
        <f t="shared" si="104"/>
        <v>-2.9547985938630289E-3</v>
      </c>
      <c r="AP63" s="4">
        <f t="shared" si="105"/>
        <v>-3.026806440109729E-3</v>
      </c>
      <c r="AQ63" s="4">
        <f t="shared" si="106"/>
        <v>-3.0265045586521482E-3</v>
      </c>
      <c r="AR63" s="5">
        <f t="shared" si="107"/>
        <v>-3.0985002005635798E-3</v>
      </c>
      <c r="BY63" s="3">
        <f t="shared" si="128"/>
        <v>0.58000000000000029</v>
      </c>
      <c r="BZ63" s="5">
        <f t="shared" si="129"/>
        <v>6.3676928646803188E-2</v>
      </c>
      <c r="CB63" s="3">
        <f t="shared" si="130"/>
        <v>0.58000000000000029</v>
      </c>
      <c r="CC63" s="4">
        <f t="shared" si="131"/>
        <v>6.3676928646803188E-2</v>
      </c>
      <c r="CD63" s="5">
        <f t="shared" si="132"/>
        <v>0.13075840480602527</v>
      </c>
      <c r="CF63" s="3">
        <f t="shared" si="133"/>
        <v>0.58000000000000029</v>
      </c>
      <c r="CG63" s="4">
        <f t="shared" si="64"/>
        <v>6.5390227714619331E-2</v>
      </c>
      <c r="CH63" s="4">
        <f t="shared" si="134"/>
        <v>3.2874937100658493E-3</v>
      </c>
      <c r="CI63" s="4">
        <f t="shared" si="135"/>
        <v>3.346810398670005E-3</v>
      </c>
      <c r="CJ63" s="4">
        <f t="shared" si="136"/>
        <v>3.3468481845131165E-3</v>
      </c>
      <c r="CK63" s="5">
        <f t="shared" si="137"/>
        <v>3.4067587140760294E-3</v>
      </c>
    </row>
    <row r="64" spans="18:89" x14ac:dyDescent="0.25">
      <c r="R64" s="3">
        <f t="shared" si="86"/>
        <v>2.9499999999999975</v>
      </c>
      <c r="S64" s="5">
        <f t="shared" si="87"/>
        <v>-1.4714766960098369</v>
      </c>
      <c r="U64" s="3">
        <f t="shared" si="88"/>
        <v>2.9499999999999975</v>
      </c>
      <c r="V64" s="4">
        <f t="shared" si="89"/>
        <v>-1.4714766960098369</v>
      </c>
      <c r="W64" s="5">
        <f t="shared" si="90"/>
        <v>-1.5704682190556256</v>
      </c>
      <c r="Y64" s="3">
        <f t="shared" si="91"/>
        <v>2.9499999999999975</v>
      </c>
      <c r="Z64" s="4">
        <f t="shared" si="92"/>
        <v>-3.0002838214534626</v>
      </c>
      <c r="AA64" s="4">
        <f t="shared" si="93"/>
        <v>-5.4820380841343323E-2</v>
      </c>
      <c r="AB64" s="4">
        <f t="shared" si="94"/>
        <v>-5.4655427217861402E-2</v>
      </c>
      <c r="AC64" s="4">
        <f t="shared" si="95"/>
        <v>-5.4658514225007483E-2</v>
      </c>
      <c r="AD64" s="5">
        <f t="shared" si="96"/>
        <v>-5.4494997680827717E-2</v>
      </c>
      <c r="AF64" s="3">
        <f t="shared" si="97"/>
        <v>0.5900000000000003</v>
      </c>
      <c r="AG64" s="5">
        <f t="shared" si="98"/>
        <v>-2.9599175035587253</v>
      </c>
      <c r="AI64" s="3">
        <f t="shared" si="99"/>
        <v>0.5900000000000003</v>
      </c>
      <c r="AJ64" s="4">
        <f t="shared" si="100"/>
        <v>-2.9599175035587253</v>
      </c>
      <c r="AK64" s="5">
        <f t="shared" si="101"/>
        <v>-2.9984481809463981</v>
      </c>
      <c r="AM64" s="3">
        <f t="shared" si="102"/>
        <v>0.5900000000000003</v>
      </c>
      <c r="AN64" s="4">
        <f t="shared" si="103"/>
        <v>-0.55598872652591924</v>
      </c>
      <c r="AO64" s="4">
        <f t="shared" si="104"/>
        <v>-3.0984989499416374E-3</v>
      </c>
      <c r="AP64" s="4">
        <f t="shared" si="105"/>
        <v>-3.1704653563656765E-3</v>
      </c>
      <c r="AQ64" s="4">
        <f t="shared" si="106"/>
        <v>-3.1701626596584809E-3</v>
      </c>
      <c r="AR64" s="5">
        <f t="shared" si="107"/>
        <v>-3.2420897703936621E-3</v>
      </c>
      <c r="BY64" s="3">
        <f t="shared" si="128"/>
        <v>0.5900000000000003</v>
      </c>
      <c r="BZ64" s="5">
        <f t="shared" si="129"/>
        <v>6.7081476159222095E-2</v>
      </c>
      <c r="CB64" s="3">
        <f t="shared" si="130"/>
        <v>0.5900000000000003</v>
      </c>
      <c r="CC64" s="4">
        <f t="shared" si="131"/>
        <v>6.7081476159222095E-2</v>
      </c>
      <c r="CD64" s="5">
        <f t="shared" si="132"/>
        <v>0.13768895156288119</v>
      </c>
      <c r="CF64" s="3">
        <f t="shared" si="133"/>
        <v>0.5900000000000003</v>
      </c>
      <c r="CG64" s="4">
        <f t="shared" si="64"/>
        <v>6.8857613666904766E-2</v>
      </c>
      <c r="CH64" s="4">
        <f t="shared" si="134"/>
        <v>3.4067588188057014E-3</v>
      </c>
      <c r="CI64" s="4">
        <f t="shared" si="135"/>
        <v>3.4672655211691302E-3</v>
      </c>
      <c r="CJ64" s="4">
        <f t="shared" si="136"/>
        <v>3.4673061264509498E-3</v>
      </c>
      <c r="CK64" s="5">
        <f t="shared" si="137"/>
        <v>3.5284135996667449E-3</v>
      </c>
    </row>
    <row r="65" spans="18:89" ht="15.75" thickBot="1" x14ac:dyDescent="0.3">
      <c r="R65" s="6">
        <f t="shared" si="86"/>
        <v>2.9999999999999973</v>
      </c>
      <c r="S65" s="8">
        <f t="shared" si="87"/>
        <v>-1.5704682190556256</v>
      </c>
      <c r="U65" s="6">
        <f t="shared" si="88"/>
        <v>2.9999999999999973</v>
      </c>
      <c r="V65" s="7">
        <f t="shared" si="89"/>
        <v>-1.5704682190556256</v>
      </c>
      <c r="W65" s="8">
        <f t="shared" si="90"/>
        <v>-1.6681157185426907</v>
      </c>
      <c r="Y65" s="6">
        <f t="shared" si="91"/>
        <v>2.9999999999999973</v>
      </c>
      <c r="Z65" s="7">
        <f t="shared" si="92"/>
        <v>-3.0546188666083771</v>
      </c>
      <c r="AA65" s="7">
        <f t="shared" si="93"/>
        <v>-5.449504626048738E-2</v>
      </c>
      <c r="AB65" s="7">
        <f t="shared" si="94"/>
        <v>-5.433326908018641E-2</v>
      </c>
      <c r="AC65" s="7">
        <f t="shared" si="95"/>
        <v>-5.4336268135312206E-2</v>
      </c>
      <c r="AD65" s="8">
        <f t="shared" si="96"/>
        <v>-5.4176150238001632E-2</v>
      </c>
      <c r="AF65" s="3">
        <f t="shared" si="97"/>
        <v>0.60000000000000031</v>
      </c>
      <c r="AG65" s="5">
        <f t="shared" si="98"/>
        <v>-2.9984481809463981</v>
      </c>
      <c r="AI65" s="3">
        <f t="shared" si="99"/>
        <v>0.60000000000000031</v>
      </c>
      <c r="AJ65" s="4">
        <f t="shared" si="100"/>
        <v>-2.9984481809463981</v>
      </c>
      <c r="AK65" s="5">
        <f t="shared" si="101"/>
        <v>-3.0384330734123668</v>
      </c>
      <c r="AM65" s="3">
        <f t="shared" si="102"/>
        <v>0.60000000000000031</v>
      </c>
      <c r="AN65" s="4">
        <f t="shared" si="103"/>
        <v>-0.55930252401408742</v>
      </c>
      <c r="AO65" s="4">
        <f t="shared" si="104"/>
        <v>-3.2420885504471624E-3</v>
      </c>
      <c r="AP65" s="4">
        <f t="shared" si="105"/>
        <v>-3.313959936572985E-3</v>
      </c>
      <c r="AQ65" s="4">
        <f t="shared" si="106"/>
        <v>-3.3136567290687319E-3</v>
      </c>
      <c r="AR65" s="5">
        <f t="shared" si="107"/>
        <v>-3.3854630472785001E-3</v>
      </c>
      <c r="BY65" s="3">
        <f t="shared" si="128"/>
        <v>0.60000000000000031</v>
      </c>
      <c r="BZ65" s="5">
        <f t="shared" si="129"/>
        <v>7.0607475403659095E-2</v>
      </c>
      <c r="CB65" s="3">
        <f t="shared" si="130"/>
        <v>0.60000000000000031</v>
      </c>
      <c r="CC65" s="4">
        <f t="shared" si="131"/>
        <v>7.0607475403659095E-2</v>
      </c>
      <c r="CD65" s="5">
        <f t="shared" si="132"/>
        <v>0.14486480496314699</v>
      </c>
      <c r="CF65" s="3">
        <f t="shared" si="133"/>
        <v>0.60000000000000031</v>
      </c>
      <c r="CG65" s="4">
        <f t="shared" si="64"/>
        <v>7.2447861227426955E-2</v>
      </c>
      <c r="CH65" s="4">
        <f t="shared" si="134"/>
        <v>3.5284137095990108E-3</v>
      </c>
      <c r="CI65" s="4">
        <f t="shared" si="135"/>
        <v>3.5901244153380019E-3</v>
      </c>
      <c r="CJ65" s="4">
        <f t="shared" si="136"/>
        <v>3.5901680060823793E-3</v>
      </c>
      <c r="CK65" s="5">
        <f t="shared" si="137"/>
        <v>3.6524868106933717E-3</v>
      </c>
    </row>
    <row r="66" spans="18:89" x14ac:dyDescent="0.25">
      <c r="AF66" s="3">
        <f t="shared" ref="AF66:AF129" si="138">AF65+$B$4</f>
        <v>0.61000000000000032</v>
      </c>
      <c r="AG66" s="5">
        <f t="shared" ref="AG66:AG129" si="139">AG65+$B$4*((-3*(AF65^2)-2*AF65*AG65)/((AF65^2)+COS(AG65)))</f>
        <v>-3.0384330734123668</v>
      </c>
      <c r="AI66" s="3">
        <f t="shared" ref="AI66:AI129" si="140">AI65+$B$4</f>
        <v>0.61000000000000032</v>
      </c>
      <c r="AJ66" s="4">
        <f t="shared" ref="AJ66:AJ129" si="141">AJ65+$B$4*((-3*(AI65^2)-2*AI65*AJ65)/((AI65^2)+COS(AJ65)))</f>
        <v>-3.0384330734123668</v>
      </c>
      <c r="AK66" s="5">
        <f t="shared" ref="AK66:AK129" si="142">AJ65+$B$4*(((-3*(AI65^2)-2*AI65*AJ65)/((AI65^2)+COS(AJ65)))+((-3*(AI66^2)-2*AI66*AJ66)/((AI66^2)+COS(AJ66))))</f>
        <v>-3.0800433511683796</v>
      </c>
      <c r="AM66" s="3">
        <f t="shared" ref="AM66:AM129" si="143">AM65+$B$4</f>
        <v>0.61000000000000032</v>
      </c>
      <c r="AN66" s="4">
        <f t="shared" ref="AN66:AN129" si="144">AN65+1/6*(AO66+2*AP66+2*AQ66+AR66)</f>
        <v>-0.5627595446532242</v>
      </c>
      <c r="AO66" s="4">
        <f t="shared" ref="AO66:AO129" si="145">$B$4*((-3*(AM65^2)-2*AM65*AN65)/((AM65^2)+COS(AN65)))</f>
        <v>-3.3854618579508976E-3</v>
      </c>
      <c r="AP66" s="4">
        <f t="shared" ref="AP66:AP129" si="146">$B$4*((-3*((AM65+1/2*$B$4)^2)-2*(AM65+1/2*$B$4)*(AN65+1/2*AO66))/(((AM65+1/2*$B$4)^2)+COS((AN65+1/2*AO66))))</f>
        <v>-3.4571872758807844E-3</v>
      </c>
      <c r="AQ66" s="4">
        <f t="shared" ref="AQ66:AQ129" si="147">$B$4*((-3*((AM65+1/2*$B$4)^2)-2*(AM65+1/2*$B$4)*(AN65+1/2*AP66))/(((AM65+1/2*$B$4)^2)+COS((AN65+1/2*AP66))))</f>
        <v>-3.456883850429564E-3</v>
      </c>
      <c r="AR66" s="5">
        <f t="shared" ref="AR66:AR129" si="148">$B$4*((-3*((AM65+$B$4)^2)-2*(AM65+$B$4)*(AN65+AQ66))/(((AM65+$B$4)^2)+COS((AN65+AQ66))))</f>
        <v>-3.5285197242488852E-3</v>
      </c>
      <c r="BY66" s="3">
        <f t="shared" si="128"/>
        <v>0.61000000000000032</v>
      </c>
      <c r="BZ66" s="5">
        <f t="shared" si="129"/>
        <v>7.4257329559487883E-2</v>
      </c>
      <c r="CB66" s="3">
        <f t="shared" si="130"/>
        <v>0.61000000000000032</v>
      </c>
      <c r="CC66" s="4">
        <f t="shared" si="131"/>
        <v>7.4257329559487883E-2</v>
      </c>
      <c r="CD66" s="5">
        <f t="shared" si="132"/>
        <v>0.15229080062890885</v>
      </c>
      <c r="CF66" s="3">
        <f t="shared" si="133"/>
        <v>0.61000000000000032</v>
      </c>
      <c r="CG66" s="4">
        <f t="shared" si="64"/>
        <v>7.616340366931959E-2</v>
      </c>
      <c r="CH66" s="4">
        <f t="shared" si="134"/>
        <v>3.6524869259642891E-3</v>
      </c>
      <c r="CI66" s="4">
        <f t="shared" si="135"/>
        <v>3.7154164262756225E-3</v>
      </c>
      <c r="CJ66" s="4">
        <f t="shared" si="136"/>
        <v>3.7154631764988698E-3</v>
      </c>
      <c r="CK66" s="5">
        <f t="shared" si="137"/>
        <v>3.7790085198425804E-3</v>
      </c>
    </row>
    <row r="67" spans="18:89" x14ac:dyDescent="0.25">
      <c r="AF67" s="3">
        <f t="shared" si="138"/>
        <v>0.62000000000000033</v>
      </c>
      <c r="AG67" s="5">
        <f t="shared" si="139"/>
        <v>-3.0800433511683791</v>
      </c>
      <c r="AI67" s="3">
        <f t="shared" si="140"/>
        <v>0.62000000000000033</v>
      </c>
      <c r="AJ67" s="4">
        <f t="shared" si="141"/>
        <v>-3.0800433511683791</v>
      </c>
      <c r="AK67" s="5">
        <f t="shared" si="142"/>
        <v>-3.123485192144678</v>
      </c>
      <c r="AM67" s="3">
        <f t="shared" si="143"/>
        <v>0.62000000000000033</v>
      </c>
      <c r="AN67" s="4">
        <f t="shared" si="144"/>
        <v>-0.56635942383294735</v>
      </c>
      <c r="AO67" s="4">
        <f t="shared" si="145"/>
        <v>-3.5285185654282064E-3</v>
      </c>
      <c r="AP67" s="4">
        <f t="shared" si="146"/>
        <v>-3.6000496524790926E-3</v>
      </c>
      <c r="AQ67" s="4">
        <f t="shared" si="147"/>
        <v>-3.599746290139723E-3</v>
      </c>
      <c r="AR67" s="5">
        <f t="shared" si="148"/>
        <v>-3.6711646276732721E-3</v>
      </c>
      <c r="BY67" s="3">
        <f>BY66+$B$4</f>
        <v>0.62000000000000033</v>
      </c>
      <c r="BZ67" s="5">
        <f>BZ66+$B$4*(BY66^2+BZ66^2)</f>
        <v>7.8033471069420948E-2</v>
      </c>
      <c r="CB67" s="3">
        <f>CB66+$B$4</f>
        <v>0.62000000000000033</v>
      </c>
      <c r="CC67" s="4">
        <f>CC66+$B$4*(BY66^2+BZ66^2)</f>
        <v>7.8033471069420948E-2</v>
      </c>
      <c r="CD67" s="5">
        <f>CD66+$B$4*((CB66^2+CC66^2)+(CB67^2+CC67^2))</f>
        <v>0.15997183436491333</v>
      </c>
      <c r="CF67" s="3">
        <f>CF66+$B$4</f>
        <v>0.62000000000000033</v>
      </c>
      <c r="CG67" s="4">
        <f t="shared" si="64"/>
        <v>8.0006705283515056E-2</v>
      </c>
      <c r="CH67" s="4">
        <f>$B$4*(CG66^2+CF66^2)</f>
        <v>3.7790086405849609E-3</v>
      </c>
      <c r="CI67" s="4">
        <f>$B$4*((CG66+1/2*CH67)^2+(CF66+1/2*$B$4)^2)</f>
        <v>3.8431725644563525E-3</v>
      </c>
      <c r="CJ67" s="4">
        <f>$B$4*((CG66+1/2*CI67)^2+(CF66+1/2*$B$4)^2)</f>
        <v>3.8432226565573374E-3</v>
      </c>
      <c r="CK67" s="5">
        <f>$B$4*((CG66+CJ67)^2+(CF66+$B$4)^2)</f>
        <v>3.9080106025604893E-3</v>
      </c>
    </row>
    <row r="68" spans="18:89" x14ac:dyDescent="0.25">
      <c r="AF68" s="3">
        <f t="shared" si="138"/>
        <v>0.63000000000000034</v>
      </c>
      <c r="AG68" s="5">
        <f t="shared" si="139"/>
        <v>-3.123485192144678</v>
      </c>
      <c r="AI68" s="3">
        <f t="shared" si="140"/>
        <v>0.63000000000000034</v>
      </c>
      <c r="AJ68" s="4">
        <f t="shared" si="141"/>
        <v>-3.123485192144678</v>
      </c>
      <c r="AK68" s="5">
        <f t="shared" si="142"/>
        <v>-3.1690106052718026</v>
      </c>
      <c r="AM68" s="3">
        <f t="shared" si="143"/>
        <v>0.63000000000000034</v>
      </c>
      <c r="AN68" s="4">
        <f t="shared" si="144"/>
        <v>-0.57010170429235651</v>
      </c>
      <c r="AO68" s="4">
        <f t="shared" si="145"/>
        <v>-3.6711634991961621E-3</v>
      </c>
      <c r="AP68" s="4">
        <f t="shared" si="146"/>
        <v>-3.7424544263371675E-3</v>
      </c>
      <c r="AQ68" s="4">
        <f t="shared" si="147"/>
        <v>-3.7421513962462316E-3</v>
      </c>
      <c r="AR68" s="5">
        <f t="shared" si="148"/>
        <v>-3.813307612092115E-3</v>
      </c>
      <c r="BY68" s="3">
        <f t="shared" ref="BY68:BY77" si="149">BY67+$B$4</f>
        <v>0.63000000000000034</v>
      </c>
      <c r="BZ68" s="5">
        <f t="shared" ref="BZ68:BZ77" si="150">BZ67+$B$4*(BY67^2+BZ67^2)</f>
        <v>8.1938363295492381E-2</v>
      </c>
      <c r="CB68" s="3">
        <f t="shared" ref="CB68:CB77" si="151">CB67+$B$4</f>
        <v>0.63000000000000034</v>
      </c>
      <c r="CC68" s="4">
        <f t="shared" ref="CC68:CC77" si="152">CC67+$B$4*(BY67^2+BZ67^2)</f>
        <v>8.1938363295492381E-2</v>
      </c>
      <c r="CD68" s="5">
        <f t="shared" ref="CD68:CD77" si="153">CD67+$B$4*((CB67^2+CC67^2)+(CB68^2+CC68^2))</f>
        <v>0.16791286554478019</v>
      </c>
      <c r="CF68" s="3">
        <f t="shared" ref="CF68:CF77" si="154">CF67+$B$4</f>
        <v>0.63000000000000034</v>
      </c>
      <c r="CG68" s="4">
        <f t="shared" si="64"/>
        <v>8.398026311963501E-2</v>
      </c>
      <c r="CH68" s="4">
        <f t="shared" ref="CH68:CH77" si="155">$B$4*(CG67^2+CF67^2)</f>
        <v>3.9080107289032363E-3</v>
      </c>
      <c r="CI68" s="4">
        <f t="shared" ref="CI68:CI77" si="156">$B$4*((CG67+1/2*CH68)^2+(CF67+1/2*$B$4)^2)</f>
        <v>3.9734255808992012E-3</v>
      </c>
      <c r="CJ68" s="4">
        <f t="shared" ref="CJ68:CJ77" si="157">$B$4*((CG67+1/2*CI68)^2+(CF67+1/2*$B$4)^2)</f>
        <v>3.973479206074524E-3</v>
      </c>
      <c r="CK68" s="5">
        <f t="shared" ref="CK68:CK77" si="158">$B$4*((CG67+CJ68)^2+(CF67+$B$4)^2)</f>
        <v>4.0395267138690592E-3</v>
      </c>
    </row>
    <row r="69" spans="18:89" x14ac:dyDescent="0.25">
      <c r="AF69" s="3">
        <f t="shared" si="138"/>
        <v>0.64000000000000035</v>
      </c>
      <c r="AG69" s="5">
        <f t="shared" si="139"/>
        <v>-3.1690106052718026</v>
      </c>
      <c r="AI69" s="3">
        <f t="shared" si="140"/>
        <v>0.64000000000000035</v>
      </c>
      <c r="AJ69" s="4">
        <f t="shared" si="141"/>
        <v>-3.1690106052718026</v>
      </c>
      <c r="AK69" s="5">
        <f t="shared" si="142"/>
        <v>-3.2169329414595209</v>
      </c>
      <c r="AM69" s="3">
        <f t="shared" si="143"/>
        <v>0.64000000000000035</v>
      </c>
      <c r="AN69" s="4">
        <f t="shared" si="144"/>
        <v>-0.57398584109259898</v>
      </c>
      <c r="AO69" s="4">
        <f t="shared" si="145"/>
        <v>-3.8133065137477729E-3</v>
      </c>
      <c r="AP69" s="4">
        <f t="shared" si="146"/>
        <v>-3.8843139303099826E-3</v>
      </c>
      <c r="AQ69" s="4">
        <f t="shared" si="147"/>
        <v>-3.8840114896046989E-3</v>
      </c>
      <c r="AR69" s="5">
        <f t="shared" si="148"/>
        <v>-3.9548634478778029E-3</v>
      </c>
      <c r="BY69" s="3">
        <f t="shared" si="149"/>
        <v>0.64000000000000035</v>
      </c>
      <c r="BZ69" s="5">
        <f t="shared" si="150"/>
        <v>8.5974502249287821E-2</v>
      </c>
      <c r="CB69" s="3">
        <f t="shared" si="151"/>
        <v>0.64000000000000035</v>
      </c>
      <c r="CC69" s="4">
        <f t="shared" si="152"/>
        <v>8.5974502249287821E-2</v>
      </c>
      <c r="CD69" s="5">
        <f t="shared" si="153"/>
        <v>0.17611892064894577</v>
      </c>
      <c r="CF69" s="3">
        <f t="shared" si="154"/>
        <v>0.64000000000000035</v>
      </c>
      <c r="CG69" s="4">
        <f t="shared" si="64"/>
        <v>8.8086608805388225E-2</v>
      </c>
      <c r="CH69" s="4">
        <f t="shared" si="155"/>
        <v>4.0395268459364354E-3</v>
      </c>
      <c r="CI69" s="4">
        <f t="shared" si="156"/>
        <v>4.1062100456532892E-3</v>
      </c>
      <c r="CJ69" s="4">
        <f t="shared" si="157"/>
        <v>4.1062674043393678E-3</v>
      </c>
      <c r="CK69" s="5">
        <f t="shared" si="158"/>
        <v>4.1735923685975156E-3</v>
      </c>
    </row>
    <row r="70" spans="18:89" x14ac:dyDescent="0.25">
      <c r="AF70" s="3">
        <f t="shared" si="138"/>
        <v>0.65000000000000036</v>
      </c>
      <c r="AG70" s="5">
        <f t="shared" si="139"/>
        <v>-3.2169329414595209</v>
      </c>
      <c r="AI70" s="3">
        <f t="shared" si="140"/>
        <v>0.65000000000000036</v>
      </c>
      <c r="AJ70" s="4">
        <f t="shared" si="141"/>
        <v>-3.2169329414595209</v>
      </c>
      <c r="AK70" s="5">
        <f t="shared" si="142"/>
        <v>-3.267649822336296</v>
      </c>
      <c r="AM70" s="3">
        <f t="shared" si="143"/>
        <v>0.65000000000000036</v>
      </c>
      <c r="AN70" s="4">
        <f t="shared" si="144"/>
        <v>-0.57801120647388049</v>
      </c>
      <c r="AO70" s="4">
        <f t="shared" si="145"/>
        <v>-3.9548623794118032E-3</v>
      </c>
      <c r="AP70" s="4">
        <f t="shared" si="146"/>
        <v>-4.0255453545215572E-3</v>
      </c>
      <c r="AQ70" s="4">
        <f t="shared" si="147"/>
        <v>-4.0252437483126423E-3</v>
      </c>
      <c r="AR70" s="5">
        <f t="shared" si="148"/>
        <v>-4.0957517026087359E-3</v>
      </c>
      <c r="BY70" s="3">
        <f t="shared" si="149"/>
        <v>0.65000000000000036</v>
      </c>
      <c r="BZ70" s="5">
        <f t="shared" si="150"/>
        <v>9.014441839965795E-2</v>
      </c>
      <c r="CB70" s="3">
        <f t="shared" si="151"/>
        <v>0.65000000000000036</v>
      </c>
      <c r="CC70" s="4">
        <f t="shared" si="152"/>
        <v>9.014441839965795E-2</v>
      </c>
      <c r="CD70" s="5">
        <f t="shared" si="153"/>
        <v>0.18459509696100204</v>
      </c>
      <c r="CF70" s="3">
        <f t="shared" si="154"/>
        <v>0.65000000000000036</v>
      </c>
      <c r="CG70" s="4">
        <f t="shared" si="64"/>
        <v>9.2328310447992598E-2</v>
      </c>
      <c r="CH70" s="4">
        <f t="shared" si="155"/>
        <v>4.1735925065083399E-3</v>
      </c>
      <c r="CI70" s="4">
        <f t="shared" si="156"/>
        <v>4.2415624297987052E-3</v>
      </c>
      <c r="CJ70" s="4">
        <f t="shared" si="157"/>
        <v>4.2416237321427274E-3</v>
      </c>
      <c r="CK70" s="5">
        <f t="shared" si="158"/>
        <v>4.3102450252350492E-3</v>
      </c>
    </row>
    <row r="71" spans="18:89" x14ac:dyDescent="0.25">
      <c r="AF71" s="3">
        <f t="shared" si="138"/>
        <v>0.66000000000000036</v>
      </c>
      <c r="AG71" s="5">
        <f t="shared" si="139"/>
        <v>-3.267649822336296</v>
      </c>
      <c r="AI71" s="3">
        <f t="shared" si="140"/>
        <v>0.66000000000000036</v>
      </c>
      <c r="AJ71" s="4">
        <f t="shared" si="141"/>
        <v>-3.267649822336296</v>
      </c>
      <c r="AK71" s="5">
        <f t="shared" si="142"/>
        <v>-3.32167830728091</v>
      </c>
      <c r="AM71" s="3">
        <f t="shared" si="143"/>
        <v>0.66000000000000036</v>
      </c>
      <c r="AN71" s="4">
        <f t="shared" si="144"/>
        <v>-0.58217709459106171</v>
      </c>
      <c r="AO71" s="4">
        <f t="shared" si="145"/>
        <v>-4.0957506637267398E-3</v>
      </c>
      <c r="AP71" s="4">
        <f t="shared" si="146"/>
        <v>-4.1660706248933897E-3</v>
      </c>
      <c r="AQ71" s="4">
        <f t="shared" si="147"/>
        <v>-4.1657700862841205E-3</v>
      </c>
      <c r="AR71" s="5">
        <f t="shared" si="148"/>
        <v>-4.2358966170054522E-3</v>
      </c>
      <c r="BY71" s="3">
        <f t="shared" si="149"/>
        <v>0.66000000000000036</v>
      </c>
      <c r="BZ71" s="5">
        <f t="shared" si="150"/>
        <v>9.4450678561344079E-2</v>
      </c>
      <c r="CB71" s="3">
        <f t="shared" si="151"/>
        <v>0.66000000000000036</v>
      </c>
      <c r="CC71" s="4">
        <f t="shared" si="152"/>
        <v>9.4450678561344079E-2</v>
      </c>
      <c r="CD71" s="5">
        <f t="shared" si="153"/>
        <v>0.19334656642949516</v>
      </c>
      <c r="CF71" s="3">
        <f t="shared" si="154"/>
        <v>0.66000000000000036</v>
      </c>
      <c r="CG71" s="4">
        <f t="shared" ref="CG71:CG105" si="159">CG70+1/6*(CH71+2*CI71+2*CJ71+CK71)</f>
        <v>9.6707974621351916E-2</v>
      </c>
      <c r="CH71" s="4">
        <f t="shared" si="155"/>
        <v>4.310245169101814E-3</v>
      </c>
      <c r="CI71" s="4">
        <f t="shared" si="156"/>
        <v>4.3795211911761564E-3</v>
      </c>
      <c r="CJ71" s="4">
        <f t="shared" si="157"/>
        <v>4.3795866575379984E-3</v>
      </c>
      <c r="CK71" s="5">
        <f t="shared" si="158"/>
        <v>4.4495241736257438E-3</v>
      </c>
    </row>
    <row r="72" spans="18:89" x14ac:dyDescent="0.25">
      <c r="AF72" s="3">
        <f t="shared" si="138"/>
        <v>0.67000000000000037</v>
      </c>
      <c r="AG72" s="5">
        <f t="shared" si="139"/>
        <v>-3.3216783072809095</v>
      </c>
      <c r="AI72" s="3">
        <f t="shared" si="140"/>
        <v>0.67000000000000037</v>
      </c>
      <c r="AJ72" s="4">
        <f t="shared" si="141"/>
        <v>-3.3216783072809095</v>
      </c>
      <c r="AK72" s="5">
        <f t="shared" si="142"/>
        <v>-3.3797112925368999</v>
      </c>
      <c r="AM72" s="3">
        <f t="shared" si="143"/>
        <v>0.67000000000000037</v>
      </c>
      <c r="AN72" s="4">
        <f t="shared" si="144"/>
        <v>-0.58648272612280983</v>
      </c>
      <c r="AO72" s="4">
        <f t="shared" si="145"/>
        <v>-4.2358956073767764E-3</v>
      </c>
      <c r="AP72" s="4">
        <f t="shared" si="146"/>
        <v>-4.3058162766451838E-3</v>
      </c>
      <c r="AQ72" s="4">
        <f t="shared" si="147"/>
        <v>-4.3055170267930262E-3</v>
      </c>
      <c r="AR72" s="5">
        <f t="shared" si="148"/>
        <v>-4.3752269762353862E-3</v>
      </c>
      <c r="BY72" s="3">
        <f t="shared" si="149"/>
        <v>0.67000000000000037</v>
      </c>
      <c r="BZ72" s="5">
        <f t="shared" si="150"/>
        <v>9.8895887868151067E-2</v>
      </c>
      <c r="CB72" s="3">
        <f t="shared" si="151"/>
        <v>0.67000000000000037</v>
      </c>
      <c r="CC72" s="4">
        <f t="shared" si="152"/>
        <v>9.8895887868151067E-2</v>
      </c>
      <c r="CD72" s="5">
        <f t="shared" si="153"/>
        <v>0.20237857970267445</v>
      </c>
      <c r="CF72" s="3">
        <f t="shared" si="154"/>
        <v>0.67000000000000037</v>
      </c>
      <c r="CG72" s="4">
        <f t="shared" si="159"/>
        <v>0.10122824844294638</v>
      </c>
      <c r="CH72" s="4">
        <f t="shared" si="155"/>
        <v>4.4495243235536455E-3</v>
      </c>
      <c r="CI72" s="4">
        <f t="shared" si="156"/>
        <v>4.5201268640740035E-3</v>
      </c>
      <c r="CJ72" s="4">
        <f t="shared" si="157"/>
        <v>4.5201967255613755E-3</v>
      </c>
      <c r="CK72" s="5">
        <f t="shared" si="158"/>
        <v>4.5914714267424059E-3</v>
      </c>
    </row>
    <row r="73" spans="18:89" x14ac:dyDescent="0.25">
      <c r="AF73" s="3">
        <f t="shared" si="138"/>
        <v>0.68000000000000038</v>
      </c>
      <c r="AG73" s="5">
        <f t="shared" si="139"/>
        <v>-3.3797112925368999</v>
      </c>
      <c r="AI73" s="3">
        <f t="shared" si="140"/>
        <v>0.68000000000000038</v>
      </c>
      <c r="AJ73" s="4">
        <f t="shared" si="141"/>
        <v>-3.3797112925368999</v>
      </c>
      <c r="AK73" s="5">
        <f t="shared" si="142"/>
        <v>-3.4427130899988807</v>
      </c>
      <c r="AM73" s="3">
        <f t="shared" si="143"/>
        <v>0.68000000000000038</v>
      </c>
      <c r="AN73" s="4">
        <f t="shared" si="144"/>
        <v>-0.59092725275005953</v>
      </c>
      <c r="AO73" s="4">
        <f t="shared" si="145"/>
        <v>-4.3752259954964491E-3</v>
      </c>
      <c r="AP73" s="4">
        <f t="shared" si="146"/>
        <v>-4.4447133235539088E-3</v>
      </c>
      <c r="AQ73" s="4">
        <f t="shared" si="147"/>
        <v>-4.4444155717711297E-3</v>
      </c>
      <c r="AR73" s="5">
        <f t="shared" si="148"/>
        <v>-4.5136759773516579E-3</v>
      </c>
      <c r="BY73" s="3">
        <f t="shared" si="149"/>
        <v>0.68000000000000038</v>
      </c>
      <c r="BZ73" s="5">
        <f t="shared" si="150"/>
        <v>0.10348269183452337</v>
      </c>
      <c r="CB73" s="3">
        <f t="shared" si="151"/>
        <v>0.68000000000000038</v>
      </c>
      <c r="CC73" s="4">
        <f t="shared" si="152"/>
        <v>0.10348269183452337</v>
      </c>
      <c r="CD73" s="5">
        <f t="shared" si="153"/>
        <v>0.21169647034413994</v>
      </c>
      <c r="CF73" s="3">
        <f t="shared" si="154"/>
        <v>0.68000000000000038</v>
      </c>
      <c r="CG73" s="4">
        <f t="shared" si="159"/>
        <v>0.10589182174464137</v>
      </c>
      <c r="CH73" s="4">
        <f t="shared" si="155"/>
        <v>4.5914715828282741E-3</v>
      </c>
      <c r="CI73" s="4">
        <f t="shared" si="156"/>
        <v>4.6634221531175668E-3</v>
      </c>
      <c r="CJ73" s="4">
        <f t="shared" si="157"/>
        <v>4.6634966521568203E-3</v>
      </c>
      <c r="CK73" s="5">
        <f t="shared" si="158"/>
        <v>4.7361306167928684E-3</v>
      </c>
    </row>
    <row r="74" spans="18:89" x14ac:dyDescent="0.25">
      <c r="AF74" s="3">
        <f t="shared" si="138"/>
        <v>0.69000000000000039</v>
      </c>
      <c r="AG74" s="5">
        <f t="shared" si="139"/>
        <v>-3.4427130899988807</v>
      </c>
      <c r="AI74" s="3">
        <f t="shared" si="140"/>
        <v>0.69000000000000039</v>
      </c>
      <c r="AJ74" s="4">
        <f t="shared" si="141"/>
        <v>-3.4427130899988807</v>
      </c>
      <c r="AK74" s="5">
        <f t="shared" si="142"/>
        <v>-3.5120931466873722</v>
      </c>
      <c r="AM74" s="3">
        <f t="shared" si="143"/>
        <v>0.69000000000000039</v>
      </c>
      <c r="AN74" s="4">
        <f t="shared" si="144"/>
        <v>-0.59550976150028312</v>
      </c>
      <c r="AO74" s="4">
        <f t="shared" si="145"/>
        <v>-4.5136750251092888E-3</v>
      </c>
      <c r="AP74" s="4">
        <f t="shared" si="146"/>
        <v>-4.5826971237156455E-3</v>
      </c>
      <c r="AQ74" s="4">
        <f t="shared" si="147"/>
        <v>-4.5824010676055096E-3</v>
      </c>
      <c r="AR74" s="5">
        <f t="shared" si="148"/>
        <v>-4.6511810935897522E-3</v>
      </c>
      <c r="BY74" s="3">
        <f t="shared" si="149"/>
        <v>0.69000000000000039</v>
      </c>
      <c r="BZ74" s="5">
        <f t="shared" si="150"/>
        <v>0.10821377850961657</v>
      </c>
      <c r="CB74" s="3">
        <f t="shared" si="151"/>
        <v>0.69000000000000039</v>
      </c>
      <c r="CC74" s="4">
        <f t="shared" si="152"/>
        <v>0.10821377850961657</v>
      </c>
      <c r="CD74" s="5">
        <f t="shared" si="153"/>
        <v>0.22130565923782641</v>
      </c>
      <c r="CF74" s="3">
        <f t="shared" si="154"/>
        <v>0.69000000000000039</v>
      </c>
      <c r="CG74" s="4">
        <f t="shared" si="159"/>
        <v>0.11070142934188093</v>
      </c>
      <c r="CH74" s="4">
        <f t="shared" si="155"/>
        <v>4.7361307791239943E-3</v>
      </c>
      <c r="CI74" s="4">
        <f t="shared" si="156"/>
        <v>4.8094520316231092E-3</v>
      </c>
      <c r="CJ74" s="4">
        <f t="shared" si="157"/>
        <v>4.8095314225683255E-3</v>
      </c>
      <c r="CK74" s="5">
        <f t="shared" si="158"/>
        <v>4.8835478959305184E-3</v>
      </c>
    </row>
    <row r="75" spans="18:89" x14ac:dyDescent="0.25">
      <c r="AF75" s="3">
        <f t="shared" si="138"/>
        <v>0.7000000000000004</v>
      </c>
      <c r="AG75" s="5">
        <f t="shared" si="139"/>
        <v>-3.5120931466873726</v>
      </c>
      <c r="AI75" s="3">
        <f t="shared" si="140"/>
        <v>0.7000000000000004</v>
      </c>
      <c r="AJ75" s="4">
        <f t="shared" si="141"/>
        <v>-3.5120931466873726</v>
      </c>
      <c r="AK75" s="5">
        <f t="shared" si="142"/>
        <v>-3.5900522034785531</v>
      </c>
      <c r="AM75" s="3">
        <f t="shared" si="143"/>
        <v>0.7000000000000004</v>
      </c>
      <c r="AN75" s="4">
        <f t="shared" si="144"/>
        <v>-0.60022927895477196</v>
      </c>
      <c r="AO75" s="4">
        <f t="shared" si="145"/>
        <v>-4.6511801694243526E-3</v>
      </c>
      <c r="AP75" s="4">
        <f t="shared" si="146"/>
        <v>-4.7197072425134356E-3</v>
      </c>
      <c r="AQ75" s="4">
        <f t="shared" si="147"/>
        <v>-4.7194130681386436E-3</v>
      </c>
      <c r="AR75" s="5">
        <f t="shared" si="148"/>
        <v>-4.7876839362045462E-3</v>
      </c>
      <c r="BY75" s="3">
        <f t="shared" si="149"/>
        <v>0.7000000000000004</v>
      </c>
      <c r="BZ75" s="5">
        <f t="shared" si="150"/>
        <v>0.11309188072820986</v>
      </c>
      <c r="CB75" s="3">
        <f t="shared" si="151"/>
        <v>0.7000000000000004</v>
      </c>
      <c r="CC75" s="4">
        <f t="shared" si="152"/>
        <v>0.11309188072820986</v>
      </c>
      <c r="CD75" s="5">
        <f t="shared" si="153"/>
        <v>0.23121165919128614</v>
      </c>
      <c r="CF75" s="3">
        <f t="shared" si="154"/>
        <v>0.7000000000000004</v>
      </c>
      <c r="CG75" s="4">
        <f t="shared" si="159"/>
        <v>0.11565985340601438</v>
      </c>
      <c r="CH75" s="4">
        <f t="shared" si="155"/>
        <v>4.8835480645833601E-3</v>
      </c>
      <c r="CI75" s="4">
        <f t="shared" si="156"/>
        <v>4.958263844697699E-3</v>
      </c>
      <c r="CJ75" s="4">
        <f t="shared" si="157"/>
        <v>4.958348394480866E-3</v>
      </c>
      <c r="CK75" s="5">
        <f t="shared" si="158"/>
        <v>5.0337718418602519E-3</v>
      </c>
    </row>
    <row r="76" spans="18:89" x14ac:dyDescent="0.25">
      <c r="AF76" s="3">
        <f t="shared" si="138"/>
        <v>0.71000000000000041</v>
      </c>
      <c r="AG76" s="5">
        <f t="shared" si="139"/>
        <v>-3.5900522034785531</v>
      </c>
      <c r="AI76" s="3">
        <f t="shared" si="140"/>
        <v>0.71000000000000041</v>
      </c>
      <c r="AJ76" s="4">
        <f t="shared" si="141"/>
        <v>-3.5900522034785531</v>
      </c>
      <c r="AK76" s="5">
        <f t="shared" si="142"/>
        <v>-3.6803652749612468</v>
      </c>
      <c r="AM76" s="3">
        <f t="shared" si="143"/>
        <v>0.71000000000000041</v>
      </c>
      <c r="AN76" s="4">
        <f t="shared" si="144"/>
        <v>-0.60508477531679417</v>
      </c>
      <c r="AO76" s="4">
        <f t="shared" si="145"/>
        <v>-4.7876830396731138E-3</v>
      </c>
      <c r="AP76" s="4">
        <f t="shared" si="146"/>
        <v>-4.8556873134527768E-3</v>
      </c>
      <c r="AQ76" s="4">
        <f t="shared" si="147"/>
        <v>-4.8553951955329633E-3</v>
      </c>
      <c r="AR76" s="5">
        <f t="shared" si="148"/>
        <v>-4.9231301144888875E-3</v>
      </c>
      <c r="BY76" s="3">
        <f t="shared" si="149"/>
        <v>0.71000000000000041</v>
      </c>
      <c r="BZ76" s="5">
        <f t="shared" si="150"/>
        <v>0.11811977846307631</v>
      </c>
      <c r="CB76" s="3">
        <f t="shared" si="151"/>
        <v>0.71000000000000041</v>
      </c>
      <c r="CC76" s="4">
        <f t="shared" si="152"/>
        <v>0.11811977846307631</v>
      </c>
      <c r="CD76" s="5">
        <f t="shared" si="153"/>
        <v>0.24142007974679425</v>
      </c>
      <c r="CF76" s="3">
        <f t="shared" si="154"/>
        <v>0.71000000000000041</v>
      </c>
      <c r="CG76" s="4">
        <f t="shared" si="159"/>
        <v>0.12076992594480557</v>
      </c>
      <c r="CH76" s="4">
        <f t="shared" si="155"/>
        <v>5.0337720168990132E-3</v>
      </c>
      <c r="CI76" s="4">
        <f t="shared" si="156"/>
        <v>5.1099074173863472E-3</v>
      </c>
      <c r="CJ76" s="4">
        <f t="shared" si="157"/>
        <v>5.1099974062116804E-3</v>
      </c>
      <c r="CK76" s="5">
        <f t="shared" si="158"/>
        <v>5.1868535686520794E-3</v>
      </c>
    </row>
    <row r="77" spans="18:89" x14ac:dyDescent="0.25">
      <c r="AF77" s="3">
        <f t="shared" si="138"/>
        <v>0.72000000000000042</v>
      </c>
      <c r="AG77" s="5">
        <f t="shared" si="139"/>
        <v>-3.6803652749612468</v>
      </c>
      <c r="AI77" s="3">
        <f t="shared" si="140"/>
        <v>0.72000000000000042</v>
      </c>
      <c r="AJ77" s="4">
        <f t="shared" si="141"/>
        <v>-3.6803652749612468</v>
      </c>
      <c r="AK77" s="5">
        <f t="shared" si="142"/>
        <v>-3.7905181310117131</v>
      </c>
      <c r="AM77" s="3">
        <f t="shared" si="143"/>
        <v>0.72000000000000042</v>
      </c>
      <c r="AN77" s="4">
        <f t="shared" si="144"/>
        <v>-0.61007516833911324</v>
      </c>
      <c r="AO77" s="4">
        <f t="shared" si="145"/>
        <v>-4.9231292451278946E-3</v>
      </c>
      <c r="AP77" s="4">
        <f t="shared" si="146"/>
        <v>-4.9905848974854785E-3</v>
      </c>
      <c r="AQ77" s="4">
        <f t="shared" si="147"/>
        <v>-4.9902949996206989E-3</v>
      </c>
      <c r="AR77" s="5">
        <f t="shared" si="148"/>
        <v>-5.0574690945740589E-3</v>
      </c>
      <c r="BY77" s="3">
        <f t="shared" si="149"/>
        <v>0.72000000000000042</v>
      </c>
      <c r="BZ77" s="5">
        <f t="shared" si="150"/>
        <v>0.12330030128371798</v>
      </c>
      <c r="CB77" s="3">
        <f t="shared" si="151"/>
        <v>0.72000000000000042</v>
      </c>
      <c r="CC77" s="4">
        <f t="shared" si="152"/>
        <v>0.12330030128371798</v>
      </c>
      <c r="CD77" s="5">
        <f t="shared" si="153"/>
        <v>0.25193663221040247</v>
      </c>
      <c r="CF77" s="3">
        <f t="shared" si="154"/>
        <v>0.72000000000000042</v>
      </c>
      <c r="CG77" s="4">
        <f t="shared" si="159"/>
        <v>0.1260345313964979</v>
      </c>
      <c r="CH77" s="4">
        <f t="shared" si="155"/>
        <v>5.1868537501271444E-3</v>
      </c>
      <c r="CI77" s="4">
        <f t="shared" si="156"/>
        <v>5.2644351681896007E-3</v>
      </c>
      <c r="CJ77" s="4">
        <f t="shared" si="157"/>
        <v>5.2645308902752796E-3</v>
      </c>
      <c r="CK77" s="5">
        <f t="shared" si="158"/>
        <v>5.3428468430971451E-3</v>
      </c>
    </row>
    <row r="78" spans="18:89" x14ac:dyDescent="0.25">
      <c r="AF78" s="3">
        <f t="shared" si="138"/>
        <v>0.73000000000000043</v>
      </c>
      <c r="AG78" s="5">
        <f t="shared" si="139"/>
        <v>-3.7905181310117131</v>
      </c>
      <c r="AI78" s="3">
        <f t="shared" si="140"/>
        <v>0.73000000000000043</v>
      </c>
      <c r="AJ78" s="4">
        <f t="shared" si="141"/>
        <v>-3.7905181310117131</v>
      </c>
      <c r="AK78" s="5">
        <f t="shared" si="142"/>
        <v>-3.9396824563235295</v>
      </c>
      <c r="AM78" s="3">
        <f t="shared" si="143"/>
        <v>0.73000000000000043</v>
      </c>
      <c r="AN78" s="4">
        <f t="shared" si="144"/>
        <v>-0.61519932710993253</v>
      </c>
      <c r="AO78" s="4">
        <f t="shared" si="145"/>
        <v>-5.0574682519021839E-3</v>
      </c>
      <c r="AP78" s="4">
        <f t="shared" si="146"/>
        <v>-5.1243513414017706E-3</v>
      </c>
      <c r="AQ78" s="4">
        <f t="shared" si="147"/>
        <v>-5.1240638163190279E-3</v>
      </c>
      <c r="AR78" s="5">
        <f t="shared" si="148"/>
        <v>-5.1906540575719006E-3</v>
      </c>
      <c r="BY78" s="3">
        <f>BY77+$B$4</f>
        <v>0.73000000000000043</v>
      </c>
      <c r="BZ78" s="5">
        <f>BZ77+$B$4*(BY77^2+BZ77^2)</f>
        <v>0.12863633092668456</v>
      </c>
      <c r="CB78" s="3">
        <f>CB77+$B$4</f>
        <v>0.73000000000000043</v>
      </c>
      <c r="CC78" s="4">
        <f>CC77+$B$4*(BY77^2+BZ77^2)</f>
        <v>0.12863633092668456</v>
      </c>
      <c r="CD78" s="5">
        <f>CD77+$B$4*((CB77^2+CC77^2)+(CB78^2+CC78^2))</f>
        <v>0.26276713490971182</v>
      </c>
      <c r="CF78" s="3">
        <f>CF77+$B$4</f>
        <v>0.73000000000000043</v>
      </c>
      <c r="CG78" s="4">
        <f t="shared" si="159"/>
        <v>0.13145660934315503</v>
      </c>
      <c r="CH78" s="4">
        <f>$B$4*(CG77^2+CF77^2)</f>
        <v>5.342847031043354E-3</v>
      </c>
      <c r="CI78" s="4">
        <f>$B$4*((CG77+1/2*CH78)^2+(CF77+1/2*$B$4)^2)</f>
        <v>5.4219022282981548E-3</v>
      </c>
      <c r="CJ78" s="4">
        <f>$B$4*((CG77+1/2*CI78)^2+(CF77+1/2*$B$4)^2)</f>
        <v>5.422003992668999E-3</v>
      </c>
      <c r="CK78" s="5">
        <f>$B$4*((CG77+CJ78)^2+(CF77+$B$4)^2)</f>
        <v>5.5018082069652387E-3</v>
      </c>
    </row>
    <row r="79" spans="18:89" x14ac:dyDescent="0.25">
      <c r="AF79" s="3">
        <f t="shared" si="138"/>
        <v>0.74000000000000044</v>
      </c>
      <c r="AG79" s="5">
        <f t="shared" si="139"/>
        <v>-3.9396824563235291</v>
      </c>
      <c r="AI79" s="3">
        <f t="shared" si="140"/>
        <v>0.74000000000000044</v>
      </c>
      <c r="AJ79" s="4">
        <f t="shared" si="141"/>
        <v>-3.9396824563235291</v>
      </c>
      <c r="AK79" s="5">
        <f t="shared" si="142"/>
        <v>-4.2179951158672733</v>
      </c>
      <c r="AM79" s="3">
        <f t="shared" si="143"/>
        <v>0.74000000000000044</v>
      </c>
      <c r="AN79" s="4">
        <f t="shared" si="144"/>
        <v>-0.62045607569687133</v>
      </c>
      <c r="AO79" s="4">
        <f t="shared" si="145"/>
        <v>-5.1906532410926154E-3</v>
      </c>
      <c r="AP79" s="4">
        <f t="shared" si="146"/>
        <v>-5.2569416358304571E-3</v>
      </c>
      <c r="AQ79" s="4">
        <f t="shared" si="147"/>
        <v>-5.2566566256504726E-3</v>
      </c>
      <c r="AR79" s="5">
        <f t="shared" si="148"/>
        <v>-5.3226417575786287E-3</v>
      </c>
      <c r="BY79" s="3">
        <f t="shared" ref="BY79:BY88" si="160">BY78+$B$4</f>
        <v>0.74000000000000044</v>
      </c>
      <c r="BZ79" s="5">
        <f t="shared" ref="BZ79:BZ88" si="161">BZ78+$B$4*(BY78^2+BZ78^2)</f>
        <v>0.13413080398302735</v>
      </c>
      <c r="CB79" s="3">
        <f t="shared" ref="CB79:CB88" si="162">CB78+$B$4</f>
        <v>0.74000000000000044</v>
      </c>
      <c r="CC79" s="4">
        <f t="shared" ref="CC79:CC88" si="163">CC78+$B$4*(BY78^2+BZ78^2)</f>
        <v>0.13413080398302735</v>
      </c>
      <c r="CD79" s="5">
        <f t="shared" ref="CD79:CD88" si="164">CD78+$B$4*((CB78^2+CC78^2)+(CB79^2+CC79^2))</f>
        <v>0.27391751869182596</v>
      </c>
      <c r="CF79" s="3">
        <f t="shared" ref="CF79:CF88" si="165">CF78+$B$4</f>
        <v>0.74000000000000044</v>
      </c>
      <c r="CG79" s="4">
        <f t="shared" si="159"/>
        <v>0.13703915734936903</v>
      </c>
      <c r="CH79" s="4">
        <f t="shared" ref="CH79:CH88" si="166">$B$4*(CG78^2+CF78^2)</f>
        <v>5.5018084013999944E-3</v>
      </c>
      <c r="CI79" s="4">
        <f t="shared" ref="CI79:CI88" si="167">$B$4*((CG78+1/2*CH79)^2+(CF78+1/2*$B$4)^2)</f>
        <v>5.5823665669162475E-3</v>
      </c>
      <c r="CJ79" s="4">
        <f t="shared" ref="CJ79:CJ88" si="168">$B$4*((CG78+1/2*CI79)^2+(CF78+1/2*$B$4)^2)</f>
        <v>5.5824746982511874E-3</v>
      </c>
      <c r="CK79" s="5">
        <f t="shared" ref="CK79:CK88" si="169">$B$4*((CG78+CJ79)^2+(CF78+$B$4)^2)</f>
        <v>5.6637971055490824E-3</v>
      </c>
    </row>
    <row r="80" spans="18:89" x14ac:dyDescent="0.25">
      <c r="AF80" s="3">
        <f t="shared" si="138"/>
        <v>0.75000000000000044</v>
      </c>
      <c r="AG80" s="5">
        <f t="shared" si="139"/>
        <v>-4.2179951158672724</v>
      </c>
      <c r="AI80" s="3">
        <f t="shared" si="140"/>
        <v>0.75000000000000044</v>
      </c>
      <c r="AJ80" s="4">
        <f t="shared" si="141"/>
        <v>-4.2179951158672724</v>
      </c>
      <c r="AK80" s="5">
        <f t="shared" si="142"/>
        <v>-3.6907909201845932</v>
      </c>
      <c r="AM80" s="3">
        <f t="shared" si="143"/>
        <v>0.75000000000000044</v>
      </c>
      <c r="AN80" s="4">
        <f t="shared" si="144"/>
        <v>-0.62584419664907731</v>
      </c>
      <c r="AO80" s="4">
        <f t="shared" si="145"/>
        <v>-5.3226409667826366E-3</v>
      </c>
      <c r="AP80" s="4">
        <f t="shared" si="146"/>
        <v>-5.3883142733472788E-3</v>
      </c>
      <c r="AQ80" s="4">
        <f t="shared" si="147"/>
        <v>-5.3880319098688111E-3</v>
      </c>
      <c r="AR80" s="5">
        <f t="shared" si="148"/>
        <v>-5.4533923800211079E-3</v>
      </c>
      <c r="BY80" s="3">
        <f t="shared" si="160"/>
        <v>0.75000000000000044</v>
      </c>
      <c r="BZ80" s="5">
        <f t="shared" si="161"/>
        <v>0.13978671470879869</v>
      </c>
      <c r="CB80" s="3">
        <f t="shared" si="162"/>
        <v>0.75000000000000044</v>
      </c>
      <c r="CC80" s="4">
        <f t="shared" si="163"/>
        <v>0.13978671470879869</v>
      </c>
      <c r="CD80" s="5">
        <f t="shared" si="164"/>
        <v>0.28539383267368812</v>
      </c>
      <c r="CF80" s="3">
        <f t="shared" si="165"/>
        <v>0.75000000000000044</v>
      </c>
      <c r="CG80" s="4">
        <f t="shared" si="159"/>
        <v>0.14278523393282694</v>
      </c>
      <c r="CH80" s="4">
        <f t="shared" si="166"/>
        <v>5.6637973064702571E-3</v>
      </c>
      <c r="CI80" s="4">
        <f t="shared" si="167"/>
        <v>5.7458891230728424E-3</v>
      </c>
      <c r="CJ80" s="4">
        <f t="shared" si="168"/>
        <v>5.7460039626112827E-3</v>
      </c>
      <c r="CK80" s="5">
        <f t="shared" si="169"/>
        <v>5.8288760229088885E-3</v>
      </c>
    </row>
    <row r="81" spans="32:89" x14ac:dyDescent="0.25">
      <c r="AF81" s="3">
        <f t="shared" si="138"/>
        <v>0.76000000000000045</v>
      </c>
      <c r="AG81" s="5">
        <f t="shared" si="139"/>
        <v>-3.6907909201845932</v>
      </c>
      <c r="AI81" s="3">
        <f t="shared" si="140"/>
        <v>0.76000000000000045</v>
      </c>
      <c r="AJ81" s="4">
        <f t="shared" si="141"/>
        <v>-3.6907909201845932</v>
      </c>
      <c r="AK81" s="5">
        <f t="shared" si="142"/>
        <v>-3.8316043027755624</v>
      </c>
      <c r="AM81" s="3">
        <f t="shared" si="143"/>
        <v>0.76000000000000045</v>
      </c>
      <c r="AN81" s="4">
        <f t="shared" si="144"/>
        <v>-0.63136243435804196</v>
      </c>
      <c r="AO81" s="4">
        <f t="shared" si="145"/>
        <v>-5.4533916143886382E-3</v>
      </c>
      <c r="AP81" s="4">
        <f t="shared" si="146"/>
        <v>-5.5184311071531109E-3</v>
      </c>
      <c r="AQ81" s="4">
        <f t="shared" si="147"/>
        <v>-5.5181515121523099E-3</v>
      </c>
      <c r="AR81" s="5">
        <f t="shared" si="148"/>
        <v>-5.5828694007882575E-3</v>
      </c>
      <c r="BY81" s="3">
        <f t="shared" si="160"/>
        <v>0.76000000000000045</v>
      </c>
      <c r="BZ81" s="5">
        <f t="shared" si="161"/>
        <v>0.14560711796488948</v>
      </c>
      <c r="CB81" s="3">
        <f t="shared" si="162"/>
        <v>0.76000000000000045</v>
      </c>
      <c r="CC81" s="4">
        <f t="shared" si="163"/>
        <v>0.14560711796488948</v>
      </c>
      <c r="CD81" s="5">
        <f t="shared" si="164"/>
        <v>0.29720225025779934</v>
      </c>
      <c r="CF81" s="3">
        <f t="shared" si="165"/>
        <v>0.76000000000000045</v>
      </c>
      <c r="CG81" s="4">
        <f t="shared" si="159"/>
        <v>0.14869796167365568</v>
      </c>
      <c r="CH81" s="4">
        <f t="shared" si="166"/>
        <v>5.8288762302925283E-3</v>
      </c>
      <c r="CI81" s="4">
        <f t="shared" si="167"/>
        <v>5.9125339443488771E-3</v>
      </c>
      <c r="CJ81" s="4">
        <f t="shared" si="168"/>
        <v>5.9126558508604326E-3</v>
      </c>
      <c r="CK81" s="5">
        <f t="shared" si="169"/>
        <v>5.9971106242612225E-3</v>
      </c>
    </row>
    <row r="82" spans="32:89" x14ac:dyDescent="0.25">
      <c r="AF82" s="3">
        <f t="shared" si="138"/>
        <v>0.77000000000000046</v>
      </c>
      <c r="AG82" s="5">
        <f t="shared" si="139"/>
        <v>-3.8316043027755629</v>
      </c>
      <c r="AI82" s="3">
        <f t="shared" si="140"/>
        <v>0.77000000000000046</v>
      </c>
      <c r="AJ82" s="4">
        <f t="shared" si="141"/>
        <v>-3.8316043027755629</v>
      </c>
      <c r="AK82" s="5">
        <f t="shared" si="142"/>
        <v>-4.0627360168735747</v>
      </c>
      <c r="AM82" s="3">
        <f t="shared" si="143"/>
        <v>0.77000000000000046</v>
      </c>
      <c r="AN82" s="4">
        <f t="shared" si="144"/>
        <v>-0.6370094982781106</v>
      </c>
      <c r="AO82" s="4">
        <f t="shared" si="145"/>
        <v>-5.5828686597912203E-3</v>
      </c>
      <c r="AP82" s="4">
        <f t="shared" si="146"/>
        <v>-5.6472572107457032E-3</v>
      </c>
      <c r="AQ82" s="4">
        <f t="shared" si="147"/>
        <v>-5.6469804962880578E-3</v>
      </c>
      <c r="AR82" s="5">
        <f t="shared" si="148"/>
        <v>-5.7110394465528418E-3</v>
      </c>
      <c r="BY82" s="3">
        <f t="shared" si="160"/>
        <v>0.77000000000000046</v>
      </c>
      <c r="BZ82" s="5">
        <f t="shared" si="161"/>
        <v>0.15159513229290991</v>
      </c>
      <c r="CB82" s="3">
        <f t="shared" si="162"/>
        <v>0.77000000000000046</v>
      </c>
      <c r="CC82" s="4">
        <f t="shared" si="163"/>
        <v>0.15159513229290991</v>
      </c>
      <c r="CD82" s="5">
        <f t="shared" si="164"/>
        <v>0.30934907542716883</v>
      </c>
      <c r="CF82" s="3">
        <f t="shared" si="165"/>
        <v>0.77000000000000046</v>
      </c>
      <c r="CG82" s="4">
        <f t="shared" si="159"/>
        <v>0.15478053046992485</v>
      </c>
      <c r="CH82" s="4">
        <f t="shared" si="166"/>
        <v>5.9971108380590067E-3</v>
      </c>
      <c r="CI82" s="4">
        <f t="shared" si="167"/>
        <v>6.0823683329805202E-3</v>
      </c>
      <c r="CJ82" s="4">
        <f t="shared" si="168"/>
        <v>6.0824976838029779E-3</v>
      </c>
      <c r="CK82" s="5">
        <f t="shared" si="169"/>
        <v>6.1685699059890664E-3</v>
      </c>
    </row>
    <row r="83" spans="32:89" x14ac:dyDescent="0.25">
      <c r="AF83" s="3">
        <f t="shared" si="138"/>
        <v>0.78000000000000047</v>
      </c>
      <c r="AG83" s="5">
        <f t="shared" si="139"/>
        <v>-4.0627360168735747</v>
      </c>
      <c r="AI83" s="3">
        <f t="shared" si="140"/>
        <v>0.78000000000000047</v>
      </c>
      <c r="AJ83" s="4">
        <f t="shared" si="141"/>
        <v>-4.0627360168735747</v>
      </c>
      <c r="AK83" s="5">
        <f t="shared" si="142"/>
        <v>8.8679127596859821</v>
      </c>
      <c r="AM83" s="3">
        <f t="shared" si="143"/>
        <v>0.78000000000000047</v>
      </c>
      <c r="AN83" s="4">
        <f t="shared" si="144"/>
        <v>-0.64278406600806437</v>
      </c>
      <c r="AO83" s="4">
        <f t="shared" si="145"/>
        <v>-5.7110387296568452E-3</v>
      </c>
      <c r="AP83" s="4">
        <f t="shared" si="146"/>
        <v>-5.7747607389719725E-3</v>
      </c>
      <c r="AQ83" s="4">
        <f t="shared" si="147"/>
        <v>-5.7744870077346263E-3</v>
      </c>
      <c r="AR83" s="5">
        <f t="shared" si="148"/>
        <v>-5.8378721566528322E-3</v>
      </c>
      <c r="BY83" s="3">
        <f t="shared" si="160"/>
        <v>0.78000000000000047</v>
      </c>
      <c r="BZ83" s="5">
        <f t="shared" si="161"/>
        <v>0.15775394313425897</v>
      </c>
      <c r="CB83" s="3">
        <f t="shared" si="162"/>
        <v>0.78000000000000047</v>
      </c>
      <c r="CC83" s="4">
        <f t="shared" si="163"/>
        <v>0.15775394313425897</v>
      </c>
      <c r="CD83" s="5">
        <f t="shared" si="164"/>
        <v>0.32184074933426199</v>
      </c>
      <c r="CF83" s="3">
        <f t="shared" si="165"/>
        <v>0.78000000000000047</v>
      </c>
      <c r="CG83" s="4">
        <f t="shared" si="159"/>
        <v>0.16103620094718205</v>
      </c>
      <c r="CH83" s="4">
        <f t="shared" si="166"/>
        <v>6.1685701261255214E-3</v>
      </c>
      <c r="CI83" s="4">
        <f t="shared" si="167"/>
        <v>6.2554629998326497E-3</v>
      </c>
      <c r="CJ83" s="4">
        <f t="shared" si="168"/>
        <v>6.2556001919833668E-3</v>
      </c>
      <c r="CK83" s="5">
        <f t="shared" si="169"/>
        <v>6.3433263537855987E-3</v>
      </c>
    </row>
    <row r="84" spans="32:89" x14ac:dyDescent="0.25">
      <c r="AF84" s="3">
        <f t="shared" si="138"/>
        <v>0.79000000000000048</v>
      </c>
      <c r="AG84" s="5">
        <f t="shared" si="139"/>
        <v>8.8679127596859821</v>
      </c>
      <c r="AI84" s="3">
        <f t="shared" si="140"/>
        <v>0.79000000000000048</v>
      </c>
      <c r="AJ84" s="4">
        <f t="shared" si="141"/>
        <v>8.8679127596859821</v>
      </c>
      <c r="AK84" s="5">
        <f t="shared" si="142"/>
        <v>9.5744280692735053</v>
      </c>
      <c r="AM84" s="3">
        <f t="shared" si="143"/>
        <v>0.79000000000000048</v>
      </c>
      <c r="AN84" s="4">
        <f t="shared" si="144"/>
        <v>-0.6486847862355043</v>
      </c>
      <c r="AO84" s="4">
        <f t="shared" si="145"/>
        <v>-5.8378714633190625E-3</v>
      </c>
      <c r="AP84" s="4">
        <f t="shared" si="146"/>
        <v>-5.9009127908123387E-3</v>
      </c>
      <c r="AQ84" s="4">
        <f t="shared" si="147"/>
        <v>-5.9006421364146125E-3</v>
      </c>
      <c r="AR84" s="5">
        <f t="shared" si="148"/>
        <v>-5.9633400468665611E-3</v>
      </c>
      <c r="BY84" s="3">
        <f t="shared" si="160"/>
        <v>0.79000000000000048</v>
      </c>
      <c r="BZ84" s="5">
        <f t="shared" si="161"/>
        <v>0.16408680620000304</v>
      </c>
      <c r="CB84" s="3">
        <f t="shared" si="162"/>
        <v>0.79000000000000048</v>
      </c>
      <c r="CC84" s="4">
        <f t="shared" si="163"/>
        <v>0.16408680620000304</v>
      </c>
      <c r="CD84" s="5">
        <f t="shared" si="164"/>
        <v>0.33468385719969523</v>
      </c>
      <c r="CF84" s="3">
        <f t="shared" si="165"/>
        <v>0.79000000000000048</v>
      </c>
      <c r="CG84" s="4">
        <f t="shared" si="159"/>
        <v>0.16746830803042623</v>
      </c>
      <c r="CH84" s="4">
        <f t="shared" si="166"/>
        <v>6.3433265801550185E-3</v>
      </c>
      <c r="CI84" s="4">
        <f t="shared" si="167"/>
        <v>6.4318922267736309E-3</v>
      </c>
      <c r="CJ84" s="4">
        <f t="shared" si="168"/>
        <v>6.432037678140076E-3</v>
      </c>
      <c r="CK84" s="5">
        <f t="shared" si="169"/>
        <v>6.5214561094826861E-3</v>
      </c>
    </row>
    <row r="85" spans="32:89" x14ac:dyDescent="0.25">
      <c r="AF85" s="3">
        <f t="shared" si="138"/>
        <v>0.80000000000000049</v>
      </c>
      <c r="AG85" s="5">
        <f t="shared" si="139"/>
        <v>9.5744280692735035</v>
      </c>
      <c r="AI85" s="3">
        <f t="shared" si="140"/>
        <v>0.80000000000000049</v>
      </c>
      <c r="AJ85" s="4">
        <f t="shared" si="141"/>
        <v>9.5744280692735035</v>
      </c>
      <c r="AK85" s="5">
        <f t="shared" si="142"/>
        <v>10.068634869288546</v>
      </c>
      <c r="AM85" s="3">
        <f t="shared" si="143"/>
        <v>0.80000000000000049</v>
      </c>
      <c r="AN85" s="4">
        <f t="shared" si="144"/>
        <v>-0.65471028154608302</v>
      </c>
      <c r="AO85" s="4">
        <f t="shared" si="145"/>
        <v>-5.9633393765535095E-3</v>
      </c>
      <c r="AP85" s="4">
        <f t="shared" si="146"/>
        <v>-6.0256872742141757E-3</v>
      </c>
      <c r="AQ85" s="4">
        <f t="shared" si="147"/>
        <v>-6.0254197815543236E-3</v>
      </c>
      <c r="AR85" s="5">
        <f t="shared" si="148"/>
        <v>-6.0874183753820508E-3</v>
      </c>
      <c r="BY85" s="3">
        <f t="shared" si="160"/>
        <v>0.80000000000000049</v>
      </c>
      <c r="BZ85" s="5">
        <f t="shared" si="161"/>
        <v>0.17059705099969222</v>
      </c>
      <c r="CB85" s="3">
        <f t="shared" si="162"/>
        <v>0.80000000000000049</v>
      </c>
      <c r="CC85" s="4">
        <f t="shared" si="163"/>
        <v>0.17059705099969222</v>
      </c>
      <c r="CD85" s="5">
        <f t="shared" si="164"/>
        <v>0.34788513553748235</v>
      </c>
      <c r="CF85" s="3">
        <f t="shared" si="165"/>
        <v>0.80000000000000049</v>
      </c>
      <c r="CG85" s="4">
        <f t="shared" si="159"/>
        <v>0.17408026468749688</v>
      </c>
      <c r="CH85" s="4">
        <f t="shared" si="166"/>
        <v>6.5214563419457453E-3</v>
      </c>
      <c r="CI85" s="4">
        <f t="shared" si="167"/>
        <v>6.6117340380225939E-3</v>
      </c>
      <c r="CJ85" s="4">
        <f t="shared" si="168"/>
        <v>6.6118881886381665E-3</v>
      </c>
      <c r="CK85" s="5">
        <f t="shared" si="169"/>
        <v>6.7030391471566879E-3</v>
      </c>
    </row>
    <row r="86" spans="32:89" x14ac:dyDescent="0.25">
      <c r="AF86" s="3">
        <f t="shared" si="138"/>
        <v>0.8100000000000005</v>
      </c>
      <c r="AG86" s="5">
        <f t="shared" si="139"/>
        <v>10.068634869288546</v>
      </c>
      <c r="AI86" s="3">
        <f t="shared" si="140"/>
        <v>0.8100000000000005</v>
      </c>
      <c r="AJ86" s="4">
        <f t="shared" si="141"/>
        <v>10.068634869288546</v>
      </c>
      <c r="AK86" s="5">
        <f t="shared" si="142"/>
        <v>11.340813700589555</v>
      </c>
      <c r="AM86" s="3">
        <f t="shared" si="143"/>
        <v>0.8100000000000005</v>
      </c>
      <c r="AN86" s="4">
        <f t="shared" si="144"/>
        <v>-0.66085915109991678</v>
      </c>
      <c r="AO86" s="4">
        <f t="shared" si="145"/>
        <v>-6.0874177275471418E-3</v>
      </c>
      <c r="AP86" s="4">
        <f t="shared" si="146"/>
        <v>-6.1490607732585011E-3</v>
      </c>
      <c r="AQ86" s="4">
        <f t="shared" si="147"/>
        <v>-6.1487965188548347E-3</v>
      </c>
      <c r="AR86" s="5">
        <f t="shared" si="148"/>
        <v>-6.2100850112288336E-3</v>
      </c>
      <c r="BY86" s="3">
        <f t="shared" si="160"/>
        <v>0.8100000000000005</v>
      </c>
      <c r="BZ86" s="5">
        <f t="shared" si="161"/>
        <v>0.17728808453779013</v>
      </c>
      <c r="CB86" s="3">
        <f t="shared" si="162"/>
        <v>0.8100000000000005</v>
      </c>
      <c r="CC86" s="4">
        <f t="shared" si="163"/>
        <v>0.17728808453779013</v>
      </c>
      <c r="CD86" s="5">
        <f t="shared" si="164"/>
        <v>0.36145147972477104</v>
      </c>
      <c r="CF86" s="3">
        <f t="shared" si="165"/>
        <v>0.8100000000000005</v>
      </c>
      <c r="CG86" s="4">
        <f t="shared" si="159"/>
        <v>0.18087556585347095</v>
      </c>
      <c r="CH86" s="4">
        <f t="shared" si="166"/>
        <v>6.7030393855366981E-3</v>
      </c>
      <c r="CI86" s="4">
        <f t="shared" si="167"/>
        <v>6.7950703810836571E-3</v>
      </c>
      <c r="CJ86" s="4">
        <f t="shared" si="168"/>
        <v>6.7952336944954997E-3</v>
      </c>
      <c r="CK86" s="5">
        <f t="shared" si="169"/>
        <v>6.8881594591493492E-3</v>
      </c>
    </row>
    <row r="87" spans="32:89" x14ac:dyDescent="0.25">
      <c r="AF87" s="3">
        <f t="shared" si="138"/>
        <v>0.82000000000000051</v>
      </c>
      <c r="AG87" s="5">
        <f t="shared" si="139"/>
        <v>11.340813700589555</v>
      </c>
      <c r="AI87" s="3">
        <f t="shared" si="140"/>
        <v>0.82000000000000051</v>
      </c>
      <c r="AJ87" s="4">
        <f t="shared" si="141"/>
        <v>11.340813700589555</v>
      </c>
      <c r="AK87" s="5">
        <f t="shared" si="142"/>
        <v>11.136859542349539</v>
      </c>
      <c r="AM87" s="3">
        <f t="shared" si="143"/>
        <v>0.82000000000000051</v>
      </c>
      <c r="AN87" s="4">
        <f t="shared" si="144"/>
        <v>-0.66712997317775979</v>
      </c>
      <c r="AO87" s="4">
        <f t="shared" si="145"/>
        <v>-6.2100843853299115E-3</v>
      </c>
      <c r="AP87" s="4">
        <f t="shared" si="146"/>
        <v>-6.2710124179123482E-3</v>
      </c>
      <c r="AQ87" s="4">
        <f t="shared" si="147"/>
        <v>-6.2707514702470234E-3</v>
      </c>
      <c r="AR87" s="5">
        <f t="shared" si="148"/>
        <v>-6.3313203054094448E-3</v>
      </c>
      <c r="BY87" s="3">
        <f t="shared" si="160"/>
        <v>0.82000000000000051</v>
      </c>
      <c r="BZ87" s="5">
        <f t="shared" si="161"/>
        <v>0.18416339518698094</v>
      </c>
      <c r="CB87" s="3">
        <f t="shared" si="162"/>
        <v>0.82000000000000051</v>
      </c>
      <c r="CC87" s="4">
        <f t="shared" si="163"/>
        <v>0.18416339518698094</v>
      </c>
      <c r="CD87" s="5">
        <f t="shared" si="164"/>
        <v>0.37538995193522978</v>
      </c>
      <c r="CF87" s="3">
        <f t="shared" si="165"/>
        <v>0.82000000000000051</v>
      </c>
      <c r="CG87" s="4">
        <f t="shared" si="159"/>
        <v>0.18785779254632171</v>
      </c>
      <c r="CH87" s="4">
        <f t="shared" si="166"/>
        <v>6.8881597032281403E-3</v>
      </c>
      <c r="CI87" s="4">
        <f t="shared" si="167"/>
        <v>6.9819873179284885E-3</v>
      </c>
      <c r="CJ87" s="4">
        <f t="shared" si="168"/>
        <v>6.9821602826645318E-3</v>
      </c>
      <c r="CK87" s="5">
        <f t="shared" si="169"/>
        <v>7.0769052526904012E-3</v>
      </c>
    </row>
    <row r="88" spans="32:89" x14ac:dyDescent="0.25">
      <c r="AF88" s="3">
        <f t="shared" si="138"/>
        <v>0.83000000000000052</v>
      </c>
      <c r="AG88" s="5">
        <f t="shared" si="139"/>
        <v>11.136859542349539</v>
      </c>
      <c r="AI88" s="3">
        <f t="shared" si="140"/>
        <v>0.83000000000000052</v>
      </c>
      <c r="AJ88" s="4">
        <f t="shared" si="141"/>
        <v>11.136859542349539</v>
      </c>
      <c r="AK88" s="5">
        <f t="shared" si="142"/>
        <v>10.889137492937788</v>
      </c>
      <c r="AM88" s="3">
        <f t="shared" si="143"/>
        <v>0.83000000000000052</v>
      </c>
      <c r="AN88" s="4">
        <f t="shared" si="144"/>
        <v>-0.67352130759974793</v>
      </c>
      <c r="AO88" s="4">
        <f t="shared" si="145"/>
        <v>-6.3313197009061354E-3</v>
      </c>
      <c r="AP88" s="4">
        <f t="shared" si="146"/>
        <v>-6.3915237565891417E-3</v>
      </c>
      <c r="AQ88" s="4">
        <f t="shared" si="147"/>
        <v>-6.3912661764530037E-3</v>
      </c>
      <c r="AR88" s="5">
        <f t="shared" si="148"/>
        <v>-6.4511069649384467E-3</v>
      </c>
      <c r="BY88" s="3">
        <f t="shared" si="160"/>
        <v>0.83000000000000052</v>
      </c>
      <c r="BZ88" s="5">
        <f t="shared" si="161"/>
        <v>0.1912265567482489</v>
      </c>
      <c r="CB88" s="3">
        <f t="shared" si="162"/>
        <v>0.83000000000000052</v>
      </c>
      <c r="CC88" s="4">
        <f t="shared" si="163"/>
        <v>0.1912265567482489</v>
      </c>
      <c r="CD88" s="5">
        <f t="shared" si="164"/>
        <v>0.38970778945655565</v>
      </c>
      <c r="CF88" s="3">
        <f t="shared" si="165"/>
        <v>0.83000000000000052</v>
      </c>
      <c r="CG88" s="4">
        <f t="shared" si="159"/>
        <v>0.19503061618480666</v>
      </c>
      <c r="CH88" s="4">
        <f t="shared" si="166"/>
        <v>7.0769055022037765E-3</v>
      </c>
      <c r="CI88" s="4">
        <f t="shared" si="167"/>
        <v>7.1725752271395238E-3</v>
      </c>
      <c r="CJ88" s="4">
        <f t="shared" si="168"/>
        <v>7.1727583582826783E-3</v>
      </c>
      <c r="CK88" s="5">
        <f t="shared" si="169"/>
        <v>7.2693691578615436E-3</v>
      </c>
    </row>
    <row r="89" spans="32:89" x14ac:dyDescent="0.25">
      <c r="AF89" s="3">
        <f t="shared" si="138"/>
        <v>0.84000000000000052</v>
      </c>
      <c r="AG89" s="5">
        <f t="shared" si="139"/>
        <v>10.889137492937788</v>
      </c>
      <c r="AI89" s="3">
        <f t="shared" si="140"/>
        <v>0.84000000000000052</v>
      </c>
      <c r="AJ89" s="4">
        <f t="shared" si="141"/>
        <v>10.889137492937788</v>
      </c>
      <c r="AK89" s="5">
        <f t="shared" si="142"/>
        <v>10.548600707216355</v>
      </c>
      <c r="AM89" s="3">
        <f t="shared" si="143"/>
        <v>0.84000000000000052</v>
      </c>
      <c r="AN89" s="4">
        <f t="shared" si="144"/>
        <v>-0.68003169801971119</v>
      </c>
      <c r="AO89" s="4">
        <f t="shared" si="145"/>
        <v>-6.4511063812934056E-3</v>
      </c>
      <c r="AP89" s="4">
        <f t="shared" si="146"/>
        <v>-6.5105786317107292E-3</v>
      </c>
      <c r="AQ89" s="4">
        <f t="shared" si="147"/>
        <v>-6.5103244725477584E-3</v>
      </c>
      <c r="AR89" s="5">
        <f t="shared" si="148"/>
        <v>-6.5694299299689307E-3</v>
      </c>
      <c r="BY89" s="3">
        <f>BY88+$B$4</f>
        <v>0.84000000000000052</v>
      </c>
      <c r="BZ89" s="5">
        <f>BZ88+$B$4*(BY88^2+BZ88^2)</f>
        <v>0.19848123270830681</v>
      </c>
      <c r="CB89" s="3">
        <f>CB88+$B$4</f>
        <v>0.84000000000000052</v>
      </c>
      <c r="CC89" s="4">
        <f>CC88+$B$4*(BY88^2+BZ88^2)</f>
        <v>0.19848123270830681</v>
      </c>
      <c r="CD89" s="5">
        <f>CD88+$B$4*((CB88^2+CC88^2)+(CB89^2+CC89^2))</f>
        <v>0.4044124134139877</v>
      </c>
      <c r="CF89" s="3">
        <f>CF88+$B$4</f>
        <v>0.84000000000000052</v>
      </c>
      <c r="CG89" s="4">
        <f t="shared" si="159"/>
        <v>0.20239780312031913</v>
      </c>
      <c r="CH89" s="4">
        <f>$B$4*(CG88^2+CF88^2)</f>
        <v>7.2693694124942622E-3</v>
      </c>
      <c r="CI89" s="4">
        <f>$B$4*((CG88+1/2*CH89)^2+(CF88+1/2*$B$4)^2)</f>
        <v>7.3669290177813384E-3</v>
      </c>
      <c r="CJ89" s="4">
        <f>$B$4*((CG88+1/2*CI89)^2+(CF88+1/2*$B$4)^2)</f>
        <v>7.3671228586594216E-3</v>
      </c>
      <c r="CK89" s="5">
        <f>$B$4*((CG88+CJ89)^2+(CF88+$B$4)^2)</f>
        <v>7.4656484476990793E-3</v>
      </c>
    </row>
    <row r="90" spans="32:89" x14ac:dyDescent="0.25">
      <c r="AF90" s="3">
        <f t="shared" si="138"/>
        <v>0.85000000000000053</v>
      </c>
      <c r="AG90" s="5">
        <f t="shared" si="139"/>
        <v>10.548600707216355</v>
      </c>
      <c r="AI90" s="3">
        <f t="shared" si="140"/>
        <v>0.85000000000000053</v>
      </c>
      <c r="AJ90" s="4">
        <f t="shared" si="141"/>
        <v>10.548600707216355</v>
      </c>
      <c r="AK90" s="5">
        <f t="shared" si="142"/>
        <v>9.8561177099730166</v>
      </c>
      <c r="AM90" s="3">
        <f t="shared" si="143"/>
        <v>0.85000000000000053</v>
      </c>
      <c r="AN90" s="4">
        <f t="shared" si="144"/>
        <v>-0.68665967409822104</v>
      </c>
      <c r="AO90" s="4">
        <f t="shared" si="145"/>
        <v>-6.5694293666489776E-3</v>
      </c>
      <c r="AP90" s="4">
        <f t="shared" si="146"/>
        <v>-6.6281630584374678E-3</v>
      </c>
      <c r="AQ90" s="4">
        <f t="shared" si="147"/>
        <v>-6.6279123666875073E-3</v>
      </c>
      <c r="AR90" s="5">
        <f t="shared" si="148"/>
        <v>-6.6862762541599818E-3</v>
      </c>
      <c r="BY90" s="3">
        <f t="shared" ref="BY90:BY101" si="170">BY89+$B$4</f>
        <v>0.85000000000000053</v>
      </c>
      <c r="BZ90" s="5">
        <f t="shared" ref="BZ90:BZ101" si="171">BZ89+$B$4*(BY89^2+BZ89^2)</f>
        <v>0.20593118070568092</v>
      </c>
      <c r="CB90" s="3">
        <f t="shared" ref="CB90:CB101" si="172">CB89+$B$4</f>
        <v>0.85000000000000053</v>
      </c>
      <c r="CC90" s="4">
        <f t="shared" ref="CC90:CC101" si="173">CC89+$B$4*(BY89^2+BZ89^2)</f>
        <v>0.20593118070568092</v>
      </c>
      <c r="CD90" s="5">
        <f t="shared" ref="CD90:CD101" si="174">CD89+$B$4*((CB89^2+CC89^2)+(CB90^2+CC90^2))</f>
        <v>0.41951143792323015</v>
      </c>
      <c r="CF90" s="3">
        <f t="shared" ref="CF90:CF101" si="175">CF89+$B$4</f>
        <v>0.85000000000000053</v>
      </c>
      <c r="CG90" s="4">
        <f t="shared" si="159"/>
        <v>0.20996321939526688</v>
      </c>
      <c r="CH90" s="4">
        <f t="shared" ref="CH90:CH101" si="176">$B$4*(CG89^2+CF89^2)</f>
        <v>7.4656487070793231E-3</v>
      </c>
      <c r="CI90" s="4">
        <f t="shared" ref="CI90:CI101" si="177">$B$4*((CG89+1/2*CH90)^2+(CF89+1/2*$B$4)^2)</f>
        <v>7.5651483558276771E-3</v>
      </c>
      <c r="CJ90" s="4">
        <f t="shared" ref="CJ90:CJ101" si="178">$B$4*((CG89+1/2*CI90)^2+(CF89+1/2*$B$4)^2)</f>
        <v>7.5653534798284265E-3</v>
      </c>
      <c r="CK90" s="5">
        <f t="shared" ref="CK90:CK101" si="179">$B$4*((CG89+CJ90)^2+(CF89+$B$4)^2)</f>
        <v>7.6658452712949901E-3</v>
      </c>
    </row>
    <row r="91" spans="32:89" x14ac:dyDescent="0.25">
      <c r="AF91" s="3">
        <f t="shared" si="138"/>
        <v>0.86000000000000054</v>
      </c>
      <c r="AG91" s="5">
        <f t="shared" si="139"/>
        <v>9.8561177099730166</v>
      </c>
      <c r="AI91" s="3">
        <f t="shared" si="140"/>
        <v>0.86000000000000054</v>
      </c>
      <c r="AJ91" s="4">
        <f t="shared" si="141"/>
        <v>9.8561177099730166</v>
      </c>
      <c r="AK91" s="5">
        <f t="shared" si="142"/>
        <v>10.991816288642193</v>
      </c>
      <c r="AM91" s="3">
        <f t="shared" si="143"/>
        <v>0.86000000000000054</v>
      </c>
      <c r="AN91" s="4">
        <f t="shared" si="144"/>
        <v>-0.69340375355768058</v>
      </c>
      <c r="AO91" s="4">
        <f t="shared" si="145"/>
        <v>-6.6862757106371422E-3</v>
      </c>
      <c r="AP91" s="4">
        <f t="shared" si="146"/>
        <v>-6.7442651067072881E-3</v>
      </c>
      <c r="AQ91" s="4">
        <f t="shared" si="147"/>
        <v>-6.7440179221458308E-3</v>
      </c>
      <c r="AR91" s="5">
        <f t="shared" si="148"/>
        <v>-6.8016349884138429E-3</v>
      </c>
      <c r="BY91" s="3">
        <f t="shared" si="170"/>
        <v>0.86000000000000054</v>
      </c>
      <c r="BZ91" s="5">
        <f t="shared" si="171"/>
        <v>0.21358025721754928</v>
      </c>
      <c r="CB91" s="3">
        <f t="shared" si="172"/>
        <v>0.86000000000000054</v>
      </c>
      <c r="CC91" s="4">
        <f t="shared" si="173"/>
        <v>0.21358025721754928</v>
      </c>
      <c r="CD91" s="5">
        <f t="shared" si="174"/>
        <v>0.43501267969782964</v>
      </c>
      <c r="CF91" s="3">
        <f t="shared" si="175"/>
        <v>0.86000000000000054</v>
      </c>
      <c r="CG91" s="4">
        <f t="shared" si="159"/>
        <v>0.21773083574143395</v>
      </c>
      <c r="CH91" s="4">
        <f t="shared" si="176"/>
        <v>7.6658455349882595E-3</v>
      </c>
      <c r="CI91" s="4">
        <f t="shared" si="177"/>
        <v>7.7673379040368038E-3</v>
      </c>
      <c r="CJ91" s="4">
        <f t="shared" si="178"/>
        <v>7.7675549165581725E-3</v>
      </c>
      <c r="CK91" s="5">
        <f t="shared" si="179"/>
        <v>7.8700669008242782E-3</v>
      </c>
    </row>
    <row r="92" spans="32:89" x14ac:dyDescent="0.25">
      <c r="AF92" s="3">
        <f t="shared" si="138"/>
        <v>0.87000000000000055</v>
      </c>
      <c r="AG92" s="5">
        <f t="shared" si="139"/>
        <v>10.991816288642193</v>
      </c>
      <c r="AI92" s="3">
        <f t="shared" si="140"/>
        <v>0.87000000000000055</v>
      </c>
      <c r="AJ92" s="4">
        <f t="shared" si="141"/>
        <v>10.991816288642193</v>
      </c>
      <c r="AK92" s="5">
        <f t="shared" si="142"/>
        <v>10.707720327185795</v>
      </c>
      <c r="AM92" s="3">
        <f t="shared" si="143"/>
        <v>0.87000000000000055</v>
      </c>
      <c r="AN92" s="4">
        <f t="shared" si="144"/>
        <v>-0.7002624441228813</v>
      </c>
      <c r="AO92" s="4">
        <f t="shared" si="145"/>
        <v>-6.8016344641662601E-3</v>
      </c>
      <c r="AP92" s="4">
        <f t="shared" si="146"/>
        <v>-6.8588747867005008E-3</v>
      </c>
      <c r="AQ92" s="4">
        <f t="shared" si="147"/>
        <v>-6.858631142774436E-3</v>
      </c>
      <c r="AR92" s="5">
        <f t="shared" si="148"/>
        <v>-6.9154970680881233E-3</v>
      </c>
      <c r="BY92" s="3">
        <f t="shared" si="170"/>
        <v>0.87000000000000055</v>
      </c>
      <c r="BZ92" s="5">
        <f t="shared" si="171"/>
        <v>0.22143242248028044</v>
      </c>
      <c r="CB92" s="3">
        <f t="shared" si="172"/>
        <v>0.87000000000000055</v>
      </c>
      <c r="CC92" s="4">
        <f t="shared" si="173"/>
        <v>0.22143242248028044</v>
      </c>
      <c r="CD92" s="5">
        <f t="shared" si="174"/>
        <v>0.45092416813781566</v>
      </c>
      <c r="CF92" s="3">
        <f t="shared" si="175"/>
        <v>0.87000000000000055</v>
      </c>
      <c r="CG92" s="4">
        <f t="shared" si="159"/>
        <v>0.22570473283274656</v>
      </c>
      <c r="CH92" s="4">
        <f t="shared" si="176"/>
        <v>7.8700671683266422E-3</v>
      </c>
      <c r="CI92" s="4">
        <f t="shared" si="177"/>
        <v>7.9736075762387379E-3</v>
      </c>
      <c r="CJ92" s="4">
        <f t="shared" si="178"/>
        <v>7.9738371167855787E-3</v>
      </c>
      <c r="CK92" s="5">
        <f t="shared" si="179"/>
        <v>8.0784259935003672E-3</v>
      </c>
    </row>
    <row r="93" spans="32:89" x14ac:dyDescent="0.25">
      <c r="AF93" s="3">
        <f t="shared" si="138"/>
        <v>0.88000000000000056</v>
      </c>
      <c r="AG93" s="5">
        <f t="shared" si="139"/>
        <v>10.707720327185795</v>
      </c>
      <c r="AI93" s="3">
        <f t="shared" si="140"/>
        <v>0.88000000000000056</v>
      </c>
      <c r="AJ93" s="4">
        <f t="shared" si="141"/>
        <v>10.707720327185795</v>
      </c>
      <c r="AK93" s="5">
        <f t="shared" si="142"/>
        <v>10.276148910589985</v>
      </c>
      <c r="AM93" s="3">
        <f t="shared" si="143"/>
        <v>0.88000000000000056</v>
      </c>
      <c r="AN93" s="4">
        <f t="shared" si="144"/>
        <v>-0.70723424535054502</v>
      </c>
      <c r="AO93" s="4">
        <f t="shared" si="145"/>
        <v>-6.9154965626008983E-3</v>
      </c>
      <c r="AP93" s="4">
        <f t="shared" si="146"/>
        <v>-6.9719839378245829E-3</v>
      </c>
      <c r="AQ93" s="4">
        <f t="shared" si="147"/>
        <v>-6.9717438619829406E-3</v>
      </c>
      <c r="AR93" s="5">
        <f t="shared" si="148"/>
        <v>-7.0278552037666888E-3</v>
      </c>
      <c r="BY93" s="3">
        <f t="shared" si="170"/>
        <v>0.88000000000000056</v>
      </c>
      <c r="BZ93" s="5">
        <f t="shared" si="171"/>
        <v>0.2294917456575353</v>
      </c>
      <c r="CB93" s="3">
        <f t="shared" si="172"/>
        <v>0.88000000000000056</v>
      </c>
      <c r="CC93" s="4">
        <f t="shared" si="173"/>
        <v>0.2294917456575353</v>
      </c>
      <c r="CD93" s="5">
        <f t="shared" si="174"/>
        <v>0.46725415592831998</v>
      </c>
      <c r="CF93" s="3">
        <f t="shared" si="175"/>
        <v>0.88000000000000056</v>
      </c>
      <c r="CG93" s="4">
        <f t="shared" si="159"/>
        <v>0.23388910680790503</v>
      </c>
      <c r="CH93" s="4">
        <f t="shared" si="176"/>
        <v>8.0784262642310239E-3</v>
      </c>
      <c r="CI93" s="4">
        <f t="shared" si="177"/>
        <v>8.1840728070750653E-3</v>
      </c>
      <c r="CJ93" s="4">
        <f t="shared" si="178"/>
        <v>8.1843155515143491E-3</v>
      </c>
      <c r="CK93" s="5">
        <f t="shared" si="179"/>
        <v>8.2910408695409613E-3</v>
      </c>
    </row>
    <row r="94" spans="32:89" x14ac:dyDescent="0.25">
      <c r="AF94" s="3">
        <f t="shared" si="138"/>
        <v>0.89000000000000057</v>
      </c>
      <c r="AG94" s="5">
        <f t="shared" si="139"/>
        <v>10.276148910589985</v>
      </c>
      <c r="AI94" s="3">
        <f t="shared" si="140"/>
        <v>0.89000000000000057</v>
      </c>
      <c r="AJ94" s="4">
        <f t="shared" si="141"/>
        <v>10.276148910589985</v>
      </c>
      <c r="AK94" s="5">
        <f t="shared" si="142"/>
        <v>8.7238964009415234</v>
      </c>
      <c r="AM94" s="3">
        <f t="shared" si="143"/>
        <v>0.89000000000000057</v>
      </c>
      <c r="AN94" s="4">
        <f t="shared" si="144"/>
        <v>-0.71431765035144368</v>
      </c>
      <c r="AO94" s="4">
        <f t="shared" si="145"/>
        <v>-7.0278547165326137E-3</v>
      </c>
      <c r="AP94" s="4">
        <f t="shared" si="146"/>
        <v>-7.0835861212922152E-3</v>
      </c>
      <c r="AQ94" s="4">
        <f t="shared" si="147"/>
        <v>-7.0833496353110313E-3</v>
      </c>
      <c r="AR94" s="5">
        <f t="shared" si="148"/>
        <v>-7.1387037756526616E-3</v>
      </c>
      <c r="BY94" s="3">
        <f t="shared" si="170"/>
        <v>0.89000000000000057</v>
      </c>
      <c r="BZ94" s="5">
        <f t="shared" si="171"/>
        <v>0.23776241027078474</v>
      </c>
      <c r="CB94" s="3">
        <f t="shared" si="172"/>
        <v>0.89000000000000057</v>
      </c>
      <c r="CC94" s="4">
        <f t="shared" si="173"/>
        <v>0.23776241027078474</v>
      </c>
      <c r="CD94" s="5">
        <f t="shared" si="174"/>
        <v>0.48401113017894715</v>
      </c>
      <c r="CF94" s="3">
        <f t="shared" si="175"/>
        <v>0.89000000000000057</v>
      </c>
      <c r="CG94" s="4">
        <f t="shared" si="159"/>
        <v>0.24228827507946982</v>
      </c>
      <c r="CH94" s="4">
        <f t="shared" si="176"/>
        <v>8.2910411428340058E-3</v>
      </c>
      <c r="CI94" s="4">
        <f t="shared" si="177"/>
        <v>8.398854838316136E-3</v>
      </c>
      <c r="CJ94" s="4">
        <f t="shared" si="178"/>
        <v>8.3991115013039228E-3</v>
      </c>
      <c r="CK94" s="5">
        <f t="shared" si="179"/>
        <v>8.5080358073145197E-3</v>
      </c>
    </row>
    <row r="95" spans="32:89" x14ac:dyDescent="0.25">
      <c r="AF95" s="3">
        <f t="shared" si="138"/>
        <v>0.90000000000000058</v>
      </c>
      <c r="AG95" s="5">
        <f t="shared" si="139"/>
        <v>8.7238964009415234</v>
      </c>
      <c r="AI95" s="3">
        <f t="shared" si="140"/>
        <v>0.90000000000000058</v>
      </c>
      <c r="AJ95" s="4">
        <f t="shared" si="141"/>
        <v>8.7238964009415234</v>
      </c>
      <c r="AK95" s="5">
        <f t="shared" si="142"/>
        <v>4.7583181516088935</v>
      </c>
      <c r="AM95" s="3">
        <f t="shared" si="143"/>
        <v>0.90000000000000058</v>
      </c>
      <c r="AN95" s="4">
        <f t="shared" si="144"/>
        <v>-0.72151114740874167</v>
      </c>
      <c r="AO95" s="4">
        <f t="shared" si="145"/>
        <v>-7.138703306172868E-3</v>
      </c>
      <c r="AP95" s="4">
        <f t="shared" si="146"/>
        <v>-7.1936765163464001E-3</v>
      </c>
      <c r="AQ95" s="4">
        <f t="shared" si="147"/>
        <v>-7.1934436366469234E-3</v>
      </c>
      <c r="AR95" s="5">
        <f t="shared" si="148"/>
        <v>-7.2480387316281271E-3</v>
      </c>
      <c r="BY95" s="3">
        <f t="shared" si="170"/>
        <v>0.90000000000000058</v>
      </c>
      <c r="BZ95" s="5">
        <f t="shared" si="171"/>
        <v>0.24624871990816247</v>
      </c>
      <c r="CB95" s="3">
        <f t="shared" si="172"/>
        <v>0.90000000000000058</v>
      </c>
      <c r="CC95" s="4">
        <f t="shared" si="173"/>
        <v>0.24624871990816247</v>
      </c>
      <c r="CD95" s="5">
        <f t="shared" si="174"/>
        <v>0.50120382413688902</v>
      </c>
      <c r="CF95" s="3">
        <f t="shared" si="175"/>
        <v>0.90000000000000058</v>
      </c>
      <c r="CG95" s="4">
        <f t="shared" si="159"/>
        <v>0.2509066824472066</v>
      </c>
      <c r="CH95" s="4">
        <f t="shared" si="176"/>
        <v>8.5080360824098585E-3</v>
      </c>
      <c r="CI95" s="4">
        <f t="shared" si="177"/>
        <v>8.618081022972018E-3</v>
      </c>
      <c r="CJ95" s="4">
        <f t="shared" si="178"/>
        <v>8.6183523605666643E-3</v>
      </c>
      <c r="CK95" s="5">
        <f t="shared" si="179"/>
        <v>8.7295413569333444E-3</v>
      </c>
    </row>
    <row r="96" spans="32:89" x14ac:dyDescent="0.25">
      <c r="AF96" s="3">
        <f t="shared" si="138"/>
        <v>0.91000000000000059</v>
      </c>
      <c r="AG96" s="5">
        <f t="shared" si="139"/>
        <v>4.7583181516088935</v>
      </c>
      <c r="AI96" s="3">
        <f t="shared" si="140"/>
        <v>0.91000000000000059</v>
      </c>
      <c r="AJ96" s="4">
        <f t="shared" si="141"/>
        <v>4.7583181516088935</v>
      </c>
      <c r="AK96" s="5">
        <f t="shared" si="142"/>
        <v>4.6308093077346202</v>
      </c>
      <c r="AM96" s="3">
        <f t="shared" si="143"/>
        <v>0.91000000000000059</v>
      </c>
      <c r="AN96" s="4">
        <f t="shared" si="144"/>
        <v>-0.72881322149624395</v>
      </c>
      <c r="AO96" s="4">
        <f t="shared" si="145"/>
        <v>-7.2480382794126623E-3</v>
      </c>
      <c r="AP96" s="4">
        <f t="shared" si="146"/>
        <v>-7.3022518201683985E-3</v>
      </c>
      <c r="AQ96" s="4">
        <f t="shared" si="147"/>
        <v>-7.3020225581279779E-3</v>
      </c>
      <c r="AR96" s="5">
        <f t="shared" si="148"/>
        <v>-7.3558574890079578E-3</v>
      </c>
      <c r="BY96" s="3">
        <f t="shared" si="170"/>
        <v>0.91000000000000059</v>
      </c>
      <c r="BZ96" s="5">
        <f t="shared" si="171"/>
        <v>0.25495510422872658</v>
      </c>
      <c r="CB96" s="3">
        <f t="shared" si="172"/>
        <v>0.91000000000000059</v>
      </c>
      <c r="CC96" s="4">
        <f t="shared" si="173"/>
        <v>0.25495510422872658</v>
      </c>
      <c r="CD96" s="5">
        <f t="shared" si="174"/>
        <v>0.51884122950917588</v>
      </c>
      <c r="CF96" s="3">
        <f t="shared" si="175"/>
        <v>0.91000000000000059</v>
      </c>
      <c r="CG96" s="4">
        <f t="shared" si="159"/>
        <v>0.25974890753481317</v>
      </c>
      <c r="CH96" s="4">
        <f t="shared" si="176"/>
        <v>8.7295416329666448E-3</v>
      </c>
      <c r="CI96" s="4">
        <f t="shared" si="177"/>
        <v>8.8418851485135737E-3</v>
      </c>
      <c r="CJ96" s="4">
        <f t="shared" si="178"/>
        <v>8.8421719609910205E-3</v>
      </c>
      <c r="CK96" s="5">
        <f t="shared" si="179"/>
        <v>8.9556946736637204E-3</v>
      </c>
    </row>
    <row r="97" spans="32:89" x14ac:dyDescent="0.25">
      <c r="AF97" s="3">
        <f t="shared" si="138"/>
        <v>0.9200000000000006</v>
      </c>
      <c r="AG97" s="5">
        <f t="shared" si="139"/>
        <v>4.6308093077346202</v>
      </c>
      <c r="AI97" s="3">
        <f t="shared" si="140"/>
        <v>0.9200000000000006</v>
      </c>
      <c r="AJ97" s="4">
        <f t="shared" si="141"/>
        <v>4.6308093077346202</v>
      </c>
      <c r="AK97" s="5">
        <f t="shared" si="142"/>
        <v>4.4862187315701094</v>
      </c>
      <c r="AM97" s="3">
        <f t="shared" si="143"/>
        <v>0.9200000000000006</v>
      </c>
      <c r="AN97" s="4">
        <f t="shared" si="144"/>
        <v>-0.73622235570024996</v>
      </c>
      <c r="AO97" s="4">
        <f t="shared" si="145"/>
        <v>-7.3558570535762671E-3</v>
      </c>
      <c r="AP97" s="4">
        <f t="shared" si="146"/>
        <v>-7.4093101514876841E-3</v>
      </c>
      <c r="AQ97" s="4">
        <f t="shared" si="147"/>
        <v>-7.4090845137427695E-3</v>
      </c>
      <c r="AR97" s="5">
        <f t="shared" si="148"/>
        <v>-7.462158839999242E-3</v>
      </c>
      <c r="BY97" s="3">
        <f t="shared" si="170"/>
        <v>0.9200000000000006</v>
      </c>
      <c r="BZ97" s="5">
        <f t="shared" si="171"/>
        <v>0.26388612528044941</v>
      </c>
      <c r="CB97" s="3">
        <f t="shared" si="172"/>
        <v>0.9200000000000006</v>
      </c>
      <c r="CC97" s="4">
        <f t="shared" si="173"/>
        <v>0.26388612528044941</v>
      </c>
      <c r="CD97" s="5">
        <f t="shared" si="174"/>
        <v>0.53693260943205401</v>
      </c>
      <c r="CF97" s="3">
        <f t="shared" si="175"/>
        <v>0.9200000000000006</v>
      </c>
      <c r="CG97" s="4">
        <f t="shared" si="159"/>
        <v>0.26881966957057768</v>
      </c>
      <c r="CH97" s="4">
        <f t="shared" si="176"/>
        <v>8.955694949655299E-3</v>
      </c>
      <c r="CI97" s="4">
        <f t="shared" si="177"/>
        <v>9.0704077806292582E-3</v>
      </c>
      <c r="CJ97" s="4">
        <f t="shared" si="178"/>
        <v>9.0707109155177042E-3</v>
      </c>
      <c r="CK97" s="5">
        <f t="shared" si="179"/>
        <v>9.1866398726378248E-3</v>
      </c>
    </row>
    <row r="98" spans="32:89" x14ac:dyDescent="0.25">
      <c r="AF98" s="3">
        <f t="shared" si="138"/>
        <v>0.9300000000000006</v>
      </c>
      <c r="AG98" s="5">
        <f t="shared" si="139"/>
        <v>4.4862187315701094</v>
      </c>
      <c r="AI98" s="3">
        <f t="shared" si="140"/>
        <v>0.9300000000000006</v>
      </c>
      <c r="AJ98" s="4">
        <f t="shared" si="141"/>
        <v>4.4862187315701094</v>
      </c>
      <c r="AK98" s="5">
        <f t="shared" si="142"/>
        <v>4.315470039680366</v>
      </c>
      <c r="AM98" s="3">
        <f t="shared" si="143"/>
        <v>0.9300000000000006</v>
      </c>
      <c r="AN98" s="4">
        <f t="shared" si="144"/>
        <v>-0.74373703254871959</v>
      </c>
      <c r="AO98" s="4">
        <f t="shared" si="145"/>
        <v>-7.4621584208805951E-3</v>
      </c>
      <c r="AP98" s="4">
        <f t="shared" si="146"/>
        <v>-7.514850957898043E-3</v>
      </c>
      <c r="AQ98" s="4">
        <f t="shared" si="147"/>
        <v>-7.514628946638794E-3</v>
      </c>
      <c r="AR98" s="5">
        <f t="shared" si="148"/>
        <v>-7.5669428608633573E-3</v>
      </c>
      <c r="BY98" s="3">
        <f t="shared" si="170"/>
        <v>0.9300000000000006</v>
      </c>
      <c r="BZ98" s="5">
        <f t="shared" si="171"/>
        <v>0.27304648415160471</v>
      </c>
      <c r="CB98" s="3">
        <f t="shared" si="172"/>
        <v>0.9300000000000006</v>
      </c>
      <c r="CC98" s="4">
        <f t="shared" si="173"/>
        <v>0.27304648415160471</v>
      </c>
      <c r="CD98" s="5">
        <f t="shared" si="174"/>
        <v>0.55548751212828484</v>
      </c>
      <c r="CF98" s="3">
        <f t="shared" si="175"/>
        <v>0.9300000000000006</v>
      </c>
      <c r="CG98" s="4">
        <f t="shared" si="159"/>
        <v>0.27812383553406317</v>
      </c>
      <c r="CH98" s="4">
        <f t="shared" si="176"/>
        <v>9.1866401474803554E-3</v>
      </c>
      <c r="CI98" s="4">
        <f t="shared" si="177"/>
        <v>9.3037966290624493E-3</v>
      </c>
      <c r="CJ98" s="4">
        <f t="shared" si="178"/>
        <v>9.304116984415408E-3</v>
      </c>
      <c r="CK98" s="5">
        <f t="shared" si="179"/>
        <v>9.4225284064768846E-3</v>
      </c>
    </row>
    <row r="99" spans="32:89" x14ac:dyDescent="0.25">
      <c r="AF99" s="3">
        <f t="shared" si="138"/>
        <v>0.94000000000000061</v>
      </c>
      <c r="AG99" s="5">
        <f t="shared" si="139"/>
        <v>4.3154700396803669</v>
      </c>
      <c r="AI99" s="3">
        <f t="shared" si="140"/>
        <v>0.94000000000000061</v>
      </c>
      <c r="AJ99" s="4">
        <f t="shared" si="141"/>
        <v>4.3154700396803669</v>
      </c>
      <c r="AK99" s="5">
        <f t="shared" si="142"/>
        <v>4.0989022045003196</v>
      </c>
      <c r="AM99" s="3">
        <f t="shared" si="143"/>
        <v>0.94000000000000061</v>
      </c>
      <c r="AN99" s="4">
        <f t="shared" si="144"/>
        <v>-0.75135573525144528</v>
      </c>
      <c r="AO99" s="4">
        <f t="shared" si="145"/>
        <v>-7.5669424575971946E-3</v>
      </c>
      <c r="AP99" s="4">
        <f t="shared" si="146"/>
        <v>-7.6188749268700012E-3</v>
      </c>
      <c r="AQ99" s="4">
        <f t="shared" si="147"/>
        <v>-7.6186565401261041E-3</v>
      </c>
      <c r="AR99" s="5">
        <f t="shared" si="148"/>
        <v>-7.6702108247645433E-3</v>
      </c>
      <c r="BY99" s="3">
        <f t="shared" si="170"/>
        <v>0.94000000000000061</v>
      </c>
      <c r="BZ99" s="5">
        <f t="shared" si="171"/>
        <v>0.28244102797668025</v>
      </c>
      <c r="CB99" s="3">
        <f t="shared" si="172"/>
        <v>0.94000000000000061</v>
      </c>
      <c r="CC99" s="4">
        <f t="shared" si="173"/>
        <v>0.28244102797668025</v>
      </c>
      <c r="CD99" s="5">
        <f t="shared" si="174"/>
        <v>0.57451578529620562</v>
      </c>
      <c r="CF99" s="3">
        <f t="shared" si="175"/>
        <v>0.94000000000000061</v>
      </c>
      <c r="CG99" s="4">
        <f t="shared" si="159"/>
        <v>0.28766642769259138</v>
      </c>
      <c r="CH99" s="4">
        <f t="shared" si="176"/>
        <v>9.4225286789217984E-3</v>
      </c>
      <c r="CI99" s="4">
        <f t="shared" si="177"/>
        <v>9.5422069372046742E-3</v>
      </c>
      <c r="CJ99" s="4">
        <f t="shared" si="178"/>
        <v>9.54254546513323E-3</v>
      </c>
      <c r="CK99" s="5">
        <f t="shared" si="179"/>
        <v>9.6635194675717597E-3</v>
      </c>
    </row>
    <row r="100" spans="32:89" x14ac:dyDescent="0.25">
      <c r="AF100" s="3">
        <f t="shared" si="138"/>
        <v>0.95000000000000062</v>
      </c>
      <c r="AG100" s="5">
        <f t="shared" si="139"/>
        <v>4.0989022045003196</v>
      </c>
      <c r="AI100" s="3">
        <f t="shared" si="140"/>
        <v>0.95000000000000062</v>
      </c>
      <c r="AJ100" s="4">
        <f t="shared" si="141"/>
        <v>4.0989022045003196</v>
      </c>
      <c r="AK100" s="5">
        <f t="shared" si="142"/>
        <v>3.7777235754037228</v>
      </c>
      <c r="AM100" s="3">
        <f t="shared" si="143"/>
        <v>0.95000000000000062</v>
      </c>
      <c r="AN100" s="4">
        <f t="shared" si="144"/>
        <v>-0.75907694885490551</v>
      </c>
      <c r="AO100" s="4">
        <f t="shared" si="145"/>
        <v>-7.6702104369007675E-3</v>
      </c>
      <c r="AP100" s="4">
        <f t="shared" si="146"/>
        <v>-7.7213839004373046E-3</v>
      </c>
      <c r="AQ100" s="4">
        <f t="shared" si="147"/>
        <v>-7.7211691323546697E-3</v>
      </c>
      <c r="AR100" s="5">
        <f t="shared" si="148"/>
        <v>-7.7719651182769495E-3</v>
      </c>
      <c r="BY100" s="3">
        <f t="shared" si="170"/>
        <v>0.95000000000000062</v>
      </c>
      <c r="BZ100" s="5">
        <f t="shared" si="171"/>
        <v>0.29207475731952548</v>
      </c>
      <c r="CB100" s="3">
        <f t="shared" si="172"/>
        <v>0.95000000000000062</v>
      </c>
      <c r="CC100" s="4">
        <f t="shared" si="173"/>
        <v>0.29207475731952548</v>
      </c>
      <c r="CD100" s="5">
        <f t="shared" si="174"/>
        <v>0.59402759127768345</v>
      </c>
      <c r="CF100" s="3">
        <f t="shared" si="175"/>
        <v>0.95000000000000062</v>
      </c>
      <c r="CG100" s="4">
        <f t="shared" si="159"/>
        <v>0.29745263155311752</v>
      </c>
      <c r="CH100" s="4">
        <f t="shared" si="176"/>
        <v>9.6635197362141805E-3</v>
      </c>
      <c r="CI100" s="4">
        <f t="shared" si="177"/>
        <v>9.7858018972629465E-3</v>
      </c>
      <c r="CJ100" s="4">
        <f t="shared" si="178"/>
        <v>9.7861596077500421E-3</v>
      </c>
      <c r="CK100" s="5">
        <f t="shared" si="179"/>
        <v>9.9097804169166852E-3</v>
      </c>
    </row>
    <row r="101" spans="32:89" x14ac:dyDescent="0.25">
      <c r="AF101" s="3">
        <f t="shared" si="138"/>
        <v>0.96000000000000063</v>
      </c>
      <c r="AG101" s="5">
        <f t="shared" si="139"/>
        <v>3.7777235754037228</v>
      </c>
      <c r="AI101" s="3">
        <f t="shared" si="140"/>
        <v>0.96000000000000063</v>
      </c>
      <c r="AJ101" s="4">
        <f t="shared" si="141"/>
        <v>3.7777235754037228</v>
      </c>
      <c r="AK101" s="5">
        <f t="shared" si="142"/>
        <v>2.9229404096554714</v>
      </c>
      <c r="AM101" s="3">
        <f t="shared" si="143"/>
        <v>0.96000000000000063</v>
      </c>
      <c r="AN101" s="4">
        <f t="shared" si="144"/>
        <v>-0.76689916131543878</v>
      </c>
      <c r="AO101" s="4">
        <f t="shared" si="145"/>
        <v>-7.7719647453761585E-3</v>
      </c>
      <c r="AP101" s="4">
        <f t="shared" si="146"/>
        <v>-7.8223807935239725E-3</v>
      </c>
      <c r="AQ101" s="4">
        <f t="shared" si="147"/>
        <v>-7.8221696346320382E-3</v>
      </c>
      <c r="AR101" s="5">
        <f t="shared" si="148"/>
        <v>-7.872209161511488E-3</v>
      </c>
      <c r="BY101" s="3">
        <f t="shared" si="170"/>
        <v>0.96000000000000063</v>
      </c>
      <c r="BZ101" s="5">
        <f t="shared" si="171"/>
        <v>0.30195283395815808</v>
      </c>
      <c r="CB101" s="3">
        <f t="shared" si="172"/>
        <v>0.96000000000000063</v>
      </c>
      <c r="CC101" s="4">
        <f t="shared" si="173"/>
        <v>0.30195283395815808</v>
      </c>
      <c r="CD101" s="5">
        <f t="shared" si="174"/>
        <v>0.61403342305566966</v>
      </c>
      <c r="CF101" s="3">
        <f t="shared" si="175"/>
        <v>0.96000000000000063</v>
      </c>
      <c r="CG101" s="4">
        <f t="shared" si="159"/>
        <v>0.30748780425706451</v>
      </c>
      <c r="CH101" s="4">
        <f t="shared" si="176"/>
        <v>9.9097806801787588E-3</v>
      </c>
      <c r="CI101" s="4">
        <f t="shared" si="177"/>
        <v>1.0034753092975917E-2</v>
      </c>
      <c r="CJ101" s="4">
        <f t="shared" si="178"/>
        <v>1.0035131057997766E-2</v>
      </c>
      <c r="CK101" s="5">
        <f t="shared" si="179"/>
        <v>1.0161487241555909E-2</v>
      </c>
    </row>
    <row r="102" spans="32:89" x14ac:dyDescent="0.25">
      <c r="AF102" s="3">
        <f t="shared" si="138"/>
        <v>0.97000000000000064</v>
      </c>
      <c r="AG102" s="5">
        <f t="shared" si="139"/>
        <v>2.9229404096554714</v>
      </c>
      <c r="AI102" s="3">
        <f t="shared" si="140"/>
        <v>0.97000000000000064</v>
      </c>
      <c r="AJ102" s="4">
        <f t="shared" si="141"/>
        <v>2.9229404096554714</v>
      </c>
      <c r="AK102" s="5">
        <f t="shared" si="142"/>
        <v>5.3295825097432346</v>
      </c>
      <c r="AM102" s="3">
        <f t="shared" si="143"/>
        <v>0.97000000000000064</v>
      </c>
      <c r="AN102" s="4">
        <f t="shared" si="144"/>
        <v>-0.77482086449433396</v>
      </c>
      <c r="AO102" s="4">
        <f t="shared" si="145"/>
        <v>-7.8722088031451497E-3</v>
      </c>
      <c r="AP102" s="4">
        <f t="shared" si="146"/>
        <v>-7.9218695158681986E-3</v>
      </c>
      <c r="AQ102" s="4">
        <f t="shared" si="147"/>
        <v>-7.9216619533376588E-3</v>
      </c>
      <c r="AR102" s="5">
        <f t="shared" si="148"/>
        <v>-7.9709473318142019E-3</v>
      </c>
      <c r="BY102" s="3">
        <f>BY101+$B$4</f>
        <v>0.97000000000000064</v>
      </c>
      <c r="BZ102" s="5">
        <f>BZ101+$B$4*(BY101^2+BZ101^2)</f>
        <v>0.31208058909751174</v>
      </c>
      <c r="CB102" s="3">
        <f>CB101+$B$4</f>
        <v>0.97000000000000064</v>
      </c>
      <c r="CC102" s="4">
        <f>CC101+$B$4*(BY101^2+BZ101^2)</f>
        <v>0.31208058909751174</v>
      </c>
      <c r="CD102" s="5">
        <f>CD101+$B$4*((CB101^2+CC101^2)+(CB102^2+CC102^2))</f>
        <v>0.63454412113593783</v>
      </c>
      <c r="CF102" s="3">
        <f>CF101+$B$4</f>
        <v>0.97000000000000064</v>
      </c>
      <c r="CG102" s="4">
        <f t="shared" si="159"/>
        <v>0.31777748344783391</v>
      </c>
      <c r="CH102" s="4">
        <f>$B$4*(CG101^2+CF101^2)</f>
        <v>1.016148749766832E-2</v>
      </c>
      <c r="CI102" s="4">
        <f>$B$4*((CG101+1/2*CH102)^2+(CF101+1/2*$B$4)^2)</f>
        <v>1.0289240972025169E-2</v>
      </c>
      <c r="CJ102" s="4">
        <f>$B$4*((CG101+1/2*CI102)^2+(CF101+1/2*$B$4)^2)</f>
        <v>1.028964033000737E-2</v>
      </c>
      <c r="CK102" s="5">
        <f>$B$4*((CG101+CJ102)^2+(CF101+$B$4)^2)</f>
        <v>1.0418825042882909E-2</v>
      </c>
    </row>
    <row r="103" spans="32:89" x14ac:dyDescent="0.25">
      <c r="AF103" s="3">
        <f t="shared" si="138"/>
        <v>0.98000000000000065</v>
      </c>
      <c r="AG103" s="5">
        <f t="shared" si="139"/>
        <v>5.3295825097432346</v>
      </c>
      <c r="AI103" s="3">
        <f t="shared" si="140"/>
        <v>0.98000000000000065</v>
      </c>
      <c r="AJ103" s="4">
        <f t="shared" si="141"/>
        <v>5.3295825097432346</v>
      </c>
      <c r="AK103" s="5">
        <f t="shared" si="142"/>
        <v>5.242994506311069</v>
      </c>
      <c r="AM103" s="3">
        <f t="shared" si="143"/>
        <v>0.98000000000000065</v>
      </c>
      <c r="AN103" s="4">
        <f t="shared" si="144"/>
        <v>-0.78284055507838202</v>
      </c>
      <c r="AO103" s="4">
        <f t="shared" si="145"/>
        <v>-7.9709469875647795E-3</v>
      </c>
      <c r="AP103" s="4">
        <f t="shared" si="146"/>
        <v>-8.0198548974905574E-3</v>
      </c>
      <c r="AQ103" s="4">
        <f t="shared" si="147"/>
        <v>-8.0196509153813815E-3</v>
      </c>
      <c r="AR103" s="5">
        <f t="shared" si="148"/>
        <v>-8.06818489097956E-3</v>
      </c>
      <c r="BY103" s="3">
        <f t="shared" ref="BY103:BY105" si="180">BY102+$B$4</f>
        <v>0.98000000000000065</v>
      </c>
      <c r="BZ103" s="5">
        <f t="shared" ref="BZ103:BZ105" si="181">BZ102+$B$4*(BY102^2+BZ102^2)</f>
        <v>0.32246353203842626</v>
      </c>
      <c r="CB103" s="3">
        <f t="shared" ref="CB103:CB105" si="182">CB102+$B$4</f>
        <v>0.98000000000000065</v>
      </c>
      <c r="CC103" s="4">
        <f t="shared" ref="CC103:CC105" si="183">CC102+$B$4*(BY102^2+BZ102^2)</f>
        <v>0.32246353203842626</v>
      </c>
      <c r="CD103" s="5">
        <f t="shared" ref="CD103:CD105" si="184">CD102+$B$4*((CB102^2+CC102^2)+(CB103^2+CC103^2))</f>
        <v>0.65557089137179936</v>
      </c>
      <c r="CF103" s="3">
        <f t="shared" ref="CF103:CF105" si="185">CF102+$B$4</f>
        <v>0.98000000000000065</v>
      </c>
      <c r="CG103" s="4">
        <f t="shared" si="159"/>
        <v>0.32832739664304672</v>
      </c>
      <c r="CH103" s="4">
        <f t="shared" ref="CH103:CH105" si="186">$B$4*(CG102^2+CF102^2)</f>
        <v>1.0418825289864398E-2</v>
      </c>
      <c r="CI103" s="4">
        <f t="shared" ref="CI103:CI105" si="187">$B$4*((CG102+1/2*CH103)^2+(CF102+1/2*$B$4)^2)</f>
        <v>1.0549455350476408E-2</v>
      </c>
      <c r="CJ103" s="4">
        <f t="shared" ref="CJ103:CJ105" si="188">$B$4*((CG102+1/2*CI103)^2+(CF102+1/2*$B$4)^2)</f>
        <v>1.0549877311115072E-2</v>
      </c>
      <c r="CK103" s="5">
        <f t="shared" ref="CK103:CK105" si="189">$B$4*((CG102+CJ103)^2+(CF102+$B$4)^2)</f>
        <v>1.0681988558229383E-2</v>
      </c>
    </row>
    <row r="104" spans="32:89" x14ac:dyDescent="0.25">
      <c r="AF104" s="3">
        <f t="shared" si="138"/>
        <v>0.99000000000000066</v>
      </c>
      <c r="AG104" s="5">
        <f t="shared" si="139"/>
        <v>5.242994506311069</v>
      </c>
      <c r="AI104" s="3">
        <f t="shared" si="140"/>
        <v>0.99000000000000066</v>
      </c>
      <c r="AJ104" s="4">
        <f t="shared" si="141"/>
        <v>5.242994506311069</v>
      </c>
      <c r="AK104" s="5">
        <f t="shared" si="142"/>
        <v>5.1533576727167016</v>
      </c>
      <c r="AM104" s="3">
        <f t="shared" si="143"/>
        <v>0.99000000000000066</v>
      </c>
      <c r="AN104" s="4">
        <f t="shared" si="144"/>
        <v>-0.79095673542937173</v>
      </c>
      <c r="AO104" s="4">
        <f t="shared" si="145"/>
        <v>-8.0681845604405975E-3</v>
      </c>
      <c r="AP104" s="4">
        <f t="shared" si="146"/>
        <v>-8.116342617645959E-3</v>
      </c>
      <c r="AQ104" s="4">
        <f t="shared" si="147"/>
        <v>-8.1161421971456035E-3</v>
      </c>
      <c r="AR104" s="5">
        <f t="shared" si="148"/>
        <v>-8.1639279159145591E-3</v>
      </c>
      <c r="BY104" s="3">
        <f t="shared" si="180"/>
        <v>0.99000000000000066</v>
      </c>
      <c r="BZ104" s="5">
        <f t="shared" si="181"/>
        <v>0.33310735933337327</v>
      </c>
      <c r="CB104" s="3">
        <f t="shared" si="182"/>
        <v>0.99000000000000066</v>
      </c>
      <c r="CC104" s="4">
        <f t="shared" si="183"/>
        <v>0.33310735933337327</v>
      </c>
      <c r="CD104" s="5">
        <f t="shared" si="184"/>
        <v>0.67712532379516688</v>
      </c>
      <c r="CF104" s="3">
        <f t="shared" si="185"/>
        <v>0.99000000000000066</v>
      </c>
      <c r="CG104" s="4">
        <f t="shared" si="159"/>
        <v>0.33914347114611232</v>
      </c>
      <c r="CH104" s="4">
        <f t="shared" si="186"/>
        <v>1.0681988793864018E-2</v>
      </c>
      <c r="CI104" s="4">
        <f t="shared" si="187"/>
        <v>1.0815595951792094E-2</v>
      </c>
      <c r="CJ104" s="4">
        <f t="shared" si="188"/>
        <v>1.0816041801273449E-2</v>
      </c>
      <c r="CK104" s="5">
        <f t="shared" si="189"/>
        <v>1.0951182718398376E-2</v>
      </c>
    </row>
    <row r="105" spans="32:89" ht="15.75" thickBot="1" x14ac:dyDescent="0.3">
      <c r="AF105" s="3">
        <f t="shared" si="138"/>
        <v>1.0000000000000007</v>
      </c>
      <c r="AG105" s="5">
        <f t="shared" si="139"/>
        <v>5.1533576727167016</v>
      </c>
      <c r="AI105" s="3">
        <f t="shared" si="140"/>
        <v>1.0000000000000007</v>
      </c>
      <c r="AJ105" s="4">
        <f t="shared" si="141"/>
        <v>5.1533576727167016</v>
      </c>
      <c r="AK105" s="5">
        <f t="shared" si="142"/>
        <v>5.0600960452438351</v>
      </c>
      <c r="AM105" s="3">
        <f t="shared" si="143"/>
        <v>1.0000000000000007</v>
      </c>
      <c r="AN105" s="4">
        <f t="shared" si="144"/>
        <v>-0.79916791436594592</v>
      </c>
      <c r="AO105" s="4">
        <f t="shared" si="145"/>
        <v>-8.163927598690713E-3</v>
      </c>
      <c r="AP105" s="4">
        <f t="shared" si="146"/>
        <v>-8.2113391371919798E-3</v>
      </c>
      <c r="AQ105" s="4">
        <f t="shared" si="147"/>
        <v>-8.2111422568437818E-3</v>
      </c>
      <c r="AR105" s="5">
        <f t="shared" si="148"/>
        <v>-8.2581832326831181E-3</v>
      </c>
      <c r="BY105" s="6">
        <f t="shared" si="180"/>
        <v>1.0000000000000007</v>
      </c>
      <c r="BZ105" s="8">
        <f t="shared" si="181"/>
        <v>0.34401796446179383</v>
      </c>
      <c r="CB105" s="6">
        <f t="shared" si="182"/>
        <v>1.0000000000000007</v>
      </c>
      <c r="CC105" s="7">
        <f t="shared" si="183"/>
        <v>0.34401796446179383</v>
      </c>
      <c r="CD105" s="8">
        <f t="shared" si="184"/>
        <v>0.69921941252231179</v>
      </c>
      <c r="CF105" s="6">
        <f t="shared" si="185"/>
        <v>1.0000000000000007</v>
      </c>
      <c r="CG105" s="7">
        <f t="shared" si="159"/>
        <v>0.3502318445344948</v>
      </c>
      <c r="CH105" s="7">
        <f t="shared" si="186"/>
        <v>1.0951182940210354E-2</v>
      </c>
      <c r="CI105" s="7">
        <f t="shared" si="187"/>
        <v>1.1087872983184817E-2</v>
      </c>
      <c r="CJ105" s="7">
        <f t="shared" si="188"/>
        <v>1.1088344089840026E-2</v>
      </c>
      <c r="CK105" s="8">
        <f t="shared" si="189"/>
        <v>1.1226623244034718E-2</v>
      </c>
    </row>
    <row r="106" spans="32:89" x14ac:dyDescent="0.25">
      <c r="AF106" s="3">
        <f t="shared" si="138"/>
        <v>1.0100000000000007</v>
      </c>
      <c r="AG106" s="5">
        <f t="shared" si="139"/>
        <v>5.0600960452438342</v>
      </c>
      <c r="AI106" s="3">
        <f t="shared" si="140"/>
        <v>1.0100000000000007</v>
      </c>
      <c r="AJ106" s="4">
        <f t="shared" si="141"/>
        <v>5.0600960452438342</v>
      </c>
      <c r="AK106" s="5">
        <f t="shared" si="142"/>
        <v>4.9624970265771173</v>
      </c>
      <c r="AM106" s="3">
        <f t="shared" si="143"/>
        <v>1.0100000000000007</v>
      </c>
      <c r="AN106" s="4">
        <f t="shared" si="144"/>
        <v>-0.80747260788116071</v>
      </c>
      <c r="AO106" s="4">
        <f t="shared" si="145"/>
        <v>-8.2581829283901748E-3</v>
      </c>
      <c r="AP106" s="4">
        <f t="shared" si="146"/>
        <v>-8.3048516343000589E-3</v>
      </c>
      <c r="AQ106" s="4">
        <f t="shared" si="147"/>
        <v>-8.3046582702218236E-3</v>
      </c>
      <c r="AR106" s="5">
        <f t="shared" si="148"/>
        <v>-8.3509583538548121E-3</v>
      </c>
    </row>
    <row r="107" spans="32:89" x14ac:dyDescent="0.25">
      <c r="AF107" s="3">
        <f t="shared" si="138"/>
        <v>1.0200000000000007</v>
      </c>
      <c r="AG107" s="5">
        <f t="shared" si="139"/>
        <v>4.9624970265771173</v>
      </c>
      <c r="AI107" s="3">
        <f t="shared" si="140"/>
        <v>1.0200000000000007</v>
      </c>
      <c r="AJ107" s="4">
        <f t="shared" si="141"/>
        <v>4.9624970265771173</v>
      </c>
      <c r="AK107" s="5">
        <f t="shared" si="142"/>
        <v>4.8596582578140994</v>
      </c>
      <c r="AM107" s="3">
        <f t="shared" si="143"/>
        <v>1.0200000000000007</v>
      </c>
      <c r="AN107" s="4">
        <f t="shared" si="144"/>
        <v>-0.81586933979901188</v>
      </c>
      <c r="AO107" s="4">
        <f t="shared" si="145"/>
        <v>-8.3509580621196414E-3</v>
      </c>
      <c r="AP107" s="4">
        <f t="shared" si="146"/>
        <v>-8.3968879434311861E-3</v>
      </c>
      <c r="AQ107" s="4">
        <f t="shared" si="147"/>
        <v>-8.3966980695240074E-3</v>
      </c>
      <c r="AR107" s="5">
        <f t="shared" si="148"/>
        <v>-8.4422614190770504E-3</v>
      </c>
    </row>
    <row r="108" spans="32:89" x14ac:dyDescent="0.25">
      <c r="AF108" s="3">
        <f t="shared" si="138"/>
        <v>1.0300000000000007</v>
      </c>
      <c r="AG108" s="5">
        <f t="shared" si="139"/>
        <v>4.8596582578140985</v>
      </c>
      <c r="AI108" s="3">
        <f t="shared" si="140"/>
        <v>1.0300000000000007</v>
      </c>
      <c r="AJ108" s="4">
        <f t="shared" si="141"/>
        <v>4.8596582578140985</v>
      </c>
      <c r="AK108" s="5">
        <f t="shared" si="142"/>
        <v>4.7504069650896144</v>
      </c>
      <c r="AM108" s="3">
        <f t="shared" si="143"/>
        <v>1.0300000000000007</v>
      </c>
      <c r="AN108" s="4">
        <f t="shared" si="144"/>
        <v>-0.82435664237311035</v>
      </c>
      <c r="AO108" s="4">
        <f t="shared" si="145"/>
        <v>-8.4422611395375356E-3</v>
      </c>
      <c r="AP108" s="4">
        <f t="shared" si="146"/>
        <v>-8.4874564974931153E-3</v>
      </c>
      <c r="AQ108" s="4">
        <f t="shared" si="147"/>
        <v>-8.4872700856405397E-3</v>
      </c>
      <c r="AR108" s="5">
        <f t="shared" si="148"/>
        <v>-8.5321011387861773E-3</v>
      </c>
    </row>
    <row r="109" spans="32:89" x14ac:dyDescent="0.25">
      <c r="AF109" s="3">
        <f t="shared" si="138"/>
        <v>1.0400000000000007</v>
      </c>
      <c r="AG109" s="5">
        <f t="shared" si="139"/>
        <v>4.7504069650896135</v>
      </c>
      <c r="AI109" s="3">
        <f t="shared" si="140"/>
        <v>1.0400000000000007</v>
      </c>
      <c r="AJ109" s="4">
        <f t="shared" si="141"/>
        <v>4.7504069650896135</v>
      </c>
      <c r="AK109" s="5">
        <f t="shared" si="142"/>
        <v>4.6331727474739797</v>
      </c>
      <c r="AM109" s="3">
        <f t="shared" si="143"/>
        <v>1.0400000000000007</v>
      </c>
      <c r="AN109" s="4">
        <f t="shared" si="144"/>
        <v>-0.83293305683060159</v>
      </c>
      <c r="AO109" s="4">
        <f t="shared" si="145"/>
        <v>-8.5321008710911462E-3</v>
      </c>
      <c r="AP109" s="4">
        <f t="shared" si="146"/>
        <v>-8.5765662730928286E-3</v>
      </c>
      <c r="AQ109" s="4">
        <f t="shared" si="147"/>
        <v>-8.5763832933504931E-3</v>
      </c>
      <c r="AR109" s="5">
        <f t="shared" si="148"/>
        <v>-8.6204867409695515E-3</v>
      </c>
    </row>
    <row r="110" spans="32:89" x14ac:dyDescent="0.25">
      <c r="AF110" s="3">
        <f t="shared" si="138"/>
        <v>1.0500000000000007</v>
      </c>
      <c r="AG110" s="5">
        <f t="shared" si="139"/>
        <v>4.6331727474739797</v>
      </c>
      <c r="AI110" s="3">
        <f t="shared" si="140"/>
        <v>1.0500000000000007</v>
      </c>
      <c r="AJ110" s="4">
        <f t="shared" si="141"/>
        <v>4.6331727474739797</v>
      </c>
      <c r="AK110" s="5">
        <f t="shared" si="142"/>
        <v>4.5057779029868765</v>
      </c>
      <c r="AM110" s="3">
        <f t="shared" si="143"/>
        <v>1.0500000000000007</v>
      </c>
      <c r="AN110" s="4">
        <f t="shared" si="144"/>
        <v>-0.84159713386433477</v>
      </c>
      <c r="AO110" s="4">
        <f t="shared" si="145"/>
        <v>-8.6204864847786358E-3</v>
      </c>
      <c r="AP110" s="4">
        <f t="shared" si="146"/>
        <v>-8.6642267387950604E-3</v>
      </c>
      <c r="AQ110" s="4">
        <f t="shared" si="147"/>
        <v>-8.6640471595709288E-3</v>
      </c>
      <c r="AR110" s="5">
        <f t="shared" si="148"/>
        <v>-8.7074279208882652E-3</v>
      </c>
    </row>
    <row r="111" spans="32:89" x14ac:dyDescent="0.25">
      <c r="AF111" s="3">
        <f t="shared" si="138"/>
        <v>1.0600000000000007</v>
      </c>
      <c r="AG111" s="5">
        <f t="shared" si="139"/>
        <v>4.5057779029868765</v>
      </c>
      <c r="AI111" s="3">
        <f t="shared" si="140"/>
        <v>1.0600000000000007</v>
      </c>
      <c r="AJ111" s="4">
        <f t="shared" si="141"/>
        <v>4.5057779029868765</v>
      </c>
      <c r="AK111" s="5">
        <f t="shared" si="142"/>
        <v>4.3650738028021774</v>
      </c>
      <c r="AM111" s="3">
        <f t="shared" si="143"/>
        <v>1.0600000000000007</v>
      </c>
      <c r="AN111" s="4">
        <f t="shared" si="144"/>
        <v>-0.85034743407619673</v>
      </c>
      <c r="AO111" s="4">
        <f t="shared" si="145"/>
        <v>-8.7074276758717668E-3</v>
      </c>
      <c r="AP111" s="4">
        <f t="shared" si="146"/>
        <v>-8.7504478062953566E-3</v>
      </c>
      <c r="AQ111" s="4">
        <f t="shared" si="147"/>
        <v>-8.7502715945207525E-3</v>
      </c>
      <c r="AR111" s="5">
        <f t="shared" si="148"/>
        <v>-8.7929347936681092E-3</v>
      </c>
    </row>
    <row r="112" spans="32:89" x14ac:dyDescent="0.25">
      <c r="AF112" s="3">
        <f t="shared" si="138"/>
        <v>1.0700000000000007</v>
      </c>
      <c r="AG112" s="5">
        <f t="shared" si="139"/>
        <v>4.3650738028021774</v>
      </c>
      <c r="AI112" s="3">
        <f t="shared" si="140"/>
        <v>1.0700000000000007</v>
      </c>
      <c r="AJ112" s="4">
        <f t="shared" si="141"/>
        <v>4.3650738028021774</v>
      </c>
      <c r="AK112" s="5">
        <f t="shared" si="142"/>
        <v>4.2062726417898464</v>
      </c>
      <c r="AM112" s="3">
        <f t="shared" si="143"/>
        <v>1.0700000000000007</v>
      </c>
      <c r="AN112" s="4">
        <f t="shared" si="144"/>
        <v>-0.85918252837443232</v>
      </c>
      <c r="AO112" s="4">
        <f t="shared" si="145"/>
        <v>-8.7929345595068494E-3</v>
      </c>
      <c r="AP112" s="4">
        <f t="shared" si="146"/>
        <v>-8.8352397844146044E-3</v>
      </c>
      <c r="AQ112" s="4">
        <f t="shared" si="147"/>
        <v>-8.8350669057062486E-3</v>
      </c>
      <c r="AR112" s="5">
        <f t="shared" si="148"/>
        <v>-8.8770178496652159E-3</v>
      </c>
    </row>
    <row r="113" spans="32:44" x14ac:dyDescent="0.25">
      <c r="AF113" s="3">
        <f t="shared" si="138"/>
        <v>1.0800000000000007</v>
      </c>
      <c r="AG113" s="5">
        <f t="shared" si="139"/>
        <v>4.2062726417898473</v>
      </c>
      <c r="AI113" s="3">
        <f t="shared" si="140"/>
        <v>1.0800000000000007</v>
      </c>
      <c r="AJ113" s="4">
        <f t="shared" si="141"/>
        <v>4.2062726417898473</v>
      </c>
      <c r="AK113" s="5">
        <f t="shared" si="142"/>
        <v>4.0216415400999468</v>
      </c>
      <c r="AM113" s="3">
        <f t="shared" si="143"/>
        <v>1.0800000000000007</v>
      </c>
      <c r="AN113" s="4">
        <f t="shared" si="144"/>
        <v>-0.86810099832767762</v>
      </c>
      <c r="AO113" s="4">
        <f t="shared" si="145"/>
        <v>-8.8770176260503427E-3</v>
      </c>
      <c r="AP113" s="4">
        <f t="shared" si="146"/>
        <v>-8.9186133358209133E-3</v>
      </c>
      <c r="AQ113" s="4">
        <f t="shared" si="147"/>
        <v>-8.9184437546341484E-3</v>
      </c>
      <c r="AR113" s="5">
        <f t="shared" si="148"/>
        <v>-8.9596879125116522E-3</v>
      </c>
    </row>
    <row r="114" spans="32:44" x14ac:dyDescent="0.25">
      <c r="AF114" s="3">
        <f t="shared" si="138"/>
        <v>1.0900000000000007</v>
      </c>
      <c r="AG114" s="5">
        <f t="shared" si="139"/>
        <v>4.0216415400999468</v>
      </c>
      <c r="AI114" s="3">
        <f t="shared" si="140"/>
        <v>1.0900000000000007</v>
      </c>
      <c r="AJ114" s="4">
        <f t="shared" si="141"/>
        <v>4.0216415400999468</v>
      </c>
      <c r="AK114" s="5">
        <f t="shared" si="142"/>
        <v>3.7978342822551538</v>
      </c>
      <c r="AM114" s="3">
        <f t="shared" si="143"/>
        <v>1.0900000000000007</v>
      </c>
      <c r="AN114" s="4">
        <f t="shared" si="144"/>
        <v>-0.87710143647833982</v>
      </c>
      <c r="AO114" s="4">
        <f t="shared" si="145"/>
        <v>-8.9596876991444568E-3</v>
      </c>
      <c r="AP114" s="4">
        <f t="shared" si="146"/>
        <v>-9.0005794363839046E-3</v>
      </c>
      <c r="AQ114" s="4">
        <f t="shared" si="147"/>
        <v>-9.0004131161573863E-3</v>
      </c>
      <c r="AR114" s="5">
        <f t="shared" si="148"/>
        <v>-9.0409560997461343E-3</v>
      </c>
    </row>
    <row r="115" spans="32:44" x14ac:dyDescent="0.25">
      <c r="AF115" s="3">
        <f t="shared" si="138"/>
        <v>1.1000000000000008</v>
      </c>
      <c r="AG115" s="5">
        <f t="shared" si="139"/>
        <v>3.7978342822551543</v>
      </c>
      <c r="AI115" s="3">
        <f t="shared" si="140"/>
        <v>1.1000000000000008</v>
      </c>
      <c r="AJ115" s="4">
        <f t="shared" si="141"/>
        <v>3.7978342822551543</v>
      </c>
      <c r="AK115" s="5">
        <f t="shared" si="142"/>
        <v>3.5109064332945796</v>
      </c>
      <c r="AM115" s="3">
        <f t="shared" si="143"/>
        <v>1.1000000000000008</v>
      </c>
      <c r="AN115" s="4">
        <f t="shared" si="144"/>
        <v>-0.88618244661786016</v>
      </c>
      <c r="AO115" s="4">
        <f t="shared" si="145"/>
        <v>-9.0409558963378406E-3</v>
      </c>
      <c r="AP115" s="4">
        <f t="shared" si="146"/>
        <v>-9.0811493370664166E-3</v>
      </c>
      <c r="AQ115" s="4">
        <f t="shared" si="147"/>
        <v>-9.080986240358465E-3</v>
      </c>
      <c r="AR115" s="5">
        <f t="shared" si="148"/>
        <v>-9.1208337859347444E-3</v>
      </c>
    </row>
    <row r="116" spans="32:44" x14ac:dyDescent="0.25">
      <c r="AF116" s="3">
        <f t="shared" si="138"/>
        <v>1.1100000000000008</v>
      </c>
      <c r="AG116" s="5">
        <f t="shared" si="139"/>
        <v>3.5109064332945796</v>
      </c>
      <c r="AI116" s="3">
        <f t="shared" si="140"/>
        <v>1.1100000000000008</v>
      </c>
      <c r="AJ116" s="4">
        <f t="shared" si="141"/>
        <v>3.5109064332945796</v>
      </c>
      <c r="AK116" s="5">
        <f t="shared" si="142"/>
        <v>3.1272816009720348</v>
      </c>
      <c r="AM116" s="3">
        <f t="shared" si="143"/>
        <v>1.1100000000000008</v>
      </c>
      <c r="AN116" s="4">
        <f t="shared" si="144"/>
        <v>-0.89534264402630392</v>
      </c>
      <c r="AO116" s="4">
        <f t="shared" si="145"/>
        <v>-9.120833592206298E-3</v>
      </c>
      <c r="AP116" s="4">
        <f t="shared" si="146"/>
        <v>-9.1603345282587866E-3</v>
      </c>
      <c r="AQ116" s="4">
        <f t="shared" si="147"/>
        <v>-9.1601746168756912E-3</v>
      </c>
      <c r="AR116" s="5">
        <f t="shared" si="148"/>
        <v>-9.1993325681871026E-3</v>
      </c>
    </row>
    <row r="117" spans="32:44" x14ac:dyDescent="0.25">
      <c r="AF117" s="3">
        <f t="shared" si="138"/>
        <v>1.1200000000000008</v>
      </c>
      <c r="AG117" s="5">
        <f t="shared" si="139"/>
        <v>3.1272816009720352</v>
      </c>
      <c r="AI117" s="3">
        <f t="shared" si="140"/>
        <v>1.1200000000000008</v>
      </c>
      <c r="AJ117" s="4">
        <f t="shared" si="141"/>
        <v>3.1272816009720352</v>
      </c>
      <c r="AK117" s="5">
        <f t="shared" si="142"/>
        <v>2.7041692559258235</v>
      </c>
      <c r="AM117" s="3">
        <f t="shared" si="143"/>
        <v>1.1200000000000008</v>
      </c>
      <c r="AN117" s="4">
        <f t="shared" si="144"/>
        <v>-0.90458065567862411</v>
      </c>
      <c r="AO117" s="4">
        <f t="shared" si="145"/>
        <v>-9.1993323838689342E-3</v>
      </c>
      <c r="AP117" s="4">
        <f t="shared" si="146"/>
        <v>-9.2381467064612758E-3</v>
      </c>
      <c r="AQ117" s="4">
        <f t="shared" si="147"/>
        <v>-9.2379899415778125E-3</v>
      </c>
      <c r="AR117" s="5">
        <f t="shared" si="148"/>
        <v>-9.2764642339739391E-3</v>
      </c>
    </row>
    <row r="118" spans="32:44" x14ac:dyDescent="0.25">
      <c r="AF118" s="3">
        <f t="shared" si="138"/>
        <v>1.1300000000000008</v>
      </c>
      <c r="AG118" s="5">
        <f t="shared" si="139"/>
        <v>2.7041692559258235</v>
      </c>
      <c r="AI118" s="3">
        <f t="shared" si="140"/>
        <v>1.1300000000000008</v>
      </c>
      <c r="AJ118" s="4">
        <f t="shared" si="141"/>
        <v>2.7041692559258235</v>
      </c>
      <c r="AK118" s="5">
        <f t="shared" si="142"/>
        <v>2.4362264188927232</v>
      </c>
      <c r="AM118" s="3">
        <f t="shared" si="143"/>
        <v>1.1300000000000008</v>
      </c>
      <c r="AN118" s="4">
        <f t="shared" si="144"/>
        <v>-0.91389512041985554</v>
      </c>
      <c r="AO118" s="4">
        <f t="shared" si="145"/>
        <v>-9.276464058805731E-3</v>
      </c>
      <c r="AP118" s="4">
        <f t="shared" si="146"/>
        <v>-9.3145977432212129E-3</v>
      </c>
      <c r="AQ118" s="4">
        <f t="shared" si="147"/>
        <v>-9.3144440854936068E-3</v>
      </c>
      <c r="AR118" s="5">
        <f t="shared" si="148"/>
        <v>-9.3522407311531237E-3</v>
      </c>
    </row>
    <row r="119" spans="32:44" x14ac:dyDescent="0.25">
      <c r="AF119" s="3">
        <f t="shared" si="138"/>
        <v>1.1400000000000008</v>
      </c>
      <c r="AG119" s="5">
        <f t="shared" si="139"/>
        <v>2.4362264188927232</v>
      </c>
      <c r="AI119" s="3">
        <f t="shared" si="140"/>
        <v>1.1400000000000008</v>
      </c>
      <c r="AJ119" s="4">
        <f t="shared" si="141"/>
        <v>2.4362264188927232</v>
      </c>
      <c r="AK119" s="5">
        <f t="shared" si="142"/>
        <v>2.260586461149209</v>
      </c>
      <c r="AM119" s="3">
        <f t="shared" si="143"/>
        <v>1.1400000000000008</v>
      </c>
      <c r="AN119" s="4">
        <f t="shared" si="144"/>
        <v>-0.92328468911140027</v>
      </c>
      <c r="AO119" s="4">
        <f t="shared" si="145"/>
        <v>-9.3522405648835821E-3</v>
      </c>
      <c r="AP119" s="4">
        <f t="shared" si="146"/>
        <v>-9.3896996562323337E-3</v>
      </c>
      <c r="AQ119" s="4">
        <f t="shared" si="147"/>
        <v>-9.3895490659039755E-3</v>
      </c>
      <c r="AR119" s="5">
        <f t="shared" si="148"/>
        <v>-9.4266741401123517E-3</v>
      </c>
    </row>
    <row r="120" spans="32:44" x14ac:dyDescent="0.25">
      <c r="AF120" s="3">
        <f t="shared" si="138"/>
        <v>1.1500000000000008</v>
      </c>
      <c r="AG120" s="5">
        <f t="shared" si="139"/>
        <v>2.260586461149209</v>
      </c>
      <c r="AI120" s="3">
        <f t="shared" si="140"/>
        <v>1.1500000000000008</v>
      </c>
      <c r="AJ120" s="4">
        <f t="shared" si="141"/>
        <v>2.260586461149209</v>
      </c>
      <c r="AK120" s="5">
        <f t="shared" si="142"/>
        <v>2.1269832109467597</v>
      </c>
      <c r="AM120" s="3">
        <f t="shared" si="143"/>
        <v>1.1500000000000008</v>
      </c>
      <c r="AN120" s="4">
        <f t="shared" si="144"/>
        <v>-0.93274802475047669</v>
      </c>
      <c r="AO120" s="4">
        <f t="shared" si="145"/>
        <v>-9.4266739824989416E-3</v>
      </c>
      <c r="AP120" s="4">
        <f t="shared" si="146"/>
        <v>-9.4634645825052779E-3</v>
      </c>
      <c r="AQ120" s="4">
        <f t="shared" si="147"/>
        <v>-9.4633170195054604E-3</v>
      </c>
      <c r="AR120" s="5">
        <f t="shared" si="148"/>
        <v>-9.4997766479380137E-3</v>
      </c>
    </row>
    <row r="121" spans="32:44" x14ac:dyDescent="0.25">
      <c r="AF121" s="3">
        <f t="shared" si="138"/>
        <v>1.1600000000000008</v>
      </c>
      <c r="AG121" s="5">
        <f t="shared" si="139"/>
        <v>2.1269832109467597</v>
      </c>
      <c r="AI121" s="3">
        <f t="shared" si="140"/>
        <v>1.1600000000000008</v>
      </c>
      <c r="AJ121" s="4">
        <f t="shared" si="141"/>
        <v>2.1269832109467597</v>
      </c>
      <c r="AK121" s="5">
        <f t="shared" si="142"/>
        <v>2.0172612114707662</v>
      </c>
      <c r="AM121" s="3">
        <f t="shared" si="143"/>
        <v>1.1600000000000008</v>
      </c>
      <c r="AN121" s="4">
        <f t="shared" si="144"/>
        <v>-0.94228380256471311</v>
      </c>
      <c r="AO121" s="4">
        <f t="shared" si="145"/>
        <v>-9.499776498746719E-3</v>
      </c>
      <c r="AP121" s="4">
        <f t="shared" si="146"/>
        <v>-9.5359047535195536E-3</v>
      </c>
      <c r="AQ121" s="4">
        <f t="shared" si="147"/>
        <v>-9.5357601775554936E-3</v>
      </c>
      <c r="AR121" s="5">
        <f t="shared" si="148"/>
        <v>-9.5715605245216395E-3</v>
      </c>
    </row>
    <row r="122" spans="32:44" x14ac:dyDescent="0.25">
      <c r="AF122" s="3">
        <f t="shared" si="138"/>
        <v>1.1700000000000008</v>
      </c>
      <c r="AG122" s="5">
        <f t="shared" si="139"/>
        <v>2.0172612114707662</v>
      </c>
      <c r="AI122" s="3">
        <f t="shared" si="140"/>
        <v>1.1700000000000008</v>
      </c>
      <c r="AJ122" s="4">
        <f t="shared" si="141"/>
        <v>2.0172612114707662</v>
      </c>
      <c r="AK122" s="5">
        <f t="shared" si="142"/>
        <v>1.9230674280730626</v>
      </c>
      <c r="AM122" s="3">
        <f t="shared" si="143"/>
        <v>1.1700000000000008</v>
      </c>
      <c r="AN122" s="4">
        <f t="shared" si="144"/>
        <v>-0.95189071008378068</v>
      </c>
      <c r="AO122" s="4">
        <f t="shared" si="145"/>
        <v>-9.5715603835267119E-3</v>
      </c>
      <c r="AP122" s="4">
        <f t="shared" si="146"/>
        <v>-9.6070324722692078E-3</v>
      </c>
      <c r="AQ122" s="4">
        <f t="shared" si="147"/>
        <v>-9.6068908429116102E-3</v>
      </c>
      <c r="AR122" s="5">
        <f t="shared" si="148"/>
        <v>-9.6420381005167654E-3</v>
      </c>
    </row>
    <row r="123" spans="32:44" x14ac:dyDescent="0.25">
      <c r="AF123" s="3">
        <f t="shared" si="138"/>
        <v>1.1800000000000008</v>
      </c>
      <c r="AG123" s="5">
        <f t="shared" si="139"/>
        <v>1.9230674280730626</v>
      </c>
      <c r="AI123" s="3">
        <f t="shared" si="140"/>
        <v>1.1800000000000008</v>
      </c>
      <c r="AJ123" s="4">
        <f t="shared" si="141"/>
        <v>1.9230674280730626</v>
      </c>
      <c r="AK123" s="5">
        <f t="shared" si="142"/>
        <v>1.8398528821921567</v>
      </c>
      <c r="AM123" s="3">
        <f t="shared" si="143"/>
        <v>1.1800000000000008</v>
      </c>
      <c r="AN123" s="4">
        <f t="shared" si="144"/>
        <v>-0.96156744718987242</v>
      </c>
      <c r="AO123" s="4">
        <f t="shared" si="145"/>
        <v>-9.6420379675004678E-3</v>
      </c>
      <c r="AP123" s="4">
        <f t="shared" si="146"/>
        <v>-9.6768600921159527E-3</v>
      </c>
      <c r="AQ123" s="4">
        <f t="shared" si="147"/>
        <v>-9.6767213688784322E-3</v>
      </c>
      <c r="AR123" s="5">
        <f t="shared" si="148"/>
        <v>-9.7112217470611897E-3</v>
      </c>
    </row>
    <row r="124" spans="32:44" x14ac:dyDescent="0.25">
      <c r="AF124" s="3">
        <f t="shared" si="138"/>
        <v>1.1900000000000008</v>
      </c>
      <c r="AG124" s="5">
        <f t="shared" si="139"/>
        <v>1.8398528821921567</v>
      </c>
      <c r="AI124" s="3">
        <f t="shared" si="140"/>
        <v>1.1900000000000008</v>
      </c>
      <c r="AJ124" s="4">
        <f t="shared" si="141"/>
        <v>1.8398528821921567</v>
      </c>
      <c r="AK124" s="5">
        <f t="shared" si="142"/>
        <v>1.7648523148326487</v>
      </c>
      <c r="AM124" s="3">
        <f t="shared" si="143"/>
        <v>1.1900000000000008</v>
      </c>
      <c r="AN124" s="4">
        <f t="shared" si="144"/>
        <v>-0.97131272614875297</v>
      </c>
      <c r="AO124" s="4">
        <f t="shared" si="145"/>
        <v>-9.7112216218135389E-3</v>
      </c>
      <c r="AP124" s="4">
        <f t="shared" si="146"/>
        <v>-9.7453999973658011E-3</v>
      </c>
      <c r="AQ124" s="4">
        <f t="shared" si="147"/>
        <v>-9.7452641397783903E-3</v>
      </c>
      <c r="AR124" s="5">
        <f t="shared" si="148"/>
        <v>-9.7791238571815191E-3</v>
      </c>
    </row>
    <row r="125" spans="32:44" x14ac:dyDescent="0.25">
      <c r="AF125" s="3">
        <f t="shared" si="138"/>
        <v>1.2000000000000008</v>
      </c>
      <c r="AG125" s="5">
        <f t="shared" si="139"/>
        <v>1.7648523148326487</v>
      </c>
      <c r="AI125" s="3">
        <f t="shared" si="140"/>
        <v>1.2000000000000008</v>
      </c>
      <c r="AJ125" s="4">
        <f t="shared" si="141"/>
        <v>1.7648523148326487</v>
      </c>
      <c r="AK125" s="5">
        <f t="shared" si="142"/>
        <v>1.6962512708135076</v>
      </c>
      <c r="AM125" s="3">
        <f t="shared" si="143"/>
        <v>1.2000000000000008</v>
      </c>
      <c r="AN125" s="4">
        <f t="shared" si="144"/>
        <v>-0.98112527162301977</v>
      </c>
      <c r="AO125" s="4">
        <f t="shared" si="145"/>
        <v>-9.7791237395000383E-3</v>
      </c>
      <c r="AP125" s="4">
        <f t="shared" si="146"/>
        <v>-9.8126645854870204E-3</v>
      </c>
      <c r="AQ125" s="4">
        <f t="shared" si="147"/>
        <v>-9.8125315531640347E-3</v>
      </c>
      <c r="AR125" s="5">
        <f t="shared" si="148"/>
        <v>-9.845756828798919E-3</v>
      </c>
    </row>
    <row r="126" spans="32:44" x14ac:dyDescent="0.25">
      <c r="AF126" s="3">
        <f t="shared" si="138"/>
        <v>1.2100000000000009</v>
      </c>
      <c r="AG126" s="5">
        <f t="shared" si="139"/>
        <v>1.6962512708135076</v>
      </c>
      <c r="AI126" s="3">
        <f t="shared" si="140"/>
        <v>1.2100000000000009</v>
      </c>
      <c r="AJ126" s="4">
        <f t="shared" si="141"/>
        <v>1.6962512708135076</v>
      </c>
      <c r="AK126" s="5">
        <f t="shared" si="142"/>
        <v>1.6327905254645474</v>
      </c>
      <c r="AM126" s="3">
        <f t="shared" si="143"/>
        <v>1.2100000000000009</v>
      </c>
      <c r="AN126" s="4">
        <f t="shared" si="144"/>
        <v>-0.99100382066913784</v>
      </c>
      <c r="AO126" s="4">
        <f t="shared" si="145"/>
        <v>-9.8457567184883788E-3</v>
      </c>
      <c r="AP126" s="4">
        <f t="shared" si="146"/>
        <v>-9.8786662508895031E-3</v>
      </c>
      <c r="AQ126" s="4">
        <f t="shared" si="147"/>
        <v>-9.8785360035920314E-3</v>
      </c>
      <c r="AR126" s="5">
        <f t="shared" si="148"/>
        <v>-9.9111330492572935E-3</v>
      </c>
    </row>
    <row r="127" spans="32:44" x14ac:dyDescent="0.25">
      <c r="AF127" s="3">
        <f t="shared" si="138"/>
        <v>1.2200000000000009</v>
      </c>
      <c r="AG127" s="5">
        <f t="shared" si="139"/>
        <v>1.6327905254645474</v>
      </c>
      <c r="AI127" s="3">
        <f t="shared" si="140"/>
        <v>1.2200000000000009</v>
      </c>
      <c r="AJ127" s="4">
        <f t="shared" si="141"/>
        <v>1.6327905254645474</v>
      </c>
      <c r="AK127" s="5">
        <f t="shared" si="142"/>
        <v>1.5735579164435567</v>
      </c>
      <c r="AM127" s="3">
        <f t="shared" si="143"/>
        <v>1.2200000000000009</v>
      </c>
      <c r="AN127" s="4">
        <f t="shared" si="144"/>
        <v>-1.000947122719732</v>
      </c>
      <c r="AO127" s="4">
        <f t="shared" si="145"/>
        <v>-9.9111329461294626E-3</v>
      </c>
      <c r="AP127" s="4">
        <f t="shared" si="146"/>
        <v>-9.943417370187814E-3</v>
      </c>
      <c r="AQ127" s="4">
        <f t="shared" si="147"/>
        <v>-9.943289867881077E-3</v>
      </c>
      <c r="AR127" s="5">
        <f t="shared" si="148"/>
        <v>-9.9752648812971474E-3</v>
      </c>
    </row>
    <row r="128" spans="32:44" x14ac:dyDescent="0.25">
      <c r="AF128" s="3">
        <f t="shared" si="138"/>
        <v>1.2300000000000009</v>
      </c>
      <c r="AG128" s="5">
        <f t="shared" si="139"/>
        <v>1.5735579164435565</v>
      </c>
      <c r="AI128" s="3">
        <f t="shared" si="140"/>
        <v>1.2300000000000009</v>
      </c>
      <c r="AJ128" s="4">
        <f t="shared" si="141"/>
        <v>1.5735579164435565</v>
      </c>
      <c r="AK128" s="5">
        <f t="shared" si="142"/>
        <v>1.5178699583248878</v>
      </c>
      <c r="AM128" s="3">
        <f t="shared" si="143"/>
        <v>1.2300000000000009</v>
      </c>
      <c r="AN128" s="4">
        <f t="shared" si="144"/>
        <v>-1.010953939552544</v>
      </c>
      <c r="AO128" s="4">
        <f t="shared" si="145"/>
        <v>-9.9752647851705407E-3</v>
      </c>
      <c r="AP128" s="4">
        <f t="shared" si="146"/>
        <v>-1.00069302888723E-2</v>
      </c>
      <c r="AQ128" s="4">
        <f t="shared" si="147"/>
        <v>-1.0006805491778143E-2</v>
      </c>
      <c r="AR128" s="5">
        <f t="shared" si="148"/>
        <v>-1.0038164650400761E-2</v>
      </c>
    </row>
    <row r="129" spans="32:44" x14ac:dyDescent="0.25">
      <c r="AF129" s="3">
        <f t="shared" si="138"/>
        <v>1.2400000000000009</v>
      </c>
      <c r="AG129" s="5">
        <f t="shared" si="139"/>
        <v>1.5178699583248878</v>
      </c>
      <c r="AI129" s="3">
        <f t="shared" si="140"/>
        <v>1.2400000000000009</v>
      </c>
      <c r="AJ129" s="4">
        <f t="shared" si="141"/>
        <v>1.5178699583248878</v>
      </c>
      <c r="AK129" s="5">
        <f t="shared" si="142"/>
        <v>1.4652003026128182</v>
      </c>
      <c r="AM129" s="3">
        <f t="shared" si="143"/>
        <v>1.2400000000000009</v>
      </c>
      <c r="AN129" s="4">
        <f t="shared" si="144"/>
        <v>-1.0210230452473916</v>
      </c>
      <c r="AO129" s="4">
        <f t="shared" si="145"/>
        <v>-1.0038164561100403E-2</v>
      </c>
      <c r="AP129" s="4">
        <f t="shared" si="146"/>
        <v>-1.0069217309315046E-2</v>
      </c>
      <c r="AQ129" s="4">
        <f t="shared" si="147"/>
        <v>-1.006909517795976E-2</v>
      </c>
      <c r="AR129" s="5">
        <f t="shared" si="148"/>
        <v>-1.0099844633436461E-2</v>
      </c>
    </row>
    <row r="130" spans="32:44" x14ac:dyDescent="0.25">
      <c r="AF130" s="3">
        <f t="shared" ref="AF130:AF193" si="190">AF129+$B$4</f>
        <v>1.2500000000000009</v>
      </c>
      <c r="AG130" s="5">
        <f t="shared" ref="AG130:AG193" si="191">AG129+$B$4*((-3*(AF129^2)-2*AF129*AG129)/((AF129^2)+COS(AG129)))</f>
        <v>1.4652003026128182</v>
      </c>
      <c r="AI130" s="3">
        <f t="shared" ref="AI130:AI193" si="192">AI129+$B$4</f>
        <v>1.2500000000000009</v>
      </c>
      <c r="AJ130" s="4">
        <f t="shared" ref="AJ130:AJ193" si="193">AJ129+$B$4*((-3*(AI129^2)-2*AI129*AJ129)/((AI129^2)+COS(AJ129)))</f>
        <v>1.4652003026128182</v>
      </c>
      <c r="AK130" s="5">
        <f t="shared" ref="AK130:AK193" si="194">AJ129+$B$4*(((-3*(AI129^2)-2*AI129*AJ129)/((AI129^2)+COS(AJ129)))+((-3*(AI130^2)-2*AI130*AJ130)/((AI130^2)+COS(AJ130))))</f>
        <v>1.4151343436328083</v>
      </c>
      <c r="AM130" s="3">
        <f t="shared" ref="AM130:AM193" si="195">AM129+$B$4</f>
        <v>1.2500000000000009</v>
      </c>
      <c r="AN130" s="4">
        <f t="shared" ref="AN130:AN193" si="196">AN129+1/6*(AO130+2*AP130+2*AQ130+AR130)</f>
        <v>-1.0311532261323915</v>
      </c>
      <c r="AO130" s="4">
        <f t="shared" ref="AO130:AO193" si="197">$B$4*((-3*(AM129^2)-2*AM129*AN129)/((AM129^2)+COS(AN129)))</f>
        <v>-1.0099844550793635E-2</v>
      </c>
      <c r="AP130" s="4">
        <f t="shared" ref="AP130:AP193" si="198">$B$4*((-3*((AM129+1/2*$B$4)^2)-2*(AM129+1/2*$B$4)*(AN129+1/2*AO130))/(((AM129+1/2*$B$4)^2)+COS((AN129+1/2*AO130))))</f>
        <v>-1.0130290680039511E-2</v>
      </c>
      <c r="AQ130" s="4">
        <f t="shared" ref="AQ130:AQ193" si="199">$B$4*((-3*((AM129+1/2*$B$4)^2)-2*(AM129+1/2*$B$4)*(AN129+1/2*AP130))/(((AM129+1/2*$B$4)^2)+COS((AN129+1/2*AP130))))</f>
        <v>-1.0130171175297287E-2</v>
      </c>
      <c r="AR130" s="5">
        <f t="shared" ref="AR130:AR193" si="200">$B$4*((-3*((AM129+$B$4)^2)-2*(AM129+$B$4)*(AN129+AQ130))/(((AM129+$B$4)^2)+COS((AN129+AQ130))))</f>
        <v>-1.0160317048532113E-2</v>
      </c>
    </row>
    <row r="131" spans="32:44" x14ac:dyDescent="0.25">
      <c r="AF131" s="3">
        <f t="shared" si="190"/>
        <v>1.2600000000000009</v>
      </c>
      <c r="AG131" s="5">
        <f t="shared" si="191"/>
        <v>1.4151343436328083</v>
      </c>
      <c r="AI131" s="3">
        <f t="shared" si="192"/>
        <v>1.2600000000000009</v>
      </c>
      <c r="AJ131" s="4">
        <f t="shared" si="193"/>
        <v>1.4151343436328083</v>
      </c>
      <c r="AK131" s="5">
        <f t="shared" si="194"/>
        <v>1.3673392357176115</v>
      </c>
      <c r="AM131" s="3">
        <f t="shared" si="195"/>
        <v>1.2600000000000009</v>
      </c>
      <c r="AN131" s="4">
        <f t="shared" si="196"/>
        <v>-1.0413432807206413</v>
      </c>
      <c r="AO131" s="4">
        <f t="shared" si="197"/>
        <v>-1.0160316972384112E-2</v>
      </c>
      <c r="AP131" s="4">
        <f t="shared" si="198"/>
        <v>-1.0190162586185212E-2</v>
      </c>
      <c r="AQ131" s="4">
        <f t="shared" si="199"/>
        <v>-1.0190045669317378E-2</v>
      </c>
      <c r="AR131" s="5">
        <f t="shared" si="200"/>
        <v>-1.0219594046110073E-2</v>
      </c>
    </row>
    <row r="132" spans="32:44" x14ac:dyDescent="0.25">
      <c r="AF132" s="3">
        <f t="shared" si="190"/>
        <v>1.2700000000000009</v>
      </c>
      <c r="AG132" s="5">
        <f t="shared" si="191"/>
        <v>1.3673392357176115</v>
      </c>
      <c r="AI132" s="3">
        <f t="shared" si="192"/>
        <v>1.2700000000000009</v>
      </c>
      <c r="AJ132" s="4">
        <f t="shared" si="193"/>
        <v>1.3673392357176115</v>
      </c>
      <c r="AK132" s="5">
        <f t="shared" si="194"/>
        <v>1.3215434136132376</v>
      </c>
      <c r="AM132" s="3">
        <f t="shared" si="195"/>
        <v>1.2700000000000009</v>
      </c>
      <c r="AN132" s="4">
        <f t="shared" si="196"/>
        <v>-1.0515920196384916</v>
      </c>
      <c r="AO132" s="4">
        <f t="shared" si="197"/>
        <v>-1.0219593976299979E-2</v>
      </c>
      <c r="AP132" s="4">
        <f t="shared" si="198"/>
        <v>-1.0248845141100794E-2</v>
      </c>
      <c r="AQ132" s="4">
        <f t="shared" si="199"/>
        <v>-1.0248730773791102E-2</v>
      </c>
      <c r="AR132" s="5">
        <f t="shared" si="200"/>
        <v>-1.0277687701018319E-2</v>
      </c>
    </row>
    <row r="133" spans="32:44" x14ac:dyDescent="0.25">
      <c r="AF133" s="3">
        <f t="shared" si="190"/>
        <v>1.2800000000000009</v>
      </c>
      <c r="AG133" s="5">
        <f t="shared" si="191"/>
        <v>1.3215434136132378</v>
      </c>
      <c r="AI133" s="3">
        <f t="shared" si="192"/>
        <v>1.2800000000000009</v>
      </c>
      <c r="AJ133" s="4">
        <f t="shared" si="193"/>
        <v>1.3215434136132378</v>
      </c>
      <c r="AK133" s="5">
        <f t="shared" si="194"/>
        <v>1.2775221995903072</v>
      </c>
      <c r="AM133" s="3">
        <f t="shared" si="195"/>
        <v>1.2800000000000009</v>
      </c>
      <c r="AN133" s="4">
        <f t="shared" si="196"/>
        <v>-1.0618982655464693</v>
      </c>
      <c r="AO133" s="4">
        <f t="shared" si="197"/>
        <v>-1.0277687637394775E-2</v>
      </c>
      <c r="AP133" s="4">
        <f t="shared" si="198"/>
        <v>-1.030635037900119E-2</v>
      </c>
      <c r="AQ133" s="4">
        <f t="shared" si="199"/>
        <v>-1.0306238523387362E-2</v>
      </c>
      <c r="AR133" s="5">
        <f t="shared" si="200"/>
        <v>-1.0334610005694456E-2</v>
      </c>
    </row>
    <row r="134" spans="32:44" x14ac:dyDescent="0.25">
      <c r="AF134" s="3">
        <f t="shared" si="190"/>
        <v>1.2900000000000009</v>
      </c>
      <c r="AG134" s="5">
        <f t="shared" si="191"/>
        <v>1.2775221995903074</v>
      </c>
      <c r="AI134" s="3">
        <f t="shared" si="192"/>
        <v>1.2900000000000009</v>
      </c>
      <c r="AJ134" s="4">
        <f t="shared" si="193"/>
        <v>1.2775221995903074</v>
      </c>
      <c r="AK134" s="5">
        <f t="shared" si="194"/>
        <v>1.2350874372725127</v>
      </c>
      <c r="AM134" s="3">
        <f t="shared" si="195"/>
        <v>1.2900000000000009</v>
      </c>
      <c r="AN134" s="4">
        <f t="shared" si="196"/>
        <v>-1.0722608530538567</v>
      </c>
      <c r="AO134" s="4">
        <f t="shared" si="197"/>
        <v>-1.0334609948111419E-2</v>
      </c>
      <c r="AP134" s="4">
        <f t="shared" si="198"/>
        <v>-1.0362690248626872E-2</v>
      </c>
      <c r="AQ134" s="4">
        <f t="shared" si="199"/>
        <v>-1.0362580867328575E-2</v>
      </c>
      <c r="AR134" s="5">
        <f t="shared" si="200"/>
        <v>-1.0390372864301545E-2</v>
      </c>
    </row>
    <row r="135" spans="32:44" x14ac:dyDescent="0.25">
      <c r="AF135" s="3">
        <f t="shared" si="190"/>
        <v>1.3000000000000009</v>
      </c>
      <c r="AG135" s="5">
        <f t="shared" si="191"/>
        <v>1.2350874372725127</v>
      </c>
      <c r="AI135" s="3">
        <f t="shared" si="192"/>
        <v>1.3000000000000009</v>
      </c>
      <c r="AJ135" s="4">
        <f t="shared" si="193"/>
        <v>1.2350874372725127</v>
      </c>
      <c r="AK135" s="5">
        <f t="shared" si="194"/>
        <v>1.1940798648669075</v>
      </c>
      <c r="AM135" s="3">
        <f t="shared" si="195"/>
        <v>1.3000000000000009</v>
      </c>
      <c r="AN135" s="4">
        <f t="shared" si="196"/>
        <v>-1.0826786286278671</v>
      </c>
      <c r="AO135" s="4">
        <f t="shared" si="197"/>
        <v>-1.0390372812618088E-2</v>
      </c>
      <c r="AP135" s="4">
        <f t="shared" si="198"/>
        <v>-1.0417876607845078E-2</v>
      </c>
      <c r="AQ135" s="4">
        <f t="shared" si="199"/>
        <v>-1.0417769663988557E-2</v>
      </c>
      <c r="AR135" s="5">
        <f t="shared" si="200"/>
        <v>-1.0444988087776986E-2</v>
      </c>
    </row>
    <row r="136" spans="32:44" x14ac:dyDescent="0.25">
      <c r="AF136" s="3">
        <f t="shared" si="190"/>
        <v>1.3100000000000009</v>
      </c>
      <c r="AG136" s="5">
        <f t="shared" si="191"/>
        <v>1.1940798648669075</v>
      </c>
      <c r="AI136" s="3">
        <f t="shared" si="192"/>
        <v>1.3100000000000009</v>
      </c>
      <c r="AJ136" s="4">
        <f t="shared" si="193"/>
        <v>1.1940798648669075</v>
      </c>
      <c r="AK136" s="5">
        <f t="shared" si="194"/>
        <v>1.1543633980088039</v>
      </c>
      <c r="AM136" s="3">
        <f t="shared" si="195"/>
        <v>1.3100000000000009</v>
      </c>
      <c r="AN136" s="4">
        <f t="shared" si="196"/>
        <v>-1.093150450498303</v>
      </c>
      <c r="AO136" s="4">
        <f t="shared" si="197"/>
        <v>-1.0444988041857062E-2</v>
      </c>
      <c r="AP136" s="4">
        <f t="shared" si="198"/>
        <v>-1.0471921219135392E-2</v>
      </c>
      <c r="AQ136" s="4">
        <f t="shared" si="199"/>
        <v>-1.0471816676374937E-2</v>
      </c>
      <c r="AR136" s="5">
        <f t="shared" si="200"/>
        <v>-1.0498467389737648E-2</v>
      </c>
    </row>
    <row r="137" spans="32:44" x14ac:dyDescent="0.25">
      <c r="AF137" s="3">
        <f t="shared" si="190"/>
        <v>1.320000000000001</v>
      </c>
      <c r="AG137" s="5">
        <f t="shared" si="191"/>
        <v>1.1543633980088039</v>
      </c>
      <c r="AI137" s="3">
        <f t="shared" si="192"/>
        <v>1.320000000000001</v>
      </c>
      <c r="AJ137" s="4">
        <f t="shared" si="193"/>
        <v>1.1543633980088039</v>
      </c>
      <c r="AK137" s="5">
        <f t="shared" si="194"/>
        <v>1.1158207726463507</v>
      </c>
      <c r="AM137" s="3">
        <f t="shared" si="195"/>
        <v>1.320000000000001</v>
      </c>
      <c r="AN137" s="4">
        <f t="shared" si="196"/>
        <v>-1.1036751885585236</v>
      </c>
      <c r="AO137" s="4">
        <f t="shared" si="197"/>
        <v>-1.0498467349449883E-2</v>
      </c>
      <c r="AP137" s="4">
        <f t="shared" si="198"/>
        <v>-1.0524835745903818E-2</v>
      </c>
      <c r="AQ137" s="4">
        <f t="shared" si="199"/>
        <v>-1.0524733568440262E-2</v>
      </c>
      <c r="AR137" s="5">
        <f t="shared" si="200"/>
        <v>-1.055082238318652E-2</v>
      </c>
    </row>
    <row r="138" spans="32:44" x14ac:dyDescent="0.25">
      <c r="AF138" s="3">
        <f t="shared" si="190"/>
        <v>1.330000000000001</v>
      </c>
      <c r="AG138" s="5">
        <f t="shared" si="191"/>
        <v>1.1158207726463507</v>
      </c>
      <c r="AI138" s="3">
        <f t="shared" si="192"/>
        <v>1.330000000000001</v>
      </c>
      <c r="AJ138" s="4">
        <f t="shared" si="193"/>
        <v>1.1158207726463507</v>
      </c>
      <c r="AK138" s="5">
        <f t="shared" si="194"/>
        <v>1.0783501751598359</v>
      </c>
      <c r="AM138" s="3">
        <f t="shared" si="195"/>
        <v>1.330000000000001</v>
      </c>
      <c r="AN138" s="4">
        <f t="shared" si="196"/>
        <v>-1.1142517242634991</v>
      </c>
      <c r="AO138" s="4">
        <f t="shared" si="197"/>
        <v>-1.0550822348404019E-2</v>
      </c>
      <c r="AP138" s="4">
        <f t="shared" si="198"/>
        <v>-1.0576631749571803E-2</v>
      </c>
      <c r="AQ138" s="4">
        <f t="shared" si="199"/>
        <v>-1.0576531902168163E-2</v>
      </c>
      <c r="AR138" s="5">
        <f t="shared" si="200"/>
        <v>-1.0602064577968282E-2</v>
      </c>
    </row>
    <row r="139" spans="32:44" x14ac:dyDescent="0.25">
      <c r="AF139" s="3">
        <f t="shared" si="190"/>
        <v>1.340000000000001</v>
      </c>
      <c r="AG139" s="5">
        <f t="shared" si="191"/>
        <v>1.0783501751598359</v>
      </c>
      <c r="AI139" s="3">
        <f t="shared" si="192"/>
        <v>1.340000000000001</v>
      </c>
      <c r="AJ139" s="4">
        <f t="shared" si="193"/>
        <v>1.0783501751598359</v>
      </c>
      <c r="AK139" s="5">
        <f t="shared" si="194"/>
        <v>1.0418626013830425</v>
      </c>
      <c r="AM139" s="3">
        <f t="shared" si="195"/>
        <v>1.340000000000001</v>
      </c>
      <c r="AN139" s="4">
        <f t="shared" si="196"/>
        <v>-1.1248789505256713</v>
      </c>
      <c r="AO139" s="4">
        <f t="shared" si="197"/>
        <v>-1.0602064548568409E-2</v>
      </c>
      <c r="AP139" s="4">
        <f t="shared" si="198"/>
        <v>-1.0627320687388394E-2</v>
      </c>
      <c r="AQ139" s="4">
        <f t="shared" si="199"/>
        <v>-1.0627223135382908E-2</v>
      </c>
      <c r="AR139" s="5">
        <f t="shared" si="200"/>
        <v>-1.0652205378923052E-2</v>
      </c>
    </row>
    <row r="140" spans="32:44" x14ac:dyDescent="0.25">
      <c r="AF140" s="3">
        <f t="shared" si="190"/>
        <v>1.350000000000001</v>
      </c>
      <c r="AG140" s="5">
        <f t="shared" si="191"/>
        <v>1.0418626013830428</v>
      </c>
      <c r="AI140" s="3">
        <f t="shared" si="192"/>
        <v>1.350000000000001</v>
      </c>
      <c r="AJ140" s="4">
        <f t="shared" si="193"/>
        <v>1.0418626013830428</v>
      </c>
      <c r="AK140" s="5">
        <f t="shared" si="194"/>
        <v>1.0062797620737576</v>
      </c>
      <c r="AM140" s="3">
        <f t="shared" si="195"/>
        <v>1.350000000000001</v>
      </c>
      <c r="AN140" s="4">
        <f t="shared" si="196"/>
        <v>-1.1355557716093003</v>
      </c>
      <c r="AO140" s="4">
        <f t="shared" si="197"/>
        <v>-1.0652205354787246E-2</v>
      </c>
      <c r="AP140" s="4">
        <f t="shared" si="198"/>
        <v>-1.0676913910915966E-2</v>
      </c>
      <c r="AQ140" s="4">
        <f t="shared" si="199"/>
        <v>-1.0676818620232632E-2</v>
      </c>
      <c r="AR140" s="5">
        <f t="shared" si="200"/>
        <v>-1.070125608468955E-2</v>
      </c>
    </row>
    <row r="141" spans="32:44" x14ac:dyDescent="0.25">
      <c r="AF141" s="3">
        <f t="shared" si="190"/>
        <v>1.360000000000001</v>
      </c>
      <c r="AG141" s="5">
        <f t="shared" si="191"/>
        <v>1.0062797620737578</v>
      </c>
      <c r="AI141" s="3">
        <f t="shared" si="192"/>
        <v>1.360000000000001</v>
      </c>
      <c r="AJ141" s="4">
        <f t="shared" si="193"/>
        <v>1.0062797620737578</v>
      </c>
      <c r="AK141" s="5">
        <f t="shared" si="194"/>
        <v>0.97153240374249739</v>
      </c>
      <c r="AM141" s="3">
        <f t="shared" si="195"/>
        <v>1.360000000000001</v>
      </c>
      <c r="AN141" s="4">
        <f t="shared" si="196"/>
        <v>-1.1462811030239159</v>
      </c>
      <c r="AO141" s="4">
        <f t="shared" si="197"/>
        <v>-1.0701256065703125E-2</v>
      </c>
      <c r="AP141" s="4">
        <f t="shared" si="198"/>
        <v>-1.0725422665141518E-2</v>
      </c>
      <c r="AQ141" s="4">
        <f t="shared" si="199"/>
        <v>-1.0725329602298272E-2</v>
      </c>
      <c r="AR141" s="5">
        <f t="shared" si="200"/>
        <v>-1.0749227887110743E-2</v>
      </c>
    </row>
    <row r="142" spans="32:44" x14ac:dyDescent="0.25">
      <c r="AF142" s="3">
        <f t="shared" si="190"/>
        <v>1.370000000000001</v>
      </c>
      <c r="AG142" s="5">
        <f t="shared" si="191"/>
        <v>0.97153240374249739</v>
      </c>
      <c r="AI142" s="3">
        <f t="shared" si="192"/>
        <v>1.370000000000001</v>
      </c>
      <c r="AJ142" s="4">
        <f t="shared" si="193"/>
        <v>0.97153240374249739</v>
      </c>
      <c r="AK142" s="5">
        <f t="shared" si="194"/>
        <v>0.93755894917747462</v>
      </c>
      <c r="AM142" s="3">
        <f t="shared" si="195"/>
        <v>1.370000000000001</v>
      </c>
      <c r="AN142" s="4">
        <f t="shared" si="196"/>
        <v>-1.1570538714174592</v>
      </c>
      <c r="AO142" s="4">
        <f t="shared" si="197"/>
        <v>-1.0749227873162705E-2</v>
      </c>
      <c r="AP142" s="4">
        <f t="shared" si="198"/>
        <v>-1.077285808816769E-2</v>
      </c>
      <c r="AQ142" s="4">
        <f t="shared" si="199"/>
        <v>-1.0772767220282432E-2</v>
      </c>
      <c r="AR142" s="5">
        <f t="shared" si="200"/>
        <v>-1.0796131871196908E-2</v>
      </c>
    </row>
    <row r="143" spans="32:44" x14ac:dyDescent="0.25">
      <c r="AF143" s="3">
        <f t="shared" si="190"/>
        <v>1.380000000000001</v>
      </c>
      <c r="AG143" s="5">
        <f t="shared" si="191"/>
        <v>0.93755894917747462</v>
      </c>
      <c r="AI143" s="3">
        <f t="shared" si="192"/>
        <v>1.380000000000001</v>
      </c>
      <c r="AJ143" s="4">
        <f t="shared" si="193"/>
        <v>0.93755894917747462</v>
      </c>
      <c r="AK143" s="5">
        <f t="shared" si="194"/>
        <v>0.90430438686445369</v>
      </c>
      <c r="AM143" s="3">
        <f t="shared" si="195"/>
        <v>1.380000000000001</v>
      </c>
      <c r="AN143" s="4">
        <f t="shared" si="196"/>
        <v>-1.1678730144696472</v>
      </c>
      <c r="AO143" s="4">
        <f t="shared" si="197"/>
        <v>-1.0796131862179795E-2</v>
      </c>
      <c r="AP143" s="4">
        <f t="shared" si="198"/>
        <v>-1.0819231211439155E-2</v>
      </c>
      <c r="AQ143" s="4">
        <f t="shared" si="199"/>
        <v>-1.0819142506233694E-2</v>
      </c>
      <c r="AR143" s="5">
        <f t="shared" si="200"/>
        <v>-1.0841979015602755E-2</v>
      </c>
    </row>
    <row r="144" spans="32:44" x14ac:dyDescent="0.25">
      <c r="AF144" s="3">
        <f t="shared" si="190"/>
        <v>1.390000000000001</v>
      </c>
      <c r="AG144" s="5">
        <f t="shared" si="191"/>
        <v>0.90430438686445369</v>
      </c>
      <c r="AI144" s="3">
        <f t="shared" si="192"/>
        <v>1.390000000000001</v>
      </c>
      <c r="AJ144" s="4">
        <f t="shared" si="193"/>
        <v>0.90430438686445369</v>
      </c>
      <c r="AK144" s="5">
        <f t="shared" si="194"/>
        <v>0.87171935621925256</v>
      </c>
      <c r="AM144" s="3">
        <f t="shared" si="195"/>
        <v>1.390000000000001</v>
      </c>
      <c r="AN144" s="4">
        <f t="shared" si="196"/>
        <v>-1.1787374807860542</v>
      </c>
      <c r="AO144" s="4">
        <f t="shared" si="197"/>
        <v>-1.0841979011412426E-2</v>
      </c>
      <c r="AP144" s="4">
        <f t="shared" si="198"/>
        <v>-1.086455296046206E-2</v>
      </c>
      <c r="AQ144" s="4">
        <f t="shared" si="199"/>
        <v>-1.0864466386264125E-2</v>
      </c>
      <c r="AR144" s="5">
        <f t="shared" si="200"/>
        <v>-1.0886780193576953E-2</v>
      </c>
    </row>
    <row r="145" spans="32:44" x14ac:dyDescent="0.25">
      <c r="AF145" s="3">
        <f t="shared" si="190"/>
        <v>1.400000000000001</v>
      </c>
      <c r="AG145" s="5">
        <f t="shared" si="191"/>
        <v>0.87171935621925245</v>
      </c>
      <c r="AI145" s="3">
        <f t="shared" si="192"/>
        <v>1.400000000000001</v>
      </c>
      <c r="AJ145" s="4">
        <f t="shared" si="193"/>
        <v>0.87171935621925245</v>
      </c>
      <c r="AK145" s="5">
        <f t="shared" si="194"/>
        <v>0.83975938836131447</v>
      </c>
      <c r="AM145" s="3">
        <f t="shared" si="195"/>
        <v>1.400000000000001</v>
      </c>
      <c r="AN145" s="4">
        <f t="shared" si="196"/>
        <v>-1.1896462297933619</v>
      </c>
      <c r="AO145" s="4">
        <f t="shared" si="197"/>
        <v>-1.0886780194112438E-2</v>
      </c>
      <c r="AP145" s="4">
        <f t="shared" si="198"/>
        <v>-1.0908834155975551E-2</v>
      </c>
      <c r="AQ145" s="4">
        <f t="shared" si="199"/>
        <v>-1.0908749681719048E-2</v>
      </c>
      <c r="AR145" s="5">
        <f t="shared" si="200"/>
        <v>-1.0930546174344153E-2</v>
      </c>
    </row>
    <row r="146" spans="32:44" x14ac:dyDescent="0.25">
      <c r="AF146" s="3">
        <f t="shared" si="190"/>
        <v>1.410000000000001</v>
      </c>
      <c r="AG146" s="5">
        <f t="shared" si="191"/>
        <v>0.83975938836131447</v>
      </c>
      <c r="AI146" s="3">
        <f t="shared" si="192"/>
        <v>1.410000000000001</v>
      </c>
      <c r="AJ146" s="4">
        <f t="shared" si="193"/>
        <v>0.83975938836131447</v>
      </c>
      <c r="AK146" s="5">
        <f t="shared" si="194"/>
        <v>0.80838427154094727</v>
      </c>
      <c r="AM146" s="3">
        <f t="shared" si="195"/>
        <v>1.410000000000001</v>
      </c>
      <c r="AN146" s="4">
        <f t="shared" si="196"/>
        <v>-1.2005982316361921</v>
      </c>
      <c r="AO146" s="4">
        <f t="shared" si="197"/>
        <v>-1.0930546179507492E-2</v>
      </c>
      <c r="AP146" s="4">
        <f t="shared" si="198"/>
        <v>-1.0952085515536418E-2</v>
      </c>
      <c r="AQ146" s="4">
        <f t="shared" si="199"/>
        <v>-1.0952003110759971E-2</v>
      </c>
      <c r="AR146" s="5">
        <f t="shared" si="200"/>
        <v>-1.0973287624881079E-2</v>
      </c>
    </row>
    <row r="147" spans="32:44" x14ac:dyDescent="0.25">
      <c r="AF147" s="3">
        <f t="shared" si="190"/>
        <v>1.420000000000001</v>
      </c>
      <c r="AG147" s="5">
        <f t="shared" si="191"/>
        <v>0.80838427154094727</v>
      </c>
      <c r="AI147" s="3">
        <f t="shared" si="192"/>
        <v>1.420000000000001</v>
      </c>
      <c r="AJ147" s="4">
        <f t="shared" si="193"/>
        <v>0.80838427154094727</v>
      </c>
      <c r="AK147" s="5">
        <f t="shared" si="194"/>
        <v>0.77755751729058264</v>
      </c>
      <c r="AM147" s="3">
        <f t="shared" si="195"/>
        <v>1.420000000000001</v>
      </c>
      <c r="AN147" s="4">
        <f t="shared" si="196"/>
        <v>-1.2115924670758973</v>
      </c>
      <c r="AO147" s="4">
        <f t="shared" si="197"/>
        <v>-1.0973287634577158E-2</v>
      </c>
      <c r="AP147" s="4">
        <f t="shared" si="198"/>
        <v>-1.09943176554791E-2</v>
      </c>
      <c r="AQ147" s="4">
        <f t="shared" si="199"/>
        <v>-1.0994237290323051E-2</v>
      </c>
      <c r="AR147" s="5">
        <f t="shared" si="200"/>
        <v>-1.1015015112049919E-2</v>
      </c>
    </row>
    <row r="148" spans="32:44" x14ac:dyDescent="0.25">
      <c r="AF148" s="3">
        <f t="shared" si="190"/>
        <v>1.430000000000001</v>
      </c>
      <c r="AG148" s="5">
        <f t="shared" si="191"/>
        <v>0.77755751729058264</v>
      </c>
      <c r="AI148" s="3">
        <f t="shared" si="192"/>
        <v>1.430000000000001</v>
      </c>
      <c r="AJ148" s="4">
        <f t="shared" si="193"/>
        <v>0.77755751729058264</v>
      </c>
      <c r="AK148" s="5">
        <f t="shared" si="194"/>
        <v>0.74724590858712903</v>
      </c>
      <c r="AM148" s="3">
        <f t="shared" si="195"/>
        <v>1.430000000000001</v>
      </c>
      <c r="AN148" s="4">
        <f t="shared" si="196"/>
        <v>-1.2226279273916481</v>
      </c>
      <c r="AO148" s="4">
        <f t="shared" si="197"/>
        <v>-1.1015015126186313E-2</v>
      </c>
      <c r="AP148" s="4">
        <f t="shared" si="198"/>
        <v>-1.1035541093215105E-2</v>
      </c>
      <c r="AQ148" s="4">
        <f t="shared" si="199"/>
        <v>-1.1035462738417053E-2</v>
      </c>
      <c r="AR148" s="5">
        <f t="shared" si="200"/>
        <v>-1.1055739105053673E-2</v>
      </c>
    </row>
    <row r="149" spans="32:44" x14ac:dyDescent="0.25">
      <c r="AF149" s="3">
        <f t="shared" si="190"/>
        <v>1.4400000000000011</v>
      </c>
      <c r="AG149" s="5">
        <f t="shared" si="191"/>
        <v>0.74724590858712903</v>
      </c>
      <c r="AI149" s="3">
        <f t="shared" si="192"/>
        <v>1.4400000000000011</v>
      </c>
      <c r="AJ149" s="4">
        <f t="shared" si="193"/>
        <v>0.74724590858712903</v>
      </c>
      <c r="AK149" s="5">
        <f t="shared" si="194"/>
        <v>0.71741911526457569</v>
      </c>
      <c r="AM149" s="3">
        <f t="shared" si="195"/>
        <v>1.4400000000000011</v>
      </c>
      <c r="AN149" s="4">
        <f t="shared" si="196"/>
        <v>-1.2337036142841227</v>
      </c>
      <c r="AO149" s="4">
        <f t="shared" si="197"/>
        <v>-1.1055739123540494E-2</v>
      </c>
      <c r="AP149" s="4">
        <f t="shared" si="198"/>
        <v>-1.1075766249837287E-2</v>
      </c>
      <c r="AQ149" s="4">
        <f t="shared" si="199"/>
        <v>-1.1075689876726285E-2</v>
      </c>
      <c r="AR149" s="5">
        <f t="shared" si="200"/>
        <v>-1.109546997817969E-2</v>
      </c>
    </row>
    <row r="150" spans="32:44" x14ac:dyDescent="0.25">
      <c r="AF150" s="3">
        <f t="shared" si="190"/>
        <v>1.4500000000000011</v>
      </c>
      <c r="AG150" s="5">
        <f t="shared" si="191"/>
        <v>0.71741911526457569</v>
      </c>
      <c r="AI150" s="3">
        <f t="shared" si="192"/>
        <v>1.4500000000000011</v>
      </c>
      <c r="AJ150" s="4">
        <f t="shared" si="193"/>
        <v>0.71741911526457569</v>
      </c>
      <c r="AK150" s="5">
        <f t="shared" si="194"/>
        <v>0.68804936493905577</v>
      </c>
      <c r="AM150" s="3">
        <f t="shared" si="195"/>
        <v>1.4500000000000011</v>
      </c>
      <c r="AN150" s="4">
        <f t="shared" si="196"/>
        <v>-1.244818539782071</v>
      </c>
      <c r="AO150" s="4">
        <f t="shared" si="197"/>
        <v>-1.1095470000929459E-2</v>
      </c>
      <c r="AP150" s="4">
        <f t="shared" si="198"/>
        <v>-1.1115003452995828E-2</v>
      </c>
      <c r="AQ150" s="4">
        <f t="shared" si="199"/>
        <v>-1.111492903348532E-2</v>
      </c>
      <c r="AR150" s="5">
        <f t="shared" si="200"/>
        <v>-1.1134218013798885E-2</v>
      </c>
    </row>
    <row r="151" spans="32:44" x14ac:dyDescent="0.25">
      <c r="AF151" s="3">
        <f t="shared" si="190"/>
        <v>1.4600000000000011</v>
      </c>
      <c r="AG151" s="5">
        <f t="shared" si="191"/>
        <v>0.68804936493905577</v>
      </c>
      <c r="AI151" s="3">
        <f t="shared" si="192"/>
        <v>1.4600000000000011</v>
      </c>
      <c r="AJ151" s="4">
        <f t="shared" si="193"/>
        <v>0.68804936493905577</v>
      </c>
      <c r="AK151" s="5">
        <f t="shared" si="194"/>
        <v>0.65911116004185033</v>
      </c>
      <c r="AM151" s="3">
        <f t="shared" si="195"/>
        <v>1.4600000000000011</v>
      </c>
      <c r="AN151" s="4">
        <f t="shared" si="196"/>
        <v>-1.2559717261519929</v>
      </c>
      <c r="AO151" s="4">
        <f t="shared" si="197"/>
        <v>-1.113421804072638E-2</v>
      </c>
      <c r="AP151" s="4">
        <f t="shared" si="198"/>
        <v>-1.1153262940014168E-2</v>
      </c>
      <c r="AQ151" s="4">
        <f t="shared" si="199"/>
        <v>-1.1153190446593787E-2</v>
      </c>
      <c r="AR151" s="5">
        <f t="shared" si="200"/>
        <v>-1.1171993405589673E-2</v>
      </c>
    </row>
    <row r="152" spans="32:44" x14ac:dyDescent="0.25">
      <c r="AF152" s="3">
        <f t="shared" si="190"/>
        <v>1.4700000000000011</v>
      </c>
      <c r="AG152" s="5">
        <f t="shared" si="191"/>
        <v>0.65911116004185033</v>
      </c>
      <c r="AI152" s="3">
        <f t="shared" si="192"/>
        <v>1.4700000000000011</v>
      </c>
      <c r="AJ152" s="4">
        <f t="shared" si="193"/>
        <v>0.65911116004185033</v>
      </c>
      <c r="AK152" s="5">
        <f t="shared" si="194"/>
        <v>0.63058103337191851</v>
      </c>
      <c r="AM152" s="3">
        <f t="shared" si="195"/>
        <v>1.4700000000000011</v>
      </c>
      <c r="AN152" s="4">
        <f t="shared" si="196"/>
        <v>-1.2671622058111396</v>
      </c>
      <c r="AO152" s="4">
        <f t="shared" si="197"/>
        <v>-1.1171993436611795E-2</v>
      </c>
      <c r="AP152" s="4">
        <f t="shared" si="198"/>
        <v>-1.1190554861214626E-2</v>
      </c>
      <c r="AQ152" s="4">
        <f t="shared" si="199"/>
        <v>-1.11904842669409E-2</v>
      </c>
      <c r="AR152" s="5">
        <f t="shared" si="200"/>
        <v>-1.1208806261956901E-2</v>
      </c>
    </row>
    <row r="153" spans="32:44" x14ac:dyDescent="0.25">
      <c r="AF153" s="3">
        <f t="shared" si="190"/>
        <v>1.4800000000000011</v>
      </c>
      <c r="AG153" s="5">
        <f t="shared" si="191"/>
        <v>0.63058103337191851</v>
      </c>
      <c r="AI153" s="3">
        <f t="shared" si="192"/>
        <v>1.4800000000000011</v>
      </c>
      <c r="AJ153" s="4">
        <f t="shared" si="193"/>
        <v>0.63058103337191851</v>
      </c>
      <c r="AK153" s="5">
        <f t="shared" si="194"/>
        <v>0.60243733600426141</v>
      </c>
      <c r="AM153" s="3">
        <f t="shared" si="195"/>
        <v>1.4800000000000011</v>
      </c>
      <c r="AN153" s="4">
        <f t="shared" si="196"/>
        <v>-1.2783890212440197</v>
      </c>
      <c r="AO153" s="4">
        <f t="shared" si="197"/>
        <v>-1.1208806296992549E-2</v>
      </c>
      <c r="AP153" s="4">
        <f t="shared" si="198"/>
        <v>-1.1226889283424532E-2</v>
      </c>
      <c r="AQ153" s="4">
        <f t="shared" si="199"/>
        <v>-1.1226820561910669E-2</v>
      </c>
      <c r="AR153" s="5">
        <f t="shared" si="200"/>
        <v>-1.1244666609617312E-2</v>
      </c>
    </row>
    <row r="154" spans="32:44" x14ac:dyDescent="0.25">
      <c r="AF154" s="3">
        <f t="shared" si="190"/>
        <v>1.4900000000000011</v>
      </c>
      <c r="AG154" s="5">
        <f t="shared" si="191"/>
        <v>0.60243733600426141</v>
      </c>
      <c r="AI154" s="3">
        <f t="shared" si="192"/>
        <v>1.4900000000000011</v>
      </c>
      <c r="AJ154" s="4">
        <f t="shared" si="193"/>
        <v>0.60243733600426141</v>
      </c>
      <c r="AK154" s="5">
        <f t="shared" si="194"/>
        <v>0.57466005251641428</v>
      </c>
      <c r="AM154" s="3">
        <f t="shared" si="195"/>
        <v>1.4900000000000011</v>
      </c>
      <c r="AN154" s="4">
        <f t="shared" si="196"/>
        <v>-1.2896512249225633</v>
      </c>
      <c r="AO154" s="4">
        <f t="shared" si="197"/>
        <v>-1.1244666648587261E-2</v>
      </c>
      <c r="AP154" s="4">
        <f t="shared" si="198"/>
        <v>-1.1262276193635266E-2</v>
      </c>
      <c r="AQ154" s="4">
        <f t="shared" si="199"/>
        <v>-1.1262209319039969E-2</v>
      </c>
      <c r="AR154" s="5">
        <f t="shared" si="200"/>
        <v>-1.1279584397324505E-2</v>
      </c>
    </row>
    <row r="155" spans="32:44" x14ac:dyDescent="0.25">
      <c r="AF155" s="3">
        <f t="shared" si="190"/>
        <v>1.5000000000000011</v>
      </c>
      <c r="AG155" s="5">
        <f t="shared" si="191"/>
        <v>0.57466005251641428</v>
      </c>
      <c r="AI155" s="3">
        <f t="shared" si="192"/>
        <v>1.5000000000000011</v>
      </c>
      <c r="AJ155" s="4">
        <f t="shared" si="193"/>
        <v>0.57466005251641428</v>
      </c>
      <c r="AK155" s="5">
        <f t="shared" si="194"/>
        <v>0.54723063939145733</v>
      </c>
      <c r="AM155" s="3">
        <f t="shared" si="195"/>
        <v>1.5000000000000011</v>
      </c>
      <c r="AN155" s="4">
        <f t="shared" si="196"/>
        <v>-1.3009478792300699</v>
      </c>
      <c r="AO155" s="4">
        <f t="shared" si="197"/>
        <v>-1.1279584440151275E-2</v>
      </c>
      <c r="AP155" s="4">
        <f t="shared" si="198"/>
        <v>-1.1296725502787484E-2</v>
      </c>
      <c r="AQ155" s="4">
        <f t="shared" si="199"/>
        <v>-1.1296660449803004E-2</v>
      </c>
      <c r="AR155" s="5">
        <f t="shared" si="200"/>
        <v>-1.1313569499707401E-2</v>
      </c>
    </row>
    <row r="156" spans="32:44" x14ac:dyDescent="0.25">
      <c r="AF156" s="3">
        <f t="shared" si="190"/>
        <v>1.5100000000000011</v>
      </c>
      <c r="AG156" s="5">
        <f t="shared" si="191"/>
        <v>0.54723063939145733</v>
      </c>
      <c r="AI156" s="3">
        <f t="shared" si="192"/>
        <v>1.5100000000000011</v>
      </c>
      <c r="AJ156" s="4">
        <f t="shared" si="193"/>
        <v>0.54723063939145733</v>
      </c>
      <c r="AK156" s="5">
        <f t="shared" si="194"/>
        <v>0.5201318831737638</v>
      </c>
      <c r="AM156" s="3">
        <f t="shared" si="195"/>
        <v>1.5100000000000011</v>
      </c>
      <c r="AN156" s="4">
        <f t="shared" si="196"/>
        <v>-1.3122780563890402</v>
      </c>
      <c r="AO156" s="4">
        <f t="shared" si="197"/>
        <v>-1.1313569546315157E-2</v>
      </c>
      <c r="AP156" s="4">
        <f t="shared" si="198"/>
        <v>-1.1330247049657417E-2</v>
      </c>
      <c r="AQ156" s="4">
        <f t="shared" si="199"/>
        <v>-1.1330183793496854E-2</v>
      </c>
      <c r="AR156" s="5">
        <f t="shared" si="200"/>
        <v>-1.1346631721197499E-2</v>
      </c>
    </row>
    <row r="157" spans="32:44" x14ac:dyDescent="0.25">
      <c r="AF157" s="3">
        <f t="shared" si="190"/>
        <v>1.5200000000000011</v>
      </c>
      <c r="AG157" s="5">
        <f t="shared" si="191"/>
        <v>0.5201318831737638</v>
      </c>
      <c r="AI157" s="3">
        <f t="shared" si="192"/>
        <v>1.5200000000000011</v>
      </c>
      <c r="AJ157" s="4">
        <f t="shared" si="193"/>
        <v>0.5201318831737638</v>
      </c>
      <c r="AK157" s="5">
        <f t="shared" si="194"/>
        <v>0.49334777553229636</v>
      </c>
      <c r="AM157" s="3">
        <f t="shared" si="195"/>
        <v>1.5200000000000011</v>
      </c>
      <c r="AN157" s="4">
        <f t="shared" si="196"/>
        <v>-1.3236408383929703</v>
      </c>
      <c r="AO157" s="4">
        <f t="shared" si="197"/>
        <v>-1.1346631771511927E-2</v>
      </c>
      <c r="AP157" s="4">
        <f t="shared" si="198"/>
        <v>-1.1362850604819973E-2</v>
      </c>
      <c r="AQ157" s="4">
        <f t="shared" si="199"/>
        <v>-1.1362789121203897E-2</v>
      </c>
      <c r="AR157" s="5">
        <f t="shared" si="200"/>
        <v>-1.1378780800021469E-2</v>
      </c>
    </row>
    <row r="158" spans="32:44" x14ac:dyDescent="0.25">
      <c r="AF158" s="3">
        <f t="shared" si="190"/>
        <v>1.5300000000000011</v>
      </c>
      <c r="AG158" s="5">
        <f t="shared" si="191"/>
        <v>0.49334777553229636</v>
      </c>
      <c r="AI158" s="3">
        <f t="shared" si="192"/>
        <v>1.5300000000000011</v>
      </c>
      <c r="AJ158" s="4">
        <f t="shared" si="193"/>
        <v>0.49334777553229636</v>
      </c>
      <c r="AK158" s="5">
        <f t="shared" si="194"/>
        <v>0.46686340285536265</v>
      </c>
      <c r="AM158" s="3">
        <f t="shared" si="195"/>
        <v>1.5300000000000011</v>
      </c>
      <c r="AN158" s="4">
        <f t="shared" si="196"/>
        <v>-1.3350353169421627</v>
      </c>
      <c r="AO158" s="4">
        <f t="shared" si="197"/>
        <v>-1.1378780853969679E-2</v>
      </c>
      <c r="AP158" s="4">
        <f t="shared" si="198"/>
        <v>-1.1394545874665818E-2</v>
      </c>
      <c r="AQ158" s="4">
        <f t="shared" si="199"/>
        <v>-1.1394486139808315E-2</v>
      </c>
      <c r="AR158" s="5">
        <f t="shared" si="200"/>
        <v>-1.1410026412236585E-2</v>
      </c>
    </row>
    <row r="159" spans="32:44" x14ac:dyDescent="0.25">
      <c r="AF159" s="3">
        <f t="shared" si="190"/>
        <v>1.5400000000000011</v>
      </c>
      <c r="AG159" s="5">
        <f t="shared" si="191"/>
        <v>0.46686340285536271</v>
      </c>
      <c r="AI159" s="3">
        <f t="shared" si="192"/>
        <v>1.5400000000000011</v>
      </c>
      <c r="AJ159" s="4">
        <f t="shared" si="193"/>
        <v>0.46686340285536271</v>
      </c>
      <c r="AK159" s="5">
        <f t="shared" si="194"/>
        <v>0.44066484838317982</v>
      </c>
      <c r="AM159" s="3">
        <f t="shared" si="195"/>
        <v>1.5400000000000011</v>
      </c>
      <c r="AN159" s="4">
        <f t="shared" si="196"/>
        <v>-1.3464605933835836</v>
      </c>
      <c r="AO159" s="4">
        <f t="shared" si="197"/>
        <v>-1.1410026469747005E-2</v>
      </c>
      <c r="AP159" s="4">
        <f t="shared" si="198"/>
        <v>-1.1425342505450421E-2</v>
      </c>
      <c r="AQ159" s="4">
        <f t="shared" si="199"/>
        <v>-1.1425284496044574E-2</v>
      </c>
      <c r="AR159" s="5">
        <f t="shared" si="200"/>
        <v>-1.1440378175787738E-2</v>
      </c>
    </row>
    <row r="160" spans="32:44" x14ac:dyDescent="0.25">
      <c r="AF160" s="3">
        <f t="shared" si="190"/>
        <v>1.5500000000000012</v>
      </c>
      <c r="AG160" s="5">
        <f t="shared" si="191"/>
        <v>0.44066484838317982</v>
      </c>
      <c r="AI160" s="3">
        <f t="shared" si="192"/>
        <v>1.5500000000000012</v>
      </c>
      <c r="AJ160" s="4">
        <f t="shared" si="193"/>
        <v>0.44066484838317982</v>
      </c>
      <c r="AK160" s="5">
        <f t="shared" si="194"/>
        <v>0.41473910519802398</v>
      </c>
      <c r="AM160" s="3">
        <f t="shared" si="195"/>
        <v>1.5500000000000012</v>
      </c>
      <c r="AN160" s="4">
        <f t="shared" si="196"/>
        <v>-1.3579157786547802</v>
      </c>
      <c r="AO160" s="4">
        <f t="shared" si="197"/>
        <v>-1.1440378236790017E-2</v>
      </c>
      <c r="AP160" s="4">
        <f t="shared" si="198"/>
        <v>-1.1455250087354511E-2</v>
      </c>
      <c r="AQ160" s="4">
        <f t="shared" si="199"/>
        <v>-1.1455193780557451E-2</v>
      </c>
      <c r="AR160" s="5">
        <f t="shared" si="200"/>
        <v>-1.1469845654565873E-2</v>
      </c>
    </row>
    <row r="161" spans="32:44" x14ac:dyDescent="0.25">
      <c r="AF161" s="3">
        <f t="shared" si="190"/>
        <v>1.5600000000000012</v>
      </c>
      <c r="AG161" s="5">
        <f t="shared" si="191"/>
        <v>0.41473910519802393</v>
      </c>
      <c r="AI161" s="3">
        <f t="shared" si="192"/>
        <v>1.5600000000000012</v>
      </c>
      <c r="AJ161" s="4">
        <f t="shared" si="193"/>
        <v>0.41473910519802393</v>
      </c>
      <c r="AK161" s="5">
        <f t="shared" si="194"/>
        <v>0.38907399864989894</v>
      </c>
      <c r="AM161" s="3">
        <f t="shared" si="195"/>
        <v>1.5600000000000012</v>
      </c>
      <c r="AN161" s="4">
        <f t="shared" si="196"/>
        <v>-1.3693999932318501</v>
      </c>
      <c r="AO161" s="4">
        <f t="shared" si="197"/>
        <v>-1.1469845718990797E-2</v>
      </c>
      <c r="AP161" s="4">
        <f t="shared" si="198"/>
        <v>-1.1484278158536166E-2</v>
      </c>
      <c r="AQ161" s="4">
        <f t="shared" si="199"/>
        <v>-1.1484223531953681E-2</v>
      </c>
      <c r="AR161" s="5">
        <f t="shared" si="200"/>
        <v>-1.1498438362448691E-2</v>
      </c>
    </row>
    <row r="162" spans="32:44" x14ac:dyDescent="0.25">
      <c r="AF162" s="3">
        <f t="shared" si="190"/>
        <v>1.5700000000000012</v>
      </c>
      <c r="AG162" s="5">
        <f t="shared" si="191"/>
        <v>0.38907399864989894</v>
      </c>
      <c r="AI162" s="3">
        <f t="shared" si="192"/>
        <v>1.5700000000000012</v>
      </c>
      <c r="AJ162" s="4">
        <f t="shared" si="193"/>
        <v>0.38907399864989894</v>
      </c>
      <c r="AK162" s="5">
        <f t="shared" si="194"/>
        <v>0.36365811700929701</v>
      </c>
      <c r="AM162" s="3">
        <f t="shared" si="195"/>
        <v>1.5700000000000012</v>
      </c>
      <c r="AN162" s="4">
        <f t="shared" si="196"/>
        <v>-1.3809123670814334</v>
      </c>
      <c r="AO162" s="4">
        <f t="shared" si="197"/>
        <v>-1.149843843022808E-2</v>
      </c>
      <c r="AP162" s="4">
        <f t="shared" si="198"/>
        <v>-1.1512436209155966E-2</v>
      </c>
      <c r="AQ162" s="4">
        <f t="shared" si="199"/>
        <v>-1.1512383240826795E-2</v>
      </c>
      <c r="AR162" s="5">
        <f t="shared" si="200"/>
        <v>-1.1526165767305516E-2</v>
      </c>
    </row>
    <row r="163" spans="32:44" x14ac:dyDescent="0.25">
      <c r="AF163" s="3">
        <f t="shared" si="190"/>
        <v>1.5800000000000012</v>
      </c>
      <c r="AG163" s="5">
        <f t="shared" si="191"/>
        <v>0.36365811700929701</v>
      </c>
      <c r="AI163" s="3">
        <f t="shared" si="192"/>
        <v>1.5800000000000012</v>
      </c>
      <c r="AJ163" s="4">
        <f t="shared" si="193"/>
        <v>0.36365811700929701</v>
      </c>
      <c r="AK163" s="5">
        <f t="shared" si="194"/>
        <v>0.33848074931622529</v>
      </c>
      <c r="AM163" s="3">
        <f t="shared" si="195"/>
        <v>1.5800000000000012</v>
      </c>
      <c r="AN163" s="4">
        <f t="shared" si="196"/>
        <v>-1.3924520396166853</v>
      </c>
      <c r="AO163" s="4">
        <f t="shared" si="197"/>
        <v>-1.1526165838372147E-2</v>
      </c>
      <c r="AP163" s="4">
        <f t="shared" si="198"/>
        <v>-1.1539733685357689E-2</v>
      </c>
      <c r="AQ163" s="4">
        <f t="shared" si="199"/>
        <v>-1.1539682353737502E-2</v>
      </c>
      <c r="AR163" s="5">
        <f t="shared" si="200"/>
        <v>-1.1553037294949373E-2</v>
      </c>
    </row>
    <row r="164" spans="32:44" x14ac:dyDescent="0.25">
      <c r="AF164" s="3">
        <f t="shared" si="190"/>
        <v>1.5900000000000012</v>
      </c>
      <c r="AG164" s="5">
        <f t="shared" si="191"/>
        <v>0.33848074931622529</v>
      </c>
      <c r="AI164" s="3">
        <f t="shared" si="192"/>
        <v>1.5900000000000012</v>
      </c>
      <c r="AJ164" s="4">
        <f t="shared" si="193"/>
        <v>0.33848074931622529</v>
      </c>
      <c r="AK164" s="5">
        <f t="shared" si="194"/>
        <v>0.31353182954295183</v>
      </c>
      <c r="AM164" s="3">
        <f t="shared" si="195"/>
        <v>1.5900000000000012</v>
      </c>
      <c r="AN164" s="4">
        <f t="shared" si="196"/>
        <v>-1.4040181596571686</v>
      </c>
      <c r="AO164" s="4">
        <f t="shared" si="197"/>
        <v>-1.1553037369236898E-2</v>
      </c>
      <c r="AP164" s="4">
        <f t="shared" si="198"/>
        <v>-1.1566179993187976E-2</v>
      </c>
      <c r="AQ164" s="4">
        <f t="shared" si="199"/>
        <v>-1.1566130277133132E-2</v>
      </c>
      <c r="AR164" s="5">
        <f t="shared" si="200"/>
        <v>-1.1579062333020114E-2</v>
      </c>
    </row>
    <row r="165" spans="32:44" x14ac:dyDescent="0.25">
      <c r="AF165" s="3">
        <f t="shared" si="190"/>
        <v>1.6000000000000012</v>
      </c>
      <c r="AG165" s="5">
        <f t="shared" si="191"/>
        <v>0.31353182954295189</v>
      </c>
      <c r="AI165" s="3">
        <f t="shared" si="192"/>
        <v>1.6000000000000012</v>
      </c>
      <c r="AJ165" s="4">
        <f t="shared" si="193"/>
        <v>0.31353182954295189</v>
      </c>
      <c r="AK165" s="5">
        <f t="shared" si="194"/>
        <v>0.28880188631222964</v>
      </c>
      <c r="AM165" s="3">
        <f t="shared" si="195"/>
        <v>1.6000000000000012</v>
      </c>
      <c r="AN165" s="4">
        <f t="shared" si="196"/>
        <v>-1.4156098853925863</v>
      </c>
      <c r="AO165" s="4">
        <f t="shared" si="197"/>
        <v>-1.1579062410462982E-2</v>
      </c>
      <c r="AP165" s="4">
        <f t="shared" si="198"/>
        <v>-1.1591784502439426E-2</v>
      </c>
      <c r="AQ165" s="4">
        <f t="shared" si="199"/>
        <v>-1.1591736381190548E-2</v>
      </c>
      <c r="AR165" s="5">
        <f t="shared" si="200"/>
        <v>-1.1604250234783653E-2</v>
      </c>
    </row>
    <row r="166" spans="32:44" x14ac:dyDescent="0.25">
      <c r="AF166" s="3">
        <f t="shared" si="190"/>
        <v>1.6100000000000012</v>
      </c>
      <c r="AG166" s="5">
        <f t="shared" si="191"/>
        <v>0.28880188631222964</v>
      </c>
      <c r="AI166" s="3">
        <f t="shared" si="192"/>
        <v>1.6100000000000012</v>
      </c>
      <c r="AJ166" s="4">
        <f t="shared" si="193"/>
        <v>0.28880188631222964</v>
      </c>
      <c r="AK166" s="5">
        <f t="shared" si="194"/>
        <v>0.26428199751737635</v>
      </c>
      <c r="AM166" s="3">
        <f t="shared" si="195"/>
        <v>1.6100000000000012</v>
      </c>
      <c r="AN166" s="4">
        <f t="shared" si="196"/>
        <v>-1.4272263843502682</v>
      </c>
      <c r="AO166" s="4">
        <f t="shared" si="197"/>
        <v>-1.1604250315317054E-2</v>
      </c>
      <c r="AP166" s="4">
        <f t="shared" si="198"/>
        <v>-1.1616556550402606E-2</v>
      </c>
      <c r="AQ166" s="4">
        <f t="shared" si="199"/>
        <v>-1.1616510003568011E-2</v>
      </c>
      <c r="AR166" s="5">
        <f t="shared" si="200"/>
        <v>-1.1628610322833195E-2</v>
      </c>
    </row>
    <row r="167" spans="32:44" x14ac:dyDescent="0.25">
      <c r="AF167" s="3">
        <f t="shared" si="190"/>
        <v>1.6200000000000012</v>
      </c>
      <c r="AG167" s="5">
        <f t="shared" si="191"/>
        <v>0.2642819975173763</v>
      </c>
      <c r="AI167" s="3">
        <f t="shared" si="192"/>
        <v>1.6200000000000012</v>
      </c>
      <c r="AJ167" s="4">
        <f t="shared" si="193"/>
        <v>0.2642819975173763</v>
      </c>
      <c r="AK167" s="5">
        <f t="shared" si="194"/>
        <v>0.23996374927896941</v>
      </c>
      <c r="AM167" s="3">
        <f t="shared" si="195"/>
        <v>1.6200000000000012</v>
      </c>
      <c r="AN167" s="4">
        <f t="shared" si="196"/>
        <v>-1.4388668333663022</v>
      </c>
      <c r="AO167" s="4">
        <f t="shared" si="197"/>
        <v>-1.1628610406392964E-2</v>
      </c>
      <c r="AP167" s="4">
        <f t="shared" si="198"/>
        <v>-1.1640505445513339E-2</v>
      </c>
      <c r="AQ167" s="4">
        <f t="shared" si="199"/>
        <v>-1.1640460453052406E-2</v>
      </c>
      <c r="AR167" s="5">
        <f t="shared" si="200"/>
        <v>-1.1652151892679371E-2</v>
      </c>
    </row>
    <row r="168" spans="32:44" x14ac:dyDescent="0.25">
      <c r="AF168" s="3">
        <f t="shared" si="190"/>
        <v>1.6300000000000012</v>
      </c>
      <c r="AG168" s="5">
        <f t="shared" si="191"/>
        <v>0.23996374927896938</v>
      </c>
      <c r="AI168" s="3">
        <f t="shared" si="192"/>
        <v>1.6300000000000012</v>
      </c>
      <c r="AJ168" s="4">
        <f t="shared" si="193"/>
        <v>0.23996374927896938</v>
      </c>
      <c r="AK168" s="5">
        <f t="shared" si="194"/>
        <v>0.2158391987478471</v>
      </c>
      <c r="AM168" s="3">
        <f t="shared" si="195"/>
        <v>1.6300000000000012</v>
      </c>
      <c r="AN168" s="4">
        <f t="shared" si="196"/>
        <v>-1.4505304185601959</v>
      </c>
      <c r="AO168" s="4">
        <f t="shared" si="197"/>
        <v>-1.1652151979201934E-2</v>
      </c>
      <c r="AP168" s="4">
        <f t="shared" si="198"/>
        <v>-1.1663640470882686E-2</v>
      </c>
      <c r="AQ168" s="4">
        <f t="shared" si="199"/>
        <v>-1.1663597013089175E-2</v>
      </c>
      <c r="AR168" s="5">
        <f t="shared" si="200"/>
        <v>-1.167488421621707E-2</v>
      </c>
    </row>
    <row r="169" spans="32:44" x14ac:dyDescent="0.25">
      <c r="AF169" s="3">
        <f t="shared" si="190"/>
        <v>1.6400000000000012</v>
      </c>
      <c r="AG169" s="5">
        <f t="shared" si="191"/>
        <v>0.2158391987478471</v>
      </c>
      <c r="AI169" s="3">
        <f t="shared" si="192"/>
        <v>1.6400000000000012</v>
      </c>
      <c r="AJ169" s="4">
        <f t="shared" si="193"/>
        <v>0.2158391987478471</v>
      </c>
      <c r="AK169" s="5">
        <f t="shared" si="194"/>
        <v>0.19190084032785407</v>
      </c>
      <c r="AM169" s="3">
        <f t="shared" si="195"/>
        <v>1.6400000000000012</v>
      </c>
      <c r="AN169" s="4">
        <f t="shared" si="196"/>
        <v>-1.4622163353129392</v>
      </c>
      <c r="AO169" s="4">
        <f t="shared" si="197"/>
        <v>-1.1674884305639404E-2</v>
      </c>
      <c r="AP169" s="4">
        <f t="shared" si="198"/>
        <v>-1.1685970887697917E-2</v>
      </c>
      <c r="AQ169" s="4">
        <f t="shared" si="199"/>
        <v>-1.1685928945183294E-2</v>
      </c>
      <c r="AR169" s="5">
        <f t="shared" si="200"/>
        <v>-1.1696816545057845E-2</v>
      </c>
    </row>
    <row r="170" spans="32:44" x14ac:dyDescent="0.25">
      <c r="AF170" s="3">
        <f t="shared" si="190"/>
        <v>1.6500000000000012</v>
      </c>
      <c r="AG170" s="5">
        <f t="shared" si="191"/>
        <v>0.19190084032785409</v>
      </c>
      <c r="AI170" s="3">
        <f t="shared" si="192"/>
        <v>1.6500000000000012</v>
      </c>
      <c r="AJ170" s="4">
        <f t="shared" si="193"/>
        <v>0.19190084032785409</v>
      </c>
      <c r="AK170" s="5">
        <f t="shared" si="194"/>
        <v>0.16814157494618354</v>
      </c>
      <c r="AM170" s="3">
        <f t="shared" si="195"/>
        <v>1.6500000000000012</v>
      </c>
      <c r="AN170" s="4">
        <f t="shared" si="196"/>
        <v>-1.4739237882483263</v>
      </c>
      <c r="AO170" s="4">
        <f t="shared" si="197"/>
        <v>-1.1696816637317396E-2</v>
      </c>
      <c r="AP170" s="4">
        <f t="shared" si="198"/>
        <v>-1.1707505938483694E-2</v>
      </c>
      <c r="AQ170" s="4">
        <f t="shared" si="199"/>
        <v>-1.1707465492160523E-2</v>
      </c>
      <c r="AR170" s="5">
        <f t="shared" si="200"/>
        <v>-1.1717958113717482E-2</v>
      </c>
    </row>
    <row r="171" spans="32:44" x14ac:dyDescent="0.25">
      <c r="AF171" s="3">
        <f t="shared" si="190"/>
        <v>1.6600000000000013</v>
      </c>
      <c r="AG171" s="5">
        <f t="shared" si="191"/>
        <v>0.16814157494618354</v>
      </c>
      <c r="AI171" s="3">
        <f t="shared" si="192"/>
        <v>1.6600000000000013</v>
      </c>
      <c r="AJ171" s="4">
        <f t="shared" si="193"/>
        <v>0.16814157494618354</v>
      </c>
      <c r="AK171" s="5">
        <f t="shared" si="194"/>
        <v>0.14455468204575936</v>
      </c>
      <c r="AM171" s="3">
        <f t="shared" si="195"/>
        <v>1.6600000000000013</v>
      </c>
      <c r="AN171" s="4">
        <f t="shared" si="196"/>
        <v>-1.4856519912173907</v>
      </c>
      <c r="AO171" s="4">
        <f t="shared" si="197"/>
        <v>-1.1717958208752115E-2</v>
      </c>
      <c r="AP171" s="4">
        <f t="shared" si="198"/>
        <v>-1.1728254850213589E-2</v>
      </c>
      <c r="AQ171" s="4">
        <f t="shared" si="199"/>
        <v>-1.1728215881279022E-2</v>
      </c>
      <c r="AR171" s="5">
        <f t="shared" si="200"/>
        <v>-1.1738318142649348E-2</v>
      </c>
    </row>
    <row r="172" spans="32:44" x14ac:dyDescent="0.25">
      <c r="AF172" s="3">
        <f t="shared" si="190"/>
        <v>1.6700000000000013</v>
      </c>
      <c r="AG172" s="5">
        <f t="shared" si="191"/>
        <v>0.14455468204575933</v>
      </c>
      <c r="AI172" s="3">
        <f t="shared" si="192"/>
        <v>1.6700000000000013</v>
      </c>
      <c r="AJ172" s="4">
        <f t="shared" si="193"/>
        <v>0.14455468204575933</v>
      </c>
      <c r="AK172" s="5">
        <f t="shared" si="194"/>
        <v>0.12113379401411825</v>
      </c>
      <c r="AM172" s="3">
        <f t="shared" si="195"/>
        <v>1.6700000000000013</v>
      </c>
      <c r="AN172" s="4">
        <f t="shared" si="196"/>
        <v>-1.4974001672857913</v>
      </c>
      <c r="AO172" s="4">
        <f t="shared" si="197"/>
        <v>-1.1738318240397312E-2</v>
      </c>
      <c r="AP172" s="4">
        <f t="shared" si="198"/>
        <v>-1.1748226837263082E-2</v>
      </c>
      <c r="AQ172" s="4">
        <f t="shared" si="199"/>
        <v>-1.1748189327182459E-2</v>
      </c>
      <c r="AR172" s="5">
        <f t="shared" si="200"/>
        <v>-1.175790584111506E-2</v>
      </c>
    </row>
    <row r="173" spans="32:44" x14ac:dyDescent="0.25">
      <c r="AF173" s="3">
        <f t="shared" si="190"/>
        <v>1.6800000000000013</v>
      </c>
      <c r="AG173" s="5">
        <f t="shared" si="191"/>
        <v>0.12113379401411824</v>
      </c>
      <c r="AI173" s="3">
        <f t="shared" si="192"/>
        <v>1.6800000000000013</v>
      </c>
      <c r="AJ173" s="4">
        <f t="shared" si="193"/>
        <v>0.12113379401411824</v>
      </c>
      <c r="AK173" s="5">
        <f t="shared" si="194"/>
        <v>9.7872872797721902E-2</v>
      </c>
      <c r="AM173" s="3">
        <f t="shared" si="195"/>
        <v>1.6800000000000013</v>
      </c>
      <c r="AN173" s="4">
        <f t="shared" si="196"/>
        <v>-1.5091675487239853</v>
      </c>
      <c r="AO173" s="4">
        <f t="shared" si="197"/>
        <v>-1.1757905941514921E-2</v>
      </c>
      <c r="AP173" s="4">
        <f t="shared" si="198"/>
        <v>-1.1767431104195819E-2</v>
      </c>
      <c r="AQ173" s="4">
        <f t="shared" si="199"/>
        <v>-1.1767395034686472E-2</v>
      </c>
      <c r="AR173" s="5">
        <f t="shared" si="200"/>
        <v>-1.1776730409884724E-2</v>
      </c>
    </row>
    <row r="174" spans="32:44" x14ac:dyDescent="0.25">
      <c r="AF174" s="3">
        <f t="shared" si="190"/>
        <v>1.6900000000000013</v>
      </c>
      <c r="AG174" s="5">
        <f t="shared" si="191"/>
        <v>9.7872872797721902E-2</v>
      </c>
      <c r="AI174" s="3">
        <f t="shared" si="192"/>
        <v>1.6900000000000013</v>
      </c>
      <c r="AJ174" s="4">
        <f t="shared" si="193"/>
        <v>9.7872872797721902E-2</v>
      </c>
      <c r="AK174" s="5">
        <f t="shared" si="194"/>
        <v>7.4766188480404269E-2</v>
      </c>
      <c r="AM174" s="3">
        <f t="shared" si="195"/>
        <v>1.6900000000000013</v>
      </c>
      <c r="AN174" s="4">
        <f t="shared" si="196"/>
        <v>-1.5209533770000137</v>
      </c>
      <c r="AO174" s="4">
        <f t="shared" si="197"/>
        <v>-1.1776730512875344E-2</v>
      </c>
      <c r="AP174" s="4">
        <f t="shared" si="198"/>
        <v>-1.1785876848375952E-2</v>
      </c>
      <c r="AQ174" s="4">
        <f t="shared" si="199"/>
        <v>-1.1785842201391226E-2</v>
      </c>
      <c r="AR174" s="5">
        <f t="shared" si="200"/>
        <v>-1.1794801043760059E-2</v>
      </c>
    </row>
    <row r="175" spans="32:44" x14ac:dyDescent="0.25">
      <c r="AF175" s="3">
        <f t="shared" si="190"/>
        <v>1.7000000000000013</v>
      </c>
      <c r="AG175" s="5">
        <f t="shared" si="191"/>
        <v>7.4766188480404269E-2</v>
      </c>
      <c r="AI175" s="3">
        <f t="shared" si="192"/>
        <v>1.7000000000000013</v>
      </c>
      <c r="AJ175" s="4">
        <f t="shared" si="193"/>
        <v>7.4766188480404269E-2</v>
      </c>
      <c r="AK175" s="5">
        <f t="shared" si="194"/>
        <v>5.1808299630450048E-2</v>
      </c>
      <c r="AM175" s="3">
        <f t="shared" si="195"/>
        <v>1.7000000000000013</v>
      </c>
      <c r="AN175" s="4">
        <f t="shared" si="196"/>
        <v>-1.5327569027747174</v>
      </c>
      <c r="AO175" s="4">
        <f t="shared" si="197"/>
        <v>-1.1794801149280554E-2</v>
      </c>
      <c r="AP175" s="4">
        <f t="shared" si="198"/>
        <v>-1.1803573262400332E-2</v>
      </c>
      <c r="AQ175" s="4">
        <f t="shared" si="199"/>
        <v>-1.1803540020113825E-2</v>
      </c>
      <c r="AR175" s="5">
        <f t="shared" si="200"/>
        <v>-1.1812126933914424E-2</v>
      </c>
    </row>
    <row r="176" spans="32:44" x14ac:dyDescent="0.25">
      <c r="AF176" s="3">
        <f t="shared" si="190"/>
        <v>1.7100000000000013</v>
      </c>
      <c r="AG176" s="5">
        <f t="shared" si="191"/>
        <v>5.1808299630450041E-2</v>
      </c>
      <c r="AI176" s="3">
        <f t="shared" si="192"/>
        <v>1.7100000000000013</v>
      </c>
      <c r="AJ176" s="4">
        <f t="shared" si="193"/>
        <v>5.1808299630450041E-2</v>
      </c>
      <c r="AK176" s="5">
        <f t="shared" si="194"/>
        <v>2.8994035243196763E-2</v>
      </c>
      <c r="AM176" s="3">
        <f t="shared" si="195"/>
        <v>1.7100000000000013</v>
      </c>
      <c r="AN176" s="4">
        <f t="shared" si="196"/>
        <v>-1.5445773858992022</v>
      </c>
      <c r="AO176" s="4">
        <f t="shared" si="197"/>
        <v>-1.1812127041904114E-2</v>
      </c>
      <c r="AP176" s="4">
        <f t="shared" si="198"/>
        <v>-1.1820529536344824E-2</v>
      </c>
      <c r="AQ176" s="4">
        <f t="shared" si="199"/>
        <v>-1.1820497681134927E-2</v>
      </c>
      <c r="AR176" s="5">
        <f t="shared" si="200"/>
        <v>-1.1828717270044579E-2</v>
      </c>
    </row>
    <row r="177" spans="32:44" x14ac:dyDescent="0.25">
      <c r="AF177" s="3">
        <f t="shared" si="190"/>
        <v>1.7200000000000013</v>
      </c>
      <c r="AG177" s="5">
        <f t="shared" si="191"/>
        <v>2.8994035243196766E-2</v>
      </c>
      <c r="AI177" s="3">
        <f t="shared" si="192"/>
        <v>1.7200000000000013</v>
      </c>
      <c r="AJ177" s="4">
        <f t="shared" si="193"/>
        <v>2.8994035243196766E-2</v>
      </c>
      <c r="AK177" s="5">
        <f t="shared" si="194"/>
        <v>6.3184781255520781E-3</v>
      </c>
      <c r="AM177" s="3">
        <f t="shared" si="195"/>
        <v>1.7200000000000013</v>
      </c>
      <c r="AN177" s="4">
        <f t="shared" si="196"/>
        <v>-1.5564140954143562</v>
      </c>
      <c r="AO177" s="4">
        <f t="shared" si="197"/>
        <v>-1.1828717380442964E-2</v>
      </c>
      <c r="AP177" s="4">
        <f t="shared" si="198"/>
        <v>-1.1836754859820197E-2</v>
      </c>
      <c r="AQ177" s="4">
        <f t="shared" si="199"/>
        <v>-1.1836724374254964E-2</v>
      </c>
      <c r="AR177" s="5">
        <f t="shared" si="200"/>
        <v>-1.1844581242330015E-2</v>
      </c>
    </row>
    <row r="178" spans="32:44" x14ac:dyDescent="0.25">
      <c r="AF178" s="3">
        <f t="shared" si="190"/>
        <v>1.7300000000000013</v>
      </c>
      <c r="AG178" s="5">
        <f t="shared" si="191"/>
        <v>6.3184781255520781E-3</v>
      </c>
      <c r="AI178" s="3">
        <f t="shared" si="192"/>
        <v>1.7300000000000013</v>
      </c>
      <c r="AJ178" s="4">
        <f t="shared" si="193"/>
        <v>6.3184781255520781E-3</v>
      </c>
      <c r="AK178" s="5">
        <f t="shared" si="194"/>
        <v>-1.6223050414165423E-2</v>
      </c>
      <c r="AM178" s="3">
        <f t="shared" si="195"/>
        <v>1.7300000000000013</v>
      </c>
      <c r="AN178" s="4">
        <f t="shared" si="196"/>
        <v>-1.5682663095522316</v>
      </c>
      <c r="AO178" s="4">
        <f t="shared" si="197"/>
        <v>-1.1844581355076753E-2</v>
      </c>
      <c r="AP178" s="4">
        <f t="shared" si="198"/>
        <v>-1.1852258423833625E-2</v>
      </c>
      <c r="AQ178" s="4">
        <f t="shared" si="199"/>
        <v>-1.1852229290655974E-2</v>
      </c>
      <c r="AR178" s="5">
        <f t="shared" si="200"/>
        <v>-1.1859728043196198E-2</v>
      </c>
    </row>
    <row r="179" spans="32:44" x14ac:dyDescent="0.25">
      <c r="AF179" s="3">
        <f t="shared" si="190"/>
        <v>1.7400000000000013</v>
      </c>
      <c r="AG179" s="5">
        <f t="shared" si="191"/>
        <v>-1.6223050414165427E-2</v>
      </c>
      <c r="AI179" s="3">
        <f t="shared" si="192"/>
        <v>1.7400000000000013</v>
      </c>
      <c r="AJ179" s="4">
        <f t="shared" si="193"/>
        <v>-1.6223050414165427E-2</v>
      </c>
      <c r="AK179" s="5">
        <f t="shared" si="194"/>
        <v>-3.863500469276708E-2</v>
      </c>
      <c r="AM179" s="3">
        <f t="shared" si="195"/>
        <v>1.7400000000000013</v>
      </c>
      <c r="AN179" s="4">
        <f t="shared" si="196"/>
        <v>-1.5801333157390896</v>
      </c>
      <c r="AO179" s="4">
        <f t="shared" si="197"/>
        <v>-1.1859728158231076E-2</v>
      </c>
      <c r="AP179" s="4">
        <f t="shared" si="198"/>
        <v>-1.1867049422452704E-2</v>
      </c>
      <c r="AQ179" s="4">
        <f t="shared" si="199"/>
        <v>-1.1867021624565989E-2</v>
      </c>
      <c r="AR179" s="5">
        <f t="shared" si="200"/>
        <v>-1.1874166868879108E-2</v>
      </c>
    </row>
    <row r="180" spans="32:44" x14ac:dyDescent="0.25">
      <c r="AF180" s="3">
        <f t="shared" si="190"/>
        <v>1.7500000000000013</v>
      </c>
      <c r="AG180" s="5">
        <f t="shared" si="191"/>
        <v>-3.863500469276708E-2</v>
      </c>
      <c r="AI180" s="3">
        <f t="shared" si="192"/>
        <v>1.7500000000000013</v>
      </c>
      <c r="AJ180" s="4">
        <f t="shared" si="193"/>
        <v>-3.863500469276708E-2</v>
      </c>
      <c r="AK180" s="5">
        <f t="shared" si="194"/>
        <v>-6.0921627703770874E-2</v>
      </c>
      <c r="AM180" s="3">
        <f t="shared" si="195"/>
        <v>1.7500000000000013</v>
      </c>
      <c r="AN180" s="4">
        <f t="shared" si="196"/>
        <v>-1.5920144105999092</v>
      </c>
      <c r="AO180" s="4">
        <f t="shared" si="197"/>
        <v>-1.1874166986142012E-2</v>
      </c>
      <c r="AP180" s="4">
        <f t="shared" si="198"/>
        <v>-1.1881137054269582E-2</v>
      </c>
      <c r="AQ180" s="4">
        <f t="shared" si="199"/>
        <v>-1.1881110574723604E-2</v>
      </c>
      <c r="AR180" s="5">
        <f t="shared" si="200"/>
        <v>-1.1887906920789058E-2</v>
      </c>
    </row>
    <row r="181" spans="32:44" x14ac:dyDescent="0.25">
      <c r="AF181" s="3">
        <f t="shared" si="190"/>
        <v>1.7600000000000013</v>
      </c>
      <c r="AG181" s="5">
        <f t="shared" si="191"/>
        <v>-6.0921627703770867E-2</v>
      </c>
      <c r="AI181" s="3">
        <f t="shared" si="192"/>
        <v>1.7600000000000013</v>
      </c>
      <c r="AJ181" s="4">
        <f t="shared" si="193"/>
        <v>-6.0921627703770867E-2</v>
      </c>
      <c r="AK181" s="5">
        <f t="shared" si="194"/>
        <v>-8.3086963191200208E-2</v>
      </c>
      <c r="AM181" s="3">
        <f t="shared" si="195"/>
        <v>1.7600000000000013</v>
      </c>
      <c r="AN181" s="4">
        <f t="shared" si="196"/>
        <v>-1.6039088999641595</v>
      </c>
      <c r="AO181" s="4">
        <f t="shared" si="197"/>
        <v>-1.1887907040219969E-2</v>
      </c>
      <c r="AP181" s="4">
        <f t="shared" si="198"/>
        <v>-1.1894530523663769E-2</v>
      </c>
      <c r="AQ181" s="4">
        <f t="shared" si="199"/>
        <v>-1.1894505345641165E-2</v>
      </c>
      <c r="AR181" s="5">
        <f t="shared" si="200"/>
        <v>-1.1900957406672555E-2</v>
      </c>
    </row>
    <row r="182" spans="32:44" x14ac:dyDescent="0.25">
      <c r="AF182" s="3">
        <f t="shared" si="190"/>
        <v>1.7700000000000014</v>
      </c>
      <c r="AG182" s="5">
        <f t="shared" si="191"/>
        <v>-8.3086963191200208E-2</v>
      </c>
      <c r="AI182" s="3">
        <f t="shared" si="192"/>
        <v>1.7700000000000014</v>
      </c>
      <c r="AJ182" s="4">
        <f t="shared" si="193"/>
        <v>-8.3086963191200208E-2</v>
      </c>
      <c r="AK182" s="5">
        <f t="shared" si="194"/>
        <v>-0.10513486683269324</v>
      </c>
      <c r="AM182" s="3">
        <f t="shared" si="195"/>
        <v>1.7700000000000014</v>
      </c>
      <c r="AN182" s="4">
        <f t="shared" si="196"/>
        <v>-1.6158160988726329</v>
      </c>
      <c r="AO182" s="4">
        <f t="shared" si="197"/>
        <v>-1.1900957528211518E-2</v>
      </c>
      <c r="AP182" s="4">
        <f t="shared" si="198"/>
        <v>-1.1907239041862533E-2</v>
      </c>
      <c r="AQ182" s="4">
        <f t="shared" si="199"/>
        <v>-1.1907215148665684E-2</v>
      </c>
      <c r="AR182" s="5">
        <f t="shared" si="200"/>
        <v>-1.1913327541571759E-2</v>
      </c>
    </row>
    <row r="183" spans="32:44" x14ac:dyDescent="0.25">
      <c r="AF183" s="3">
        <f t="shared" si="190"/>
        <v>1.7800000000000014</v>
      </c>
      <c r="AG183" s="5">
        <f t="shared" si="191"/>
        <v>-0.10513486683269324</v>
      </c>
      <c r="AI183" s="3">
        <f t="shared" si="192"/>
        <v>1.7800000000000014</v>
      </c>
      <c r="AJ183" s="4">
        <f t="shared" si="193"/>
        <v>-0.10513486683269324</v>
      </c>
      <c r="AK183" s="5">
        <f t="shared" si="194"/>
        <v>-0.12706901661010131</v>
      </c>
      <c r="AM183" s="3">
        <f t="shared" si="195"/>
        <v>1.7800000000000014</v>
      </c>
      <c r="AN183" s="4">
        <f t="shared" si="196"/>
        <v>-1.6277353315851351</v>
      </c>
      <c r="AO183" s="4">
        <f t="shared" si="197"/>
        <v>-1.1913327665158879E-2</v>
      </c>
      <c r="AP183" s="4">
        <f t="shared" si="198"/>
        <v>-1.1919271827798906E-2</v>
      </c>
      <c r="AQ183" s="4">
        <f t="shared" si="199"/>
        <v>-1.1919249202837269E-2</v>
      </c>
      <c r="AR183" s="5">
        <f t="shared" si="200"/>
        <v>-1.1925026548581616E-2</v>
      </c>
    </row>
    <row r="184" spans="32:44" x14ac:dyDescent="0.25">
      <c r="AF184" s="3">
        <f t="shared" si="190"/>
        <v>1.7900000000000014</v>
      </c>
      <c r="AG184" s="5">
        <f t="shared" si="191"/>
        <v>-0.12706901661010131</v>
      </c>
      <c r="AI184" s="3">
        <f t="shared" si="192"/>
        <v>1.7900000000000014</v>
      </c>
      <c r="AJ184" s="4">
        <f t="shared" si="193"/>
        <v>-0.12706901661010131</v>
      </c>
      <c r="AK184" s="5">
        <f t="shared" si="194"/>
        <v>-0.14889292243787852</v>
      </c>
      <c r="AM184" s="3">
        <f t="shared" si="195"/>
        <v>1.7900000000000014</v>
      </c>
      <c r="AN184" s="4">
        <f t="shared" si="196"/>
        <v>-1.6396659315888333</v>
      </c>
      <c r="AO184" s="4">
        <f t="shared" si="197"/>
        <v>-1.1925026674157053E-2</v>
      </c>
      <c r="AP184" s="4">
        <f t="shared" si="198"/>
        <v>-1.1930638108767795E-2</v>
      </c>
      <c r="AQ184" s="4">
        <f t="shared" si="199"/>
        <v>-1.1930616735545777E-2</v>
      </c>
      <c r="AR184" s="5">
        <f t="shared" si="200"/>
        <v>-1.1936063659405661E-2</v>
      </c>
    </row>
    <row r="185" spans="32:44" x14ac:dyDescent="0.25">
      <c r="AF185" s="3">
        <f t="shared" si="190"/>
        <v>1.8000000000000014</v>
      </c>
      <c r="AG185" s="5">
        <f t="shared" si="191"/>
        <v>-0.14889292243787852</v>
      </c>
      <c r="AI185" s="3">
        <f t="shared" si="192"/>
        <v>1.8000000000000014</v>
      </c>
      <c r="AJ185" s="4">
        <f t="shared" si="193"/>
        <v>-0.14889292243787852</v>
      </c>
      <c r="AK185" s="5">
        <f t="shared" si="194"/>
        <v>-0.17060993511258676</v>
      </c>
      <c r="AM185" s="3">
        <f t="shared" si="195"/>
        <v>1.8000000000000014</v>
      </c>
      <c r="AN185" s="4">
        <f t="shared" si="196"/>
        <v>-1.6516072416070595</v>
      </c>
      <c r="AO185" s="4">
        <f t="shared" si="197"/>
        <v>-1.1936063786909604E-2</v>
      </c>
      <c r="AP185" s="4">
        <f t="shared" si="198"/>
        <v>-1.1941347120881258E-2</v>
      </c>
      <c r="AQ185" s="4">
        <f t="shared" si="199"/>
        <v>-1.1941326982986576E-2</v>
      </c>
      <c r="AR185" s="5">
        <f t="shared" si="200"/>
        <v>-1.1946448114711872E-2</v>
      </c>
    </row>
    <row r="186" spans="32:44" x14ac:dyDescent="0.25">
      <c r="AF186" s="3">
        <f t="shared" si="190"/>
        <v>1.8100000000000014</v>
      </c>
      <c r="AG186" s="5">
        <f t="shared" si="191"/>
        <v>-0.17060993511258676</v>
      </c>
      <c r="AI186" s="3">
        <f t="shared" si="192"/>
        <v>1.8100000000000014</v>
      </c>
      <c r="AJ186" s="4">
        <f t="shared" si="193"/>
        <v>-0.17060993511258676</v>
      </c>
      <c r="AK186" s="5">
        <f t="shared" si="194"/>
        <v>-0.19222325464064888</v>
      </c>
      <c r="AM186" s="3">
        <f t="shared" si="195"/>
        <v>1.8100000000000014</v>
      </c>
      <c r="AN186" s="4">
        <f t="shared" si="196"/>
        <v>-1.6635586136083695</v>
      </c>
      <c r="AO186" s="4">
        <f t="shared" si="197"/>
        <v>-1.1946448244084553E-2</v>
      </c>
      <c r="AP186" s="4">
        <f t="shared" si="198"/>
        <v>-1.1951408109325018E-2</v>
      </c>
      <c r="AQ186" s="4">
        <f t="shared" si="199"/>
        <v>-1.1951389190417626E-2</v>
      </c>
      <c r="AR186" s="5">
        <f t="shared" si="200"/>
        <v>-1.1956189164290861E-2</v>
      </c>
    </row>
    <row r="187" spans="32:44" x14ac:dyDescent="0.25">
      <c r="AF187" s="3">
        <f t="shared" si="190"/>
        <v>1.8200000000000014</v>
      </c>
      <c r="AG187" s="5">
        <f t="shared" si="191"/>
        <v>-0.19222325464064888</v>
      </c>
      <c r="AI187" s="3">
        <f t="shared" si="192"/>
        <v>1.8200000000000014</v>
      </c>
      <c r="AJ187" s="4">
        <f t="shared" si="193"/>
        <v>-0.19222325464064888</v>
      </c>
      <c r="AK187" s="5">
        <f t="shared" si="194"/>
        <v>-0.21373593799597743</v>
      </c>
      <c r="AM187" s="3">
        <f t="shared" si="195"/>
        <v>1.8200000000000014</v>
      </c>
      <c r="AN187" s="4">
        <f t="shared" si="196"/>
        <v>-1.6755194088156642</v>
      </c>
      <c r="AO187" s="4">
        <f t="shared" si="197"/>
        <v>-1.195618929547255E-2</v>
      </c>
      <c r="AP187" s="4">
        <f t="shared" si="198"/>
        <v>-1.1960830328418413E-2</v>
      </c>
      <c r="AQ187" s="4">
        <f t="shared" si="199"/>
        <v>-1.1960812612219965E-2</v>
      </c>
      <c r="AR187" s="5">
        <f t="shared" si="200"/>
        <v>-1.196529606701899E-2</v>
      </c>
    </row>
    <row r="188" spans="32:44" x14ac:dyDescent="0.25">
      <c r="AF188" s="3">
        <f t="shared" si="190"/>
        <v>1.8300000000000014</v>
      </c>
      <c r="AG188" s="5">
        <f t="shared" si="191"/>
        <v>-0.21373593799597743</v>
      </c>
      <c r="AI188" s="3">
        <f t="shared" si="192"/>
        <v>1.8300000000000014</v>
      </c>
      <c r="AJ188" s="4">
        <f t="shared" si="193"/>
        <v>-0.21373593799597743</v>
      </c>
      <c r="AK188" s="5">
        <f t="shared" si="194"/>
        <v>-0.23515090635420394</v>
      </c>
      <c r="AM188" s="3">
        <f t="shared" si="195"/>
        <v>1.8300000000000014</v>
      </c>
      <c r="AN188" s="4">
        <f t="shared" si="196"/>
        <v>-1.6874889977151761</v>
      </c>
      <c r="AO188" s="4">
        <f t="shared" si="197"/>
        <v>-1.1965296199949984E-2</v>
      </c>
      <c r="AP188" s="4">
        <f t="shared" si="198"/>
        <v>-1.1969623041481E-2</v>
      </c>
      <c r="AQ188" s="4">
        <f t="shared" si="199"/>
        <v>-1.196960651176489E-2</v>
      </c>
      <c r="AR188" s="5">
        <f t="shared" si="200"/>
        <v>-1.1973778090629852E-2</v>
      </c>
    </row>
    <row r="189" spans="32:44" x14ac:dyDescent="0.25">
      <c r="AF189" s="3">
        <f t="shared" si="190"/>
        <v>1.8400000000000014</v>
      </c>
      <c r="AG189" s="5">
        <f t="shared" si="191"/>
        <v>-0.23515090635420394</v>
      </c>
      <c r="AI189" s="3">
        <f t="shared" si="192"/>
        <v>1.8400000000000014</v>
      </c>
      <c r="AJ189" s="4">
        <f t="shared" si="193"/>
        <v>-0.23515090635420394</v>
      </c>
      <c r="AK189" s="5">
        <f t="shared" si="194"/>
        <v>-0.25647095184585961</v>
      </c>
      <c r="AM189" s="3">
        <f t="shared" si="195"/>
        <v>1.8400000000000014</v>
      </c>
      <c r="AN189" s="4">
        <f t="shared" si="196"/>
        <v>-1.6994667600651343</v>
      </c>
      <c r="AO189" s="4">
        <f t="shared" si="197"/>
        <v>-1.1973778225250493E-2</v>
      </c>
      <c r="AP189" s="4">
        <f t="shared" si="198"/>
        <v>-1.1977795520509307E-2</v>
      </c>
      <c r="AQ189" s="4">
        <f t="shared" si="199"/>
        <v>-1.19777801610913E-2</v>
      </c>
      <c r="AR189" s="5">
        <f t="shared" si="200"/>
        <v>-1.1981644511297939E-2</v>
      </c>
    </row>
    <row r="190" spans="32:44" x14ac:dyDescent="0.25">
      <c r="AF190" s="3">
        <f t="shared" si="190"/>
        <v>1.8500000000000014</v>
      </c>
      <c r="AG190" s="5">
        <f t="shared" si="191"/>
        <v>-0.25647095184585961</v>
      </c>
      <c r="AI190" s="3">
        <f t="shared" si="192"/>
        <v>1.8500000000000014</v>
      </c>
      <c r="AJ190" s="4">
        <f t="shared" si="193"/>
        <v>-0.25647095184585961</v>
      </c>
      <c r="AK190" s="5">
        <f t="shared" si="194"/>
        <v>-0.27769874386694965</v>
      </c>
      <c r="AM190" s="3">
        <f t="shared" si="195"/>
        <v>1.8500000000000014</v>
      </c>
      <c r="AN190" s="4">
        <f t="shared" si="196"/>
        <v>-1.7114520849039208</v>
      </c>
      <c r="AO190" s="4">
        <f t="shared" si="197"/>
        <v>-1.1981644647548615E-2</v>
      </c>
      <c r="AP190" s="4">
        <f t="shared" si="198"/>
        <v>-1.1985357045667926E-2</v>
      </c>
      <c r="AQ190" s="4">
        <f t="shared" si="199"/>
        <v>-1.1985342840397347E-2</v>
      </c>
      <c r="AR190" s="5">
        <f t="shared" si="200"/>
        <v>-1.198890461303888E-2</v>
      </c>
    </row>
    <row r="191" spans="32:44" x14ac:dyDescent="0.25">
      <c r="AF191" s="3">
        <f t="shared" si="190"/>
        <v>1.8600000000000014</v>
      </c>
      <c r="AG191" s="5">
        <f t="shared" si="191"/>
        <v>-0.27769874386694965</v>
      </c>
      <c r="AI191" s="3">
        <f t="shared" si="192"/>
        <v>1.8600000000000014</v>
      </c>
      <c r="AJ191" s="4">
        <f t="shared" si="193"/>
        <v>-0.27769874386694965</v>
      </c>
      <c r="AK191" s="5">
        <f t="shared" si="194"/>
        <v>-0.29883683498186553</v>
      </c>
      <c r="AM191" s="3">
        <f t="shared" si="195"/>
        <v>1.8600000000000014</v>
      </c>
      <c r="AN191" s="4">
        <f t="shared" si="196"/>
        <v>-1.7234443705575362</v>
      </c>
      <c r="AO191" s="4">
        <f t="shared" si="197"/>
        <v>-1.1988904750860022E-2</v>
      </c>
      <c r="AP191" s="4">
        <f t="shared" si="198"/>
        <v>-1.1992316904599483E-2</v>
      </c>
      <c r="AQ191" s="4">
        <f t="shared" si="199"/>
        <v>-1.1992303837351037E-2</v>
      </c>
      <c r="AR191" s="5">
        <f t="shared" si="200"/>
        <v>-1.1995567686931068E-2</v>
      </c>
    </row>
    <row r="192" spans="32:44" x14ac:dyDescent="0.25">
      <c r="AF192" s="3">
        <f t="shared" si="190"/>
        <v>1.8700000000000014</v>
      </c>
      <c r="AG192" s="5">
        <f t="shared" si="191"/>
        <v>-0.29883683498186547</v>
      </c>
      <c r="AI192" s="3">
        <f t="shared" si="192"/>
        <v>1.8700000000000014</v>
      </c>
      <c r="AJ192" s="4">
        <f t="shared" si="193"/>
        <v>-0.29883683498186547</v>
      </c>
      <c r="AK192" s="5">
        <f t="shared" si="194"/>
        <v>-0.31988766645044209</v>
      </c>
      <c r="AM192" s="3">
        <f t="shared" si="195"/>
        <v>1.8700000000000014</v>
      </c>
      <c r="AN192" s="4">
        <f t="shared" si="196"/>
        <v>-1.735443024646202</v>
      </c>
      <c r="AO192" s="4">
        <f t="shared" si="197"/>
        <v>-1.1995567826263182E-2</v>
      </c>
      <c r="AP192" s="4">
        <f t="shared" si="198"/>
        <v>-1.1998684391558774E-2</v>
      </c>
      <c r="AQ192" s="4">
        <f t="shared" si="199"/>
        <v>-1.1998672446224967E-2</v>
      </c>
      <c r="AR192" s="5">
        <f t="shared" si="200"/>
        <v>-1.2001643030164195E-2</v>
      </c>
    </row>
    <row r="193" spans="32:44" x14ac:dyDescent="0.25">
      <c r="AF193" s="3">
        <f t="shared" si="190"/>
        <v>1.8800000000000014</v>
      </c>
      <c r="AG193" s="5">
        <f t="shared" si="191"/>
        <v>-0.31988766645044203</v>
      </c>
      <c r="AI193" s="3">
        <f t="shared" si="192"/>
        <v>1.8800000000000014</v>
      </c>
      <c r="AJ193" s="4">
        <f t="shared" si="193"/>
        <v>-0.31988766645044203</v>
      </c>
      <c r="AK193" s="5">
        <f t="shared" si="194"/>
        <v>-0.34085357340815259</v>
      </c>
      <c r="AM193" s="3">
        <f t="shared" si="195"/>
        <v>1.8800000000000014</v>
      </c>
      <c r="AN193" s="4">
        <f t="shared" si="196"/>
        <v>-1.7474474640899258</v>
      </c>
      <c r="AO193" s="4">
        <f t="shared" si="197"/>
        <v>-1.2001643170947854E-2</v>
      </c>
      <c r="AP193" s="4">
        <f t="shared" si="198"/>
        <v>-1.2004468806376394E-2</v>
      </c>
      <c r="AQ193" s="4">
        <f t="shared" si="199"/>
        <v>-1.2004457966860558E-2</v>
      </c>
      <c r="AR193" s="5">
        <f t="shared" si="200"/>
        <v>-1.2007139944920198E-2</v>
      </c>
    </row>
    <row r="194" spans="32:44" x14ac:dyDescent="0.25">
      <c r="AF194" s="3">
        <f t="shared" ref="AF194:AF257" si="201">AF193+$B$4</f>
        <v>1.8900000000000015</v>
      </c>
      <c r="AG194" s="5">
        <f t="shared" ref="AG194:AG257" si="202">AG193+$B$4*((-3*(AF193^2)-2*AF193*AG193)/((AF193^2)+COS(AG193)))</f>
        <v>-0.34085357340815259</v>
      </c>
      <c r="AI194" s="3">
        <f t="shared" ref="AI194:AI257" si="203">AI193+$B$4</f>
        <v>1.8900000000000015</v>
      </c>
      <c r="AJ194" s="4">
        <f t="shared" ref="AJ194:AJ257" si="204">AJ193+$B$4*((-3*(AI193^2)-2*AI193*AJ193)/((AI193^2)+COS(AJ193)))</f>
        <v>-0.34085357340815259</v>
      </c>
      <c r="AK194" s="5">
        <f t="shared" ref="AK194:AK257" si="205">AJ193+$B$4*(((-3*(AI193^2)-2*AI193*AJ193)/((AI193^2)+COS(AJ193)))+((-3*(AI194^2)-2*AI194*AJ194)/((AI194^2)+COS(AJ194))))</f>
        <v>-0.36173678972590051</v>
      </c>
      <c r="AM194" s="3">
        <f t="shared" ref="AM194:AM257" si="206">AM193+$B$4</f>
        <v>1.8900000000000015</v>
      </c>
      <c r="AN194" s="4">
        <f t="shared" ref="AN194:AN257" si="207">AN193+1/6*(AO194+2*AP194+2*AQ194+AR194)</f>
        <v>-1.759457115112866</v>
      </c>
      <c r="AO194" s="4">
        <f t="shared" ref="AO194:AO257" si="208">$B$4*((-3*(AM193^2)-2*AM193*AN193)/((AM193^2)+COS(AN193)))</f>
        <v>-1.2007140087096061E-2</v>
      </c>
      <c r="AP194" s="4">
        <f t="shared" ref="AP194:AP257" si="209">$B$4*((-3*((AM193+1/2*$B$4)^2)-2*(AM193+1/2*$B$4)*(AN193+1/2*AO194))/(((AM193+1/2*$B$4)^2)+COS((AN193+1/2*AO194))))</f>
        <v>-1.200967945325802E-2</v>
      </c>
      <c r="AQ194" s="4">
        <f t="shared" ref="AQ194:AQ257" si="210">$B$4*((-3*((AM193+1/2*$B$4)^2)-2*(AM193+1/2*$B$4)*(AN193+1/2*AP194))/(((AM193+1/2*$B$4)^2)+COS((AN193+1/2*AP194))))</f>
        <v>-1.2009669703467967E-2</v>
      </c>
      <c r="AR194" s="5">
        <f t="shared" ref="AR194:AR257" si="211">$B$4*((-3*((AM193+$B$4)^2)-2*(AM193+$B$4)*(AN193+AQ194))/(((AM193+$B$4)^2)+COS((AN193+AQ194))))</f>
        <v>-1.201206773709299E-2</v>
      </c>
    </row>
    <row r="195" spans="32:44" x14ac:dyDescent="0.25">
      <c r="AF195" s="3">
        <f t="shared" si="201"/>
        <v>1.9000000000000015</v>
      </c>
      <c r="AG195" s="5">
        <f t="shared" si="202"/>
        <v>-0.36173678972590051</v>
      </c>
      <c r="AI195" s="3">
        <f t="shared" si="203"/>
        <v>1.9000000000000015</v>
      </c>
      <c r="AJ195" s="4">
        <f t="shared" si="204"/>
        <v>-0.36173678972590051</v>
      </c>
      <c r="AK195" s="5">
        <f t="shared" si="205"/>
        <v>-0.38253945257358846</v>
      </c>
      <c r="AM195" s="3">
        <f t="shared" si="206"/>
        <v>1.9000000000000015</v>
      </c>
      <c r="AN195" s="4">
        <f t="shared" si="207"/>
        <v>-1.7714714132463396</v>
      </c>
      <c r="AO195" s="4">
        <f t="shared" si="208"/>
        <v>-1.2012067880601822E-2</v>
      </c>
      <c r="AP195" s="4">
        <f t="shared" si="209"/>
        <v>-1.2014325639425597E-2</v>
      </c>
      <c r="AQ195" s="4">
        <f t="shared" si="210"/>
        <v>-1.201431696326786E-2</v>
      </c>
      <c r="AR195" s="5">
        <f t="shared" si="211"/>
        <v>-1.2016435714853429E-2</v>
      </c>
    </row>
    <row r="196" spans="32:44" x14ac:dyDescent="0.25">
      <c r="AF196" s="3">
        <f t="shared" si="201"/>
        <v>1.9100000000000015</v>
      </c>
      <c r="AG196" s="5">
        <f t="shared" si="202"/>
        <v>-0.38253945257358846</v>
      </c>
      <c r="AI196" s="3">
        <f t="shared" si="203"/>
        <v>1.9100000000000015</v>
      </c>
      <c r="AJ196" s="4">
        <f t="shared" si="204"/>
        <v>-0.38253945257358846</v>
      </c>
      <c r="AK196" s="5">
        <f t="shared" si="205"/>
        <v>-0.403263606709588</v>
      </c>
      <c r="AM196" s="3">
        <f t="shared" si="206"/>
        <v>1.9100000000000015</v>
      </c>
      <c r="AN196" s="4">
        <f t="shared" si="207"/>
        <v>-1.7834898033303197</v>
      </c>
      <c r="AO196" s="4">
        <f t="shared" si="208"/>
        <v>-1.2016435859636116E-2</v>
      </c>
      <c r="AP196" s="4">
        <f t="shared" si="209"/>
        <v>-1.2018416673607171E-2</v>
      </c>
      <c r="AQ196" s="4">
        <f t="shared" si="210"/>
        <v>-1.2018409054981905E-2</v>
      </c>
      <c r="AR196" s="5">
        <f t="shared" si="211"/>
        <v>-1.2020253187066352E-2</v>
      </c>
    </row>
    <row r="197" spans="32:44" x14ac:dyDescent="0.25">
      <c r="AF197" s="3">
        <f t="shared" si="201"/>
        <v>1.9200000000000015</v>
      </c>
      <c r="AG197" s="5">
        <f t="shared" si="202"/>
        <v>-0.403263606709588</v>
      </c>
      <c r="AI197" s="3">
        <f t="shared" si="203"/>
        <v>1.9200000000000015</v>
      </c>
      <c r="AJ197" s="4">
        <f t="shared" si="204"/>
        <v>-0.403263606709588</v>
      </c>
      <c r="AK197" s="5">
        <f t="shared" si="205"/>
        <v>-0.4239112085163772</v>
      </c>
      <c r="AM197" s="3">
        <f t="shared" si="206"/>
        <v>1.9200000000000015</v>
      </c>
      <c r="AN197" s="4">
        <f t="shared" si="207"/>
        <v>-1.7955117395132785</v>
      </c>
      <c r="AO197" s="4">
        <f t="shared" si="208"/>
        <v>-1.2020253333063927E-2</v>
      </c>
      <c r="AP197" s="4">
        <f t="shared" si="209"/>
        <v>-1.2021961864382338E-2</v>
      </c>
      <c r="AQ197" s="4">
        <f t="shared" si="210"/>
        <v>-1.2021955287178815E-2</v>
      </c>
      <c r="AR197" s="5">
        <f t="shared" si="211"/>
        <v>-1.2023529461566936E-2</v>
      </c>
    </row>
    <row r="198" spans="32:44" x14ac:dyDescent="0.25">
      <c r="AF198" s="3">
        <f t="shared" si="201"/>
        <v>1.9300000000000015</v>
      </c>
      <c r="AG198" s="5">
        <f t="shared" si="202"/>
        <v>-0.4239112085163772</v>
      </c>
      <c r="AI198" s="3">
        <f t="shared" si="203"/>
        <v>1.9300000000000015</v>
      </c>
      <c r="AJ198" s="4">
        <f t="shared" si="204"/>
        <v>-0.4239112085163772</v>
      </c>
      <c r="AK198" s="5">
        <f t="shared" si="205"/>
        <v>-0.44448412980093394</v>
      </c>
      <c r="AM198" s="3">
        <f t="shared" si="206"/>
        <v>1.9300000000000015</v>
      </c>
      <c r="AN198" s="4">
        <f t="shared" si="207"/>
        <v>-1.8075366852502406</v>
      </c>
      <c r="AO198" s="4">
        <f t="shared" si="208"/>
        <v>-1.2023529608720584E-2</v>
      </c>
      <c r="AP198" s="4">
        <f t="shared" si="209"/>
        <v>-1.2024970518390733E-2</v>
      </c>
      <c r="AQ198" s="4">
        <f t="shared" si="210"/>
        <v>-1.202496496648342E-2</v>
      </c>
      <c r="AR198" s="5">
        <f t="shared" si="211"/>
        <v>-1.2026273843303717E-2</v>
      </c>
    </row>
    <row r="199" spans="32:44" x14ac:dyDescent="0.25">
      <c r="AF199" s="3">
        <f t="shared" si="201"/>
        <v>1.9400000000000015</v>
      </c>
      <c r="AG199" s="5">
        <f t="shared" si="202"/>
        <v>-0.44448412980093388</v>
      </c>
      <c r="AI199" s="3">
        <f t="shared" si="203"/>
        <v>1.9400000000000015</v>
      </c>
      <c r="AJ199" s="4">
        <f t="shared" si="204"/>
        <v>-0.44448412980093388</v>
      </c>
      <c r="AK199" s="5">
        <f t="shared" si="205"/>
        <v>-0.46498416137695148</v>
      </c>
      <c r="AM199" s="3">
        <f t="shared" si="206"/>
        <v>1.9400000000000015</v>
      </c>
      <c r="AN199" s="4">
        <f t="shared" si="207"/>
        <v>-1.8195641132989149</v>
      </c>
      <c r="AO199" s="4">
        <f t="shared" si="208"/>
        <v>-1.2026273991554811E-2</v>
      </c>
      <c r="AP199" s="4">
        <f t="shared" si="209"/>
        <v>-1.2027451938410939E-2</v>
      </c>
      <c r="AQ199" s="4">
        <f t="shared" si="210"/>
        <v>-1.202744739565623E-2</v>
      </c>
      <c r="AR199" s="5">
        <f t="shared" si="211"/>
        <v>-1.2028495632356036E-2</v>
      </c>
    </row>
    <row r="200" spans="32:44" x14ac:dyDescent="0.25">
      <c r="AF200" s="3">
        <f t="shared" si="201"/>
        <v>1.9500000000000015</v>
      </c>
      <c r="AG200" s="5">
        <f t="shared" si="202"/>
        <v>-0.46498416137695148</v>
      </c>
      <c r="AI200" s="3">
        <f t="shared" si="203"/>
        <v>1.9500000000000015</v>
      </c>
      <c r="AJ200" s="4">
        <f t="shared" si="204"/>
        <v>-0.46498416137695148</v>
      </c>
      <c r="AK200" s="5">
        <f t="shared" si="205"/>
        <v>-0.48541301644456653</v>
      </c>
      <c r="AM200" s="3">
        <f t="shared" si="206"/>
        <v>1.9500000000000015</v>
      </c>
      <c r="AN200" s="4">
        <f t="shared" si="207"/>
        <v>-1.8315935057137847</v>
      </c>
      <c r="AO200" s="4">
        <f t="shared" si="208"/>
        <v>-1.2028495781646154E-2</v>
      </c>
      <c r="AP200" s="4">
        <f t="shared" si="209"/>
        <v>-1.2029415421317802E-2</v>
      </c>
      <c r="AQ200" s="4">
        <f t="shared" si="210"/>
        <v>-1.2029411871551321E-2</v>
      </c>
      <c r="AR200" s="5">
        <f t="shared" si="211"/>
        <v>-1.2030204121833766E-2</v>
      </c>
    </row>
    <row r="201" spans="32:44" x14ac:dyDescent="0.25">
      <c r="AF201" s="3">
        <f t="shared" si="201"/>
        <v>1.9600000000000015</v>
      </c>
      <c r="AG201" s="5">
        <f t="shared" si="202"/>
        <v>-0.48541301644456653</v>
      </c>
      <c r="AI201" s="3">
        <f t="shared" si="203"/>
        <v>1.9600000000000015</v>
      </c>
      <c r="AJ201" s="4">
        <f t="shared" si="204"/>
        <v>-0.48541301644456653</v>
      </c>
      <c r="AK201" s="5">
        <f t="shared" si="205"/>
        <v>-0.50577233378203479</v>
      </c>
      <c r="AM201" s="3">
        <f t="shared" si="206"/>
        <v>1.9600000000000015</v>
      </c>
      <c r="AN201" s="4">
        <f t="shared" si="207"/>
        <v>-1.8436243538380421</v>
      </c>
      <c r="AO201" s="4">
        <f t="shared" si="208"/>
        <v>-1.2030204272104716E-2</v>
      </c>
      <c r="AP201" s="4">
        <f t="shared" si="209"/>
        <v>-1.2030870255925986E-2</v>
      </c>
      <c r="AQ201" s="4">
        <f t="shared" si="210"/>
        <v>-1.2030867682960472E-2</v>
      </c>
      <c r="AR201" s="5">
        <f t="shared" si="211"/>
        <v>-1.2031408595667292E-2</v>
      </c>
    </row>
    <row r="202" spans="32:44" x14ac:dyDescent="0.25">
      <c r="AF202" s="3">
        <f t="shared" si="201"/>
        <v>1.9700000000000015</v>
      </c>
      <c r="AG202" s="5">
        <f t="shared" si="202"/>
        <v>-0.50577233378203479</v>
      </c>
      <c r="AI202" s="3">
        <f t="shared" si="203"/>
        <v>1.9700000000000015</v>
      </c>
      <c r="AJ202" s="4">
        <f t="shared" si="204"/>
        <v>-0.50577233378203479</v>
      </c>
      <c r="AK202" s="5">
        <f t="shared" si="205"/>
        <v>-0.52606368076265442</v>
      </c>
      <c r="AM202" s="3">
        <f t="shared" si="206"/>
        <v>1.9700000000000015</v>
      </c>
      <c r="AN202" s="4">
        <f t="shared" si="207"/>
        <v>-1.8556561582932616</v>
      </c>
      <c r="AO202" s="4">
        <f t="shared" si="208"/>
        <v>-1.2031408746861141E-2</v>
      </c>
      <c r="AP202" s="4">
        <f t="shared" si="209"/>
        <v>-1.2031825720727933E-2</v>
      </c>
      <c r="AQ202" s="4">
        <f t="shared" si="210"/>
        <v>-1.2031824108351727E-2</v>
      </c>
      <c r="AR202" s="5">
        <f t="shared" si="211"/>
        <v>-1.2032118326296137E-2</v>
      </c>
    </row>
    <row r="203" spans="32:44" x14ac:dyDescent="0.25">
      <c r="AF203" s="3">
        <f t="shared" si="201"/>
        <v>1.9800000000000015</v>
      </c>
      <c r="AG203" s="5">
        <f t="shared" si="202"/>
        <v>-0.52606368076265442</v>
      </c>
      <c r="AI203" s="3">
        <f t="shared" si="203"/>
        <v>1.9800000000000015</v>
      </c>
      <c r="AJ203" s="4">
        <f t="shared" si="204"/>
        <v>-0.52606368076265442</v>
      </c>
      <c r="AK203" s="5">
        <f t="shared" si="205"/>
        <v>-0.54628855620920025</v>
      </c>
      <c r="AM203" s="3">
        <f t="shared" si="206"/>
        <v>1.9800000000000015</v>
      </c>
      <c r="AN203" s="4">
        <f t="shared" si="207"/>
        <v>-1.8676884289667133</v>
      </c>
      <c r="AO203" s="4">
        <f t="shared" si="208"/>
        <v>-1.2032118478355232E-2</v>
      </c>
      <c r="AP203" s="4">
        <f t="shared" si="209"/>
        <v>-1.2032291081534511E-2</v>
      </c>
      <c r="AQ203" s="4">
        <f t="shared" si="210"/>
        <v>-1.2032290413510588E-2</v>
      </c>
      <c r="AR203" s="5">
        <f t="shared" si="211"/>
        <v>-1.203234257226427E-2</v>
      </c>
    </row>
    <row r="204" spans="32:44" x14ac:dyDescent="0.25">
      <c r="AF204" s="3">
        <f t="shared" si="201"/>
        <v>1.9900000000000015</v>
      </c>
      <c r="AG204" s="5">
        <f t="shared" si="202"/>
        <v>-0.54628855620920025</v>
      </c>
      <c r="AI204" s="3">
        <f t="shared" si="203"/>
        <v>1.9900000000000015</v>
      </c>
      <c r="AJ204" s="4">
        <f t="shared" si="204"/>
        <v>-0.54628855620920025</v>
      </c>
      <c r="AK204" s="5">
        <f t="shared" si="205"/>
        <v>-0.5664483930971872</v>
      </c>
      <c r="AM204" s="3">
        <f t="shared" si="206"/>
        <v>1.9900000000000015</v>
      </c>
      <c r="AN204" s="4">
        <f t="shared" si="207"/>
        <v>-1.87972068499623</v>
      </c>
      <c r="AO204" s="4">
        <f t="shared" si="208"/>
        <v>-1.2032342725131262E-2</v>
      </c>
      <c r="AP204" s="4">
        <f t="shared" si="209"/>
        <v>-1.2032275589026684E-2</v>
      </c>
      <c r="AQ204" s="4">
        <f t="shared" si="210"/>
        <v>-1.203227584909225E-2</v>
      </c>
      <c r="AR204" s="5">
        <f t="shared" si="211"/>
        <v>-1.2032090575730773E-2</v>
      </c>
    </row>
    <row r="205" spans="32:44" x14ac:dyDescent="0.25">
      <c r="AF205" s="3">
        <f t="shared" si="201"/>
        <v>2.0000000000000013</v>
      </c>
      <c r="AG205" s="5">
        <f t="shared" si="202"/>
        <v>-0.5664483930971872</v>
      </c>
      <c r="AI205" s="3">
        <f t="shared" si="203"/>
        <v>2.0000000000000013</v>
      </c>
      <c r="AJ205" s="4">
        <f t="shared" si="204"/>
        <v>-0.5664483930971872</v>
      </c>
      <c r="AK205" s="5">
        <f t="shared" si="205"/>
        <v>-0.58654456111742193</v>
      </c>
      <c r="AM205" s="3">
        <f t="shared" si="206"/>
        <v>2.0000000000000013</v>
      </c>
      <c r="AN205" s="4">
        <f t="shared" si="207"/>
        <v>-1.8917524547525455</v>
      </c>
      <c r="AO205" s="4">
        <f t="shared" si="208"/>
        <v>-1.2032090729348657E-2</v>
      </c>
      <c r="AP205" s="4">
        <f t="shared" si="209"/>
        <v>-1.2031788476226619E-2</v>
      </c>
      <c r="AQ205" s="4">
        <f t="shared" si="210"/>
        <v>-1.2031789648093238E-2</v>
      </c>
      <c r="AR205" s="5">
        <f t="shared" si="211"/>
        <v>-1.2031371559904048E-2</v>
      </c>
    </row>
    <row r="206" spans="32:44" x14ac:dyDescent="0.25">
      <c r="AF206" s="3">
        <f t="shared" si="201"/>
        <v>2.0100000000000011</v>
      </c>
      <c r="AG206" s="5">
        <f t="shared" si="202"/>
        <v>-0.58654456111742193</v>
      </c>
      <c r="AI206" s="3">
        <f t="shared" si="203"/>
        <v>2.0100000000000011</v>
      </c>
      <c r="AJ206" s="4">
        <f t="shared" si="204"/>
        <v>-0.58654456111742193</v>
      </c>
      <c r="AK206" s="5">
        <f t="shared" si="205"/>
        <v>-0.60657836910751217</v>
      </c>
      <c r="AM206" s="3">
        <f t="shared" si="206"/>
        <v>2.0100000000000011</v>
      </c>
      <c r="AN206" s="4">
        <f t="shared" si="207"/>
        <v>-1.9037832758190321</v>
      </c>
      <c r="AO206" s="4">
        <f t="shared" si="208"/>
        <v>-1.2031371714216183E-2</v>
      </c>
      <c r="AP206" s="4">
        <f t="shared" si="209"/>
        <v>-1.2030838955896649E-2</v>
      </c>
      <c r="AQ206" s="4">
        <f t="shared" si="210"/>
        <v>-1.2030841023250902E-2</v>
      </c>
      <c r="AR206" s="5">
        <f t="shared" si="211"/>
        <v>-1.2030194726408195E-2</v>
      </c>
    </row>
    <row r="207" spans="32:44" x14ac:dyDescent="0.25">
      <c r="AF207" s="3">
        <f t="shared" si="201"/>
        <v>2.0200000000000009</v>
      </c>
      <c r="AG207" s="5">
        <f t="shared" si="202"/>
        <v>-0.60657836910751206</v>
      </c>
      <c r="AI207" s="3">
        <f t="shared" si="203"/>
        <v>2.0200000000000009</v>
      </c>
      <c r="AJ207" s="4">
        <f t="shared" si="204"/>
        <v>-0.60657836910751206</v>
      </c>
      <c r="AK207" s="5">
        <f t="shared" si="205"/>
        <v>-0.62655106736128419</v>
      </c>
      <c r="AM207" s="3">
        <f t="shared" si="206"/>
        <v>2.0200000000000009</v>
      </c>
      <c r="AN207" s="4">
        <f t="shared" si="207"/>
        <v>-1.9158126949687748</v>
      </c>
      <c r="AO207" s="4">
        <f t="shared" si="208"/>
        <v>-1.2030194881358329E-2</v>
      </c>
      <c r="AP207" s="4">
        <f t="shared" si="209"/>
        <v>-1.202943621787461E-2</v>
      </c>
      <c r="AQ207" s="4">
        <f t="shared" si="210"/>
        <v>-1.2029439164379268E-2</v>
      </c>
      <c r="AR207" s="5">
        <f t="shared" si="211"/>
        <v>-1.2028569252589888E-2</v>
      </c>
    </row>
    <row r="208" spans="32:44" x14ac:dyDescent="0.25">
      <c r="AF208" s="3">
        <f t="shared" si="201"/>
        <v>2.0300000000000007</v>
      </c>
      <c r="AG208" s="5">
        <f t="shared" si="202"/>
        <v>-0.62655106736128419</v>
      </c>
      <c r="AI208" s="3">
        <f t="shared" si="203"/>
        <v>2.0300000000000007</v>
      </c>
      <c r="AJ208" s="4">
        <f t="shared" si="204"/>
        <v>-0.62655106736128419</v>
      </c>
      <c r="AK208" s="5">
        <f t="shared" si="205"/>
        <v>-0.64646384982440108</v>
      </c>
      <c r="AM208" s="3">
        <f t="shared" si="206"/>
        <v>2.0300000000000007</v>
      </c>
      <c r="AN208" s="4">
        <f t="shared" si="207"/>
        <v>-1.9278402681389253</v>
      </c>
      <c r="AO208" s="4">
        <f t="shared" si="208"/>
        <v>-1.20285694081222E-2</v>
      </c>
      <c r="AP208" s="4">
        <f t="shared" si="209"/>
        <v>-1.2027589426353909E-2</v>
      </c>
      <c r="AQ208" s="4">
        <f t="shared" si="210"/>
        <v>-1.2027593235649564E-2</v>
      </c>
      <c r="AR208" s="5">
        <f t="shared" si="211"/>
        <v>-1.2026504288774241E-2</v>
      </c>
    </row>
    <row r="209" spans="32:44" x14ac:dyDescent="0.25">
      <c r="AF209" s="3">
        <f t="shared" si="201"/>
        <v>2.0400000000000005</v>
      </c>
      <c r="AG209" s="5">
        <f t="shared" si="202"/>
        <v>-0.64646384982440108</v>
      </c>
      <c r="AI209" s="3">
        <f t="shared" si="203"/>
        <v>2.0400000000000005</v>
      </c>
      <c r="AJ209" s="4">
        <f t="shared" si="204"/>
        <v>-0.64646384982440108</v>
      </c>
      <c r="AK209" s="5">
        <f t="shared" si="205"/>
        <v>-0.66631785618386508</v>
      </c>
      <c r="AM209" s="3">
        <f t="shared" si="206"/>
        <v>2.0400000000000005</v>
      </c>
      <c r="AN209" s="4">
        <f t="shared" si="207"/>
        <v>-1.9398655604022907</v>
      </c>
      <c r="AO209" s="4">
        <f t="shared" si="208"/>
        <v>-1.2026504444833351E-2</v>
      </c>
      <c r="AP209" s="4">
        <f t="shared" si="209"/>
        <v>-1.2025307717116764E-2</v>
      </c>
      <c r="AQ209" s="4">
        <f t="shared" si="210"/>
        <v>-1.202531237282394E-2</v>
      </c>
      <c r="AR209" s="5">
        <f t="shared" si="211"/>
        <v>-1.202400895547791E-2</v>
      </c>
    </row>
    <row r="210" spans="32:44" x14ac:dyDescent="0.25">
      <c r="AF210" s="3">
        <f t="shared" si="201"/>
        <v>2.0500000000000003</v>
      </c>
      <c r="AG210" s="5">
        <f t="shared" si="202"/>
        <v>-0.66631785618386508</v>
      </c>
      <c r="AI210" s="3">
        <f t="shared" si="203"/>
        <v>2.0500000000000003</v>
      </c>
      <c r="AJ210" s="4">
        <f t="shared" si="204"/>
        <v>-0.66631785618386508</v>
      </c>
      <c r="AK210" s="5">
        <f t="shared" si="205"/>
        <v>-0.68611417385853701</v>
      </c>
      <c r="AM210" s="3">
        <f t="shared" si="206"/>
        <v>2.0500000000000003</v>
      </c>
      <c r="AN210" s="4">
        <f t="shared" si="207"/>
        <v>-1.9518881459361166</v>
      </c>
      <c r="AO210" s="4">
        <f t="shared" si="208"/>
        <v>-1.2024009112008929E-2</v>
      </c>
      <c r="AP210" s="4">
        <f t="shared" si="209"/>
        <v>-1.2022600194728814E-2</v>
      </c>
      <c r="AQ210" s="4">
        <f t="shared" si="210"/>
        <v>-1.2022605680450549E-2</v>
      </c>
      <c r="AR210" s="5">
        <f t="shared" si="211"/>
        <v>-1.2021092340587789E-2</v>
      </c>
    </row>
    <row r="211" spans="32:44" x14ac:dyDescent="0.25">
      <c r="AF211" s="3">
        <f t="shared" si="201"/>
        <v>2.06</v>
      </c>
      <c r="AG211" s="5">
        <f t="shared" si="202"/>
        <v>-0.68611417385853701</v>
      </c>
      <c r="AI211" s="3">
        <f t="shared" si="203"/>
        <v>2.06</v>
      </c>
      <c r="AJ211" s="4">
        <f t="shared" si="204"/>
        <v>-0.68611417385853701</v>
      </c>
      <c r="AK211" s="5">
        <f t="shared" si="205"/>
        <v>-0.70585383989729245</v>
      </c>
      <c r="AM211" s="3">
        <f t="shared" si="206"/>
        <v>2.06</v>
      </c>
      <c r="AN211" s="4">
        <f t="shared" si="207"/>
        <v>-1.9639076079880353</v>
      </c>
      <c r="AO211" s="4">
        <f t="shared" si="208"/>
        <v>-1.202109249753633E-2</v>
      </c>
      <c r="AP211" s="4">
        <f t="shared" si="209"/>
        <v>-1.2019475929703429E-2</v>
      </c>
      <c r="AQ211" s="4">
        <f t="shared" si="210"/>
        <v>-1.2019482229028256E-2</v>
      </c>
      <c r="AR211" s="5">
        <f t="shared" si="211"/>
        <v>-1.2017763496513305E-2</v>
      </c>
    </row>
    <row r="212" spans="32:44" x14ac:dyDescent="0.25">
      <c r="AF212" s="3">
        <f t="shared" si="201"/>
        <v>2.0699999999999998</v>
      </c>
      <c r="AG212" s="5">
        <f t="shared" si="202"/>
        <v>-0.70585383989729245</v>
      </c>
      <c r="AI212" s="3">
        <f t="shared" si="203"/>
        <v>2.0699999999999998</v>
      </c>
      <c r="AJ212" s="4">
        <f t="shared" si="204"/>
        <v>-0.70585383989729245</v>
      </c>
      <c r="AK212" s="5">
        <f t="shared" si="205"/>
        <v>-0.72553784279096312</v>
      </c>
      <c r="AM212" s="3">
        <f t="shared" si="206"/>
        <v>2.0699999999999998</v>
      </c>
      <c r="AN212" s="4">
        <f t="shared" si="207"/>
        <v>-1.9759235388391572</v>
      </c>
      <c r="AO212" s="4">
        <f t="shared" si="208"/>
        <v>-1.2017763653825517E-2</v>
      </c>
      <c r="AP212" s="4">
        <f t="shared" si="209"/>
        <v>-1.2015943955643647E-2</v>
      </c>
      <c r="AQ212" s="4">
        <f t="shared" si="210"/>
        <v>-1.201595105214899E-2</v>
      </c>
      <c r="AR212" s="5">
        <f t="shared" si="211"/>
        <v>-1.2014031437320468E-2</v>
      </c>
    </row>
    <row r="213" spans="32:44" x14ac:dyDescent="0.25">
      <c r="AF213" s="3">
        <f t="shared" si="201"/>
        <v>2.0799999999999996</v>
      </c>
      <c r="AG213" s="5">
        <f t="shared" si="202"/>
        <v>-0.72553784279096312</v>
      </c>
      <c r="AI213" s="3">
        <f t="shared" si="203"/>
        <v>2.0799999999999996</v>
      </c>
      <c r="AJ213" s="4">
        <f t="shared" si="204"/>
        <v>-0.72553784279096312</v>
      </c>
      <c r="AK213" s="5">
        <f t="shared" si="205"/>
        <v>-0.7451671242037825</v>
      </c>
      <c r="AM213" s="3">
        <f t="shared" si="206"/>
        <v>2.0799999999999996</v>
      </c>
      <c r="AN213" s="4">
        <f t="shared" si="207"/>
        <v>-1.9879355397642888</v>
      </c>
      <c r="AO213" s="4">
        <f t="shared" si="208"/>
        <v>-1.2014031594943077E-2</v>
      </c>
      <c r="AP213" s="4">
        <f t="shared" si="209"/>
        <v>-1.201201326636981E-2</v>
      </c>
      <c r="AQ213" s="4">
        <f t="shared" si="210"/>
        <v>-1.2012021143625753E-2</v>
      </c>
      <c r="AR213" s="5">
        <f t="shared" si="211"/>
        <v>-1.2009905135855281E-2</v>
      </c>
    </row>
    <row r="214" spans="32:44" x14ac:dyDescent="0.25">
      <c r="AF214" s="3">
        <f t="shared" si="201"/>
        <v>2.0899999999999994</v>
      </c>
      <c r="AG214" s="5">
        <f t="shared" si="202"/>
        <v>-0.7451671242037825</v>
      </c>
      <c r="AI214" s="3">
        <f t="shared" si="203"/>
        <v>2.0899999999999994</v>
      </c>
      <c r="AJ214" s="4">
        <f t="shared" si="204"/>
        <v>-0.7451671242037825</v>
      </c>
      <c r="AK214" s="5">
        <f t="shared" si="205"/>
        <v>-0.76474258062965117</v>
      </c>
      <c r="AM214" s="3">
        <f t="shared" si="206"/>
        <v>2.0899999999999994</v>
      </c>
      <c r="AN214" s="4">
        <f t="shared" si="207"/>
        <v>-1.9999432209892736</v>
      </c>
      <c r="AO214" s="4">
        <f t="shared" si="208"/>
        <v>-1.2009905293735603E-2</v>
      </c>
      <c r="AP214" s="4">
        <f t="shared" si="209"/>
        <v>-1.2007692813040425E-2</v>
      </c>
      <c r="AQ214" s="4">
        <f t="shared" si="210"/>
        <v>-1.2007701454613853E-2</v>
      </c>
      <c r="AR214" s="5">
        <f t="shared" si="211"/>
        <v>-1.2005393520864412E-2</v>
      </c>
    </row>
    <row r="215" spans="32:44" x14ac:dyDescent="0.25">
      <c r="AF215" s="3">
        <f t="shared" si="201"/>
        <v>2.0999999999999992</v>
      </c>
      <c r="AG215" s="5">
        <f t="shared" si="202"/>
        <v>-0.76474258062965106</v>
      </c>
      <c r="AI215" s="3">
        <f t="shared" si="203"/>
        <v>2.0999999999999992</v>
      </c>
      <c r="AJ215" s="4">
        <f t="shared" si="204"/>
        <v>-0.76474258062965106</v>
      </c>
      <c r="AK215" s="5">
        <f t="shared" si="205"/>
        <v>-0.78426506497816939</v>
      </c>
      <c r="AM215" s="3">
        <f t="shared" si="206"/>
        <v>2.0999999999999992</v>
      </c>
      <c r="AN215" s="4">
        <f t="shared" si="207"/>
        <v>-2.0119462016454546</v>
      </c>
      <c r="AO215" s="4">
        <f t="shared" si="208"/>
        <v>-1.2005393678950394E-2</v>
      </c>
      <c r="AP215" s="4">
        <f t="shared" si="209"/>
        <v>-1.2002991501274041E-2</v>
      </c>
      <c r="AQ215" s="4">
        <f t="shared" si="210"/>
        <v>-1.2003000890733109E-2</v>
      </c>
      <c r="AR215" s="5">
        <f t="shared" si="211"/>
        <v>-1.2000505474120411E-2</v>
      </c>
    </row>
    <row r="216" spans="32:44" x14ac:dyDescent="0.25">
      <c r="AF216" s="3">
        <f t="shared" si="201"/>
        <v>2.109999999999999</v>
      </c>
      <c r="AG216" s="5">
        <f t="shared" si="202"/>
        <v>-0.78426506497816939</v>
      </c>
      <c r="AI216" s="3">
        <f t="shared" si="203"/>
        <v>2.109999999999999</v>
      </c>
      <c r="AJ216" s="4">
        <f t="shared" si="204"/>
        <v>-0.78426506497816939</v>
      </c>
      <c r="AK216" s="5">
        <f t="shared" si="205"/>
        <v>-0.80373538809504486</v>
      </c>
      <c r="AM216" s="3">
        <f t="shared" si="206"/>
        <v>2.109999999999999</v>
      </c>
      <c r="AN216" s="4">
        <f t="shared" si="207"/>
        <v>-2.0239441097212669</v>
      </c>
      <c r="AO216" s="4">
        <f t="shared" si="208"/>
        <v>-1.2000505632360643E-2</v>
      </c>
      <c r="AP216" s="4">
        <f t="shared" si="209"/>
        <v>-1.1997918188279293E-2</v>
      </c>
      <c r="AQ216" s="4">
        <f t="shared" si="210"/>
        <v>-1.1997928309198214E-2</v>
      </c>
      <c r="AR216" s="5">
        <f t="shared" si="211"/>
        <v>-1.1995249827558686E-2</v>
      </c>
    </row>
    <row r="217" spans="32:44" x14ac:dyDescent="0.25">
      <c r="AF217" s="3">
        <f t="shared" si="201"/>
        <v>2.1199999999999988</v>
      </c>
      <c r="AG217" s="5">
        <f t="shared" si="202"/>
        <v>-0.80373538809504486</v>
      </c>
      <c r="AI217" s="3">
        <f t="shared" si="203"/>
        <v>2.1199999999999988</v>
      </c>
      <c r="AJ217" s="4">
        <f t="shared" si="204"/>
        <v>-0.80373538809504486</v>
      </c>
      <c r="AK217" s="5">
        <f t="shared" si="205"/>
        <v>-0.82315432022116153</v>
      </c>
      <c r="AM217" s="3">
        <f t="shared" si="206"/>
        <v>2.1199999999999988</v>
      </c>
      <c r="AN217" s="4">
        <f t="shared" si="207"/>
        <v>-2.035936582010978</v>
      </c>
      <c r="AO217" s="4">
        <f t="shared" si="208"/>
        <v>-1.1995249985902443E-2</v>
      </c>
      <c r="AP217" s="4">
        <f t="shared" si="209"/>
        <v>-1.1992481680000354E-2</v>
      </c>
      <c r="AQ217" s="4">
        <f t="shared" si="210"/>
        <v>-1.1992492515964459E-2</v>
      </c>
      <c r="AR217" s="5">
        <f t="shared" si="211"/>
        <v>-1.1989635360433378E-2</v>
      </c>
    </row>
    <row r="218" spans="32:44" x14ac:dyDescent="0.25">
      <c r="AF218" s="3">
        <f t="shared" si="201"/>
        <v>2.1299999999999986</v>
      </c>
      <c r="AG218" s="5">
        <f t="shared" si="202"/>
        <v>-0.82315432022116153</v>
      </c>
      <c r="AI218" s="3">
        <f t="shared" si="203"/>
        <v>2.1299999999999986</v>
      </c>
      <c r="AJ218" s="4">
        <f t="shared" si="204"/>
        <v>-0.82315432022116153</v>
      </c>
      <c r="AK218" s="5">
        <f t="shared" si="205"/>
        <v>-0.84252259239430816</v>
      </c>
      <c r="AM218" s="3">
        <f t="shared" si="206"/>
        <v>2.1299999999999986</v>
      </c>
      <c r="AN218" s="4">
        <f t="shared" si="207"/>
        <v>-2.0479232640605929</v>
      </c>
      <c r="AO218" s="4">
        <f t="shared" si="208"/>
        <v>-1.1989635518830635E-2</v>
      </c>
      <c r="AP218" s="4">
        <f t="shared" si="209"/>
        <v>-1.198669072828458E-2</v>
      </c>
      <c r="AQ218" s="4">
        <f t="shared" si="210"/>
        <v>-1.1986702262895646E-2</v>
      </c>
      <c r="AR218" s="5">
        <f t="shared" si="211"/>
        <v>-1.1983670796498742E-2</v>
      </c>
    </row>
    <row r="219" spans="32:44" x14ac:dyDescent="0.25">
      <c r="AF219" s="3">
        <f t="shared" si="201"/>
        <v>2.1399999999999983</v>
      </c>
      <c r="AG219" s="5">
        <f t="shared" si="202"/>
        <v>-0.84252259239430816</v>
      </c>
      <c r="AI219" s="3">
        <f t="shared" si="203"/>
        <v>2.1399999999999983</v>
      </c>
      <c r="AJ219" s="4">
        <f t="shared" si="204"/>
        <v>-0.84252259239430816</v>
      </c>
      <c r="AK219" s="5">
        <f t="shared" si="205"/>
        <v>-0.86184089779728823</v>
      </c>
      <c r="AM219" s="3">
        <f t="shared" si="206"/>
        <v>2.1399999999999983</v>
      </c>
      <c r="AN219" s="4">
        <f t="shared" si="207"/>
        <v>-2.0599038101109599</v>
      </c>
      <c r="AO219" s="4">
        <f t="shared" si="208"/>
        <v>-1.1983670954900216E-2</v>
      </c>
      <c r="AP219" s="4">
        <f t="shared" si="209"/>
        <v>-1.1980554028078943E-2</v>
      </c>
      <c r="AQ219" s="4">
        <f t="shared" si="210"/>
        <v>-1.1980566244960786E-2</v>
      </c>
      <c r="AR219" s="5">
        <f t="shared" si="211"/>
        <v>-1.1977364801222523E-2</v>
      </c>
    </row>
    <row r="220" spans="32:44" x14ac:dyDescent="0.25">
      <c r="AF220" s="3">
        <f t="shared" si="201"/>
        <v>2.1499999999999981</v>
      </c>
      <c r="AG220" s="5">
        <f t="shared" si="202"/>
        <v>-0.86184089779728823</v>
      </c>
      <c r="AI220" s="3">
        <f t="shared" si="203"/>
        <v>2.1499999999999981</v>
      </c>
      <c r="AJ220" s="4">
        <f t="shared" si="204"/>
        <v>-0.86184089779728823</v>
      </c>
      <c r="AK220" s="5">
        <f t="shared" si="205"/>
        <v>-0.88110989305588017</v>
      </c>
      <c r="AM220" s="3">
        <f t="shared" si="206"/>
        <v>2.1499999999999981</v>
      </c>
      <c r="AN220" s="4">
        <f t="shared" si="207"/>
        <v>-2.0718778830381055</v>
      </c>
      <c r="AO220" s="4">
        <f t="shared" si="208"/>
        <v>-1.1977364959579673E-2</v>
      </c>
      <c r="AP220" s="4">
        <f t="shared" si="209"/>
        <v>-1.1974080214661753E-2</v>
      </c>
      <c r="AQ220" s="4">
        <f t="shared" si="210"/>
        <v>-1.1974093097465976E-2</v>
      </c>
      <c r="AR220" s="5">
        <f t="shared" si="211"/>
        <v>-1.1970725979037573E-2</v>
      </c>
    </row>
    <row r="221" spans="32:44" x14ac:dyDescent="0.25">
      <c r="AF221" s="3">
        <f t="shared" si="201"/>
        <v>2.1599999999999979</v>
      </c>
      <c r="AG221" s="5">
        <f t="shared" si="202"/>
        <v>-0.88110989305588017</v>
      </c>
      <c r="AI221" s="3">
        <f t="shared" si="203"/>
        <v>2.1599999999999979</v>
      </c>
      <c r="AJ221" s="4">
        <f t="shared" si="204"/>
        <v>-0.88110989305588017</v>
      </c>
      <c r="AK221" s="5">
        <f t="shared" si="205"/>
        <v>-0.90033019948988191</v>
      </c>
      <c r="AM221" s="3">
        <f t="shared" si="206"/>
        <v>2.1599999999999979</v>
      </c>
      <c r="AN221" s="4">
        <f t="shared" si="207"/>
        <v>-2.0838451542908434</v>
      </c>
      <c r="AO221" s="4">
        <f t="shared" si="208"/>
        <v>-1.1970726137302649E-2</v>
      </c>
      <c r="AP221" s="4">
        <f t="shared" si="209"/>
        <v>-1.1967277860915457E-2</v>
      </c>
      <c r="AQ221" s="4">
        <f t="shared" si="210"/>
        <v>-1.1967291393327445E-2</v>
      </c>
      <c r="AR221" s="5">
        <f t="shared" si="211"/>
        <v>-1.1963762870637653E-2</v>
      </c>
    </row>
    <row r="222" spans="32:44" x14ac:dyDescent="0.25">
      <c r="AF222" s="3">
        <f t="shared" si="201"/>
        <v>2.1699999999999977</v>
      </c>
      <c r="AG222" s="5">
        <f t="shared" si="202"/>
        <v>-0.90033019948988191</v>
      </c>
      <c r="AI222" s="3">
        <f t="shared" si="203"/>
        <v>2.1699999999999977</v>
      </c>
      <c r="AJ222" s="4">
        <f t="shared" si="204"/>
        <v>-0.90033019948988191</v>
      </c>
      <c r="AK222" s="5">
        <f t="shared" si="205"/>
        <v>-0.91950240432025221</v>
      </c>
      <c r="AM222" s="3">
        <f t="shared" si="206"/>
        <v>2.1699999999999977</v>
      </c>
      <c r="AN222" s="4">
        <f t="shared" si="207"/>
        <v>-2.0958053038257041</v>
      </c>
      <c r="AO222" s="4">
        <f t="shared" si="208"/>
        <v>-1.1963763028763704E-2</v>
      </c>
      <c r="AP222" s="4">
        <f t="shared" si="209"/>
        <v>-1.1960155474646558E-2</v>
      </c>
      <c r="AQ222" s="4">
        <f t="shared" si="210"/>
        <v>-1.1960169640391618E-2</v>
      </c>
      <c r="AR222" s="5">
        <f t="shared" si="211"/>
        <v>-1.1956483950322878E-2</v>
      </c>
    </row>
    <row r="223" spans="32:44" x14ac:dyDescent="0.25">
      <c r="AF223" s="3">
        <f t="shared" si="201"/>
        <v>2.1799999999999975</v>
      </c>
      <c r="AG223" s="5">
        <f t="shared" si="202"/>
        <v>-0.91950240432025221</v>
      </c>
      <c r="AI223" s="3">
        <f t="shared" si="203"/>
        <v>2.1799999999999975</v>
      </c>
      <c r="AJ223" s="4">
        <f t="shared" si="204"/>
        <v>-0.91950240432025221</v>
      </c>
      <c r="AK223" s="5">
        <f t="shared" si="205"/>
        <v>-0.93862706183515632</v>
      </c>
      <c r="AM223" s="3">
        <f t="shared" si="206"/>
        <v>2.1799999999999975</v>
      </c>
      <c r="AN223" s="4">
        <f t="shared" si="207"/>
        <v>-2.1077580200392365</v>
      </c>
      <c r="AO223" s="4">
        <f t="shared" si="208"/>
        <v>-1.1956484108263781E-2</v>
      </c>
      <c r="AP223" s="4">
        <f t="shared" si="209"/>
        <v>-1.1952721495957859E-2</v>
      </c>
      <c r="AQ223" s="4">
        <f t="shared" si="210"/>
        <v>-1.195273627880749E-2</v>
      </c>
      <c r="AR223" s="5">
        <f t="shared" si="211"/>
        <v>-1.194889762340029E-2</v>
      </c>
    </row>
    <row r="224" spans="32:44" x14ac:dyDescent="0.25">
      <c r="AF224" s="3">
        <f t="shared" si="201"/>
        <v>2.1899999999999973</v>
      </c>
      <c r="AG224" s="5">
        <f t="shared" si="202"/>
        <v>-0.93862706183515632</v>
      </c>
      <c r="AI224" s="3">
        <f t="shared" si="203"/>
        <v>2.1899999999999973</v>
      </c>
      <c r="AJ224" s="4">
        <f t="shared" si="204"/>
        <v>-0.93862706183515632</v>
      </c>
      <c r="AK224" s="5">
        <f t="shared" si="205"/>
        <v>-0.95770469451753204</v>
      </c>
      <c r="AM224" s="3">
        <f t="shared" si="206"/>
        <v>2.1899999999999973</v>
      </c>
      <c r="AN224" s="4">
        <f t="shared" si="207"/>
        <v>-2.1197029996977408</v>
      </c>
      <c r="AO224" s="4">
        <f t="shared" si="208"/>
        <v>-1.1948897781110759E-2</v>
      </c>
      <c r="AP224" s="4">
        <f t="shared" si="209"/>
        <v>-1.1944984294678454E-2</v>
      </c>
      <c r="AQ224" s="4">
        <f t="shared" si="210"/>
        <v>-1.1944999678456721E-2</v>
      </c>
      <c r="AR224" s="5">
        <f t="shared" si="211"/>
        <v>-1.1941012223644461E-2</v>
      </c>
    </row>
    <row r="225" spans="32:44" x14ac:dyDescent="0.25">
      <c r="AF225" s="3">
        <f t="shared" si="201"/>
        <v>2.1999999999999971</v>
      </c>
      <c r="AG225" s="5">
        <f t="shared" si="202"/>
        <v>-0.95770469451753193</v>
      </c>
      <c r="AI225" s="3">
        <f t="shared" si="203"/>
        <v>2.1999999999999971</v>
      </c>
      <c r="AJ225" s="4">
        <f t="shared" si="204"/>
        <v>-0.95770469451753193</v>
      </c>
      <c r="AK225" s="5">
        <f t="shared" si="205"/>
        <v>-0.97673579413661005</v>
      </c>
      <c r="AM225" s="3">
        <f t="shared" si="206"/>
        <v>2.1999999999999971</v>
      </c>
      <c r="AN225" s="4">
        <f t="shared" si="207"/>
        <v>-2.1316399478644921</v>
      </c>
      <c r="AO225" s="4">
        <f t="shared" si="208"/>
        <v>-1.1941012381080083E-2</v>
      </c>
      <c r="AP225" s="4">
        <f t="shared" si="209"/>
        <v>-1.1936952167856001E-2</v>
      </c>
      <c r="AQ225" s="4">
        <f t="shared" si="210"/>
        <v>-1.1936968136446053E-2</v>
      </c>
      <c r="AR225" s="5">
        <f t="shared" si="211"/>
        <v>-1.1932836010822817E-2</v>
      </c>
    </row>
    <row r="226" spans="32:44" x14ac:dyDescent="0.25">
      <c r="AF226" s="3">
        <f t="shared" si="201"/>
        <v>2.2099999999999969</v>
      </c>
      <c r="AG226" s="5">
        <f t="shared" si="202"/>
        <v>-0.97673579413661005</v>
      </c>
      <c r="AI226" s="3">
        <f t="shared" si="203"/>
        <v>2.2099999999999969</v>
      </c>
      <c r="AJ226" s="4">
        <f t="shared" si="204"/>
        <v>-0.97673579413661005</v>
      </c>
      <c r="AK226" s="5">
        <f t="shared" si="205"/>
        <v>-0.99572082280565855</v>
      </c>
      <c r="AM226" s="3">
        <f t="shared" si="206"/>
        <v>2.2099999999999969</v>
      </c>
      <c r="AN226" s="4">
        <f t="shared" si="207"/>
        <v>-2.1435685778245248</v>
      </c>
      <c r="AO226" s="4">
        <f t="shared" si="208"/>
        <v>-1.1932836167940065E-2</v>
      </c>
      <c r="AP226" s="4">
        <f t="shared" si="209"/>
        <v>-1.1928633337316107E-2</v>
      </c>
      <c r="AQ226" s="4">
        <f t="shared" si="210"/>
        <v>-1.1928649874666719E-2</v>
      </c>
      <c r="AR226" s="5">
        <f t="shared" si="211"/>
        <v>-1.192437716829009E-2</v>
      </c>
    </row>
    <row r="227" spans="32:44" x14ac:dyDescent="0.25">
      <c r="AF227" s="3">
        <f t="shared" si="201"/>
        <v>2.2199999999999966</v>
      </c>
      <c r="AG227" s="5">
        <f t="shared" si="202"/>
        <v>-0.99572082280565866</v>
      </c>
      <c r="AI227" s="3">
        <f t="shared" si="203"/>
        <v>2.2199999999999966</v>
      </c>
      <c r="AJ227" s="4">
        <f t="shared" si="204"/>
        <v>-0.99572082280565866</v>
      </c>
      <c r="AK227" s="5">
        <f t="shared" si="205"/>
        <v>-1.0146602140080585</v>
      </c>
      <c r="AM227" s="3">
        <f t="shared" si="206"/>
        <v>2.2199999999999966</v>
      </c>
      <c r="AN227" s="4">
        <f t="shared" si="207"/>
        <v>-2.1554886110070477</v>
      </c>
      <c r="AO227" s="4">
        <f t="shared" si="208"/>
        <v>-1.1924377325046339E-2</v>
      </c>
      <c r="AP227" s="4">
        <f t="shared" si="209"/>
        <v>-1.1920035947292811E-2</v>
      </c>
      <c r="AQ227" s="4">
        <f t="shared" si="210"/>
        <v>-1.1920053037424999E-2</v>
      </c>
      <c r="AR227" s="5">
        <f t="shared" si="211"/>
        <v>-1.1915643800655911E-2</v>
      </c>
    </row>
    <row r="228" spans="32:44" x14ac:dyDescent="0.25">
      <c r="AF228" s="3">
        <f t="shared" si="201"/>
        <v>2.2299999999999964</v>
      </c>
      <c r="AG228" s="5">
        <f t="shared" si="202"/>
        <v>-1.0146602140080587</v>
      </c>
      <c r="AI228" s="3">
        <f t="shared" si="203"/>
        <v>2.2299999999999964</v>
      </c>
      <c r="AJ228" s="4">
        <f t="shared" si="204"/>
        <v>-1.0146602140080587</v>
      </c>
      <c r="AK228" s="5">
        <f t="shared" si="205"/>
        <v>-1.0335543735936723</v>
      </c>
      <c r="AM228" s="3">
        <f t="shared" si="206"/>
        <v>2.2299999999999964</v>
      </c>
      <c r="AN228" s="4">
        <f t="shared" si="207"/>
        <v>-2.1673997769055648</v>
      </c>
      <c r="AO228" s="4">
        <f t="shared" si="208"/>
        <v>-1.1915643957009449E-2</v>
      </c>
      <c r="AP228" s="4">
        <f t="shared" si="209"/>
        <v>-1.1911168062134121E-2</v>
      </c>
      <c r="AQ228" s="4">
        <f t="shared" si="210"/>
        <v>-1.1911185689147766E-2</v>
      </c>
      <c r="AR228" s="5">
        <f t="shared" si="211"/>
        <v>-1.1906643931529246E-2</v>
      </c>
    </row>
    <row r="229" spans="32:44" x14ac:dyDescent="0.25">
      <c r="AF229" s="3">
        <f t="shared" si="201"/>
        <v>2.2399999999999962</v>
      </c>
      <c r="AG229" s="5">
        <f t="shared" si="202"/>
        <v>-1.0335543735936723</v>
      </c>
      <c r="AI229" s="3">
        <f t="shared" si="203"/>
        <v>2.2399999999999962</v>
      </c>
      <c r="AJ229" s="4">
        <f t="shared" si="204"/>
        <v>-1.0335543735936723</v>
      </c>
      <c r="AK229" s="5">
        <f t="shared" si="205"/>
        <v>-1.0524036807473256</v>
      </c>
      <c r="AM229" s="3">
        <f t="shared" si="206"/>
        <v>2.2399999999999962</v>
      </c>
      <c r="AN229" s="4">
        <f t="shared" si="207"/>
        <v>-2.1793018129957797</v>
      </c>
      <c r="AO229" s="4">
        <f t="shared" si="208"/>
        <v>-1.1906644087439305E-2</v>
      </c>
      <c r="AP229" s="4">
        <f t="shared" si="209"/>
        <v>-1.1902037664086243E-2</v>
      </c>
      <c r="AQ229" s="4">
        <f t="shared" si="210"/>
        <v>-1.1902055812166723E-2</v>
      </c>
      <c r="AR229" s="5">
        <f t="shared" si="211"/>
        <v>-1.1897385501343099E-2</v>
      </c>
    </row>
    <row r="230" spans="32:44" x14ac:dyDescent="0.25">
      <c r="AF230" s="3">
        <f t="shared" si="201"/>
        <v>2.249999999999996</v>
      </c>
      <c r="AG230" s="5">
        <f t="shared" si="202"/>
        <v>-1.0524036807473256</v>
      </c>
      <c r="AI230" s="3">
        <f t="shared" si="203"/>
        <v>2.249999999999996</v>
      </c>
      <c r="AJ230" s="4">
        <f t="shared" si="204"/>
        <v>-1.0524036807473256</v>
      </c>
      <c r="AK230" s="5">
        <f t="shared" si="205"/>
        <v>-1.0712084889310953</v>
      </c>
      <c r="AM230" s="3">
        <f t="shared" si="206"/>
        <v>2.249999999999996</v>
      </c>
      <c r="AN230" s="4">
        <f t="shared" si="207"/>
        <v>-2.1911944646513666</v>
      </c>
      <c r="AO230" s="4">
        <f t="shared" si="208"/>
        <v>-1.1897385656769848E-2</v>
      </c>
      <c r="AP230" s="4">
        <f t="shared" si="209"/>
        <v>-1.1892652651159526E-2</v>
      </c>
      <c r="AQ230" s="4">
        <f t="shared" si="210"/>
        <v>-1.1892671304584363E-2</v>
      </c>
      <c r="AR230" s="5">
        <f t="shared" si="211"/>
        <v>-1.1887876365262602E-2</v>
      </c>
    </row>
    <row r="231" spans="32:44" x14ac:dyDescent="0.25">
      <c r="AF231" s="3">
        <f t="shared" si="201"/>
        <v>2.2599999999999958</v>
      </c>
      <c r="AG231" s="5">
        <f t="shared" si="202"/>
        <v>-1.0712084889310953</v>
      </c>
      <c r="AI231" s="3">
        <f t="shared" si="203"/>
        <v>2.2599999999999958</v>
      </c>
      <c r="AJ231" s="4">
        <f t="shared" si="204"/>
        <v>-1.0712084889310953</v>
      </c>
      <c r="AK231" s="5">
        <f t="shared" si="205"/>
        <v>-1.0899691268019669</v>
      </c>
      <c r="AM231" s="3">
        <f t="shared" si="206"/>
        <v>2.2599999999999958</v>
      </c>
      <c r="AN231" s="4">
        <f t="shared" si="207"/>
        <v>-2.2030774850576922</v>
      </c>
      <c r="AO231" s="4">
        <f t="shared" si="208"/>
        <v>-1.1887876520167184E-2</v>
      </c>
      <c r="AP231" s="4">
        <f t="shared" si="209"/>
        <v>-1.1883020835079359E-2</v>
      </c>
      <c r="AQ231" s="4">
        <f t="shared" si="210"/>
        <v>-1.188303997822478E-2</v>
      </c>
      <c r="AR231" s="5">
        <f t="shared" si="211"/>
        <v>-1.1878124291179168E-2</v>
      </c>
    </row>
    <row r="232" spans="32:44" x14ac:dyDescent="0.25">
      <c r="AF232" s="3">
        <f t="shared" si="201"/>
        <v>2.2699999999999956</v>
      </c>
      <c r="AG232" s="5">
        <f t="shared" si="202"/>
        <v>-1.0899691268019667</v>
      </c>
      <c r="AI232" s="3">
        <f t="shared" si="203"/>
        <v>2.2699999999999956</v>
      </c>
      <c r="AJ232" s="4">
        <f t="shared" si="204"/>
        <v>-1.0899691268019667</v>
      </c>
      <c r="AK232" s="5">
        <f t="shared" si="205"/>
        <v>-1.1086858991063111</v>
      </c>
      <c r="AM232" s="3">
        <f t="shared" si="206"/>
        <v>2.2699999999999956</v>
      </c>
      <c r="AN232" s="4">
        <f t="shared" si="207"/>
        <v>-2.2149506351235773</v>
      </c>
      <c r="AO232" s="4">
        <f t="shared" si="208"/>
        <v>-1.18781244455237E-2</v>
      </c>
      <c r="AP232" s="4">
        <f t="shared" si="209"/>
        <v>-1.1873149939324305E-2</v>
      </c>
      <c r="AQ232" s="4">
        <f t="shared" si="210"/>
        <v>-1.1873169556671795E-2</v>
      </c>
      <c r="AR232" s="5">
        <f t="shared" si="211"/>
        <v>-1.1868136957793247E-2</v>
      </c>
    </row>
    <row r="233" spans="32:44" x14ac:dyDescent="0.25">
      <c r="AF233" s="3">
        <f t="shared" si="201"/>
        <v>2.2799999999999954</v>
      </c>
      <c r="AG233" s="5">
        <f t="shared" si="202"/>
        <v>-1.1086858991063111</v>
      </c>
      <c r="AI233" s="3">
        <f t="shared" si="203"/>
        <v>2.2799999999999954</v>
      </c>
      <c r="AJ233" s="4">
        <f t="shared" si="204"/>
        <v>-1.1086858991063111</v>
      </c>
      <c r="AK233" s="5">
        <f t="shared" si="205"/>
        <v>-1.1273590875525248</v>
      </c>
      <c r="AM233" s="3">
        <f t="shared" si="206"/>
        <v>2.2799999999999954</v>
      </c>
      <c r="AN233" s="4">
        <f t="shared" si="207"/>
        <v>-2.2268136833911822</v>
      </c>
      <c r="AO233" s="4">
        <f t="shared" si="208"/>
        <v>-1.186813711154081E-2</v>
      </c>
      <c r="AP233" s="4">
        <f t="shared" si="209"/>
        <v>-1.1863047597253996E-2</v>
      </c>
      <c r="AQ233" s="4">
        <f t="shared" si="210"/>
        <v>-1.1863067673396755E-2</v>
      </c>
      <c r="AR233" s="5">
        <f t="shared" si="211"/>
        <v>-1.1857921952787764E-2</v>
      </c>
    </row>
    <row r="234" spans="32:44" x14ac:dyDescent="0.25">
      <c r="AF234" s="3">
        <f t="shared" si="201"/>
        <v>2.2899999999999952</v>
      </c>
      <c r="AG234" s="5">
        <f t="shared" si="202"/>
        <v>-1.1273590875525248</v>
      </c>
      <c r="AI234" s="3">
        <f t="shared" si="203"/>
        <v>2.2899999999999952</v>
      </c>
      <c r="AJ234" s="4">
        <f t="shared" si="204"/>
        <v>-1.1273590875525248</v>
      </c>
      <c r="AK234" s="5">
        <f t="shared" si="205"/>
        <v>-1.1459889516630646</v>
      </c>
      <c r="AM234" s="3">
        <f t="shared" si="206"/>
        <v>2.2899999999999952</v>
      </c>
      <c r="AN234" s="4">
        <f t="shared" si="207"/>
        <v>-2.2386664059441173</v>
      </c>
      <c r="AO234" s="4">
        <f t="shared" si="208"/>
        <v>-1.185792210590245E-2</v>
      </c>
      <c r="AP234" s="4">
        <f t="shared" si="209"/>
        <v>-1.1852721350328674E-2</v>
      </c>
      <c r="AQ234" s="4">
        <f t="shared" si="210"/>
        <v>-1.1852741869977991E-2</v>
      </c>
      <c r="AR234" s="5">
        <f t="shared" si="211"/>
        <v>-1.1847486771094073E-2</v>
      </c>
    </row>
    <row r="235" spans="32:44" x14ac:dyDescent="0.25">
      <c r="AF235" s="3">
        <f t="shared" si="201"/>
        <v>2.2999999999999949</v>
      </c>
      <c r="AG235" s="5">
        <f t="shared" si="202"/>
        <v>-1.1459889516630646</v>
      </c>
      <c r="AI235" s="3">
        <f t="shared" si="203"/>
        <v>2.2999999999999949</v>
      </c>
      <c r="AJ235" s="4">
        <f t="shared" si="204"/>
        <v>-1.1459889516630646</v>
      </c>
      <c r="AK235" s="5">
        <f t="shared" si="205"/>
        <v>-1.1645757296070169</v>
      </c>
      <c r="AM235" s="3">
        <f t="shared" si="206"/>
        <v>2.2999999999999949</v>
      </c>
      <c r="AN235" s="4">
        <f t="shared" si="207"/>
        <v>-2.2505085863138614</v>
      </c>
      <c r="AO235" s="4">
        <f t="shared" si="208"/>
        <v>-1.1847486923540967E-2</v>
      </c>
      <c r="AP235" s="4">
        <f t="shared" si="209"/>
        <v>-1.1842178646422121E-2</v>
      </c>
      <c r="AQ235" s="4">
        <f t="shared" si="210"/>
        <v>-1.1842199594413641E-2</v>
      </c>
      <c r="AR235" s="5">
        <f t="shared" si="211"/>
        <v>-1.1836838813252077E-2</v>
      </c>
    </row>
    <row r="236" spans="32:44" x14ac:dyDescent="0.25">
      <c r="AF236" s="3">
        <f t="shared" si="201"/>
        <v>2.3099999999999947</v>
      </c>
      <c r="AG236" s="5">
        <f t="shared" si="202"/>
        <v>-1.1645757296070169</v>
      </c>
      <c r="AI236" s="3">
        <f t="shared" si="203"/>
        <v>2.3099999999999947</v>
      </c>
      <c r="AJ236" s="4">
        <f t="shared" si="204"/>
        <v>-1.1645757296070169</v>
      </c>
      <c r="AK236" s="5">
        <f t="shared" si="205"/>
        <v>-1.1831196390142482</v>
      </c>
      <c r="AM236" s="3">
        <f t="shared" si="206"/>
        <v>2.3099999999999947</v>
      </c>
      <c r="AN236" s="4">
        <f t="shared" si="207"/>
        <v>-2.2623400153845914</v>
      </c>
      <c r="AO236" s="4">
        <f t="shared" si="208"/>
        <v>-1.1836838964997272E-2</v>
      </c>
      <c r="AP236" s="4">
        <f t="shared" si="209"/>
        <v>-1.1831426838229284E-2</v>
      </c>
      <c r="AQ236" s="4">
        <f t="shared" si="210"/>
        <v>-1.1831448199529158E-2</v>
      </c>
      <c r="AR236" s="5">
        <f t="shared" si="211"/>
        <v>-1.1825985383865626E-2</v>
      </c>
    </row>
    <row r="237" spans="32:44" x14ac:dyDescent="0.25">
      <c r="AF237" s="3">
        <f t="shared" si="201"/>
        <v>2.3199999999999945</v>
      </c>
      <c r="AG237" s="5">
        <f t="shared" si="202"/>
        <v>-1.1831196390142482</v>
      </c>
      <c r="AI237" s="3">
        <f t="shared" si="203"/>
        <v>2.3199999999999945</v>
      </c>
      <c r="AJ237" s="4">
        <f t="shared" si="204"/>
        <v>-1.1831196390142482</v>
      </c>
      <c r="AK237" s="5">
        <f t="shared" si="205"/>
        <v>-1.2016208777720918</v>
      </c>
      <c r="AM237" s="3">
        <f t="shared" si="206"/>
        <v>2.3199999999999945</v>
      </c>
      <c r="AN237" s="4">
        <f t="shared" si="207"/>
        <v>-2.2741604912965134</v>
      </c>
      <c r="AO237" s="4">
        <f t="shared" si="208"/>
        <v>-1.1825985534876224E-2</v>
      </c>
      <c r="AP237" s="4">
        <f t="shared" si="209"/>
        <v>-1.1820473181769832E-2</v>
      </c>
      <c r="AQ237" s="4">
        <f t="shared" si="210"/>
        <v>-1.1820494941480738E-2</v>
      </c>
      <c r="AR237" s="5">
        <f t="shared" si="211"/>
        <v>-1.1814933690154216E-2</v>
      </c>
    </row>
    <row r="238" spans="32:44" x14ac:dyDescent="0.25">
      <c r="AF238" s="3">
        <f t="shared" si="201"/>
        <v>2.3299999999999943</v>
      </c>
      <c r="AG238" s="5">
        <f t="shared" si="202"/>
        <v>-1.2016208777720916</v>
      </c>
      <c r="AI238" s="3">
        <f t="shared" si="203"/>
        <v>2.3299999999999943</v>
      </c>
      <c r="AJ238" s="4">
        <f t="shared" si="204"/>
        <v>-1.2016208777720916</v>
      </c>
      <c r="AK238" s="5">
        <f t="shared" si="205"/>
        <v>-1.2200796248054468</v>
      </c>
      <c r="AM238" s="3">
        <f t="shared" si="206"/>
        <v>2.3299999999999943</v>
      </c>
      <c r="AN238" s="4">
        <f t="shared" si="207"/>
        <v>-2.2859698193477946</v>
      </c>
      <c r="AO238" s="4">
        <f t="shared" si="208"/>
        <v>-1.1814933840398343E-2</v>
      </c>
      <c r="AP238" s="4">
        <f t="shared" si="209"/>
        <v>-1.1809324834988382E-2</v>
      </c>
      <c r="AQ238" s="4">
        <f t="shared" si="210"/>
        <v>-1.1809346978355381E-2</v>
      </c>
      <c r="AR238" s="5">
        <f t="shared" si="211"/>
        <v>-1.1803690840601804E-2</v>
      </c>
    </row>
    <row r="239" spans="32:44" x14ac:dyDescent="0.25">
      <c r="AF239" s="3">
        <f t="shared" si="201"/>
        <v>2.3399999999999941</v>
      </c>
      <c r="AG239" s="5">
        <f t="shared" si="202"/>
        <v>-1.2200796248054466</v>
      </c>
      <c r="AI239" s="3">
        <f t="shared" si="203"/>
        <v>2.3399999999999941</v>
      </c>
      <c r="AJ239" s="4">
        <f t="shared" si="204"/>
        <v>-1.2200796248054466</v>
      </c>
      <c r="AK239" s="5">
        <f t="shared" si="205"/>
        <v>-1.2384960408410877</v>
      </c>
      <c r="AM239" s="3">
        <f t="shared" si="206"/>
        <v>2.3399999999999941</v>
      </c>
      <c r="AN239" s="4">
        <f t="shared" si="207"/>
        <v>-2.2977678118951932</v>
      </c>
      <c r="AO239" s="4">
        <f t="shared" si="208"/>
        <v>-1.1803690990048594E-2</v>
      </c>
      <c r="AP239" s="4">
        <f t="shared" si="209"/>
        <v>-1.1797988856452031E-2</v>
      </c>
      <c r="AQ239" s="4">
        <f t="shared" si="210"/>
        <v>-1.1798011368868284E-2</v>
      </c>
      <c r="AR239" s="5">
        <f t="shared" si="211"/>
        <v>-1.1792263843702933E-2</v>
      </c>
    </row>
    <row r="240" spans="32:44" x14ac:dyDescent="0.25">
      <c r="AF240" s="3">
        <f t="shared" si="201"/>
        <v>2.3499999999999939</v>
      </c>
      <c r="AG240" s="5">
        <f t="shared" si="202"/>
        <v>-1.2384960408410874</v>
      </c>
      <c r="AI240" s="3">
        <f t="shared" si="203"/>
        <v>2.3499999999999939</v>
      </c>
      <c r="AJ240" s="4">
        <f t="shared" si="204"/>
        <v>-1.2384960408410874</v>
      </c>
      <c r="AK240" s="5">
        <f t="shared" si="205"/>
        <v>-1.2568702691569025</v>
      </c>
      <c r="AM240" s="3">
        <f t="shared" si="206"/>
        <v>2.3499999999999939</v>
      </c>
      <c r="AN240" s="4">
        <f t="shared" si="207"/>
        <v>-2.3095542882534823</v>
      </c>
      <c r="AO240" s="4">
        <f t="shared" si="208"/>
        <v>-1.179226399232255E-2</v>
      </c>
      <c r="AP240" s="4">
        <f t="shared" si="209"/>
        <v>-1.1786472204145472E-2</v>
      </c>
      <c r="AQ240" s="4">
        <f t="shared" si="210"/>
        <v>-1.178649507115776E-2</v>
      </c>
      <c r="AR240" s="5">
        <f t="shared" si="211"/>
        <v>-1.1780659606806632E-2</v>
      </c>
    </row>
    <row r="241" spans="32:44" x14ac:dyDescent="0.25">
      <c r="AF241" s="3">
        <f t="shared" si="201"/>
        <v>2.3599999999999937</v>
      </c>
      <c r="AG241" s="5">
        <f t="shared" si="202"/>
        <v>-1.2568702691569023</v>
      </c>
      <c r="AI241" s="3">
        <f t="shared" si="203"/>
        <v>2.3599999999999937</v>
      </c>
      <c r="AJ241" s="4">
        <f t="shared" si="204"/>
        <v>-1.2568702691569023</v>
      </c>
      <c r="AK241" s="5">
        <f t="shared" si="205"/>
        <v>-1.275202436316716</v>
      </c>
      <c r="AM241" s="3">
        <f t="shared" si="206"/>
        <v>2.3599999999999937</v>
      </c>
      <c r="AN241" s="4">
        <f t="shared" si="207"/>
        <v>-2.3213290745937676</v>
      </c>
      <c r="AO241" s="4">
        <f t="shared" si="208"/>
        <v>-1.1780659754570249E-2</v>
      </c>
      <c r="AP241" s="4">
        <f t="shared" si="209"/>
        <v>-1.1774781734363679E-2</v>
      </c>
      <c r="AQ241" s="4">
        <f t="shared" si="210"/>
        <v>-1.1774804941677755E-2</v>
      </c>
      <c r="AR241" s="5">
        <f t="shared" si="211"/>
        <v>-1.1768884935057825E-2</v>
      </c>
    </row>
    <row r="242" spans="32:44" x14ac:dyDescent="0.25">
      <c r="AF242" s="3">
        <f t="shared" si="201"/>
        <v>2.3699999999999934</v>
      </c>
      <c r="AG242" s="5">
        <f t="shared" si="202"/>
        <v>-1.275202436316716</v>
      </c>
      <c r="AI242" s="3">
        <f t="shared" si="203"/>
        <v>2.3699999999999934</v>
      </c>
      <c r="AJ242" s="4">
        <f t="shared" si="204"/>
        <v>-1.275202436316716</v>
      </c>
      <c r="AK242" s="5">
        <f t="shared" si="205"/>
        <v>-1.2934926528912829</v>
      </c>
      <c r="AM242" s="3">
        <f t="shared" si="206"/>
        <v>2.3699999999999934</v>
      </c>
      <c r="AN242" s="4">
        <f t="shared" si="207"/>
        <v>-2.3330920038407932</v>
      </c>
      <c r="AO242" s="4">
        <f t="shared" si="208"/>
        <v>-1.1768885081937644E-2</v>
      </c>
      <c r="AP242" s="4">
        <f t="shared" si="209"/>
        <v>-1.1762924200702192E-2</v>
      </c>
      <c r="AQ242" s="4">
        <f t="shared" si="210"/>
        <v>-1.1762947734187941E-2</v>
      </c>
      <c r="AR242" s="5">
        <f t="shared" si="211"/>
        <v>-1.1756946530436041E-2</v>
      </c>
    </row>
    <row r="243" spans="32:44" x14ac:dyDescent="0.25">
      <c r="AF243" s="3">
        <f t="shared" si="201"/>
        <v>2.3799999999999932</v>
      </c>
      <c r="AG243" s="5">
        <f t="shared" si="202"/>
        <v>-1.2934926528912829</v>
      </c>
      <c r="AI243" s="3">
        <f t="shared" si="203"/>
        <v>2.3799999999999932</v>
      </c>
      <c r="AJ243" s="4">
        <f t="shared" si="204"/>
        <v>-1.2934926528912829</v>
      </c>
      <c r="AK243" s="5">
        <f t="shared" si="205"/>
        <v>-1.3117410141659731</v>
      </c>
      <c r="AM243" s="3">
        <f t="shared" si="206"/>
        <v>2.3799999999999932</v>
      </c>
      <c r="AN243" s="4">
        <f t="shared" si="207"/>
        <v>-2.3448429155693375</v>
      </c>
      <c r="AO243" s="4">
        <f t="shared" si="208"/>
        <v>-1.1756946676405288E-2</v>
      </c>
      <c r="AP243" s="4">
        <f t="shared" si="209"/>
        <v>-1.1750906253144375E-2</v>
      </c>
      <c r="AQ243" s="4">
        <f t="shared" si="210"/>
        <v>-1.1750930098840767E-2</v>
      </c>
      <c r="AR243" s="5">
        <f t="shared" si="211"/>
        <v>-1.1744850990890947E-2</v>
      </c>
    </row>
    <row r="244" spans="32:44" x14ac:dyDescent="0.25">
      <c r="AF244" s="3">
        <f t="shared" si="201"/>
        <v>2.389999999999993</v>
      </c>
      <c r="AG244" s="5">
        <f t="shared" si="202"/>
        <v>-1.3117410141659729</v>
      </c>
      <c r="AI244" s="3">
        <f t="shared" si="203"/>
        <v>2.389999999999993</v>
      </c>
      <c r="AJ244" s="4">
        <f t="shared" si="204"/>
        <v>-1.3117410141659729</v>
      </c>
      <c r="AK244" s="5">
        <f t="shared" si="205"/>
        <v>-1.3299476008356161</v>
      </c>
      <c r="AM244" s="3">
        <f t="shared" si="206"/>
        <v>2.389999999999993</v>
      </c>
      <c r="AN244" s="4">
        <f t="shared" si="207"/>
        <v>-2.3565816558997907</v>
      </c>
      <c r="AO244" s="4">
        <f t="shared" si="208"/>
        <v>-1.1744851135923846E-2</v>
      </c>
      <c r="AP244" s="4">
        <f t="shared" si="209"/>
        <v>-1.1738734437245164E-2</v>
      </c>
      <c r="AQ244" s="4">
        <f t="shared" si="210"/>
        <v>-1.1738758581365003E-2</v>
      </c>
      <c r="AR244" s="5">
        <f t="shared" si="211"/>
        <v>-1.1732604809573884E-2</v>
      </c>
    </row>
    <row r="245" spans="32:44" x14ac:dyDescent="0.25">
      <c r="AF245" s="3">
        <f t="shared" si="201"/>
        <v>2.3999999999999928</v>
      </c>
      <c r="AG245" s="5">
        <f t="shared" si="202"/>
        <v>-1.3299476008356161</v>
      </c>
      <c r="AI245" s="3">
        <f t="shared" si="203"/>
        <v>2.3999999999999928</v>
      </c>
      <c r="AJ245" s="4">
        <f t="shared" si="204"/>
        <v>-1.3299476008356161</v>
      </c>
      <c r="AK245" s="5">
        <f t="shared" si="205"/>
        <v>-1.3481124796869157</v>
      </c>
      <c r="AM245" s="3">
        <f t="shared" si="206"/>
        <v>2.3999999999999928</v>
      </c>
      <c r="AN245" s="4">
        <f t="shared" si="207"/>
        <v>-2.368308077393011</v>
      </c>
      <c r="AO245" s="4">
        <f t="shared" si="208"/>
        <v>-1.173260495364568E-2</v>
      </c>
      <c r="AP245" s="4">
        <f t="shared" si="209"/>
        <v>-1.172641519341043E-2</v>
      </c>
      <c r="AQ245" s="4">
        <f t="shared" si="210"/>
        <v>-1.1726439622344882E-2</v>
      </c>
      <c r="AR245" s="5">
        <f t="shared" si="211"/>
        <v>-1.1720214374164581E-2</v>
      </c>
    </row>
    <row r="246" spans="32:44" x14ac:dyDescent="0.25">
      <c r="AF246" s="3">
        <f t="shared" si="201"/>
        <v>2.4099999999999926</v>
      </c>
      <c r="AG246" s="5">
        <f t="shared" si="202"/>
        <v>-1.3481124796869157</v>
      </c>
      <c r="AI246" s="3">
        <f t="shared" si="203"/>
        <v>2.4099999999999926</v>
      </c>
      <c r="AJ246" s="4">
        <f t="shared" si="204"/>
        <v>-1.3481124796869157</v>
      </c>
      <c r="AK246" s="5">
        <f t="shared" si="205"/>
        <v>-1.3662357042687856</v>
      </c>
      <c r="AM246" s="3">
        <f t="shared" si="206"/>
        <v>2.4099999999999926</v>
      </c>
      <c r="AN246" s="4">
        <f t="shared" si="207"/>
        <v>-2.3800220389445563</v>
      </c>
      <c r="AO246" s="4">
        <f t="shared" si="208"/>
        <v>-1.1720214517251524E-2</v>
      </c>
      <c r="AP246" s="4">
        <f t="shared" si="209"/>
        <v>-1.171395485627099E-2</v>
      </c>
      <c r="AQ246" s="4">
        <f t="shared" si="210"/>
        <v>-1.1713979556593876E-2</v>
      </c>
      <c r="AR246" s="5">
        <f t="shared" si="211"/>
        <v>-1.1707685966291919E-2</v>
      </c>
    </row>
    <row r="247" spans="32:44" x14ac:dyDescent="0.25">
      <c r="AF247" s="3">
        <f t="shared" si="201"/>
        <v>2.4199999999999924</v>
      </c>
      <c r="AG247" s="5">
        <f t="shared" si="202"/>
        <v>-1.3662357042687856</v>
      </c>
      <c r="AI247" s="3">
        <f t="shared" si="203"/>
        <v>2.4199999999999924</v>
      </c>
      <c r="AJ247" s="4">
        <f t="shared" si="204"/>
        <v>-1.3662357042687856</v>
      </c>
      <c r="AK247" s="5">
        <f t="shared" si="205"/>
        <v>-1.3843173155509236</v>
      </c>
      <c r="AM247" s="3">
        <f t="shared" si="206"/>
        <v>2.4199999999999924</v>
      </c>
      <c r="AN247" s="4">
        <f t="shared" si="207"/>
        <v>-2.3917234056783832</v>
      </c>
      <c r="AO247" s="4">
        <f t="shared" si="208"/>
        <v>-1.170768610837126E-2</v>
      </c>
      <c r="AP247" s="4">
        <f t="shared" si="209"/>
        <v>-1.1701359654149935E-2</v>
      </c>
      <c r="AQ247" s="4">
        <f t="shared" si="210"/>
        <v>-1.1701384612621844E-2</v>
      </c>
      <c r="AR247" s="5">
        <f t="shared" si="211"/>
        <v>-1.1695025761047379E-2</v>
      </c>
    </row>
    <row r="248" spans="32:44" x14ac:dyDescent="0.25">
      <c r="AF248" s="3">
        <f t="shared" si="201"/>
        <v>2.4299999999999922</v>
      </c>
      <c r="AG248" s="5">
        <f t="shared" si="202"/>
        <v>-1.3843173155509236</v>
      </c>
      <c r="AI248" s="3">
        <f t="shared" si="203"/>
        <v>2.4299999999999922</v>
      </c>
      <c r="AJ248" s="4">
        <f t="shared" si="204"/>
        <v>-1.3843173155509236</v>
      </c>
      <c r="AK248" s="5">
        <f t="shared" si="205"/>
        <v>-1.4023573425708793</v>
      </c>
      <c r="AM248" s="3">
        <f t="shared" si="206"/>
        <v>2.4299999999999922</v>
      </c>
      <c r="AN248" s="4">
        <f t="shared" si="207"/>
        <v>-2.4034120488401034</v>
      </c>
      <c r="AO248" s="4">
        <f t="shared" si="208"/>
        <v>-1.1695025902097353E-2</v>
      </c>
      <c r="AP248" s="4">
        <f t="shared" si="209"/>
        <v>-1.1688635708622188E-2</v>
      </c>
      <c r="AQ248" s="4">
        <f t="shared" si="210"/>
        <v>-1.1688660912194284E-2</v>
      </c>
      <c r="AR248" s="5">
        <f t="shared" si="211"/>
        <v>-1.1682239826589873E-2</v>
      </c>
    </row>
    <row r="249" spans="32:44" x14ac:dyDescent="0.25">
      <c r="AF249" s="3">
        <f t="shared" si="201"/>
        <v>2.439999999999992</v>
      </c>
      <c r="AG249" s="5">
        <f t="shared" si="202"/>
        <v>-1.4023573425708793</v>
      </c>
      <c r="AI249" s="3">
        <f t="shared" si="203"/>
        <v>2.439999999999992</v>
      </c>
      <c r="AJ249" s="4">
        <f t="shared" si="204"/>
        <v>-1.4023573425708793</v>
      </c>
      <c r="AK249" s="5">
        <f t="shared" si="205"/>
        <v>-1.42035580306984</v>
      </c>
      <c r="AM249" s="3">
        <f t="shared" si="206"/>
        <v>2.439999999999992</v>
      </c>
      <c r="AN249" s="4">
        <f t="shared" si="207"/>
        <v>-2.4150878456898903</v>
      </c>
      <c r="AO249" s="4">
        <f t="shared" si="208"/>
        <v>-1.168223996658971E-2</v>
      </c>
      <c r="AP249" s="4">
        <f t="shared" si="209"/>
        <v>-1.1675789034164354E-2</v>
      </c>
      <c r="AQ249" s="4">
        <f t="shared" si="210"/>
        <v>-1.1675814469982029E-2</v>
      </c>
      <c r="AR249" s="5">
        <f t="shared" si="211"/>
        <v>-1.1669334123840214E-2</v>
      </c>
    </row>
    <row r="250" spans="32:44" x14ac:dyDescent="0.25">
      <c r="AF250" s="3">
        <f t="shared" si="201"/>
        <v>2.4499999999999917</v>
      </c>
      <c r="AG250" s="5">
        <f t="shared" si="202"/>
        <v>-1.4203558030698398</v>
      </c>
      <c r="AI250" s="3">
        <f t="shared" si="203"/>
        <v>2.4499999999999917</v>
      </c>
      <c r="AJ250" s="4">
        <f t="shared" si="204"/>
        <v>-1.4203558030698398</v>
      </c>
      <c r="AK250" s="5">
        <f t="shared" si="205"/>
        <v>-1.4383127041173107</v>
      </c>
      <c r="AM250" s="3">
        <f t="shared" si="206"/>
        <v>2.4499999999999917</v>
      </c>
      <c r="AN250" s="4">
        <f t="shared" si="207"/>
        <v>-2.426750679395127</v>
      </c>
      <c r="AO250" s="4">
        <f t="shared" si="208"/>
        <v>-1.1669334262770115E-2</v>
      </c>
      <c r="AP250" s="4">
        <f t="shared" si="209"/>
        <v>-1.1662825537893631E-2</v>
      </c>
      <c r="AQ250" s="4">
        <f t="shared" si="210"/>
        <v>-1.1662851193299848E-2</v>
      </c>
      <c r="AR250" s="5">
        <f t="shared" si="211"/>
        <v>-1.1656314506263588E-2</v>
      </c>
    </row>
    <row r="251" spans="32:44" x14ac:dyDescent="0.25">
      <c r="AF251" s="3">
        <f t="shared" si="201"/>
        <v>2.4599999999999915</v>
      </c>
      <c r="AG251" s="5">
        <f t="shared" si="202"/>
        <v>-1.4383127041173107</v>
      </c>
      <c r="AI251" s="3">
        <f t="shared" si="203"/>
        <v>2.4599999999999915</v>
      </c>
      <c r="AJ251" s="4">
        <f t="shared" si="204"/>
        <v>-1.4383127041173107</v>
      </c>
      <c r="AK251" s="5">
        <f t="shared" si="205"/>
        <v>-1.4562280427248364</v>
      </c>
      <c r="AM251" s="3">
        <f t="shared" si="206"/>
        <v>2.4599999999999915</v>
      </c>
      <c r="AN251" s="4">
        <f t="shared" si="207"/>
        <v>-2.4384004389228759</v>
      </c>
      <c r="AO251" s="4">
        <f t="shared" si="208"/>
        <v>-1.1656314644104717E-2</v>
      </c>
      <c r="AP251" s="4">
        <f t="shared" si="209"/>
        <v>-1.1649751019393638E-2</v>
      </c>
      <c r="AQ251" s="4">
        <f t="shared" si="210"/>
        <v>-1.1649776881932083E-2</v>
      </c>
      <c r="AR251" s="5">
        <f t="shared" si="211"/>
        <v>-1.164318671973809E-2</v>
      </c>
    </row>
    <row r="252" spans="32:44" x14ac:dyDescent="0.25">
      <c r="AF252" s="3">
        <f t="shared" si="201"/>
        <v>2.4699999999999913</v>
      </c>
      <c r="AG252" s="5">
        <f t="shared" si="202"/>
        <v>-1.4562280427248362</v>
      </c>
      <c r="AI252" s="3">
        <f t="shared" si="203"/>
        <v>2.4699999999999913</v>
      </c>
      <c r="AJ252" s="4">
        <f t="shared" si="204"/>
        <v>-1.4562280427248362</v>
      </c>
      <c r="AK252" s="5">
        <f t="shared" si="205"/>
        <v>-1.4741018064488665</v>
      </c>
      <c r="AM252" s="3">
        <f t="shared" si="206"/>
        <v>2.4699999999999913</v>
      </c>
      <c r="AN252" s="4">
        <f t="shared" si="207"/>
        <v>-2.450037018932262</v>
      </c>
      <c r="AO252" s="4">
        <f t="shared" si="208"/>
        <v>-1.164318685647257E-2</v>
      </c>
      <c r="AP252" s="4">
        <f t="shared" si="209"/>
        <v>-1.1636571170625352E-2</v>
      </c>
      <c r="AQ252" s="4">
        <f t="shared" si="210"/>
        <v>-1.1636597228043326E-2</v>
      </c>
      <c r="AR252" s="5">
        <f t="shared" si="211"/>
        <v>-1.162995640250738E-2</v>
      </c>
    </row>
    <row r="253" spans="32:44" x14ac:dyDescent="0.25">
      <c r="AF253" s="3">
        <f t="shared" si="201"/>
        <v>2.4799999999999911</v>
      </c>
      <c r="AG253" s="5">
        <f t="shared" si="202"/>
        <v>-1.4741018064488665</v>
      </c>
      <c r="AI253" s="3">
        <f t="shared" si="203"/>
        <v>2.4799999999999911</v>
      </c>
      <c r="AJ253" s="4">
        <f t="shared" si="204"/>
        <v>-1.4741018064488665</v>
      </c>
      <c r="AK253" s="5">
        <f t="shared" si="205"/>
        <v>-1.4919339739828479</v>
      </c>
      <c r="AM253" s="3">
        <f t="shared" si="206"/>
        <v>2.4799999999999911</v>
      </c>
      <c r="AN253" s="4">
        <f t="shared" si="207"/>
        <v>-2.4616603196668487</v>
      </c>
      <c r="AO253" s="4">
        <f t="shared" si="208"/>
        <v>-1.1629956538118274E-2</v>
      </c>
      <c r="AP253" s="4">
        <f t="shared" si="209"/>
        <v>-1.1623291575921213E-2</v>
      </c>
      <c r="AQ253" s="4">
        <f t="shared" si="210"/>
        <v>-1.1623317816172299E-2</v>
      </c>
      <c r="AR253" s="5">
        <f t="shared" si="211"/>
        <v>-1.1616629085215314E-2</v>
      </c>
    </row>
    <row r="254" spans="32:44" x14ac:dyDescent="0.25">
      <c r="AF254" s="3">
        <f t="shared" si="201"/>
        <v>2.4899999999999909</v>
      </c>
      <c r="AG254" s="5">
        <f t="shared" si="202"/>
        <v>-1.4919339739828481</v>
      </c>
      <c r="AI254" s="3">
        <f t="shared" si="203"/>
        <v>2.4899999999999909</v>
      </c>
      <c r="AJ254" s="4">
        <f t="shared" si="204"/>
        <v>-1.4919339739828481</v>
      </c>
      <c r="AK254" s="5">
        <f t="shared" si="205"/>
        <v>-1.5097245157385872</v>
      </c>
      <c r="AM254" s="3">
        <f t="shared" si="206"/>
        <v>2.4899999999999909</v>
      </c>
      <c r="AN254" s="4">
        <f t="shared" si="207"/>
        <v>-2.4732702468470888</v>
      </c>
      <c r="AO254" s="4">
        <f t="shared" si="208"/>
        <v>-1.1616629219686625E-2</v>
      </c>
      <c r="AP254" s="4">
        <f t="shared" si="209"/>
        <v>-1.1609917712059992E-2</v>
      </c>
      <c r="AQ254" s="4">
        <f t="shared" si="210"/>
        <v>-1.1609944123306445E-2</v>
      </c>
      <c r="AR254" s="5">
        <f t="shared" si="211"/>
        <v>-1.1603210191020393E-2</v>
      </c>
    </row>
    <row r="255" spans="32:44" x14ac:dyDescent="0.25">
      <c r="AF255" s="3">
        <f t="shared" si="201"/>
        <v>2.4999999999999907</v>
      </c>
      <c r="AG255" s="5">
        <f t="shared" si="202"/>
        <v>-1.5097245157385872</v>
      </c>
      <c r="AI255" s="3">
        <f t="shared" si="203"/>
        <v>2.4999999999999907</v>
      </c>
      <c r="AJ255" s="4">
        <f t="shared" si="204"/>
        <v>-1.5097245157385872</v>
      </c>
      <c r="AK255" s="5">
        <f t="shared" si="205"/>
        <v>-1.5274733944169039</v>
      </c>
      <c r="AM255" s="3">
        <f t="shared" si="206"/>
        <v>2.4999999999999907</v>
      </c>
      <c r="AN255" s="4">
        <f t="shared" si="207"/>
        <v>-2.4848667115629284</v>
      </c>
      <c r="AO255" s="4">
        <f t="shared" si="208"/>
        <v>-1.1603210324337032E-2</v>
      </c>
      <c r="AP255" s="4">
        <f t="shared" si="209"/>
        <v>-1.1596454948420496E-2</v>
      </c>
      <c r="AQ255" s="4">
        <f t="shared" si="210"/>
        <v>-1.1596481519035435E-2</v>
      </c>
      <c r="AR255" s="5">
        <f t="shared" si="211"/>
        <v>-1.1589705035787788E-2</v>
      </c>
    </row>
    <row r="256" spans="32:44" x14ac:dyDescent="0.25">
      <c r="AF256" s="3">
        <f t="shared" si="201"/>
        <v>2.5099999999999905</v>
      </c>
      <c r="AG256" s="5">
        <f t="shared" si="202"/>
        <v>-1.5274733944169041</v>
      </c>
      <c r="AI256" s="3">
        <f t="shared" si="203"/>
        <v>2.5099999999999905</v>
      </c>
      <c r="AJ256" s="4">
        <f t="shared" si="204"/>
        <v>-1.5274733944169041</v>
      </c>
      <c r="AK256" s="5">
        <f t="shared" si="205"/>
        <v>-1.5451805655675774</v>
      </c>
      <c r="AM256" s="3">
        <f t="shared" si="206"/>
        <v>2.5099999999999905</v>
      </c>
      <c r="AN256" s="4">
        <f t="shared" si="207"/>
        <v>-2.4964496301666412</v>
      </c>
      <c r="AO256" s="4">
        <f t="shared" si="208"/>
        <v>-1.1589705167935576E-2</v>
      </c>
      <c r="AP256" s="4">
        <f t="shared" si="209"/>
        <v>-1.158290854721147E-2</v>
      </c>
      <c r="AQ256" s="4">
        <f t="shared" si="210"/>
        <v>-1.1582935265780808E-2</v>
      </c>
      <c r="AR256" s="5">
        <f t="shared" si="211"/>
        <v>-1.1576118828356413E-2</v>
      </c>
    </row>
    <row r="257" spans="32:44" x14ac:dyDescent="0.25">
      <c r="AF257" s="3">
        <f t="shared" si="201"/>
        <v>2.5199999999999902</v>
      </c>
      <c r="AG257" s="5">
        <f t="shared" si="202"/>
        <v>-1.5451805655675774</v>
      </c>
      <c r="AI257" s="3">
        <f t="shared" si="203"/>
        <v>2.5199999999999902</v>
      </c>
      <c r="AJ257" s="4">
        <f t="shared" si="204"/>
        <v>-1.5451805655675774</v>
      </c>
      <c r="AK257" s="5">
        <f t="shared" si="205"/>
        <v>-1.5628459781385549</v>
      </c>
      <c r="AM257" s="3">
        <f t="shared" si="206"/>
        <v>2.5199999999999902</v>
      </c>
      <c r="AN257" s="4">
        <f t="shared" si="207"/>
        <v>-2.5080189241659667</v>
      </c>
      <c r="AO257" s="4">
        <f t="shared" si="208"/>
        <v>-1.1576118959322071E-2</v>
      </c>
      <c r="AP257" s="4">
        <f t="shared" si="209"/>
        <v>-1.1569283663775637E-2</v>
      </c>
      <c r="AQ257" s="4">
        <f t="shared" si="210"/>
        <v>-1.1569310519099785E-2</v>
      </c>
      <c r="AR257" s="5">
        <f t="shared" si="211"/>
        <v>-1.1562456670878903E-2</v>
      </c>
    </row>
    <row r="258" spans="32:44" x14ac:dyDescent="0.25">
      <c r="AF258" s="3">
        <f t="shared" ref="AF258:AF305" si="212">AF257+$B$4</f>
        <v>2.52999999999999</v>
      </c>
      <c r="AG258" s="5">
        <f t="shared" ref="AG258:AG305" si="213">AG257+$B$4*((-3*(AF257^2)-2*AF257*AG257)/((AF257^2)+COS(AG257)))</f>
        <v>-1.5628459781385549</v>
      </c>
      <c r="AI258" s="3">
        <f t="shared" ref="AI258:AI305" si="214">AI257+$B$4</f>
        <v>2.52999999999999</v>
      </c>
      <c r="AJ258" s="4">
        <f t="shared" ref="AJ258:AJ305" si="215">AJ257+$B$4*((-3*(AI257^2)-2*AI257*AJ257)/((AI257^2)+COS(AJ257)))</f>
        <v>-1.5628459781385549</v>
      </c>
      <c r="AK258" s="5">
        <f t="shared" ref="AK258:AK305" si="216">AJ257+$B$4*(((-3*(AI257^2)-2*AI257*AJ257)/((AI257^2)+COS(AJ257)))+((-3*(AI258^2)-2*AI258*AJ258)/((AI258^2)+COS(AJ258))))</f>
        <v>-1.580469575014384</v>
      </c>
      <c r="AM258" s="3">
        <f t="shared" ref="AM258:AM305" si="217">AM257+$B$4</f>
        <v>2.52999999999999</v>
      </c>
      <c r="AN258" s="4">
        <f t="shared" ref="AN258:AN305" si="218">AN257+1/6*(AO258+2*AP258+2*AQ258+AR258)</f>
        <v>-2.5195745201176223</v>
      </c>
      <c r="AO258" s="4">
        <f t="shared" ref="AO258:AO305" si="219">$B$4*((-3*(AM257^2)-2*AM257*AN257)/((AM257^2)+COS(AN257)))</f>
        <v>-1.1562456800650014E-2</v>
      </c>
      <c r="AP258" s="4">
        <f t="shared" ref="AP258:AP305" si="220">$B$4*((-3*((AM257+1/2*$B$4)^2)-2*(AM257+1/2*$B$4)*(AN257+1/2*AO258))/(((AM257+1/2*$B$4)^2)+COS((AN257+1/2*AO258))))</f>
        <v>-1.1555585346965085E-2</v>
      </c>
      <c r="AQ258" s="4">
        <f t="shared" ref="AQ258:AQ305" si="221">$B$4*((-3*((AM257+1/2*$B$4)^2)-2*(AM257+1/2*$B$4)*(AN257+1/2*AP258))/(((AM257+1/2*$B$4)^2)+COS((AN257+1/2*AP258))))</f>
        <v>-1.1555612328060419E-2</v>
      </c>
      <c r="AR258" s="5">
        <f t="shared" ref="AR258:AR305" si="222">$B$4*((-3*((AM257+$B$4)^2)-2*(AM257+$B$4)*(AN257+AQ258))/(((AM257+$B$4)^2)+COS((AN257+AQ258))))</f>
        <v>-1.1548723559231746E-2</v>
      </c>
    </row>
    <row r="259" spans="32:44" x14ac:dyDescent="0.25">
      <c r="AF259" s="3">
        <f t="shared" si="212"/>
        <v>2.5399999999999898</v>
      </c>
      <c r="AG259" s="5">
        <f t="shared" si="213"/>
        <v>-1.580469575014384</v>
      </c>
      <c r="AI259" s="3">
        <f t="shared" si="214"/>
        <v>2.5399999999999898</v>
      </c>
      <c r="AJ259" s="4">
        <f t="shared" si="215"/>
        <v>-1.580469575014384</v>
      </c>
      <c r="AK259" s="5">
        <f t="shared" si="216"/>
        <v>-1.5980512935438054</v>
      </c>
      <c r="AM259" s="3">
        <f t="shared" si="217"/>
        <v>2.5399999999999898</v>
      </c>
      <c r="AN259" s="4">
        <f t="shared" si="218"/>
        <v>-2.5311163495212612</v>
      </c>
      <c r="AO259" s="4">
        <f t="shared" si="219"/>
        <v>-1.1548723687796761E-2</v>
      </c>
      <c r="AP259" s="4">
        <f t="shared" si="220"/>
        <v>-1.1541818539585762E-2</v>
      </c>
      <c r="AQ259" s="4">
        <f t="shared" si="221"/>
        <v>-1.1541845635685855E-2</v>
      </c>
      <c r="AR259" s="5">
        <f t="shared" si="222"/>
        <v>-1.1534924383493191E-2</v>
      </c>
    </row>
    <row r="260" spans="32:44" x14ac:dyDescent="0.25">
      <c r="AF260" s="3">
        <f t="shared" si="212"/>
        <v>2.5499999999999896</v>
      </c>
      <c r="AG260" s="5">
        <f t="shared" si="213"/>
        <v>-1.5980512935438054</v>
      </c>
      <c r="AI260" s="3">
        <f t="shared" si="214"/>
        <v>2.5499999999999896</v>
      </c>
      <c r="AJ260" s="4">
        <f t="shared" si="215"/>
        <v>-1.5980512935438054</v>
      </c>
      <c r="AK260" s="5">
        <f t="shared" si="216"/>
        <v>-1.615591066056431</v>
      </c>
      <c r="AM260" s="3">
        <f t="shared" si="217"/>
        <v>2.5499999999999896</v>
      </c>
      <c r="AN260" s="4">
        <f t="shared" si="218"/>
        <v>-2.5426443487139405</v>
      </c>
      <c r="AO260" s="4">
        <f t="shared" si="219"/>
        <v>-1.1534924510841409E-2</v>
      </c>
      <c r="AP260" s="4">
        <f t="shared" si="220"/>
        <v>-1.1527988078908447E-2</v>
      </c>
      <c r="AQ260" s="4">
        <f t="shared" si="221"/>
        <v>-1.1528015279465079E-2</v>
      </c>
      <c r="AR260" s="5">
        <f t="shared" si="222"/>
        <v>-1.1521063928486354E-2</v>
      </c>
    </row>
    <row r="261" spans="32:44" x14ac:dyDescent="0.25">
      <c r="AF261" s="3">
        <f t="shared" si="212"/>
        <v>2.5599999999999894</v>
      </c>
      <c r="AG261" s="5">
        <f t="shared" si="213"/>
        <v>-1.615591066056431</v>
      </c>
      <c r="AI261" s="3">
        <f t="shared" si="214"/>
        <v>2.5599999999999894</v>
      </c>
      <c r="AJ261" s="4">
        <f t="shared" si="215"/>
        <v>-1.615591066056431</v>
      </c>
      <c r="AK261" s="5">
        <f t="shared" si="216"/>
        <v>-1.6330888203684224</v>
      </c>
      <c r="AM261" s="3">
        <f t="shared" si="217"/>
        <v>2.5599999999999894</v>
      </c>
      <c r="AN261" s="4">
        <f t="shared" si="218"/>
        <v>-2.5541584587651629</v>
      </c>
      <c r="AO261" s="4">
        <f t="shared" si="219"/>
        <v>-1.1521064054607901E-2</v>
      </c>
      <c r="AP261" s="4">
        <f t="shared" si="220"/>
        <v>-1.1514098697243525E-2</v>
      </c>
      <c r="AQ261" s="4">
        <f t="shared" si="221"/>
        <v>-1.1514125991927492E-2</v>
      </c>
      <c r="AR261" s="5">
        <f t="shared" si="222"/>
        <v>-1.1507146874384906E-2</v>
      </c>
    </row>
    <row r="262" spans="32:44" x14ac:dyDescent="0.25">
      <c r="AF262" s="3">
        <f t="shared" si="212"/>
        <v>2.5699999999999892</v>
      </c>
      <c r="AG262" s="5">
        <f t="shared" si="213"/>
        <v>-1.6330888203684224</v>
      </c>
      <c r="AI262" s="3">
        <f t="shared" si="214"/>
        <v>2.5699999999999892</v>
      </c>
      <c r="AJ262" s="4">
        <f t="shared" si="215"/>
        <v>-1.6330888203684224</v>
      </c>
      <c r="AK262" s="5">
        <f t="shared" si="216"/>
        <v>-1.6505444802770692</v>
      </c>
      <c r="AM262" s="3">
        <f t="shared" si="217"/>
        <v>2.5699999999999892</v>
      </c>
      <c r="AN262" s="4">
        <f t="shared" si="218"/>
        <v>-2.5656586253725564</v>
      </c>
      <c r="AO262" s="4">
        <f t="shared" si="219"/>
        <v>-1.1507146999270728E-2</v>
      </c>
      <c r="AP262" s="4">
        <f t="shared" si="220"/>
        <v>-1.1500155022577143E-2</v>
      </c>
      <c r="AQ262" s="4">
        <f t="shared" si="221"/>
        <v>-1.1500182401278787E-2</v>
      </c>
      <c r="AR262" s="5">
        <f t="shared" si="222"/>
        <v>-1.1493177797378705E-2</v>
      </c>
    </row>
    <row r="263" spans="32:44" x14ac:dyDescent="0.25">
      <c r="AF263" s="3">
        <f t="shared" si="212"/>
        <v>2.579999999999989</v>
      </c>
      <c r="AG263" s="5">
        <f t="shared" si="213"/>
        <v>-1.6505444802770692</v>
      </c>
      <c r="AI263" s="3">
        <f t="shared" si="214"/>
        <v>2.579999999999989</v>
      </c>
      <c r="AJ263" s="4">
        <f t="shared" si="215"/>
        <v>-1.6505444802770692</v>
      </c>
      <c r="AK263" s="5">
        <f t="shared" si="216"/>
        <v>-1.6679579660441619</v>
      </c>
      <c r="AM263" s="3">
        <f t="shared" si="217"/>
        <v>2.579999999999989</v>
      </c>
      <c r="AN263" s="4">
        <f t="shared" si="218"/>
        <v>-2.5771447987582463</v>
      </c>
      <c r="AO263" s="4">
        <f t="shared" si="219"/>
        <v>-1.149317792102054E-2</v>
      </c>
      <c r="AP263" s="4">
        <f t="shared" si="220"/>
        <v>-1.1486161579265913E-2</v>
      </c>
      <c r="AQ263" s="4">
        <f t="shared" si="221"/>
        <v>-1.1486189032095525E-2</v>
      </c>
      <c r="AR263" s="5">
        <f t="shared" si="222"/>
        <v>-1.1479161170396823E-2</v>
      </c>
    </row>
    <row r="264" spans="32:44" x14ac:dyDescent="0.25">
      <c r="AF264" s="3">
        <f t="shared" si="212"/>
        <v>2.5899999999999888</v>
      </c>
      <c r="AG264" s="5">
        <f t="shared" si="213"/>
        <v>-1.6679579660441621</v>
      </c>
      <c r="AI264" s="3">
        <f t="shared" si="214"/>
        <v>2.5899999999999888</v>
      </c>
      <c r="AJ264" s="4">
        <f t="shared" si="215"/>
        <v>-1.6679579660441621</v>
      </c>
      <c r="AK264" s="5">
        <f t="shared" si="216"/>
        <v>-1.6853291948680491</v>
      </c>
      <c r="AM264" s="3">
        <f t="shared" si="217"/>
        <v>2.5899999999999888</v>
      </c>
      <c r="AN264" s="4">
        <f t="shared" si="218"/>
        <v>-2.5886169335659797</v>
      </c>
      <c r="AO264" s="4">
        <f t="shared" si="219"/>
        <v>-1.1479161292787188E-2</v>
      </c>
      <c r="AP264" s="4">
        <f t="shared" si="220"/>
        <v>-1.1472122788787772E-2</v>
      </c>
      <c r="AQ264" s="4">
        <f t="shared" si="221"/>
        <v>-1.1472150306075712E-2</v>
      </c>
      <c r="AR264" s="5">
        <f t="shared" si="222"/>
        <v>-1.1465101363885241E-2</v>
      </c>
    </row>
    <row r="265" spans="32:44" x14ac:dyDescent="0.25">
      <c r="AF265" s="3">
        <f t="shared" si="212"/>
        <v>2.5999999999999885</v>
      </c>
      <c r="AG265" s="5">
        <f t="shared" si="213"/>
        <v>-1.6853291948680491</v>
      </c>
      <c r="AI265" s="3">
        <f t="shared" si="214"/>
        <v>2.5999999999999885</v>
      </c>
      <c r="AJ265" s="4">
        <f t="shared" si="215"/>
        <v>-1.6853291948680491</v>
      </c>
      <c r="AK265" s="5">
        <f t="shared" si="216"/>
        <v>-1.702658081344258</v>
      </c>
      <c r="AM265" s="3">
        <f t="shared" si="217"/>
        <v>2.5999999999999885</v>
      </c>
      <c r="AN265" s="4">
        <f t="shared" si="218"/>
        <v>-2.6000749887590517</v>
      </c>
      <c r="AO265" s="4">
        <f t="shared" si="219"/>
        <v>-1.146510148501741E-2</v>
      </c>
      <c r="AP265" s="4">
        <f t="shared" si="220"/>
        <v>-1.1458042970546096E-2</v>
      </c>
      <c r="AQ265" s="4">
        <f t="shared" si="221"/>
        <v>-1.1458070542842751E-2</v>
      </c>
      <c r="AR265" s="5">
        <f t="shared" si="222"/>
        <v>-1.1451002646636647E-2</v>
      </c>
    </row>
    <row r="266" spans="32:44" x14ac:dyDescent="0.25">
      <c r="AF266" s="3">
        <f t="shared" si="212"/>
        <v>2.6099999999999883</v>
      </c>
      <c r="AG266" s="5">
        <f t="shared" si="213"/>
        <v>-1.7026580813442578</v>
      </c>
      <c r="AI266" s="3">
        <f t="shared" si="214"/>
        <v>2.6099999999999883</v>
      </c>
      <c r="AJ266" s="4">
        <f t="shared" si="215"/>
        <v>-1.7026580813442578</v>
      </c>
      <c r="AK266" s="5">
        <f t="shared" si="216"/>
        <v>-1.7199445379145639</v>
      </c>
      <c r="AM266" s="3">
        <f t="shared" si="217"/>
        <v>2.6099999999999883</v>
      </c>
      <c r="AN266" s="4">
        <f t="shared" si="218"/>
        <v>-2.6115189275190893</v>
      </c>
      <c r="AO266" s="4">
        <f t="shared" si="219"/>
        <v>-1.1451002766504658E-2</v>
      </c>
      <c r="AP266" s="4">
        <f t="shared" si="220"/>
        <v>-1.1443926342724689E-2</v>
      </c>
      <c r="AQ266" s="4">
        <f t="shared" si="221"/>
        <v>-1.1443953960800233E-2</v>
      </c>
      <c r="AR266" s="5">
        <f t="shared" si="222"/>
        <v>-1.1436869186669698E-2</v>
      </c>
    </row>
    <row r="267" spans="32:44" x14ac:dyDescent="0.25">
      <c r="AF267" s="3">
        <f t="shared" si="212"/>
        <v>2.6199999999999881</v>
      </c>
      <c r="AG267" s="5">
        <f t="shared" si="213"/>
        <v>-1.7199445379145639</v>
      </c>
      <c r="AI267" s="3">
        <f t="shared" si="214"/>
        <v>2.6199999999999881</v>
      </c>
      <c r="AJ267" s="4">
        <f t="shared" si="215"/>
        <v>-1.7199445379145639</v>
      </c>
      <c r="AK267" s="5">
        <f t="shared" si="216"/>
        <v>-1.7371884753043862</v>
      </c>
      <c r="AM267" s="3">
        <f t="shared" si="217"/>
        <v>2.6199999999999881</v>
      </c>
      <c r="AN267" s="4">
        <f t="shared" si="218"/>
        <v>-2.6229487171457353</v>
      </c>
      <c r="AO267" s="4">
        <f t="shared" si="219"/>
        <v>-1.1436869305268297E-2</v>
      </c>
      <c r="AP267" s="4">
        <f t="shared" si="220"/>
        <v>-1.1429777023190842E-2</v>
      </c>
      <c r="AQ267" s="4">
        <f t="shared" si="221"/>
        <v>-1.142980467803479E-2</v>
      </c>
      <c r="AR267" s="5">
        <f t="shared" si="222"/>
        <v>-1.142270505215506E-2</v>
      </c>
    </row>
    <row r="268" spans="32:44" x14ac:dyDescent="0.25">
      <c r="AF268" s="3">
        <f t="shared" si="212"/>
        <v>2.6299999999999879</v>
      </c>
      <c r="AG268" s="5">
        <f t="shared" si="213"/>
        <v>-1.7371884753043862</v>
      </c>
      <c r="AI268" s="3">
        <f t="shared" si="214"/>
        <v>2.6299999999999879</v>
      </c>
      <c r="AJ268" s="4">
        <f t="shared" si="215"/>
        <v>-1.7371884753043862</v>
      </c>
      <c r="AK268" s="5">
        <f t="shared" si="216"/>
        <v>-1.7543898029483906</v>
      </c>
      <c r="AM268" s="3">
        <f t="shared" si="217"/>
        <v>2.6299999999999879</v>
      </c>
      <c r="AN268" s="4">
        <f t="shared" si="218"/>
        <v>-2.6343643289572825</v>
      </c>
      <c r="AO268" s="4">
        <f t="shared" si="219"/>
        <v>-1.1422705169479715E-2</v>
      </c>
      <c r="AP268" s="4">
        <f t="shared" si="220"/>
        <v>-1.1415599030443995E-2</v>
      </c>
      <c r="AQ268" s="4">
        <f t="shared" si="221"/>
        <v>-1.1415626713264576E-2</v>
      </c>
      <c r="AR268" s="5">
        <f t="shared" si="222"/>
        <v>-1.1408514212385814E-2</v>
      </c>
    </row>
    <row r="269" spans="32:44" x14ac:dyDescent="0.25">
      <c r="AF269" s="3">
        <f t="shared" si="212"/>
        <v>2.6399999999999877</v>
      </c>
      <c r="AG269" s="5">
        <f t="shared" si="213"/>
        <v>-1.7543898029483906</v>
      </c>
      <c r="AI269" s="3">
        <f t="shared" si="214"/>
        <v>2.6399999999999877</v>
      </c>
      <c r="AJ269" s="4">
        <f t="shared" si="215"/>
        <v>-1.7543898029483906</v>
      </c>
      <c r="AK269" s="5">
        <f t="shared" si="216"/>
        <v>-1.7715484294041832</v>
      </c>
      <c r="AM269" s="3">
        <f t="shared" si="217"/>
        <v>2.6399999999999877</v>
      </c>
      <c r="AN269" s="4">
        <f t="shared" si="218"/>
        <v>-2.6457657381922988</v>
      </c>
      <c r="AO269" s="4">
        <f t="shared" si="219"/>
        <v>-1.1408514328432671E-2</v>
      </c>
      <c r="AP269" s="4">
        <f t="shared" si="220"/>
        <v>-1.1401396284607299E-2</v>
      </c>
      <c r="AQ269" s="4">
        <f t="shared" si="221"/>
        <v>-1.140142398683066E-2</v>
      </c>
      <c r="AR269" s="5">
        <f t="shared" si="222"/>
        <v>-1.1394300538789408E-2</v>
      </c>
    </row>
    <row r="270" spans="32:44" x14ac:dyDescent="0.25">
      <c r="AF270" s="3">
        <f t="shared" si="212"/>
        <v>2.6499999999999875</v>
      </c>
      <c r="AG270" s="5">
        <f t="shared" si="213"/>
        <v>-1.7715484294041832</v>
      </c>
      <c r="AI270" s="3">
        <f t="shared" si="214"/>
        <v>2.6499999999999875</v>
      </c>
      <c r="AJ270" s="4">
        <f t="shared" si="215"/>
        <v>-1.7715484294041832</v>
      </c>
      <c r="AK270" s="5">
        <f t="shared" si="216"/>
        <v>-1.7886642627539839</v>
      </c>
      <c r="AM270" s="3">
        <f t="shared" si="217"/>
        <v>2.6499999999999875</v>
      </c>
      <c r="AN270" s="4">
        <f t="shared" si="218"/>
        <v>-2.657152923912284</v>
      </c>
      <c r="AO270" s="4">
        <f t="shared" si="219"/>
        <v>-1.1394300653555298E-2</v>
      </c>
      <c r="AP270" s="4">
        <f t="shared" si="220"/>
        <v>-1.1387172608459593E-2</v>
      </c>
      <c r="AQ270" s="4">
        <f t="shared" si="221"/>
        <v>-1.1387200321728828E-2</v>
      </c>
      <c r="AR270" s="5">
        <f t="shared" si="222"/>
        <v>-1.138006780597888E-2</v>
      </c>
    </row>
    <row r="271" spans="32:44" x14ac:dyDescent="0.25">
      <c r="AF271" s="3">
        <f t="shared" si="212"/>
        <v>2.6599999999999873</v>
      </c>
      <c r="AG271" s="5">
        <f t="shared" si="213"/>
        <v>-1.7886642627539839</v>
      </c>
      <c r="AI271" s="3">
        <f t="shared" si="214"/>
        <v>2.6599999999999873</v>
      </c>
      <c r="AJ271" s="4">
        <f t="shared" si="215"/>
        <v>-1.7886642627539839</v>
      </c>
      <c r="AK271" s="5">
        <f t="shared" si="216"/>
        <v>-1.8057372109941694</v>
      </c>
      <c r="AM271" s="3">
        <f t="shared" si="217"/>
        <v>2.6599999999999873</v>
      </c>
      <c r="AN271" s="4">
        <f t="shared" si="218"/>
        <v>-2.6685258689053959</v>
      </c>
      <c r="AO271" s="4">
        <f t="shared" si="219"/>
        <v>-1.138006791946128E-2</v>
      </c>
      <c r="AP271" s="4">
        <f t="shared" si="220"/>
        <v>-1.137293172850534E-2</v>
      </c>
      <c r="AQ271" s="4">
        <f t="shared" si="221"/>
        <v>-1.1372959444679358E-2</v>
      </c>
      <c r="AR271" s="5">
        <f t="shared" si="222"/>
        <v>-1.1365819692840647E-2</v>
      </c>
    </row>
    <row r="272" spans="32:44" x14ac:dyDescent="0.25">
      <c r="AF272" s="3">
        <f t="shared" si="212"/>
        <v>2.6699999999999871</v>
      </c>
      <c r="AG272" s="5">
        <f t="shared" si="213"/>
        <v>-1.8057372109941694</v>
      </c>
      <c r="AI272" s="3">
        <f t="shared" si="214"/>
        <v>2.6699999999999871</v>
      </c>
      <c r="AJ272" s="4">
        <f t="shared" si="215"/>
        <v>-1.8057372109941694</v>
      </c>
      <c r="AK272" s="5">
        <f t="shared" si="216"/>
        <v>-1.8227671824125879</v>
      </c>
      <c r="AM272" s="3">
        <f t="shared" si="217"/>
        <v>2.6699999999999871</v>
      </c>
      <c r="AN272" s="4">
        <f t="shared" si="218"/>
        <v>-2.6798845595912821</v>
      </c>
      <c r="AO272" s="4">
        <f t="shared" si="219"/>
        <v>-1.1365819805037676E-2</v>
      </c>
      <c r="AP272" s="4">
        <f t="shared" si="220"/>
        <v>-1.1358677276079861E-2</v>
      </c>
      <c r="AQ272" s="4">
        <f t="shared" si="221"/>
        <v>-1.1358704987232097E-2</v>
      </c>
      <c r="AR272" s="5">
        <f t="shared" si="222"/>
        <v>-1.1351559783656475E-2</v>
      </c>
    </row>
    <row r="273" spans="32:44" x14ac:dyDescent="0.25">
      <c r="AF273" s="3">
        <f t="shared" si="212"/>
        <v>2.6799999999999868</v>
      </c>
      <c r="AG273" s="5">
        <f t="shared" si="213"/>
        <v>-1.8227671824125879</v>
      </c>
      <c r="AI273" s="3">
        <f t="shared" si="214"/>
        <v>2.6799999999999868</v>
      </c>
      <c r="AJ273" s="4">
        <f t="shared" si="215"/>
        <v>-1.8227671824125879</v>
      </c>
      <c r="AK273" s="5">
        <f t="shared" si="216"/>
        <v>-1.8397540859535524</v>
      </c>
      <c r="AM273" s="3">
        <f t="shared" si="217"/>
        <v>2.6799999999999868</v>
      </c>
      <c r="AN273" s="4">
        <f t="shared" si="218"/>
        <v>-2.6912289859270504</v>
      </c>
      <c r="AO273" s="4">
        <f t="shared" si="219"/>
        <v>-1.1351559894566873E-2</v>
      </c>
      <c r="AP273" s="4">
        <f t="shared" si="220"/>
        <v>-1.1344412788487633E-2</v>
      </c>
      <c r="AQ273" s="4">
        <f t="shared" si="221"/>
        <v>-1.134444048690459E-2</v>
      </c>
      <c r="AR273" s="5">
        <f t="shared" si="222"/>
        <v>-1.1337291569257302E-2</v>
      </c>
    </row>
    <row r="274" spans="32:44" x14ac:dyDescent="0.25">
      <c r="AF274" s="3">
        <f t="shared" si="212"/>
        <v>2.6899999999999866</v>
      </c>
      <c r="AG274" s="5">
        <f t="shared" si="213"/>
        <v>-1.8397540859535522</v>
      </c>
      <c r="AI274" s="3">
        <f t="shared" si="214"/>
        <v>2.6899999999999866</v>
      </c>
      <c r="AJ274" s="4">
        <f t="shared" si="215"/>
        <v>-1.8397540859535522</v>
      </c>
      <c r="AK274" s="5">
        <f t="shared" si="216"/>
        <v>-1.8566978315704261</v>
      </c>
      <c r="AM274" s="3">
        <f t="shared" si="217"/>
        <v>2.6899999999999866</v>
      </c>
      <c r="AN274" s="4">
        <f t="shared" si="218"/>
        <v>-2.7025591413144054</v>
      </c>
      <c r="AO274" s="4">
        <f t="shared" si="219"/>
        <v>-1.133729167888039E-2</v>
      </c>
      <c r="AP274" s="4">
        <f t="shared" si="220"/>
        <v>-1.1330141710171033E-2</v>
      </c>
      <c r="AQ274" s="4">
        <f t="shared" si="221"/>
        <v>-1.1330169388350703E-2</v>
      </c>
      <c r="AR274" s="5">
        <f t="shared" si="222"/>
        <v>-1.1323018448206292E-2</v>
      </c>
    </row>
    <row r="275" spans="32:44" x14ac:dyDescent="0.25">
      <c r="AF275" s="3">
        <f t="shared" si="212"/>
        <v>2.6999999999999864</v>
      </c>
      <c r="AG275" s="5">
        <f t="shared" si="213"/>
        <v>-1.8566978315704259</v>
      </c>
      <c r="AI275" s="3">
        <f t="shared" si="214"/>
        <v>2.6999999999999864</v>
      </c>
      <c r="AJ275" s="4">
        <f t="shared" si="215"/>
        <v>-1.8566978315704259</v>
      </c>
      <c r="AK275" s="5">
        <f t="shared" si="216"/>
        <v>-1.8735983305657329</v>
      </c>
      <c r="AM275" s="3">
        <f t="shared" si="217"/>
        <v>2.6999999999999864</v>
      </c>
      <c r="AN275" s="4">
        <f t="shared" si="218"/>
        <v>-2.7138750225079855</v>
      </c>
      <c r="AO275" s="4">
        <f t="shared" si="219"/>
        <v>-1.1323018556541997E-2</v>
      </c>
      <c r="AP275" s="4">
        <f t="shared" si="220"/>
        <v>-1.131586739390744E-2</v>
      </c>
      <c r="AQ275" s="4">
        <f t="shared" si="221"/>
        <v>-1.1315895044557576E-2</v>
      </c>
      <c r="AR275" s="5">
        <f t="shared" si="222"/>
        <v>-1.1308743728009094E-2</v>
      </c>
    </row>
    <row r="276" spans="32:44" x14ac:dyDescent="0.25">
      <c r="AF276" s="3">
        <f t="shared" si="212"/>
        <v>2.7099999999999862</v>
      </c>
      <c r="AG276" s="5">
        <f t="shared" si="213"/>
        <v>-1.8735983305657327</v>
      </c>
      <c r="AI276" s="3">
        <f t="shared" si="214"/>
        <v>2.7099999999999862</v>
      </c>
      <c r="AJ276" s="4">
        <f t="shared" si="215"/>
        <v>-1.8735983305657327</v>
      </c>
      <c r="AK276" s="5">
        <f t="shared" si="216"/>
        <v>-1.8904554959187236</v>
      </c>
      <c r="AM276" s="3">
        <f t="shared" si="217"/>
        <v>2.7099999999999862</v>
      </c>
      <c r="AN276" s="4">
        <f t="shared" si="218"/>
        <v>-2.72517662952492</v>
      </c>
      <c r="AO276" s="4">
        <f t="shared" si="219"/>
        <v>-1.1308743835057896E-2</v>
      </c>
      <c r="AP276" s="4">
        <f t="shared" si="220"/>
        <v>-1.1301593102032137E-2</v>
      </c>
      <c r="AQ276" s="4">
        <f t="shared" si="221"/>
        <v>-1.1301620718068402E-2</v>
      </c>
      <c r="AR276" s="5">
        <f t="shared" si="222"/>
        <v>-1.1294470626348828E-2</v>
      </c>
    </row>
    <row r="277" spans="32:44" x14ac:dyDescent="0.25">
      <c r="AF277" s="3">
        <f t="shared" si="212"/>
        <v>2.719999999999986</v>
      </c>
      <c r="AG277" s="5">
        <f t="shared" si="213"/>
        <v>-1.8904554959187236</v>
      </c>
      <c r="AI277" s="3">
        <f t="shared" si="214"/>
        <v>2.719999999999986</v>
      </c>
      <c r="AJ277" s="4">
        <f t="shared" si="215"/>
        <v>-1.8904554959187236</v>
      </c>
      <c r="AK277" s="5">
        <f t="shared" si="216"/>
        <v>-1.9072692426003532</v>
      </c>
      <c r="AM277" s="3">
        <f t="shared" si="217"/>
        <v>2.719999999999986</v>
      </c>
      <c r="AN277" s="4">
        <f t="shared" si="218"/>
        <v>-2.7364639655556338</v>
      </c>
      <c r="AO277" s="4">
        <f t="shared" si="219"/>
        <v>-1.1294470732111744E-2</v>
      </c>
      <c r="AP277" s="4">
        <f t="shared" si="220"/>
        <v>-1.1287322007684921E-2</v>
      </c>
      <c r="AQ277" s="4">
        <f t="shared" si="221"/>
        <v>-1.1287349582228903E-2</v>
      </c>
      <c r="AR277" s="5">
        <f t="shared" si="222"/>
        <v>-1.12802022723436E-2</v>
      </c>
    </row>
    <row r="278" spans="32:44" x14ac:dyDescent="0.25">
      <c r="AF278" s="3">
        <f t="shared" si="212"/>
        <v>2.7299999999999858</v>
      </c>
      <c r="AG278" s="5">
        <f t="shared" si="213"/>
        <v>-1.9072692426003532</v>
      </c>
      <c r="AI278" s="3">
        <f t="shared" si="214"/>
        <v>2.7299999999999858</v>
      </c>
      <c r="AJ278" s="4">
        <f t="shared" si="215"/>
        <v>-1.9072692426003532</v>
      </c>
      <c r="AK278" s="5">
        <f t="shared" si="216"/>
        <v>-1.9240394878756273</v>
      </c>
      <c r="AM278" s="3">
        <f t="shared" si="217"/>
        <v>2.7299999999999858</v>
      </c>
      <c r="AN278" s="4">
        <f t="shared" si="218"/>
        <v>-2.7477370368759195</v>
      </c>
      <c r="AO278" s="4">
        <f t="shared" si="219"/>
        <v>-1.1280202376822182E-2</v>
      </c>
      <c r="AP278" s="4">
        <f t="shared" si="220"/>
        <v>-1.1273057196078183E-2</v>
      </c>
      <c r="AQ278" s="4">
        <f t="shared" si="221"/>
        <v>-1.1273084722455307E-2</v>
      </c>
      <c r="AR278" s="5">
        <f t="shared" si="222"/>
        <v>-1.1265941707824519E-2</v>
      </c>
    </row>
    <row r="279" spans="32:44" x14ac:dyDescent="0.25">
      <c r="AF279" s="3">
        <f t="shared" si="212"/>
        <v>2.7399999999999856</v>
      </c>
      <c r="AG279" s="5">
        <f t="shared" si="213"/>
        <v>-1.9240394878756271</v>
      </c>
      <c r="AI279" s="3">
        <f t="shared" si="214"/>
        <v>2.7399999999999856</v>
      </c>
      <c r="AJ279" s="4">
        <f t="shared" si="215"/>
        <v>-1.9240394878756271</v>
      </c>
      <c r="AK279" s="5">
        <f t="shared" si="216"/>
        <v>-1.9407661515932959</v>
      </c>
      <c r="AM279" s="3">
        <f t="shared" si="217"/>
        <v>2.7399999999999856</v>
      </c>
      <c r="AN279" s="4">
        <f t="shared" si="218"/>
        <v>-2.7589958527602971</v>
      </c>
      <c r="AO279" s="4">
        <f t="shared" si="219"/>
        <v>-1.1265941811020825E-2</v>
      </c>
      <c r="AP279" s="4">
        <f t="shared" si="220"/>
        <v>-1.1258801665784378E-2</v>
      </c>
      <c r="AQ279" s="4">
        <f t="shared" si="221"/>
        <v>-1.1258829137521699E-2</v>
      </c>
      <c r="AR279" s="5">
        <f t="shared" si="222"/>
        <v>-1.1251691888631968E-2</v>
      </c>
    </row>
    <row r="280" spans="32:44" x14ac:dyDescent="0.25">
      <c r="AF280" s="3">
        <f t="shared" si="212"/>
        <v>2.7499999999999853</v>
      </c>
      <c r="AG280" s="5">
        <f t="shared" si="213"/>
        <v>-1.9407661515932959</v>
      </c>
      <c r="AI280" s="3">
        <f t="shared" si="214"/>
        <v>2.7499999999999853</v>
      </c>
      <c r="AJ280" s="4">
        <f t="shared" si="215"/>
        <v>-1.9407661515932959</v>
      </c>
      <c r="AK280" s="5">
        <f t="shared" si="216"/>
        <v>-1.9574491564628858</v>
      </c>
      <c r="AM280" s="3">
        <f t="shared" si="217"/>
        <v>2.7499999999999853</v>
      </c>
      <c r="AN280" s="4">
        <f t="shared" si="218"/>
        <v>-2.7702404253966786</v>
      </c>
      <c r="AO280" s="4">
        <f t="shared" si="219"/>
        <v>-1.1251691990548552E-2</v>
      </c>
      <c r="AP280" s="4">
        <f t="shared" si="220"/>
        <v>-1.1244558330040734E-2</v>
      </c>
      <c r="AQ280" s="4">
        <f t="shared" si="221"/>
        <v>-1.124458574086463E-2</v>
      </c>
      <c r="AR280" s="5">
        <f t="shared" si="222"/>
        <v>-1.1237455685928146E-2</v>
      </c>
    </row>
    <row r="281" spans="32:44" x14ac:dyDescent="0.25">
      <c r="AF281" s="3">
        <f t="shared" si="212"/>
        <v>2.7599999999999851</v>
      </c>
      <c r="AG281" s="5">
        <f t="shared" si="213"/>
        <v>-1.9574491564628858</v>
      </c>
      <c r="AI281" s="3">
        <f t="shared" si="214"/>
        <v>2.7599999999999851</v>
      </c>
      <c r="AJ281" s="4">
        <f t="shared" si="215"/>
        <v>-1.9574491564628858</v>
      </c>
      <c r="AK281" s="5">
        <f t="shared" si="216"/>
        <v>-1.9740884283190692</v>
      </c>
      <c r="AM281" s="3">
        <f t="shared" si="217"/>
        <v>2.7599999999999851</v>
      </c>
      <c r="AN281" s="4">
        <f t="shared" si="218"/>
        <v>-2.7814707698023513</v>
      </c>
      <c r="AO281" s="4">
        <f t="shared" si="219"/>
        <v>-1.1237455786568032E-2</v>
      </c>
      <c r="AP281" s="4">
        <f t="shared" si="220"/>
        <v>-1.123033001806923E-2</v>
      </c>
      <c r="AQ281" s="4">
        <f t="shared" si="221"/>
        <v>-1.1230357361902992E-2</v>
      </c>
      <c r="AR281" s="5">
        <f t="shared" si="222"/>
        <v>-1.1223235887523919E-2</v>
      </c>
    </row>
    <row r="282" spans="32:44" x14ac:dyDescent="0.25">
      <c r="AF282" s="3">
        <f t="shared" si="212"/>
        <v>2.7699999999999849</v>
      </c>
      <c r="AG282" s="5">
        <f t="shared" si="213"/>
        <v>-1.9740884283190694</v>
      </c>
      <c r="AI282" s="3">
        <f t="shared" si="214"/>
        <v>2.7699999999999849</v>
      </c>
      <c r="AJ282" s="4">
        <f t="shared" si="215"/>
        <v>-1.9740884283190694</v>
      </c>
      <c r="AK282" s="5">
        <f t="shared" si="216"/>
        <v>-1.9906838963733957</v>
      </c>
      <c r="AM282" s="3">
        <f t="shared" si="217"/>
        <v>2.7699999999999849</v>
      </c>
      <c r="AN282" s="4">
        <f t="shared" si="218"/>
        <v>-2.7926869037412962</v>
      </c>
      <c r="AO282" s="4">
        <f t="shared" si="219"/>
        <v>-1.1223235986890585E-2</v>
      </c>
      <c r="AP282" s="4">
        <f t="shared" si="220"/>
        <v>-1.1216119476409903E-2</v>
      </c>
      <c r="AQ282" s="4">
        <f t="shared" si="221"/>
        <v>-1.1216146747371258E-2</v>
      </c>
      <c r="AR282" s="5">
        <f t="shared" si="222"/>
        <v>-1.1209035199218035E-2</v>
      </c>
    </row>
    <row r="283" spans="32:44" x14ac:dyDescent="0.25">
      <c r="AF283" s="3">
        <f t="shared" si="212"/>
        <v>2.7799999999999847</v>
      </c>
      <c r="AG283" s="5">
        <f t="shared" si="213"/>
        <v>-1.9906838963733959</v>
      </c>
      <c r="AI283" s="3">
        <f t="shared" si="214"/>
        <v>2.7799999999999847</v>
      </c>
      <c r="AJ283" s="4">
        <f t="shared" si="215"/>
        <v>-1.9906838963733959</v>
      </c>
      <c r="AK283" s="5">
        <f t="shared" si="216"/>
        <v>-2.0072354934534138</v>
      </c>
      <c r="AM283" s="3">
        <f t="shared" si="217"/>
        <v>2.7799999999999847</v>
      </c>
      <c r="AN283" s="4">
        <f t="shared" si="218"/>
        <v>-2.8038888476428498</v>
      </c>
      <c r="AO283" s="4">
        <f t="shared" si="219"/>
        <v>-1.1209035297315402E-2</v>
      </c>
      <c r="AP283" s="4">
        <f t="shared" si="220"/>
        <v>-1.1201929370265625E-2</v>
      </c>
      <c r="AQ283" s="4">
        <f t="shared" si="221"/>
        <v>-1.1201956562664147E-2</v>
      </c>
      <c r="AR283" s="5">
        <f t="shared" si="222"/>
        <v>-1.1194856246146858E-2</v>
      </c>
    </row>
    <row r="284" spans="32:44" x14ac:dyDescent="0.25">
      <c r="AF284" s="3">
        <f t="shared" si="212"/>
        <v>2.7899999999999845</v>
      </c>
      <c r="AG284" s="5">
        <f t="shared" si="213"/>
        <v>-2.0072354934534142</v>
      </c>
      <c r="AI284" s="3">
        <f t="shared" si="214"/>
        <v>2.7899999999999845</v>
      </c>
      <c r="AJ284" s="4">
        <f t="shared" si="215"/>
        <v>-2.0072354934534142</v>
      </c>
      <c r="AK284" s="5">
        <f t="shared" si="216"/>
        <v>-2.0237431562292376</v>
      </c>
      <c r="AM284" s="3">
        <f t="shared" si="217"/>
        <v>2.7899999999999845</v>
      </c>
      <c r="AN284" s="4">
        <f t="shared" si="218"/>
        <v>-2.8150766245217191</v>
      </c>
      <c r="AO284" s="4">
        <f t="shared" si="219"/>
        <v>-1.1194856342979264E-2</v>
      </c>
      <c r="AP284" s="4">
        <f t="shared" si="220"/>
        <v>-1.1187762284856431E-2</v>
      </c>
      <c r="AQ284" s="4">
        <f t="shared" si="221"/>
        <v>-1.1187789393190895E-2</v>
      </c>
      <c r="AR284" s="5">
        <f t="shared" si="222"/>
        <v>-1.1180701574142851E-2</v>
      </c>
    </row>
    <row r="285" spans="32:44" x14ac:dyDescent="0.25">
      <c r="AF285" s="3">
        <f t="shared" si="212"/>
        <v>2.7999999999999843</v>
      </c>
      <c r="AG285" s="5">
        <f t="shared" si="213"/>
        <v>-2.0237431562292376</v>
      </c>
      <c r="AI285" s="3">
        <f t="shared" si="214"/>
        <v>2.7999999999999843</v>
      </c>
      <c r="AJ285" s="4">
        <f t="shared" si="215"/>
        <v>-2.0237431562292376</v>
      </c>
      <c r="AK285" s="5">
        <f t="shared" si="216"/>
        <v>-2.040206825427616</v>
      </c>
      <c r="AM285" s="3">
        <f t="shared" si="217"/>
        <v>2.7999999999999843</v>
      </c>
      <c r="AN285" s="4">
        <f t="shared" si="218"/>
        <v>-2.8262502598993615</v>
      </c>
      <c r="AO285" s="4">
        <f t="shared" si="219"/>
        <v>-1.1180701669715047E-2</v>
      </c>
      <c r="AP285" s="4">
        <f t="shared" si="220"/>
        <v>-1.1173620726781795E-2</v>
      </c>
      <c r="AQ285" s="4">
        <f t="shared" si="221"/>
        <v>-1.1173647745737439E-2</v>
      </c>
      <c r="AR285" s="5">
        <f t="shared" si="222"/>
        <v>-1.1166573651100097E-2</v>
      </c>
    </row>
    <row r="286" spans="32:44" x14ac:dyDescent="0.25">
      <c r="AF286" s="3">
        <f t="shared" si="212"/>
        <v>2.8099999999999841</v>
      </c>
      <c r="AG286" s="5">
        <f t="shared" si="213"/>
        <v>-2.040206825427616</v>
      </c>
      <c r="AI286" s="3">
        <f t="shared" si="214"/>
        <v>2.8099999999999841</v>
      </c>
      <c r="AJ286" s="4">
        <f t="shared" si="215"/>
        <v>-2.040206825427616</v>
      </c>
      <c r="AK286" s="5">
        <f t="shared" si="216"/>
        <v>-2.0566264460335928</v>
      </c>
      <c r="AM286" s="3">
        <f t="shared" si="217"/>
        <v>2.8099999999999841</v>
      </c>
      <c r="AN286" s="4">
        <f t="shared" si="218"/>
        <v>-2.8374097817267296</v>
      </c>
      <c r="AO286" s="4">
        <f t="shared" si="219"/>
        <v>-1.1166573745417215E-2</v>
      </c>
      <c r="AP286" s="4">
        <f t="shared" si="220"/>
        <v>-1.1159507125389021E-2</v>
      </c>
      <c r="AQ286" s="4">
        <f t="shared" si="221"/>
        <v>-1.1159534049834781E-2</v>
      </c>
      <c r="AR286" s="5">
        <f t="shared" si="222"/>
        <v>-1.1152474868345112E-2</v>
      </c>
    </row>
    <row r="287" spans="32:44" x14ac:dyDescent="0.25">
      <c r="AF287" s="3">
        <f t="shared" si="212"/>
        <v>2.8199999999999839</v>
      </c>
      <c r="AG287" s="5">
        <f t="shared" si="213"/>
        <v>-2.0566264460335928</v>
      </c>
      <c r="AI287" s="3">
        <f t="shared" si="214"/>
        <v>2.8199999999999839</v>
      </c>
      <c r="AJ287" s="4">
        <f t="shared" si="215"/>
        <v>-2.0566264460335928</v>
      </c>
      <c r="AK287" s="5">
        <f t="shared" si="216"/>
        <v>-2.0730019674798448</v>
      </c>
      <c r="AM287" s="3">
        <f t="shared" si="217"/>
        <v>2.8199999999999839</v>
      </c>
      <c r="AN287" s="4">
        <f t="shared" si="218"/>
        <v>-2.848555220308393</v>
      </c>
      <c r="AO287" s="4">
        <f t="shared" si="219"/>
        <v>-1.1152474961412666E-2</v>
      </c>
      <c r="AP287" s="4">
        <f t="shared" si="220"/>
        <v>-1.1145423834146214E-2</v>
      </c>
      <c r="AQ287" s="4">
        <f t="shared" si="221"/>
        <v>-1.1145450659131854E-2</v>
      </c>
      <c r="AR287" s="5">
        <f t="shared" si="222"/>
        <v>-1.1138407542011541E-2</v>
      </c>
    </row>
    <row r="288" spans="32:44" x14ac:dyDescent="0.25">
      <c r="AF288" s="3">
        <f t="shared" si="212"/>
        <v>2.8299999999999836</v>
      </c>
      <c r="AG288" s="5">
        <f t="shared" si="213"/>
        <v>-2.0730019674798448</v>
      </c>
      <c r="AI288" s="3">
        <f t="shared" si="214"/>
        <v>2.8299999999999836</v>
      </c>
      <c r="AJ288" s="4">
        <f t="shared" si="215"/>
        <v>-2.0730019674798448</v>
      </c>
      <c r="AK288" s="5">
        <f t="shared" si="216"/>
        <v>-2.089333343823812</v>
      </c>
      <c r="AM288" s="3">
        <f t="shared" si="217"/>
        <v>2.8299999999999836</v>
      </c>
      <c r="AN288" s="4">
        <f t="shared" si="218"/>
        <v>-2.8596866082280319</v>
      </c>
      <c r="AO288" s="4">
        <f t="shared" si="219"/>
        <v>-1.113840763383539E-2</v>
      </c>
      <c r="AP288" s="4">
        <f t="shared" si="220"/>
        <v>-1.1131373132018254E-2</v>
      </c>
      <c r="AQ288" s="4">
        <f t="shared" si="221"/>
        <v>-1.1131399852771489E-2</v>
      </c>
      <c r="AR288" s="5">
        <f t="shared" si="222"/>
        <v>-1.1124373914416959E-2</v>
      </c>
    </row>
    <row r="289" spans="32:44" x14ac:dyDescent="0.25">
      <c r="AF289" s="3">
        <f t="shared" si="212"/>
        <v>2.8399999999999834</v>
      </c>
      <c r="AG289" s="5">
        <f t="shared" si="213"/>
        <v>-2.089333343823812</v>
      </c>
      <c r="AI289" s="3">
        <f t="shared" si="214"/>
        <v>2.8399999999999834</v>
      </c>
      <c r="AJ289" s="4">
        <f t="shared" si="215"/>
        <v>-2.089333343823812</v>
      </c>
      <c r="AK289" s="5">
        <f t="shared" si="216"/>
        <v>-2.1056205339127456</v>
      </c>
      <c r="AM289" s="3">
        <f t="shared" si="217"/>
        <v>2.8399999999999834</v>
      </c>
      <c r="AN289" s="4">
        <f t="shared" si="218"/>
        <v>-2.8708039802753098</v>
      </c>
      <c r="AO289" s="4">
        <f t="shared" si="219"/>
        <v>-1.1124374005003306E-2</v>
      </c>
      <c r="AP289" s="4">
        <f t="shared" si="220"/>
        <v>-1.1117357224844254E-2</v>
      </c>
      <c r="AQ289" s="4">
        <f t="shared" si="221"/>
        <v>-1.1117383836767787E-2</v>
      </c>
      <c r="AR289" s="5">
        <f t="shared" si="222"/>
        <v>-1.1110376155440594E-2</v>
      </c>
    </row>
    <row r="290" spans="32:44" x14ac:dyDescent="0.25">
      <c r="AF290" s="3">
        <f t="shared" si="212"/>
        <v>2.8499999999999832</v>
      </c>
      <c r="AG290" s="5">
        <f t="shared" si="213"/>
        <v>-2.1056205339127456</v>
      </c>
      <c r="AI290" s="3">
        <f t="shared" si="214"/>
        <v>2.8499999999999832</v>
      </c>
      <c r="AJ290" s="4">
        <f t="shared" si="215"/>
        <v>-2.1056205339127456</v>
      </c>
      <c r="AK290" s="5">
        <f t="shared" si="216"/>
        <v>-2.1218635015368124</v>
      </c>
      <c r="AM290" s="3">
        <f t="shared" si="217"/>
        <v>2.8499999999999832</v>
      </c>
      <c r="AN290" s="4">
        <f t="shared" si="218"/>
        <v>-2.8819073733741254</v>
      </c>
      <c r="AO290" s="4">
        <f t="shared" si="219"/>
        <v>-1.1110376244795972E-2</v>
      </c>
      <c r="AP290" s="4">
        <f t="shared" si="220"/>
        <v>-1.1103378246715151E-2</v>
      </c>
      <c r="AQ290" s="4">
        <f t="shared" si="221"/>
        <v>-1.1103404745383674E-2</v>
      </c>
      <c r="AR290" s="5">
        <f t="shared" si="222"/>
        <v>-1.1096416363900343E-2</v>
      </c>
    </row>
    <row r="291" spans="32:44" x14ac:dyDescent="0.25">
      <c r="AF291" s="3">
        <f t="shared" si="212"/>
        <v>2.859999999999983</v>
      </c>
      <c r="AG291" s="5">
        <f t="shared" si="213"/>
        <v>-2.1218635015368124</v>
      </c>
      <c r="AI291" s="3">
        <f t="shared" si="214"/>
        <v>2.859999999999983</v>
      </c>
      <c r="AJ291" s="4">
        <f t="shared" si="215"/>
        <v>-2.1218635015368124</v>
      </c>
      <c r="AK291" s="5">
        <f t="shared" si="216"/>
        <v>-2.1380622155704105</v>
      </c>
      <c r="AM291" s="3">
        <f t="shared" si="217"/>
        <v>2.859999999999983</v>
      </c>
      <c r="AN291" s="4">
        <f t="shared" si="218"/>
        <v>-2.8929968265122374</v>
      </c>
      <c r="AO291" s="4">
        <f t="shared" si="219"/>
        <v>-1.1096416452031601E-2</v>
      </c>
      <c r="AP291" s="4">
        <f t="shared" si="220"/>
        <v>-1.1089438261349891E-2</v>
      </c>
      <c r="AQ291" s="4">
        <f t="shared" si="221"/>
        <v>-1.1089464642507096E-2</v>
      </c>
      <c r="AR291" s="5">
        <f t="shared" si="222"/>
        <v>-1.1082496568927904E-2</v>
      </c>
    </row>
    <row r="292" spans="32:44" x14ac:dyDescent="0.25">
      <c r="AF292" s="3">
        <f t="shared" si="212"/>
        <v>2.8699999999999828</v>
      </c>
      <c r="AG292" s="5">
        <f t="shared" si="213"/>
        <v>-2.1380622155704105</v>
      </c>
      <c r="AI292" s="3">
        <f t="shared" si="214"/>
        <v>2.8699999999999828</v>
      </c>
      <c r="AJ292" s="4">
        <f t="shared" si="215"/>
        <v>-2.1380622155704105</v>
      </c>
      <c r="AK292" s="5">
        <f t="shared" si="216"/>
        <v>-2.1542166501018642</v>
      </c>
      <c r="AM292" s="3">
        <f t="shared" si="217"/>
        <v>2.8699999999999828</v>
      </c>
      <c r="AN292" s="4">
        <f t="shared" si="218"/>
        <v>-2.9040723806722659</v>
      </c>
      <c r="AO292" s="4">
        <f t="shared" si="219"/>
        <v>-1.1082496655842176E-2</v>
      </c>
      <c r="AP292" s="4">
        <f t="shared" si="220"/>
        <v>-1.1075539263469197E-2</v>
      </c>
      <c r="AQ292" s="4">
        <f t="shared" si="221"/>
        <v>-1.1075565523024678E-2</v>
      </c>
      <c r="AR292" s="5">
        <f t="shared" si="222"/>
        <v>-1.1068618731340662E-2</v>
      </c>
    </row>
    <row r="293" spans="32:44" x14ac:dyDescent="0.25">
      <c r="AF293" s="3">
        <f t="shared" si="212"/>
        <v>2.8799999999999826</v>
      </c>
      <c r="AG293" s="5">
        <f t="shared" si="213"/>
        <v>-2.1542166501018642</v>
      </c>
      <c r="AI293" s="3">
        <f t="shared" si="214"/>
        <v>2.8799999999999826</v>
      </c>
      <c r="AJ293" s="4">
        <f t="shared" si="215"/>
        <v>-2.1542166501018642</v>
      </c>
      <c r="AK293" s="5">
        <f t="shared" si="216"/>
        <v>-2.1703267845516812</v>
      </c>
      <c r="AM293" s="3">
        <f t="shared" si="217"/>
        <v>2.8799999999999826</v>
      </c>
      <c r="AN293" s="4">
        <f t="shared" si="218"/>
        <v>-2.9151340787640607</v>
      </c>
      <c r="AO293" s="4">
        <f t="shared" si="219"/>
        <v>-1.1068618817045359E-2</v>
      </c>
      <c r="AP293" s="4">
        <f t="shared" si="220"/>
        <v>-1.1061683180165323E-2</v>
      </c>
      <c r="AQ293" s="4">
        <f t="shared" si="221"/>
        <v>-1.1061709314191526E-2</v>
      </c>
      <c r="AR293" s="5">
        <f t="shared" si="222"/>
        <v>-1.1054784745009179E-2</v>
      </c>
    </row>
    <row r="294" spans="32:44" x14ac:dyDescent="0.25">
      <c r="AF294" s="3">
        <f t="shared" si="212"/>
        <v>2.8899999999999824</v>
      </c>
      <c r="AG294" s="5">
        <f t="shared" si="213"/>
        <v>-2.1703267845516812</v>
      </c>
      <c r="AI294" s="3">
        <f t="shared" si="214"/>
        <v>2.8899999999999824</v>
      </c>
      <c r="AJ294" s="4">
        <f t="shared" si="215"/>
        <v>-2.1703267845516812</v>
      </c>
      <c r="AK294" s="5">
        <f t="shared" si="216"/>
        <v>-2.1863926037795642</v>
      </c>
      <c r="AM294" s="3">
        <f t="shared" si="217"/>
        <v>2.8899999999999824</v>
      </c>
      <c r="AN294" s="4">
        <f t="shared" si="218"/>
        <v>-2.9261819655584369</v>
      </c>
      <c r="AO294" s="4">
        <f t="shared" si="219"/>
        <v>-1.105478482951199E-2</v>
      </c>
      <c r="AP294" s="4">
        <f t="shared" si="220"/>
        <v>-1.1047871872267001E-2</v>
      </c>
      <c r="AQ294" s="4">
        <f t="shared" si="221"/>
        <v>-1.104789787699609E-2</v>
      </c>
      <c r="AR294" s="5">
        <f t="shared" si="222"/>
        <v>-1.1040996438219109E-2</v>
      </c>
    </row>
    <row r="295" spans="32:44" x14ac:dyDescent="0.25">
      <c r="AF295" s="3">
        <f t="shared" si="212"/>
        <v>2.8999999999999821</v>
      </c>
      <c r="AG295" s="5">
        <f t="shared" si="213"/>
        <v>-2.1863926037795642</v>
      </c>
      <c r="AI295" s="3">
        <f t="shared" si="214"/>
        <v>2.8999999999999821</v>
      </c>
      <c r="AJ295" s="4">
        <f t="shared" si="215"/>
        <v>-2.1863926037795642</v>
      </c>
      <c r="AK295" s="5">
        <f t="shared" si="216"/>
        <v>-2.2024140981803892</v>
      </c>
      <c r="AM295" s="3">
        <f t="shared" si="217"/>
        <v>2.8999999999999821</v>
      </c>
      <c r="AN295" s="4">
        <f t="shared" si="218"/>
        <v>-2.9372160876222684</v>
      </c>
      <c r="AO295" s="4">
        <f t="shared" si="219"/>
        <v>-1.1040996521527971E-2</v>
      </c>
      <c r="AP295" s="4">
        <f t="shared" si="220"/>
        <v>-1.1034107135698124E-2</v>
      </c>
      <c r="AQ295" s="4">
        <f t="shared" si="221"/>
        <v>-1.1034133007518876E-2</v>
      </c>
      <c r="AR295" s="5">
        <f t="shared" si="222"/>
        <v>-1.1027255575026478E-2</v>
      </c>
    </row>
    <row r="296" spans="32:44" x14ac:dyDescent="0.25">
      <c r="AF296" s="3">
        <f t="shared" si="212"/>
        <v>2.9099999999999819</v>
      </c>
      <c r="AG296" s="5">
        <f t="shared" si="213"/>
        <v>-2.2024140981803892</v>
      </c>
      <c r="AI296" s="3">
        <f t="shared" si="214"/>
        <v>2.9099999999999819</v>
      </c>
      <c r="AJ296" s="4">
        <f t="shared" si="215"/>
        <v>-2.2024140981803892</v>
      </c>
      <c r="AK296" s="5">
        <f t="shared" si="216"/>
        <v>-2.2183912637693637</v>
      </c>
      <c r="AM296" s="3">
        <f t="shared" si="217"/>
        <v>2.9099999999999819</v>
      </c>
      <c r="AN296" s="4">
        <f t="shared" si="218"/>
        <v>-2.9482364932549321</v>
      </c>
      <c r="AO296" s="4">
        <f t="shared" si="219"/>
        <v>-1.1027255657149571E-2</v>
      </c>
      <c r="AP296" s="4">
        <f t="shared" si="220"/>
        <v>-1.1020390702829324E-2</v>
      </c>
      <c r="AQ296" s="4">
        <f t="shared" si="221"/>
        <v>-1.1020416438283982E-2</v>
      </c>
      <c r="AR296" s="5">
        <f t="shared" si="222"/>
        <v>-1.1013563856605296E-2</v>
      </c>
    </row>
    <row r="297" spans="32:44" x14ac:dyDescent="0.25">
      <c r="AF297" s="3">
        <f t="shared" si="212"/>
        <v>2.9199999999999817</v>
      </c>
      <c r="AG297" s="5">
        <f t="shared" si="213"/>
        <v>-2.2183912637693632</v>
      </c>
      <c r="AI297" s="3">
        <f t="shared" si="214"/>
        <v>2.9199999999999817</v>
      </c>
      <c r="AJ297" s="4">
        <f t="shared" si="215"/>
        <v>-2.2183912637693632</v>
      </c>
      <c r="AK297" s="5">
        <f t="shared" si="216"/>
        <v>-2.2343241022565969</v>
      </c>
      <c r="AM297" s="3">
        <f t="shared" si="217"/>
        <v>2.9199999999999817</v>
      </c>
      <c r="AN297" s="4">
        <f t="shared" si="218"/>
        <v>-2.9592432324260964</v>
      </c>
      <c r="AO297" s="4">
        <f t="shared" si="219"/>
        <v>-1.1013563937551018E-2</v>
      </c>
      <c r="AP297" s="4">
        <f t="shared" si="220"/>
        <v>-1.1006724243821384E-2</v>
      </c>
      <c r="AQ297" s="4">
        <f t="shared" si="221"/>
        <v>-1.1006749839602523E-2</v>
      </c>
      <c r="AR297" s="5">
        <f t="shared" si="222"/>
        <v>-1.0999922922586492E-2</v>
      </c>
    </row>
    <row r="298" spans="32:44" x14ac:dyDescent="0.25">
      <c r="AF298" s="3">
        <f t="shared" si="212"/>
        <v>2.9299999999999815</v>
      </c>
      <c r="AG298" s="5">
        <f t="shared" si="213"/>
        <v>-2.2343241022565965</v>
      </c>
      <c r="AI298" s="3">
        <f t="shared" si="214"/>
        <v>2.9299999999999815</v>
      </c>
      <c r="AJ298" s="4">
        <f t="shared" si="215"/>
        <v>-2.2343241022565965</v>
      </c>
      <c r="AK298" s="5">
        <f t="shared" si="216"/>
        <v>-2.2502126211113289</v>
      </c>
      <c r="AM298" s="3">
        <f t="shared" si="217"/>
        <v>2.9299999999999815</v>
      </c>
      <c r="AN298" s="4">
        <f t="shared" si="218"/>
        <v>-2.9702363567148438</v>
      </c>
      <c r="AO298" s="4">
        <f t="shared" si="219"/>
        <v>-1.0999923002363471E-2</v>
      </c>
      <c r="AP298" s="4">
        <f t="shared" si="220"/>
        <v>-1.099310936795956E-2</v>
      </c>
      <c r="AQ298" s="4">
        <f t="shared" si="221"/>
        <v>-1.0993134820906929E-2</v>
      </c>
      <c r="AR298" s="5">
        <f t="shared" si="222"/>
        <v>-1.0986334352387373E-2</v>
      </c>
    </row>
    <row r="299" spans="32:44" x14ac:dyDescent="0.25">
      <c r="AF299" s="3">
        <f t="shared" si="212"/>
        <v>2.9399999999999813</v>
      </c>
      <c r="AG299" s="5">
        <f t="shared" si="213"/>
        <v>-2.2502126211113285</v>
      </c>
      <c r="AI299" s="3">
        <f t="shared" si="214"/>
        <v>2.9399999999999813</v>
      </c>
      <c r="AJ299" s="4">
        <f t="shared" si="215"/>
        <v>-2.2502126211113285</v>
      </c>
      <c r="AK299" s="5">
        <f t="shared" si="216"/>
        <v>-2.2660568336160578</v>
      </c>
      <c r="AM299" s="3">
        <f t="shared" si="217"/>
        <v>2.9399999999999813</v>
      </c>
      <c r="AN299" s="4">
        <f t="shared" si="218"/>
        <v>-2.9812159192501171</v>
      </c>
      <c r="AO299" s="4">
        <f t="shared" si="219"/>
        <v>-1.0986334431004417E-2</v>
      </c>
      <c r="AP299" s="4">
        <f t="shared" si="220"/>
        <v>-1.0979547624977846E-2</v>
      </c>
      <c r="AQ299" s="4">
        <f t="shared" si="221"/>
        <v>-1.0979572932075219E-2</v>
      </c>
      <c r="AR299" s="5">
        <f t="shared" si="222"/>
        <v>-1.0972799666530583E-2</v>
      </c>
    </row>
    <row r="300" spans="32:44" x14ac:dyDescent="0.25">
      <c r="AF300" s="3">
        <f t="shared" si="212"/>
        <v>2.9499999999999811</v>
      </c>
      <c r="AG300" s="5">
        <f t="shared" si="213"/>
        <v>-2.2660568336160578</v>
      </c>
      <c r="AI300" s="3">
        <f t="shared" si="214"/>
        <v>2.9499999999999811</v>
      </c>
      <c r="AJ300" s="4">
        <f t="shared" si="215"/>
        <v>-2.2660568336160578</v>
      </c>
      <c r="AK300" s="5">
        <f t="shared" si="216"/>
        <v>-2.2818567589108358</v>
      </c>
      <c r="AM300" s="3">
        <f t="shared" si="217"/>
        <v>2.9499999999999811</v>
      </c>
      <c r="AN300" s="4">
        <f t="shared" si="218"/>
        <v>-2.9921819746524809</v>
      </c>
      <c r="AO300" s="4">
        <f t="shared" si="219"/>
        <v>-1.0972799743996708E-2</v>
      </c>
      <c r="AP300" s="4">
        <f t="shared" si="220"/>
        <v>-1.0966040506372527E-2</v>
      </c>
      <c r="AQ300" s="4">
        <f t="shared" si="221"/>
        <v>-1.0966065664744559E-2</v>
      </c>
      <c r="AR300" s="5">
        <f t="shared" si="222"/>
        <v>-1.0959320327951952E-2</v>
      </c>
    </row>
    <row r="301" spans="32:44" x14ac:dyDescent="0.25">
      <c r="AF301" s="3">
        <f t="shared" si="212"/>
        <v>2.9599999999999809</v>
      </c>
      <c r="AG301" s="5">
        <f t="shared" si="213"/>
        <v>-2.2818567589108363</v>
      </c>
      <c r="AI301" s="3">
        <f t="shared" si="214"/>
        <v>2.9599999999999809</v>
      </c>
      <c r="AJ301" s="4">
        <f t="shared" si="215"/>
        <v>-2.2818567589108363</v>
      </c>
      <c r="AK301" s="5">
        <f t="shared" si="216"/>
        <v>-2.2976124220279952</v>
      </c>
      <c r="AM301" s="3">
        <f t="shared" si="217"/>
        <v>2.9599999999999809</v>
      </c>
      <c r="AN301" s="4">
        <f t="shared" si="218"/>
        <v>-3.0031345789771819</v>
      </c>
      <c r="AO301" s="4">
        <f t="shared" si="219"/>
        <v>-1.0959320404276334E-2</v>
      </c>
      <c r="AP301" s="4">
        <f t="shared" si="220"/>
        <v>-1.0952589446704053E-2</v>
      </c>
      <c r="AQ301" s="4">
        <f t="shared" si="221"/>
        <v>-1.0952614453613124E-2</v>
      </c>
      <c r="AR301" s="5">
        <f t="shared" si="222"/>
        <v>-1.0945897743296263E-2</v>
      </c>
    </row>
    <row r="302" spans="32:44" x14ac:dyDescent="0.25">
      <c r="AF302" s="3">
        <f t="shared" si="212"/>
        <v>2.9699999999999807</v>
      </c>
      <c r="AG302" s="5">
        <f t="shared" si="213"/>
        <v>-2.2976124220279956</v>
      </c>
      <c r="AI302" s="3">
        <f t="shared" si="214"/>
        <v>2.9699999999999807</v>
      </c>
      <c r="AJ302" s="4">
        <f t="shared" si="215"/>
        <v>-2.2976124220279956</v>
      </c>
      <c r="AK302" s="5">
        <f t="shared" si="216"/>
        <v>-2.313323853917582</v>
      </c>
      <c r="AM302" s="3">
        <f t="shared" si="217"/>
        <v>2.9699999999999807</v>
      </c>
      <c r="AN302" s="4">
        <f t="shared" si="218"/>
        <v>-3.0140737896585024</v>
      </c>
      <c r="AO302" s="4">
        <f t="shared" si="219"/>
        <v>-1.0945897818488252E-2</v>
      </c>
      <c r="AP302" s="4">
        <f t="shared" si="220"/>
        <v>-1.0939195824886632E-2</v>
      </c>
      <c r="AQ302" s="4">
        <f t="shared" si="221"/>
        <v>-1.0939220677729742E-2</v>
      </c>
      <c r="AR302" s="5">
        <f t="shared" si="222"/>
        <v>-1.0932533264200541E-2</v>
      </c>
    </row>
    <row r="303" spans="32:44" x14ac:dyDescent="0.25">
      <c r="AF303" s="3">
        <f t="shared" si="212"/>
        <v>2.9799999999999804</v>
      </c>
      <c r="AG303" s="5">
        <f t="shared" si="213"/>
        <v>-2.313323853917582</v>
      </c>
      <c r="AI303" s="3">
        <f t="shared" si="214"/>
        <v>2.9799999999999804</v>
      </c>
      <c r="AJ303" s="4">
        <f t="shared" si="215"/>
        <v>-2.313323853917582</v>
      </c>
      <c r="AK303" s="5">
        <f t="shared" si="216"/>
        <v>-2.3289910914637817</v>
      </c>
      <c r="AM303" s="3">
        <f t="shared" si="217"/>
        <v>2.9799999999999804</v>
      </c>
      <c r="AN303" s="4">
        <f t="shared" si="218"/>
        <v>-3.0249996654553866</v>
      </c>
      <c r="AO303" s="4">
        <f t="shared" si="219"/>
        <v>-1.0932533338269643E-2</v>
      </c>
      <c r="AP303" s="4">
        <f t="shared" si="220"/>
        <v>-1.0925860965464882E-2</v>
      </c>
      <c r="AQ303" s="4">
        <f t="shared" si="221"/>
        <v>-1.0925885661770501E-2</v>
      </c>
      <c r="AR303" s="5">
        <f t="shared" si="222"/>
        <v>-1.0919228188563859E-2</v>
      </c>
    </row>
    <row r="304" spans="32:44" x14ac:dyDescent="0.25">
      <c r="AF304" s="3">
        <f t="shared" si="212"/>
        <v>2.9899999999999802</v>
      </c>
      <c r="AG304" s="5">
        <f t="shared" si="213"/>
        <v>-2.3289910914637812</v>
      </c>
      <c r="AI304" s="3">
        <f t="shared" si="214"/>
        <v>2.9899999999999802</v>
      </c>
      <c r="AJ304" s="4">
        <f t="shared" si="215"/>
        <v>-2.3289910914637812</v>
      </c>
      <c r="AK304" s="5">
        <f t="shared" si="216"/>
        <v>-2.3446141774926228</v>
      </c>
      <c r="AM304" s="3">
        <f t="shared" si="217"/>
        <v>2.9899999999999802</v>
      </c>
      <c r="AN304" s="4">
        <f t="shared" si="218"/>
        <v>-3.0359122663983333</v>
      </c>
      <c r="AO304" s="4">
        <f t="shared" si="219"/>
        <v>-1.0919228261519712E-2</v>
      </c>
      <c r="AP304" s="4">
        <f t="shared" si="220"/>
        <v>-1.0912586139876779E-2</v>
      </c>
      <c r="AQ304" s="4">
        <f t="shared" si="221"/>
        <v>-1.0912610677301749E-2</v>
      </c>
      <c r="AR304" s="5">
        <f t="shared" si="222"/>
        <v>-1.0905983761803335E-2</v>
      </c>
    </row>
    <row r="305" spans="32:44" ht="15.75" thickBot="1" x14ac:dyDescent="0.3">
      <c r="AF305" s="6">
        <f t="shared" si="212"/>
        <v>2.99999999999998</v>
      </c>
      <c r="AG305" s="8">
        <f t="shared" si="213"/>
        <v>-2.3446141774926228</v>
      </c>
      <c r="AI305" s="6">
        <f t="shared" si="214"/>
        <v>2.99999999999998</v>
      </c>
      <c r="AJ305" s="7">
        <f t="shared" si="215"/>
        <v>-2.3446141774926228</v>
      </c>
      <c r="AK305" s="8">
        <f t="shared" si="216"/>
        <v>-2.3601931607712547</v>
      </c>
      <c r="AM305" s="6">
        <f t="shared" si="217"/>
        <v>2.99999999999998</v>
      </c>
      <c r="AN305" s="7">
        <f t="shared" si="218"/>
        <v>-3.0468116537375356</v>
      </c>
      <c r="AO305" s="7">
        <f t="shared" si="219"/>
        <v>-1.0905983833655724E-2</v>
      </c>
      <c r="AP305" s="7">
        <f t="shared" si="220"/>
        <v>-1.0899372567702471E-2</v>
      </c>
      <c r="AQ305" s="7">
        <f t="shared" si="221"/>
        <v>-1.0899396944028937E-2</v>
      </c>
      <c r="AR305" s="8">
        <f t="shared" si="222"/>
        <v>-1.0892801178095659E-2</v>
      </c>
    </row>
  </sheetData>
  <mergeCells count="52">
    <mergeCell ref="AW38:AX38"/>
    <mergeCell ref="AZ38:BB38"/>
    <mergeCell ref="BD38:BI38"/>
    <mergeCell ref="AW39:AX39"/>
    <mergeCell ref="AZ39:BB39"/>
    <mergeCell ref="BD39:BI39"/>
    <mergeCell ref="CF3:CK3"/>
    <mergeCell ref="BK2:BL2"/>
    <mergeCell ref="BN2:BP2"/>
    <mergeCell ref="BR2:BW2"/>
    <mergeCell ref="BY2:BZ2"/>
    <mergeCell ref="CB2:CD2"/>
    <mergeCell ref="CF2:CK2"/>
    <mergeCell ref="BK3:BL3"/>
    <mergeCell ref="BN3:BP3"/>
    <mergeCell ref="BR3:BW3"/>
    <mergeCell ref="BY3:BZ3"/>
    <mergeCell ref="CB3:CD3"/>
    <mergeCell ref="AW2:AX2"/>
    <mergeCell ref="AZ2:BB2"/>
    <mergeCell ref="BD2:BI2"/>
    <mergeCell ref="AW3:AX3"/>
    <mergeCell ref="AZ3:BB3"/>
    <mergeCell ref="BD3:BI3"/>
    <mergeCell ref="D38:E38"/>
    <mergeCell ref="G38:I38"/>
    <mergeCell ref="K38:P38"/>
    <mergeCell ref="D39:E39"/>
    <mergeCell ref="G39:I39"/>
    <mergeCell ref="K39:P39"/>
    <mergeCell ref="AF2:AG2"/>
    <mergeCell ref="AI2:AK2"/>
    <mergeCell ref="AM2:AR2"/>
    <mergeCell ref="AF3:AG3"/>
    <mergeCell ref="AI3:AK3"/>
    <mergeCell ref="AM3:AR3"/>
    <mergeCell ref="D1:AR1"/>
    <mergeCell ref="AW1:CK1"/>
    <mergeCell ref="A6:B12"/>
    <mergeCell ref="AT6:AU12"/>
    <mergeCell ref="Y2:AD2"/>
    <mergeCell ref="R3:S3"/>
    <mergeCell ref="U3:W3"/>
    <mergeCell ref="Y3:AD3"/>
    <mergeCell ref="D2:E2"/>
    <mergeCell ref="G2:I2"/>
    <mergeCell ref="K2:P2"/>
    <mergeCell ref="D3:E3"/>
    <mergeCell ref="G3:I3"/>
    <mergeCell ref="K3:P3"/>
    <mergeCell ref="R2:S2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BDA0-4FD8-4C92-9DA9-8A847BEBEDF5}">
  <dimension ref="A1:H32"/>
  <sheetViews>
    <sheetView tabSelected="1" workbookViewId="0">
      <selection activeCell="I11" sqref="I11"/>
    </sheetView>
  </sheetViews>
  <sheetFormatPr baseColWidth="10" defaultRowHeight="15" x14ac:dyDescent="0.25"/>
  <cols>
    <col min="1" max="8" width="11.42578125" style="17"/>
  </cols>
  <sheetData>
    <row r="1" spans="1:8" ht="15.75" thickBot="1" x14ac:dyDescent="0.3">
      <c r="A1" s="22" t="s">
        <v>4</v>
      </c>
      <c r="B1" s="9">
        <f>(8-2)/B2</f>
        <v>0.2</v>
      </c>
      <c r="D1" s="22" t="s">
        <v>17</v>
      </c>
      <c r="E1" s="38" t="s">
        <v>27</v>
      </c>
    </row>
    <row r="2" spans="1:8" ht="15.75" thickBot="1" x14ac:dyDescent="0.3">
      <c r="A2" s="23" t="s">
        <v>5</v>
      </c>
      <c r="B2" s="8">
        <f>(2+8)/2*6</f>
        <v>30</v>
      </c>
      <c r="D2" s="3">
        <v>2</v>
      </c>
      <c r="E2" s="5">
        <f>(9+4*(COS(0.4*D2))^2)*(5*EXP(-0.5*D2)+2*EXP(0.15*D2))</f>
        <v>49.665183062213053</v>
      </c>
      <c r="G2" s="28" t="s">
        <v>3</v>
      </c>
      <c r="H2" s="29">
        <f>(B1/2)*(E2+(2*SUM(E3:E31))+E32)</f>
        <v>322.42829431288447</v>
      </c>
    </row>
    <row r="3" spans="1:8" x14ac:dyDescent="0.25">
      <c r="D3" s="3">
        <f>D2+$B$1</f>
        <v>2.2000000000000002</v>
      </c>
      <c r="E3" s="5">
        <f t="shared" ref="E3:E32" si="0">(9+4*(COS(0.4*D3))^2)*(5*EXP(-0.5*D3)+2*EXP(0.15*D3))</f>
        <v>47.236719463380865</v>
      </c>
    </row>
    <row r="4" spans="1:8" x14ac:dyDescent="0.25">
      <c r="D4" s="3">
        <f t="shared" ref="D4:D32" si="1">D3+$B$1</f>
        <v>2.4000000000000004</v>
      </c>
      <c r="E4" s="5">
        <f t="shared" si="0"/>
        <v>45.106741193449736</v>
      </c>
    </row>
    <row r="5" spans="1:8" x14ac:dyDescent="0.25">
      <c r="D5" s="3">
        <f t="shared" si="1"/>
        <v>2.6000000000000005</v>
      </c>
      <c r="E5" s="5">
        <f t="shared" si="0"/>
        <v>43.274275558039562</v>
      </c>
    </row>
    <row r="6" spans="1:8" x14ac:dyDescent="0.25">
      <c r="D6" s="3">
        <f t="shared" si="1"/>
        <v>2.8000000000000007</v>
      </c>
      <c r="E6" s="5">
        <f t="shared" si="0"/>
        <v>41.739528243456213</v>
      </c>
    </row>
    <row r="7" spans="1:8" x14ac:dyDescent="0.25">
      <c r="D7" s="3">
        <f t="shared" si="1"/>
        <v>3.0000000000000009</v>
      </c>
      <c r="E7" s="5">
        <f t="shared" si="0"/>
        <v>40.503824912186879</v>
      </c>
    </row>
    <row r="8" spans="1:8" x14ac:dyDescent="0.25">
      <c r="D8" s="3">
        <f t="shared" si="1"/>
        <v>3.2000000000000011</v>
      </c>
      <c r="E8" s="5">
        <f t="shared" si="0"/>
        <v>39.569426158240347</v>
      </c>
    </row>
    <row r="9" spans="1:8" x14ac:dyDescent="0.25">
      <c r="D9" s="3">
        <f t="shared" si="1"/>
        <v>3.4000000000000012</v>
      </c>
      <c r="E9" s="5">
        <f t="shared" si="0"/>
        <v>38.939223281682523</v>
      </c>
    </row>
    <row r="10" spans="1:8" x14ac:dyDescent="0.25">
      <c r="D10" s="3">
        <f t="shared" si="1"/>
        <v>3.6000000000000014</v>
      </c>
      <c r="E10" s="5">
        <f t="shared" si="0"/>
        <v>38.616328241195617</v>
      </c>
    </row>
    <row r="11" spans="1:8" x14ac:dyDescent="0.25">
      <c r="D11" s="3">
        <f t="shared" si="1"/>
        <v>3.8000000000000016</v>
      </c>
      <c r="E11" s="5">
        <f t="shared" si="0"/>
        <v>38.603576116590752</v>
      </c>
    </row>
    <row r="12" spans="1:8" x14ac:dyDescent="0.25">
      <c r="D12" s="3">
        <f t="shared" si="1"/>
        <v>4.0000000000000018</v>
      </c>
      <c r="E12" s="5">
        <f t="shared" si="0"/>
        <v>38.902962407017768</v>
      </c>
    </row>
    <row r="13" spans="1:8" x14ac:dyDescent="0.25">
      <c r="D13" s="3">
        <f t="shared" si="1"/>
        <v>4.200000000000002</v>
      </c>
      <c r="E13" s="5">
        <f t="shared" si="0"/>
        <v>39.515040474425149</v>
      </c>
    </row>
    <row r="14" spans="1:8" x14ac:dyDescent="0.25">
      <c r="D14" s="3">
        <f t="shared" si="1"/>
        <v>4.4000000000000021</v>
      </c>
      <c r="E14" s="5">
        <f t="shared" si="0"/>
        <v>40.438306405194325</v>
      </c>
    </row>
    <row r="15" spans="1:8" x14ac:dyDescent="0.25">
      <c r="D15" s="3">
        <f t="shared" si="1"/>
        <v>4.6000000000000023</v>
      </c>
      <c r="E15" s="5">
        <f t="shared" si="0"/>
        <v>41.66859951397192</v>
      </c>
    </row>
    <row r="16" spans="1:8" x14ac:dyDescent="0.25">
      <c r="D16" s="3">
        <f t="shared" si="1"/>
        <v>4.8000000000000025</v>
      </c>
      <c r="E16" s="5">
        <f t="shared" si="0"/>
        <v>43.198546677873708</v>
      </c>
    </row>
    <row r="17" spans="4:5" x14ac:dyDescent="0.25">
      <c r="D17" s="3">
        <f t="shared" si="1"/>
        <v>5.0000000000000027</v>
      </c>
      <c r="E17" s="5">
        <f t="shared" si="0"/>
        <v>45.017077707694057</v>
      </c>
    </row>
    <row r="18" spans="4:5" x14ac:dyDescent="0.25">
      <c r="D18" s="3">
        <f t="shared" si="1"/>
        <v>5.2000000000000028</v>
      </c>
      <c r="E18" s="5">
        <f t="shared" si="0"/>
        <v>47.109037091658244</v>
      </c>
    </row>
    <row r="19" spans="4:5" x14ac:dyDescent="0.25">
      <c r="D19" s="3">
        <f t="shared" si="1"/>
        <v>5.400000000000003</v>
      </c>
      <c r="E19" s="5">
        <f t="shared" si="0"/>
        <v>49.454914756691636</v>
      </c>
    </row>
    <row r="20" spans="4:5" x14ac:dyDescent="0.25">
      <c r="D20" s="3">
        <f t="shared" si="1"/>
        <v>5.6000000000000032</v>
      </c>
      <c r="E20" s="5">
        <f t="shared" si="0"/>
        <v>52.030715065308598</v>
      </c>
    </row>
    <row r="21" spans="4:5" x14ac:dyDescent="0.25">
      <c r="D21" s="3">
        <f t="shared" si="1"/>
        <v>5.8000000000000034</v>
      </c>
      <c r="E21" s="5">
        <f t="shared" si="0"/>
        <v>54.807979198395238</v>
      </c>
    </row>
    <row r="22" spans="4:5" x14ac:dyDescent="0.25">
      <c r="D22" s="3">
        <f t="shared" si="1"/>
        <v>6.0000000000000036</v>
      </c>
      <c r="E22" s="5">
        <f t="shared" si="0"/>
        <v>57.753971471954578</v>
      </c>
    </row>
    <row r="23" spans="4:5" x14ac:dyDescent="0.25">
      <c r="D23" s="3">
        <f t="shared" si="1"/>
        <v>6.2000000000000037</v>
      </c>
      <c r="E23" s="5">
        <f t="shared" si="0"/>
        <v>60.832035115999965</v>
      </c>
    </row>
    <row r="24" spans="4:5" x14ac:dyDescent="0.25">
      <c r="D24" s="3">
        <f t="shared" si="1"/>
        <v>6.4000000000000039</v>
      </c>
      <c r="E24" s="5">
        <f t="shared" si="0"/>
        <v>64.002117731759341</v>
      </c>
    </row>
    <row r="25" spans="4:5" x14ac:dyDescent="0.25">
      <c r="D25" s="3">
        <f t="shared" si="1"/>
        <v>6.6000000000000041</v>
      </c>
      <c r="E25" s="5">
        <f t="shared" si="0"/>
        <v>67.221461172012482</v>
      </c>
    </row>
    <row r="26" spans="4:5" x14ac:dyDescent="0.25">
      <c r="D26" s="3">
        <f t="shared" si="1"/>
        <v>6.8000000000000043</v>
      </c>
      <c r="E26" s="5">
        <f t="shared" si="0"/>
        <v>70.445445097043518</v>
      </c>
    </row>
    <row r="27" spans="4:5" x14ac:dyDescent="0.25">
      <c r="D27" s="3">
        <f t="shared" si="1"/>
        <v>7.0000000000000044</v>
      </c>
      <c r="E27" s="5">
        <f t="shared" si="0"/>
        <v>73.628568087069425</v>
      </c>
    </row>
    <row r="28" spans="4:5" x14ac:dyDescent="0.25">
      <c r="D28" s="3">
        <f t="shared" si="1"/>
        <v>7.2000000000000046</v>
      </c>
      <c r="E28" s="5">
        <f t="shared" si="0"/>
        <v>76.725545083850591</v>
      </c>
    </row>
    <row r="29" spans="4:5" x14ac:dyDescent="0.25">
      <c r="D29" s="3">
        <f t="shared" si="1"/>
        <v>7.4000000000000048</v>
      </c>
      <c r="E29" s="5">
        <f t="shared" si="0"/>
        <v>79.692495230636524</v>
      </c>
    </row>
    <row r="30" spans="4:5" x14ac:dyDescent="0.25">
      <c r="D30" s="3">
        <f t="shared" si="1"/>
        <v>7.600000000000005</v>
      </c>
      <c r="E30" s="5">
        <f t="shared" si="0"/>
        <v>82.488190017313556</v>
      </c>
    </row>
    <row r="31" spans="4:5" x14ac:dyDescent="0.25">
      <c r="D31" s="3">
        <f t="shared" si="1"/>
        <v>7.8000000000000052</v>
      </c>
      <c r="E31" s="5">
        <f t="shared" si="0"/>
        <v>85.075328145719752</v>
      </c>
    </row>
    <row r="32" spans="4:5" ht="15.75" thickBot="1" x14ac:dyDescent="0.3">
      <c r="D32" s="6">
        <f t="shared" si="1"/>
        <v>8.0000000000000053</v>
      </c>
      <c r="E32" s="8">
        <f t="shared" si="0"/>
        <v>87.421800827004802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31DD-871C-4FD6-B02D-2B854F9A58FB}">
  <dimension ref="A1:Q618"/>
  <sheetViews>
    <sheetView topLeftCell="A80" zoomScaleNormal="100" workbookViewId="0">
      <selection activeCell="A101" sqref="A101"/>
    </sheetView>
  </sheetViews>
  <sheetFormatPr baseColWidth="10" defaultRowHeight="15" x14ac:dyDescent="0.25"/>
  <cols>
    <col min="1" max="16" width="11.42578125" style="17"/>
  </cols>
  <sheetData>
    <row r="1" spans="1:17" ht="15.75" thickBot="1" x14ac:dyDescent="0.3">
      <c r="A1" s="28" t="s">
        <v>8</v>
      </c>
      <c r="B1" s="29">
        <f>(5-2)/500</f>
        <v>6.0000000000000001E-3</v>
      </c>
      <c r="D1" s="53" t="s">
        <v>19</v>
      </c>
      <c r="E1" s="55"/>
      <c r="G1" s="65" t="s">
        <v>9</v>
      </c>
      <c r="H1" s="66"/>
      <c r="I1" s="67"/>
      <c r="K1" s="65" t="s">
        <v>12</v>
      </c>
      <c r="L1" s="66"/>
      <c r="M1" s="66"/>
      <c r="N1" s="66"/>
      <c r="O1" s="66"/>
      <c r="P1" s="67"/>
      <c r="Q1" s="10"/>
    </row>
    <row r="2" spans="1:17" x14ac:dyDescent="0.25">
      <c r="D2" s="62" t="s">
        <v>23</v>
      </c>
      <c r="E2" s="64"/>
      <c r="G2" s="62" t="s">
        <v>23</v>
      </c>
      <c r="H2" s="63"/>
      <c r="I2" s="64"/>
      <c r="K2" s="62" t="s">
        <v>23</v>
      </c>
      <c r="L2" s="63"/>
      <c r="M2" s="63"/>
      <c r="N2" s="63"/>
      <c r="O2" s="63"/>
      <c r="P2" s="64"/>
      <c r="Q2" s="10"/>
    </row>
    <row r="3" spans="1:17" x14ac:dyDescent="0.25">
      <c r="D3" s="19" t="s">
        <v>0</v>
      </c>
      <c r="E3" s="20" t="s">
        <v>20</v>
      </c>
      <c r="G3" s="25" t="s">
        <v>0</v>
      </c>
      <c r="H3" s="26" t="s">
        <v>21</v>
      </c>
      <c r="I3" s="27" t="s">
        <v>22</v>
      </c>
      <c r="K3" s="19" t="s">
        <v>0</v>
      </c>
      <c r="L3" s="21" t="s">
        <v>22</v>
      </c>
      <c r="M3" s="21" t="s">
        <v>13</v>
      </c>
      <c r="N3" s="21" t="s">
        <v>14</v>
      </c>
      <c r="O3" s="21" t="s">
        <v>15</v>
      </c>
      <c r="P3" s="20" t="s">
        <v>16</v>
      </c>
      <c r="Q3" s="14"/>
    </row>
    <row r="4" spans="1:17" x14ac:dyDescent="0.25">
      <c r="D4" s="3">
        <v>2</v>
      </c>
      <c r="E4" s="5">
        <v>12</v>
      </c>
      <c r="G4" s="3">
        <v>2</v>
      </c>
      <c r="H4" s="4">
        <v>12</v>
      </c>
      <c r="I4" s="5">
        <v>12</v>
      </c>
      <c r="K4" s="3">
        <v>2</v>
      </c>
      <c r="L4" s="4">
        <v>12</v>
      </c>
      <c r="M4" s="12"/>
      <c r="N4" s="4"/>
      <c r="O4" s="4"/>
      <c r="P4" s="5"/>
      <c r="Q4" s="11"/>
    </row>
    <row r="5" spans="1:17" x14ac:dyDescent="0.25">
      <c r="D5" s="3">
        <f>D4+$B$1</f>
        <v>2.0059999999999998</v>
      </c>
      <c r="E5" s="5">
        <f>E4+$B$1*(4-(E4/(100+D4)))</f>
        <v>12.023294117647058</v>
      </c>
      <c r="G5" s="3">
        <f>G4+$B$1</f>
        <v>2.0059999999999998</v>
      </c>
      <c r="H5" s="4">
        <f>H4+$B$1*(4-(E5/(100+D5)))</f>
        <v>12.023292789005492</v>
      </c>
      <c r="I5" s="5">
        <f>I4+$B$1*(4-(H4/(100+G4))+4-(H5/(100+G5)))</f>
        <v>12.046586906730701</v>
      </c>
      <c r="K5" s="3">
        <f>K4+$B$1</f>
        <v>2.0059999999999998</v>
      </c>
      <c r="L5" s="4">
        <f>L4+1/6*(M5+2*N5+2*O5+P5)</f>
        <v>12.023293453326275</v>
      </c>
      <c r="M5" s="4">
        <f>$B$1*(4-(L4/(100+K4)))</f>
        <v>2.3294117647058823E-2</v>
      </c>
      <c r="N5" s="4">
        <f>$B$1*(4-((L4+1/2*M5)/(100+(K4+1/2*$B$1))))</f>
        <v>2.3293453306736656E-2</v>
      </c>
      <c r="O5" s="4">
        <f>$B$1*(4-((L4+1/2*N5)/(100+(K4+1/2*$B$1))))</f>
        <v>2.3293453326275498E-2</v>
      </c>
      <c r="P5" s="5">
        <f>$B$1*(4-((L4+O5)/(100+(K4+$B$1))))</f>
        <v>2.3292789044566421E-2</v>
      </c>
      <c r="Q5" s="11"/>
    </row>
    <row r="6" spans="1:17" x14ac:dyDescent="0.25">
      <c r="D6" s="3">
        <f t="shared" ref="D6:D14" si="0">D5+$B$1</f>
        <v>2.0119999999999996</v>
      </c>
      <c r="E6" s="5">
        <f>E5+$B$1*(4-(E5/(100+D5)))</f>
        <v>12.04658690665255</v>
      </c>
      <c r="G6" s="3">
        <f t="shared" ref="G6:G14" si="1">G5+$B$1</f>
        <v>2.0119999999999996</v>
      </c>
      <c r="H6" s="4">
        <f t="shared" ref="H6:H14" si="2">H5+$B$1*(4-(E6/(100+D6)))</f>
        <v>12.046584249603853</v>
      </c>
      <c r="I6" s="5">
        <f t="shared" ref="I6:I14" si="3">I5+$B$1*(4-(H5/(100+G5))+4-(H6/(100+G6)))</f>
        <v>12.093171156568983</v>
      </c>
      <c r="K6" s="3">
        <f t="shared" ref="K6:K69" si="4">K5+$B$1</f>
        <v>2.0119999999999996</v>
      </c>
      <c r="L6" s="4">
        <f t="shared" ref="L6:L14" si="5">L5+1/6*(M6+2*N6+2*O6+P6)</f>
        <v>12.046585578167274</v>
      </c>
      <c r="M6" s="4">
        <f t="shared" ref="M6:M14" si="6">$B$1*(4-(L5/(100+K5)))</f>
        <v>2.3292789044566421E-2</v>
      </c>
      <c r="N6" s="4">
        <f t="shared" ref="N6:N14" si="7">$B$1*(4-((L5+1/2*M6)/(100+(K5+1/2*$B$1))))</f>
        <v>2.3292124821465841E-2</v>
      </c>
      <c r="O6" s="4">
        <f t="shared" ref="O6:O14" si="8">$B$1*(4-((L5+1/2*N6)/(100+(K5+1/2*$B$1))))</f>
        <v>2.3292124841000086E-2</v>
      </c>
      <c r="P6" s="5">
        <f t="shared" ref="P6:P14" si="9">$B$1*(4-((L5+O6)/(100+(K5+$B$1))))</f>
        <v>2.3291460676498808E-2</v>
      </c>
      <c r="Q6" s="11"/>
    </row>
    <row r="7" spans="1:17" x14ac:dyDescent="0.25">
      <c r="D7" s="3">
        <f t="shared" si="0"/>
        <v>2.0179999999999993</v>
      </c>
      <c r="E7" s="5">
        <f t="shared" ref="E7:E14" si="10">E6+$B$1*(4-(E6/(100+D6)))</f>
        <v>12.069878367250912</v>
      </c>
      <c r="G7" s="3">
        <f t="shared" si="1"/>
        <v>2.0179999999999993</v>
      </c>
      <c r="H7" s="4">
        <f t="shared" si="2"/>
        <v>12.06987438202947</v>
      </c>
      <c r="I7" s="5">
        <f t="shared" si="3"/>
        <v>12.139752749983623</v>
      </c>
      <c r="K7" s="3">
        <f t="shared" si="4"/>
        <v>2.0179999999999993</v>
      </c>
      <c r="L7" s="4">
        <f t="shared" si="5"/>
        <v>12.069876374757396</v>
      </c>
      <c r="M7" s="4">
        <f t="shared" si="6"/>
        <v>2.3291460676498808E-2</v>
      </c>
      <c r="N7" s="4">
        <f t="shared" si="7"/>
        <v>2.3290796570592236E-2</v>
      </c>
      <c r="O7" s="4">
        <f t="shared" si="8"/>
        <v>2.3290796590121891E-2</v>
      </c>
      <c r="P7" s="5">
        <f t="shared" si="9"/>
        <v>2.3290132542800834E-2</v>
      </c>
      <c r="Q7" s="11"/>
    </row>
    <row r="8" spans="1:17" x14ac:dyDescent="0.25">
      <c r="D8" s="3">
        <f t="shared" si="0"/>
        <v>2.0239999999999991</v>
      </c>
      <c r="E8" s="5">
        <f t="shared" si="10"/>
        <v>12.093168499676528</v>
      </c>
      <c r="G8" s="3">
        <f t="shared" si="1"/>
        <v>2.0239999999999991</v>
      </c>
      <c r="H8" s="4">
        <f t="shared" si="2"/>
        <v>12.093163186516668</v>
      </c>
      <c r="I8" s="5">
        <f t="shared" si="3"/>
        <v>12.186331687443287</v>
      </c>
      <c r="K8" s="3">
        <f t="shared" si="4"/>
        <v>2.0239999999999991</v>
      </c>
      <c r="L8" s="4">
        <f t="shared" si="5"/>
        <v>12.093165843330981</v>
      </c>
      <c r="M8" s="4">
        <f t="shared" si="6"/>
        <v>2.3290132542800834E-2</v>
      </c>
      <c r="N8" s="4">
        <f t="shared" si="7"/>
        <v>2.3289468554060704E-2</v>
      </c>
      <c r="O8" s="4">
        <f t="shared" si="8"/>
        <v>2.3289468573585766E-2</v>
      </c>
      <c r="P8" s="5">
        <f t="shared" si="9"/>
        <v>2.3288804643417375E-2</v>
      </c>
      <c r="Q8" s="11"/>
    </row>
    <row r="9" spans="1:17" x14ac:dyDescent="0.25">
      <c r="D9" s="3">
        <f t="shared" si="0"/>
        <v>2.0299999999999989</v>
      </c>
      <c r="E9" s="5">
        <f t="shared" si="10"/>
        <v>12.116457304163726</v>
      </c>
      <c r="G9" s="3">
        <f t="shared" si="1"/>
        <v>2.0299999999999989</v>
      </c>
      <c r="H9" s="4">
        <f t="shared" si="2"/>
        <v>12.116450663299721</v>
      </c>
      <c r="I9" s="5">
        <f t="shared" si="3"/>
        <v>12.23290796941653</v>
      </c>
      <c r="K9" s="3">
        <f t="shared" si="4"/>
        <v>2.0299999999999989</v>
      </c>
      <c r="L9" s="4">
        <f t="shared" si="5"/>
        <v>12.116453984122318</v>
      </c>
      <c r="M9" s="4">
        <f t="shared" si="6"/>
        <v>2.3288804643417375E-2</v>
      </c>
      <c r="N9" s="4">
        <f t="shared" si="7"/>
        <v>2.3288140771816127E-2</v>
      </c>
      <c r="O9" s="4">
        <f t="shared" si="8"/>
        <v>2.3288140791336592E-2</v>
      </c>
      <c r="P9" s="5">
        <f t="shared" si="9"/>
        <v>2.3287476978293309E-2</v>
      </c>
      <c r="Q9" s="11"/>
    </row>
    <row r="10" spans="1:17" x14ac:dyDescent="0.25">
      <c r="D10" s="3">
        <f t="shared" si="0"/>
        <v>2.0359999999999987</v>
      </c>
      <c r="E10" s="5">
        <f t="shared" si="10"/>
        <v>12.13974478094678</v>
      </c>
      <c r="G10" s="3">
        <f t="shared" si="1"/>
        <v>2.0359999999999987</v>
      </c>
      <c r="H10" s="4">
        <f t="shared" si="2"/>
        <v>12.139736812612849</v>
      </c>
      <c r="I10" s="5">
        <f t="shared" si="3"/>
        <v>12.279481596371797</v>
      </c>
      <c r="K10" s="3">
        <f t="shared" si="4"/>
        <v>2.0359999999999987</v>
      </c>
      <c r="L10" s="4">
        <f t="shared" si="5"/>
        <v>12.139740797365636</v>
      </c>
      <c r="M10" s="4">
        <f t="shared" si="6"/>
        <v>2.3287476978293309E-2</v>
      </c>
      <c r="N10" s="4">
        <f t="shared" si="7"/>
        <v>2.3286813223803389E-2</v>
      </c>
      <c r="O10" s="4">
        <f t="shared" si="8"/>
        <v>2.3286813243319267E-2</v>
      </c>
      <c r="P10" s="5">
        <f t="shared" si="9"/>
        <v>2.3286149547373538E-2</v>
      </c>
      <c r="Q10" s="11"/>
    </row>
    <row r="11" spans="1:17" x14ac:dyDescent="0.25">
      <c r="D11" s="3">
        <f t="shared" si="0"/>
        <v>2.0419999999999985</v>
      </c>
      <c r="E11" s="5">
        <f t="shared" si="10"/>
        <v>12.163030930259907</v>
      </c>
      <c r="G11" s="3">
        <f t="shared" si="1"/>
        <v>2.0419999999999985</v>
      </c>
      <c r="H11" s="4">
        <f t="shared" si="2"/>
        <v>12.163021634690214</v>
      </c>
      <c r="I11" s="5">
        <f t="shared" si="3"/>
        <v>12.326052568777422</v>
      </c>
      <c r="K11" s="3">
        <f t="shared" si="4"/>
        <v>2.0419999999999985</v>
      </c>
      <c r="L11" s="4">
        <f t="shared" si="5"/>
        <v>12.163026283295114</v>
      </c>
      <c r="M11" s="4">
        <f t="shared" si="6"/>
        <v>2.3286149547373538E-2</v>
      </c>
      <c r="N11" s="4">
        <f t="shared" si="7"/>
        <v>2.3285485909967405E-2</v>
      </c>
      <c r="O11" s="4">
        <f t="shared" si="8"/>
        <v>2.3285485929478694E-2</v>
      </c>
      <c r="P11" s="5">
        <f t="shared" si="9"/>
        <v>2.3284822350602981E-2</v>
      </c>
      <c r="Q11" s="11"/>
    </row>
    <row r="12" spans="1:17" x14ac:dyDescent="0.25">
      <c r="D12" s="3">
        <f t="shared" si="0"/>
        <v>2.0479999999999983</v>
      </c>
      <c r="E12" s="5">
        <f t="shared" si="10"/>
        <v>12.186315752337272</v>
      </c>
      <c r="G12" s="3">
        <f t="shared" si="1"/>
        <v>2.0479999999999983</v>
      </c>
      <c r="H12" s="4">
        <f t="shared" si="2"/>
        <v>12.186305129765923</v>
      </c>
      <c r="I12" s="5">
        <f t="shared" si="3"/>
        <v>12.372620887101633</v>
      </c>
      <c r="K12" s="3">
        <f t="shared" si="4"/>
        <v>2.0479999999999983</v>
      </c>
      <c r="L12" s="4">
        <f t="shared" si="5"/>
        <v>12.186310442144872</v>
      </c>
      <c r="M12" s="4">
        <f t="shared" si="6"/>
        <v>2.3284822350602981E-2</v>
      </c>
      <c r="N12" s="4">
        <f t="shared" si="7"/>
        <v>2.3284158830253098E-2</v>
      </c>
      <c r="O12" s="4">
        <f t="shared" si="8"/>
        <v>2.32841588497598E-2</v>
      </c>
      <c r="P12" s="5">
        <f t="shared" si="9"/>
        <v>2.3283495387926571E-2</v>
      </c>
      <c r="Q12" s="11"/>
    </row>
    <row r="13" spans="1:17" x14ac:dyDescent="0.25">
      <c r="D13" s="3">
        <f t="shared" si="0"/>
        <v>2.053999999999998</v>
      </c>
      <c r="E13" s="5">
        <f t="shared" si="10"/>
        <v>12.209599247412982</v>
      </c>
      <c r="G13" s="3">
        <f t="shared" si="1"/>
        <v>2.053999999999998</v>
      </c>
      <c r="H13" s="4">
        <f t="shared" si="2"/>
        <v>12.20958729807403</v>
      </c>
      <c r="I13" s="5">
        <f t="shared" si="3"/>
        <v>12.419186551812542</v>
      </c>
      <c r="K13" s="3">
        <f t="shared" si="4"/>
        <v>2.053999999999998</v>
      </c>
      <c r="L13" s="4">
        <f t="shared" si="5"/>
        <v>12.209593274148979</v>
      </c>
      <c r="M13" s="4">
        <f t="shared" si="6"/>
        <v>2.3283495387926571E-2</v>
      </c>
      <c r="N13" s="4">
        <f t="shared" si="7"/>
        <v>2.3282831984605415E-2</v>
      </c>
      <c r="O13" s="4">
        <f t="shared" si="8"/>
        <v>2.3282832004107523E-2</v>
      </c>
      <c r="P13" s="5">
        <f t="shared" si="9"/>
        <v>2.3282168659289261E-2</v>
      </c>
      <c r="Q13" s="11"/>
    </row>
    <row r="14" spans="1:17" x14ac:dyDescent="0.25">
      <c r="D14" s="16">
        <f t="shared" si="0"/>
        <v>2.0599999999999978</v>
      </c>
      <c r="E14" s="5">
        <f t="shared" si="10"/>
        <v>12.232881415721089</v>
      </c>
      <c r="G14" s="16">
        <f t="shared" si="1"/>
        <v>2.0599999999999978</v>
      </c>
      <c r="H14" s="4">
        <f t="shared" si="2"/>
        <v>12.232868139848533</v>
      </c>
      <c r="I14" s="5">
        <f t="shared" si="3"/>
        <v>12.465749563378155</v>
      </c>
      <c r="K14" s="16">
        <f t="shared" si="4"/>
        <v>2.0599999999999978</v>
      </c>
      <c r="L14" s="15">
        <f t="shared" si="5"/>
        <v>12.232874779541445</v>
      </c>
      <c r="M14" s="4">
        <f t="shared" si="6"/>
        <v>2.3282168659289261E-2</v>
      </c>
      <c r="N14" s="4">
        <f t="shared" si="7"/>
        <v>2.3281505372969302E-2</v>
      </c>
      <c r="O14" s="4">
        <f t="shared" si="8"/>
        <v>2.3281505392466831E-2</v>
      </c>
      <c r="P14" s="5">
        <f t="shared" si="9"/>
        <v>2.3280842164636013E-2</v>
      </c>
      <c r="Q14" s="11"/>
    </row>
    <row r="15" spans="1:17" x14ac:dyDescent="0.25">
      <c r="D15" s="16">
        <f t="shared" ref="D15:D78" si="11">D14+$B$1</f>
        <v>2.0659999999999976</v>
      </c>
      <c r="E15" s="5">
        <f t="shared" ref="E15:E78" si="12">E14+$B$1*(4-(E14/(100+D14)))</f>
        <v>12.256162257495591</v>
      </c>
      <c r="F15" s="13"/>
      <c r="G15" s="16">
        <f t="shared" ref="G15:G78" si="13">G14+$B$1</f>
        <v>2.0659999999999976</v>
      </c>
      <c r="H15" s="4">
        <f t="shared" ref="H15:H78" si="14">H14+$B$1*(4-(E15/(100+D15)))</f>
        <v>12.256147655323373</v>
      </c>
      <c r="I15" s="5">
        <f t="shared" ref="I15:I78" si="15">I14+$B$1*(4-(H14/(100+G14))+4-(H15/(100+G15)))</f>
        <v>12.512309922266368</v>
      </c>
      <c r="K15" s="16">
        <f t="shared" si="4"/>
        <v>2.0659999999999976</v>
      </c>
      <c r="L15" s="15">
        <f t="shared" ref="L15:L78" si="16">L14+1/6*(M15+2*N15+2*O15+P15)</f>
        <v>12.256154958556227</v>
      </c>
      <c r="M15" s="4">
        <f t="shared" ref="M15:M78" si="17">$B$1*(4-(L14/(100+K14)))</f>
        <v>2.3280842164636013E-2</v>
      </c>
      <c r="N15" s="4">
        <f t="shared" ref="N15:N78" si="18">$B$1*(4-((L14+1/2*M15)/(100+(K14+1/2*$B$1))))</f>
        <v>2.3280178995289749E-2</v>
      </c>
      <c r="O15" s="4">
        <f t="shared" ref="O15:O78" si="19">$B$1*(4-((L14+1/2*N15)/(100+(K14+1/2*$B$1))))</f>
        <v>2.3280179014782687E-2</v>
      </c>
      <c r="P15" s="5">
        <f t="shared" ref="P15:P78" si="20">$B$1*(4-((L14+O15)/(100+(K14+$B$1))))</f>
        <v>2.3279515903911807E-2</v>
      </c>
      <c r="Q15" s="11"/>
    </row>
    <row r="16" spans="1:17" x14ac:dyDescent="0.25">
      <c r="D16" s="16">
        <f t="shared" si="11"/>
        <v>2.0719999999999974</v>
      </c>
      <c r="E16" s="5">
        <f t="shared" si="12"/>
        <v>12.279441772970431</v>
      </c>
      <c r="F16" s="13"/>
      <c r="G16" s="16">
        <f t="shared" si="13"/>
        <v>2.0719999999999974</v>
      </c>
      <c r="H16" s="4">
        <f t="shared" si="14"/>
        <v>12.279425844732438</v>
      </c>
      <c r="I16" s="5">
        <f t="shared" si="15"/>
        <v>12.558867628944965</v>
      </c>
      <c r="K16" s="16">
        <f t="shared" si="4"/>
        <v>2.0719999999999974</v>
      </c>
      <c r="L16" s="15">
        <f t="shared" si="16"/>
        <v>12.279433811427227</v>
      </c>
      <c r="M16" s="4">
        <f t="shared" si="17"/>
        <v>2.3279515903911807E-2</v>
      </c>
      <c r="N16" s="4">
        <f t="shared" si="18"/>
        <v>2.3278852851511732E-2</v>
      </c>
      <c r="O16" s="4">
        <f t="shared" si="19"/>
        <v>2.3278852871000091E-2</v>
      </c>
      <c r="P16" s="5">
        <f t="shared" si="20"/>
        <v>2.327818987706165E-2</v>
      </c>
      <c r="Q16" s="11"/>
    </row>
    <row r="17" spans="4:17" x14ac:dyDescent="0.25">
      <c r="D17" s="16">
        <f t="shared" si="11"/>
        <v>2.0779999999999972</v>
      </c>
      <c r="E17" s="5">
        <f t="shared" si="12"/>
        <v>12.302719962379497</v>
      </c>
      <c r="F17" s="13"/>
      <c r="G17" s="16">
        <f t="shared" si="13"/>
        <v>2.0779999999999972</v>
      </c>
      <c r="H17" s="4">
        <f t="shared" si="14"/>
        <v>12.302702708309564</v>
      </c>
      <c r="I17" s="5">
        <f t="shared" si="15"/>
        <v>12.605422683881619</v>
      </c>
      <c r="K17" s="16">
        <f t="shared" si="4"/>
        <v>2.0779999999999972</v>
      </c>
      <c r="L17" s="15">
        <f t="shared" si="16"/>
        <v>12.30271133838829</v>
      </c>
      <c r="M17" s="4">
        <f t="shared" si="17"/>
        <v>2.327818987706165E-2</v>
      </c>
      <c r="N17" s="4">
        <f t="shared" si="18"/>
        <v>2.3277526941580265E-2</v>
      </c>
      <c r="O17" s="4">
        <f t="shared" si="19"/>
        <v>2.3277526961064041E-2</v>
      </c>
      <c r="P17" s="5">
        <f t="shared" si="20"/>
        <v>2.3276864084030548E-2</v>
      </c>
      <c r="Q17" s="11"/>
    </row>
    <row r="18" spans="4:17" x14ac:dyDescent="0.25">
      <c r="D18" s="16">
        <f t="shared" si="11"/>
        <v>2.083999999999997</v>
      </c>
      <c r="E18" s="5">
        <f t="shared" si="12"/>
        <v>12.325996825956622</v>
      </c>
      <c r="F18" s="13"/>
      <c r="G18" s="16">
        <f t="shared" si="13"/>
        <v>2.083999999999997</v>
      </c>
      <c r="H18" s="4">
        <f t="shared" si="14"/>
        <v>12.325978246288525</v>
      </c>
      <c r="I18" s="5">
        <f t="shared" si="15"/>
        <v>12.651975087543896</v>
      </c>
      <c r="K18" s="16">
        <f t="shared" si="4"/>
        <v>2.083999999999997</v>
      </c>
      <c r="L18" s="15">
        <f t="shared" si="16"/>
        <v>12.325987539673209</v>
      </c>
      <c r="M18" s="4">
        <f t="shared" si="17"/>
        <v>2.3276864084030548E-2</v>
      </c>
      <c r="N18" s="4">
        <f t="shared" si="18"/>
        <v>2.3276201265440367E-2</v>
      </c>
      <c r="O18" s="4">
        <f t="shared" si="19"/>
        <v>2.3276201284919563E-2</v>
      </c>
      <c r="P18" s="5">
        <f t="shared" si="20"/>
        <v>2.3275538524763537E-2</v>
      </c>
      <c r="Q18" s="11"/>
    </row>
    <row r="19" spans="4:17" x14ac:dyDescent="0.25">
      <c r="D19" s="16">
        <f t="shared" si="11"/>
        <v>2.0899999999999967</v>
      </c>
      <c r="E19" s="5">
        <f t="shared" si="12"/>
        <v>12.349272363935583</v>
      </c>
      <c r="F19" s="13"/>
      <c r="G19" s="16">
        <f t="shared" si="13"/>
        <v>2.0899999999999967</v>
      </c>
      <c r="H19" s="4">
        <f t="shared" si="14"/>
        <v>12.349252458903045</v>
      </c>
      <c r="I19" s="5">
        <f t="shared" si="15"/>
        <v>12.698524840399251</v>
      </c>
      <c r="K19" s="16">
        <f t="shared" si="4"/>
        <v>2.0899999999999967</v>
      </c>
      <c r="L19" s="15">
        <f t="shared" si="16"/>
        <v>12.349262415515719</v>
      </c>
      <c r="M19" s="4">
        <f t="shared" si="17"/>
        <v>2.3275538524763537E-2</v>
      </c>
      <c r="N19" s="4">
        <f t="shared" si="18"/>
        <v>2.327487582303708E-2</v>
      </c>
      <c r="O19" s="4">
        <f t="shared" si="19"/>
        <v>2.3274875842511696E-2</v>
      </c>
      <c r="P19" s="5">
        <f t="shared" si="20"/>
        <v>2.3274213199205657E-2</v>
      </c>
      <c r="Q19" s="11"/>
    </row>
    <row r="20" spans="4:17" x14ac:dyDescent="0.25">
      <c r="D20" s="16">
        <f t="shared" si="11"/>
        <v>2.0959999999999965</v>
      </c>
      <c r="E20" s="5">
        <f t="shared" si="12"/>
        <v>12.372546576550103</v>
      </c>
      <c r="F20" s="13"/>
      <c r="G20" s="16">
        <f t="shared" si="13"/>
        <v>2.0959999999999965</v>
      </c>
      <c r="H20" s="4">
        <f t="shared" si="14"/>
        <v>12.372525346386793</v>
      </c>
      <c r="I20" s="5">
        <f t="shared" si="15"/>
        <v>12.745071942915031</v>
      </c>
      <c r="K20" s="16">
        <f t="shared" si="4"/>
        <v>2.0959999999999965</v>
      </c>
      <c r="L20" s="15">
        <f t="shared" si="16"/>
        <v>12.372535966149504</v>
      </c>
      <c r="M20" s="4">
        <f t="shared" si="17"/>
        <v>2.3274213199205657E-2</v>
      </c>
      <c r="N20" s="4">
        <f t="shared" si="18"/>
        <v>2.327355061431546E-2</v>
      </c>
      <c r="O20" s="4">
        <f t="shared" si="19"/>
        <v>2.3273550633785497E-2</v>
      </c>
      <c r="P20" s="5">
        <f t="shared" si="20"/>
        <v>2.3272888107301982E-2</v>
      </c>
      <c r="Q20" s="11"/>
    </row>
    <row r="21" spans="4:17" x14ac:dyDescent="0.25">
      <c r="D21" s="16">
        <f t="shared" si="11"/>
        <v>2.1019999999999963</v>
      </c>
      <c r="E21" s="5">
        <f t="shared" si="12"/>
        <v>12.395819464033851</v>
      </c>
      <c r="F21" s="13"/>
      <c r="G21" s="16">
        <f t="shared" si="13"/>
        <v>2.1019999999999963</v>
      </c>
      <c r="H21" s="4">
        <f t="shared" si="14"/>
        <v>12.395796908973381</v>
      </c>
      <c r="I21" s="5">
        <f t="shared" si="15"/>
        <v>12.791616395558467</v>
      </c>
      <c r="K21" s="16">
        <f t="shared" si="4"/>
        <v>2.1019999999999963</v>
      </c>
      <c r="L21" s="15">
        <f t="shared" si="16"/>
        <v>12.395808191808189</v>
      </c>
      <c r="M21" s="4">
        <f t="shared" si="17"/>
        <v>2.3272888107301982E-2</v>
      </c>
      <c r="N21" s="4">
        <f t="shared" si="18"/>
        <v>2.3272225639220569E-2</v>
      </c>
      <c r="O21" s="4">
        <f t="shared" si="19"/>
        <v>2.3272225658686033E-2</v>
      </c>
      <c r="P21" s="5">
        <f t="shared" si="20"/>
        <v>2.3271563248997582E-2</v>
      </c>
      <c r="Q21" s="11"/>
    </row>
    <row r="22" spans="4:17" x14ac:dyDescent="0.25">
      <c r="D22" s="16">
        <f t="shared" si="11"/>
        <v>2.1079999999999961</v>
      </c>
      <c r="E22" s="5">
        <f t="shared" si="12"/>
        <v>12.419091026620439</v>
      </c>
      <c r="F22" s="13"/>
      <c r="G22" s="16">
        <f t="shared" si="13"/>
        <v>2.1079999999999961</v>
      </c>
      <c r="H22" s="4">
        <f t="shared" si="14"/>
        <v>12.419067146896367</v>
      </c>
      <c r="I22" s="5">
        <f t="shared" si="15"/>
        <v>12.838158198796688</v>
      </c>
      <c r="K22" s="16">
        <f t="shared" si="4"/>
        <v>2.1079999999999961</v>
      </c>
      <c r="L22" s="15">
        <f t="shared" si="16"/>
        <v>12.419079092725347</v>
      </c>
      <c r="M22" s="4">
        <f t="shared" si="17"/>
        <v>2.3271563248997582E-2</v>
      </c>
      <c r="N22" s="4">
        <f t="shared" si="18"/>
        <v>2.3270900897697507E-2</v>
      </c>
      <c r="O22" s="4">
        <f t="shared" si="19"/>
        <v>2.3270900917158395E-2</v>
      </c>
      <c r="P22" s="5">
        <f t="shared" si="20"/>
        <v>2.3270238624237553E-2</v>
      </c>
      <c r="Q22" s="11"/>
    </row>
    <row r="23" spans="4:17" x14ac:dyDescent="0.25">
      <c r="D23" s="16">
        <f t="shared" si="11"/>
        <v>2.1139999999999959</v>
      </c>
      <c r="E23" s="5">
        <f t="shared" si="12"/>
        <v>12.442361264543425</v>
      </c>
      <c r="F23" s="13"/>
      <c r="G23" s="16">
        <f t="shared" si="13"/>
        <v>2.1139999999999959</v>
      </c>
      <c r="H23" s="4">
        <f t="shared" si="14"/>
        <v>12.442336060389255</v>
      </c>
      <c r="I23" s="5">
        <f t="shared" si="15"/>
        <v>12.884697353096708</v>
      </c>
      <c r="K23" s="16">
        <f t="shared" si="4"/>
        <v>2.1139999999999959</v>
      </c>
      <c r="L23" s="15">
        <f t="shared" si="16"/>
        <v>12.442348669134494</v>
      </c>
      <c r="M23" s="4">
        <f t="shared" si="17"/>
        <v>2.3270238624237553E-2</v>
      </c>
      <c r="N23" s="4">
        <f t="shared" si="18"/>
        <v>2.3269576389691366E-2</v>
      </c>
      <c r="O23" s="4">
        <f t="shared" si="19"/>
        <v>2.3269576409147681E-2</v>
      </c>
      <c r="P23" s="5">
        <f t="shared" si="20"/>
        <v>2.3268914232967008E-2</v>
      </c>
      <c r="Q23" s="11"/>
    </row>
    <row r="24" spans="4:17" x14ac:dyDescent="0.25">
      <c r="D24" s="16">
        <f t="shared" si="11"/>
        <v>2.1199999999999957</v>
      </c>
      <c r="E24" s="5">
        <f t="shared" si="12"/>
        <v>12.465630178036314</v>
      </c>
      <c r="F24" s="13"/>
      <c r="G24" s="16">
        <f t="shared" si="13"/>
        <v>2.1199999999999957</v>
      </c>
      <c r="H24" s="4">
        <f t="shared" si="14"/>
        <v>12.465603649685493</v>
      </c>
      <c r="I24" s="5">
        <f t="shared" si="15"/>
        <v>12.931233858925433</v>
      </c>
      <c r="K24" s="16">
        <f t="shared" si="4"/>
        <v>2.1199999999999957</v>
      </c>
      <c r="L24" s="15">
        <f t="shared" si="16"/>
        <v>12.465616921269094</v>
      </c>
      <c r="M24" s="4">
        <f t="shared" si="17"/>
        <v>2.3268914232967008E-2</v>
      </c>
      <c r="N24" s="4">
        <f t="shared" si="18"/>
        <v>2.3268252115147273E-2</v>
      </c>
      <c r="O24" s="4">
        <f t="shared" si="19"/>
        <v>2.3268252134599016E-2</v>
      </c>
      <c r="P24" s="5">
        <f t="shared" si="20"/>
        <v>2.3267590075131076E-2</v>
      </c>
      <c r="Q24" s="11"/>
    </row>
    <row r="25" spans="4:17" x14ac:dyDescent="0.25">
      <c r="D25" s="16">
        <f t="shared" si="11"/>
        <v>2.1259999999999954</v>
      </c>
      <c r="E25" s="5">
        <f t="shared" si="12"/>
        <v>12.488897767332551</v>
      </c>
      <c r="F25" s="13"/>
      <c r="G25" s="16">
        <f t="shared" si="13"/>
        <v>2.1259999999999954</v>
      </c>
      <c r="H25" s="4">
        <f t="shared" si="14"/>
        <v>12.488869915018473</v>
      </c>
      <c r="I25" s="5">
        <f t="shared" si="15"/>
        <v>12.977767716749659</v>
      </c>
      <c r="K25" s="16">
        <f t="shared" si="4"/>
        <v>2.1259999999999954</v>
      </c>
      <c r="L25" s="15">
        <f t="shared" si="16"/>
        <v>12.488883849362551</v>
      </c>
      <c r="M25" s="4">
        <f t="shared" si="17"/>
        <v>2.3267590075131076E-2</v>
      </c>
      <c r="N25" s="4">
        <f t="shared" si="18"/>
        <v>2.326692807401036E-2</v>
      </c>
      <c r="O25" s="4">
        <f t="shared" si="19"/>
        <v>2.3266928093457529E-2</v>
      </c>
      <c r="P25" s="5">
        <f t="shared" si="20"/>
        <v>2.3266266150674897E-2</v>
      </c>
      <c r="Q25" s="11"/>
    </row>
    <row r="26" spans="4:17" x14ac:dyDescent="0.25">
      <c r="D26" s="16">
        <f t="shared" si="11"/>
        <v>2.1319999999999952</v>
      </c>
      <c r="E26" s="5">
        <f t="shared" si="12"/>
        <v>12.512164032665531</v>
      </c>
      <c r="F26" s="13"/>
      <c r="G26" s="16">
        <f t="shared" si="13"/>
        <v>2.1319999999999952</v>
      </c>
      <c r="H26" s="4">
        <f t="shared" si="14"/>
        <v>12.512134856621536</v>
      </c>
      <c r="I26" s="5">
        <f t="shared" si="15"/>
        <v>13.024298927036073</v>
      </c>
      <c r="K26" s="16">
        <f t="shared" si="4"/>
        <v>2.1319999999999952</v>
      </c>
      <c r="L26" s="15">
        <f t="shared" si="16"/>
        <v>12.512149453648219</v>
      </c>
      <c r="M26" s="4">
        <f t="shared" si="17"/>
        <v>2.3266266150674897E-2</v>
      </c>
      <c r="N26" s="4">
        <f t="shared" si="18"/>
        <v>2.326560426622578E-2</v>
      </c>
      <c r="O26" s="4">
        <f t="shared" si="19"/>
        <v>2.326560428566838E-2</v>
      </c>
      <c r="P26" s="5">
        <f t="shared" si="20"/>
        <v>2.326494245954364E-2</v>
      </c>
      <c r="Q26" s="11"/>
    </row>
    <row r="27" spans="4:17" x14ac:dyDescent="0.25">
      <c r="D27" s="16">
        <f t="shared" si="11"/>
        <v>2.137999999999995</v>
      </c>
      <c r="E27" s="5">
        <f t="shared" si="12"/>
        <v>12.535428974268594</v>
      </c>
      <c r="F27" s="13"/>
      <c r="G27" s="16">
        <f t="shared" si="13"/>
        <v>2.137999999999995</v>
      </c>
      <c r="H27" s="4">
        <f t="shared" si="14"/>
        <v>12.535398474727964</v>
      </c>
      <c r="I27" s="5">
        <f t="shared" si="15"/>
        <v>13.070827490251251</v>
      </c>
      <c r="K27" s="16">
        <f t="shared" si="4"/>
        <v>2.137999999999995</v>
      </c>
      <c r="L27" s="15">
        <f t="shared" si="16"/>
        <v>12.535413734359395</v>
      </c>
      <c r="M27" s="4">
        <f t="shared" si="17"/>
        <v>2.326494245954364E-2</v>
      </c>
      <c r="N27" s="4">
        <f t="shared" si="18"/>
        <v>2.3264280691738699E-2</v>
      </c>
      <c r="O27" s="4">
        <f t="shared" si="19"/>
        <v>2.326428071117673E-2</v>
      </c>
      <c r="P27" s="5">
        <f t="shared" si="20"/>
        <v>2.3263619001682466E-2</v>
      </c>
      <c r="Q27" s="11"/>
    </row>
    <row r="28" spans="4:17" x14ac:dyDescent="0.25">
      <c r="D28" s="16">
        <f t="shared" si="11"/>
        <v>2.1439999999999948</v>
      </c>
      <c r="E28" s="5">
        <f t="shared" si="12"/>
        <v>12.558692592375023</v>
      </c>
      <c r="F28" s="13"/>
      <c r="G28" s="16">
        <f t="shared" si="13"/>
        <v>2.1439999999999948</v>
      </c>
      <c r="H28" s="4">
        <f t="shared" si="14"/>
        <v>12.558660769570988</v>
      </c>
      <c r="I28" s="5">
        <f t="shared" si="15"/>
        <v>13.117353406861659</v>
      </c>
      <c r="K28" s="16">
        <f t="shared" si="4"/>
        <v>2.1439999999999948</v>
      </c>
      <c r="L28" s="15">
        <f t="shared" si="16"/>
        <v>12.558676691729321</v>
      </c>
      <c r="M28" s="4">
        <f t="shared" si="17"/>
        <v>2.3263619001682466E-2</v>
      </c>
      <c r="N28" s="4">
        <f t="shared" si="18"/>
        <v>2.3262957350494301E-2</v>
      </c>
      <c r="O28" s="4">
        <f t="shared" si="19"/>
        <v>2.326295736992777E-2</v>
      </c>
      <c r="P28" s="5">
        <f t="shared" si="20"/>
        <v>2.3262295777036576E-2</v>
      </c>
      <c r="Q28" s="11"/>
    </row>
    <row r="29" spans="4:17" x14ac:dyDescent="0.25">
      <c r="D29" s="16">
        <f t="shared" si="11"/>
        <v>2.1499999999999946</v>
      </c>
      <c r="E29" s="5">
        <f t="shared" si="12"/>
        <v>12.581954887218046</v>
      </c>
      <c r="F29" s="13"/>
      <c r="G29" s="16">
        <f t="shared" si="13"/>
        <v>2.1499999999999946</v>
      </c>
      <c r="H29" s="4">
        <f t="shared" si="14"/>
        <v>12.58192174138378</v>
      </c>
      <c r="I29" s="5">
        <f t="shared" si="15"/>
        <v>13.163876677333656</v>
      </c>
      <c r="K29" s="16">
        <f t="shared" si="4"/>
        <v>2.1499999999999946</v>
      </c>
      <c r="L29" s="15">
        <f t="shared" si="16"/>
        <v>12.581938325991187</v>
      </c>
      <c r="M29" s="4">
        <f t="shared" si="17"/>
        <v>2.3262295777036576E-2</v>
      </c>
      <c r="N29" s="4">
        <f t="shared" si="18"/>
        <v>2.3261634242437792E-2</v>
      </c>
      <c r="O29" s="4">
        <f t="shared" si="19"/>
        <v>2.3261634261866691E-2</v>
      </c>
      <c r="P29" s="5">
        <f t="shared" si="20"/>
        <v>2.3260972785551177E-2</v>
      </c>
      <c r="Q29" s="11"/>
    </row>
    <row r="30" spans="4:17" x14ac:dyDescent="0.25">
      <c r="D30" s="16">
        <f t="shared" si="11"/>
        <v>2.1559999999999944</v>
      </c>
      <c r="E30" s="5">
        <f t="shared" si="12"/>
        <v>12.605215859030839</v>
      </c>
      <c r="F30" s="13"/>
      <c r="G30" s="16">
        <f t="shared" si="13"/>
        <v>2.1559999999999944</v>
      </c>
      <c r="H30" s="4">
        <f t="shared" si="14"/>
        <v>12.60518139039946</v>
      </c>
      <c r="I30" s="5">
        <f t="shared" si="15"/>
        <v>13.21039730213349</v>
      </c>
      <c r="K30" s="16">
        <f t="shared" si="4"/>
        <v>2.1559999999999944</v>
      </c>
      <c r="L30" s="15">
        <f t="shared" si="16"/>
        <v>12.605198637378125</v>
      </c>
      <c r="M30" s="4">
        <f t="shared" si="17"/>
        <v>2.3260972785551177E-2</v>
      </c>
      <c r="N30" s="4">
        <f t="shared" si="18"/>
        <v>2.3260311367514379E-2</v>
      </c>
      <c r="O30" s="4">
        <f t="shared" si="19"/>
        <v>2.3260311386938713E-2</v>
      </c>
      <c r="P30" s="5">
        <f t="shared" si="20"/>
        <v>2.3259650027171494E-2</v>
      </c>
      <c r="Q30" s="11"/>
    </row>
    <row r="31" spans="4:17" x14ac:dyDescent="0.25">
      <c r="D31" s="16">
        <f t="shared" si="11"/>
        <v>2.1619999999999941</v>
      </c>
      <c r="E31" s="5">
        <f t="shared" si="12"/>
        <v>12.628475508046519</v>
      </c>
      <c r="F31" s="13"/>
      <c r="G31" s="16">
        <f t="shared" si="13"/>
        <v>2.1619999999999941</v>
      </c>
      <c r="H31" s="4">
        <f t="shared" si="14"/>
        <v>12.628439716851092</v>
      </c>
      <c r="I31" s="5">
        <f t="shared" si="15"/>
        <v>13.256915281727299</v>
      </c>
      <c r="K31" s="16">
        <f t="shared" si="4"/>
        <v>2.1619999999999941</v>
      </c>
      <c r="L31" s="15">
        <f t="shared" si="16"/>
        <v>12.628457626123213</v>
      </c>
      <c r="M31" s="4">
        <f t="shared" si="17"/>
        <v>2.3259650027171494E-2</v>
      </c>
      <c r="N31" s="4">
        <f t="shared" si="18"/>
        <v>2.3258988725669297E-2</v>
      </c>
      <c r="O31" s="4">
        <f t="shared" si="19"/>
        <v>2.3258988745089068E-2</v>
      </c>
      <c r="P31" s="5">
        <f t="shared" si="20"/>
        <v>2.3258327501842768E-2</v>
      </c>
      <c r="Q31" s="11"/>
    </row>
    <row r="32" spans="4:17" x14ac:dyDescent="0.25">
      <c r="D32" s="16">
        <f t="shared" si="11"/>
        <v>2.1679999999999939</v>
      </c>
      <c r="E32" s="5">
        <f t="shared" si="12"/>
        <v>12.651733834498151</v>
      </c>
      <c r="F32" s="13"/>
      <c r="G32" s="16">
        <f t="shared" si="13"/>
        <v>2.1679999999999939</v>
      </c>
      <c r="H32" s="4">
        <f t="shared" si="14"/>
        <v>12.651696720971689</v>
      </c>
      <c r="I32" s="5">
        <f t="shared" si="15"/>
        <v>13.303430616581112</v>
      </c>
      <c r="K32" s="16">
        <f t="shared" si="4"/>
        <v>2.1679999999999939</v>
      </c>
      <c r="L32" s="15">
        <f t="shared" si="16"/>
        <v>12.651715292459475</v>
      </c>
      <c r="M32" s="4">
        <f t="shared" si="17"/>
        <v>2.3258327501842768E-2</v>
      </c>
      <c r="N32" s="4">
        <f t="shared" si="18"/>
        <v>2.3257666316847798E-2</v>
      </c>
      <c r="O32" s="4">
        <f t="shared" si="19"/>
        <v>2.3257666336263007E-2</v>
      </c>
      <c r="P32" s="5">
        <f t="shared" si="20"/>
        <v>2.325700520951025E-2</v>
      </c>
      <c r="Q32" s="11"/>
    </row>
    <row r="33" spans="4:17" x14ac:dyDescent="0.25">
      <c r="D33" s="16">
        <f t="shared" si="11"/>
        <v>2.1739999999999937</v>
      </c>
      <c r="E33" s="5">
        <f t="shared" si="12"/>
        <v>12.674990838618747</v>
      </c>
      <c r="F33" s="13"/>
      <c r="G33" s="16">
        <f t="shared" si="13"/>
        <v>2.1739999999999937</v>
      </c>
      <c r="H33" s="4">
        <f t="shared" si="14"/>
        <v>12.674952402994203</v>
      </c>
      <c r="I33" s="5">
        <f t="shared" si="15"/>
        <v>13.349943307160849</v>
      </c>
      <c r="K33" s="16">
        <f t="shared" si="4"/>
        <v>2.1739999999999937</v>
      </c>
      <c r="L33" s="15">
        <f t="shared" si="16"/>
        <v>12.67497163661988</v>
      </c>
      <c r="M33" s="4">
        <f t="shared" si="17"/>
        <v>2.325700520951025E-2</v>
      </c>
      <c r="N33" s="4">
        <f t="shared" si="18"/>
        <v>2.3256344140995141E-2</v>
      </c>
      <c r="O33" s="4">
        <f t="shared" si="19"/>
        <v>2.3256344160405791E-2</v>
      </c>
      <c r="P33" s="5">
        <f t="shared" si="20"/>
        <v>2.3255683150119215E-2</v>
      </c>
      <c r="Q33" s="11"/>
    </row>
    <row r="34" spans="4:17" x14ac:dyDescent="0.25">
      <c r="D34" s="16">
        <f t="shared" si="11"/>
        <v>2.1799999999999935</v>
      </c>
      <c r="E34" s="5">
        <f t="shared" si="12"/>
        <v>12.698246520641261</v>
      </c>
      <c r="F34" s="13"/>
      <c r="G34" s="16">
        <f t="shared" si="13"/>
        <v>2.1799999999999935</v>
      </c>
      <c r="H34" s="4">
        <f t="shared" si="14"/>
        <v>12.698206763151534</v>
      </c>
      <c r="I34" s="5">
        <f t="shared" si="15"/>
        <v>13.396453353932319</v>
      </c>
      <c r="K34" s="16">
        <f t="shared" si="4"/>
        <v>2.1799999999999935</v>
      </c>
      <c r="L34" s="15">
        <f t="shared" si="16"/>
        <v>12.698226658837342</v>
      </c>
      <c r="M34" s="4">
        <f t="shared" si="17"/>
        <v>2.3255683150119215E-2</v>
      </c>
      <c r="N34" s="4">
        <f t="shared" si="18"/>
        <v>2.3255022198056613E-2</v>
      </c>
      <c r="O34" s="4">
        <f t="shared" si="19"/>
        <v>2.3255022217462704E-2</v>
      </c>
      <c r="P34" s="5">
        <f t="shared" si="20"/>
        <v>2.3254361323614952E-2</v>
      </c>
      <c r="Q34" s="11"/>
    </row>
    <row r="35" spans="4:17" x14ac:dyDescent="0.25">
      <c r="D35" s="16">
        <f t="shared" si="11"/>
        <v>2.1859999999999933</v>
      </c>
      <c r="E35" s="5">
        <f t="shared" si="12"/>
        <v>12.721500880798592</v>
      </c>
      <c r="F35" s="13"/>
      <c r="G35" s="16">
        <f t="shared" si="13"/>
        <v>2.1859999999999933</v>
      </c>
      <c r="H35" s="4">
        <f t="shared" si="14"/>
        <v>12.721459801676529</v>
      </c>
      <c r="I35" s="5">
        <f t="shared" si="15"/>
        <v>13.442960757361224</v>
      </c>
      <c r="K35" s="16">
        <f t="shared" si="4"/>
        <v>2.1859999999999933</v>
      </c>
      <c r="L35" s="15">
        <f t="shared" si="16"/>
        <v>12.721480359344721</v>
      </c>
      <c r="M35" s="4">
        <f t="shared" si="17"/>
        <v>2.3254361323614952E-2</v>
      </c>
      <c r="N35" s="4">
        <f t="shared" si="18"/>
        <v>2.3253700487977501E-2</v>
      </c>
      <c r="O35" s="4">
        <f t="shared" si="19"/>
        <v>2.3253700507379037E-2</v>
      </c>
      <c r="P35" s="5">
        <f t="shared" si="20"/>
        <v>2.3253039729942769E-2</v>
      </c>
    </row>
    <row r="36" spans="4:17" x14ac:dyDescent="0.25">
      <c r="D36" s="16">
        <f t="shared" si="11"/>
        <v>2.1919999999999931</v>
      </c>
      <c r="E36" s="5">
        <f t="shared" si="12"/>
        <v>12.744753919323587</v>
      </c>
      <c r="F36" s="13"/>
      <c r="G36" s="16">
        <f t="shared" si="13"/>
        <v>2.1919999999999931</v>
      </c>
      <c r="H36" s="4">
        <f t="shared" si="14"/>
        <v>12.74471151880198</v>
      </c>
      <c r="I36" s="5">
        <f t="shared" si="15"/>
        <v>13.489465517913153</v>
      </c>
      <c r="K36" s="16">
        <f t="shared" si="4"/>
        <v>2.1919999999999931</v>
      </c>
      <c r="L36" s="15">
        <f t="shared" si="16"/>
        <v>12.74473273837482</v>
      </c>
      <c r="M36" s="4">
        <f t="shared" si="17"/>
        <v>2.3253039729942769E-2</v>
      </c>
      <c r="N36" s="4">
        <f t="shared" si="18"/>
        <v>2.3252379010703126E-2</v>
      </c>
      <c r="O36" s="4">
        <f t="shared" si="19"/>
        <v>2.3252379030100103E-2</v>
      </c>
      <c r="P36" s="5">
        <f t="shared" si="20"/>
        <v>2.3251718369047981E-2</v>
      </c>
    </row>
    <row r="37" spans="4:17" x14ac:dyDescent="0.25">
      <c r="D37" s="16">
        <f t="shared" si="11"/>
        <v>2.1979999999999928</v>
      </c>
      <c r="E37" s="5">
        <f t="shared" si="12"/>
        <v>12.768005636449038</v>
      </c>
      <c r="F37" s="13"/>
      <c r="G37" s="16">
        <f t="shared" si="13"/>
        <v>2.1979999999999928</v>
      </c>
      <c r="H37" s="4">
        <f t="shared" si="14"/>
        <v>12.767961914760622</v>
      </c>
      <c r="I37" s="5">
        <f t="shared" si="15"/>
        <v>13.53596763605359</v>
      </c>
      <c r="K37" s="16">
        <f t="shared" si="4"/>
        <v>2.1979999999999928</v>
      </c>
      <c r="L37" s="15">
        <f t="shared" si="16"/>
        <v>12.76798379616039</v>
      </c>
      <c r="M37" s="4">
        <f t="shared" si="17"/>
        <v>2.3251718369047981E-2</v>
      </c>
      <c r="N37" s="4">
        <f t="shared" si="18"/>
        <v>2.3251057766178817E-2</v>
      </c>
      <c r="O37" s="4">
        <f t="shared" si="19"/>
        <v>2.3251057785571235E-2</v>
      </c>
      <c r="P37" s="5">
        <f t="shared" si="20"/>
        <v>2.3250397240875926E-2</v>
      </c>
    </row>
    <row r="38" spans="4:17" x14ac:dyDescent="0.25">
      <c r="D38" s="16">
        <f t="shared" si="11"/>
        <v>2.2039999999999926</v>
      </c>
      <c r="E38" s="5">
        <f t="shared" si="12"/>
        <v>12.791256032407681</v>
      </c>
      <c r="F38" s="13"/>
      <c r="G38" s="16">
        <f t="shared" si="13"/>
        <v>2.2039999999999926</v>
      </c>
      <c r="H38" s="4">
        <f t="shared" si="14"/>
        <v>12.791210989785137</v>
      </c>
      <c r="I38" s="5">
        <f t="shared" si="15"/>
        <v>13.582467112247906</v>
      </c>
      <c r="K38" s="16">
        <f t="shared" si="4"/>
        <v>2.2039999999999926</v>
      </c>
      <c r="L38" s="15">
        <f t="shared" si="16"/>
        <v>12.791233532934127</v>
      </c>
      <c r="M38" s="4">
        <f t="shared" si="17"/>
        <v>2.3250397240875926E-2</v>
      </c>
      <c r="N38" s="4">
        <f t="shared" si="18"/>
        <v>2.3249736754349909E-2</v>
      </c>
      <c r="O38" s="4">
        <f t="shared" si="19"/>
        <v>2.3249736773737779E-2</v>
      </c>
      <c r="P38" s="5">
        <f t="shared" si="20"/>
        <v>2.3249076345371954E-2</v>
      </c>
    </row>
    <row r="39" spans="4:17" x14ac:dyDescent="0.25">
      <c r="D39" s="16">
        <f t="shared" si="11"/>
        <v>2.2099999999999924</v>
      </c>
      <c r="E39" s="5">
        <f t="shared" si="12"/>
        <v>12.814505107432195</v>
      </c>
      <c r="F39" s="13"/>
      <c r="G39" s="16">
        <f t="shared" si="13"/>
        <v>2.2099999999999924</v>
      </c>
      <c r="H39" s="4">
        <f t="shared" si="14"/>
        <v>12.814458744108153</v>
      </c>
      <c r="I39" s="5">
        <f t="shared" si="15"/>
        <v>13.628963946961365</v>
      </c>
      <c r="K39" s="16">
        <f t="shared" si="4"/>
        <v>2.2099999999999924</v>
      </c>
      <c r="L39" s="15">
        <f t="shared" si="16"/>
        <v>12.814481948928671</v>
      </c>
      <c r="M39" s="4">
        <f t="shared" si="17"/>
        <v>2.3249076345371954E-2</v>
      </c>
      <c r="N39" s="4">
        <f t="shared" si="18"/>
        <v>2.3248415975161769E-2</v>
      </c>
      <c r="O39" s="4">
        <f t="shared" si="19"/>
        <v>2.324841599454509E-2</v>
      </c>
      <c r="P39" s="5">
        <f t="shared" si="20"/>
        <v>2.3247755682481441E-2</v>
      </c>
    </row>
    <row r="40" spans="4:17" x14ac:dyDescent="0.25">
      <c r="D40" s="16">
        <f t="shared" si="11"/>
        <v>2.2159999999999922</v>
      </c>
      <c r="E40" s="5">
        <f t="shared" si="12"/>
        <v>12.837752861755211</v>
      </c>
      <c r="F40" s="13"/>
      <c r="G40" s="16">
        <f t="shared" si="13"/>
        <v>2.2159999999999922</v>
      </c>
      <c r="H40" s="4">
        <f t="shared" si="14"/>
        <v>12.837705177962242</v>
      </c>
      <c r="I40" s="5">
        <f t="shared" si="15"/>
        <v>13.675458140659121</v>
      </c>
      <c r="K40" s="16">
        <f t="shared" si="4"/>
        <v>2.2159999999999922</v>
      </c>
      <c r="L40" s="15">
        <f t="shared" si="16"/>
        <v>12.837729044376609</v>
      </c>
      <c r="M40" s="4">
        <f t="shared" si="17"/>
        <v>2.3247755682481441E-2</v>
      </c>
      <c r="N40" s="4">
        <f t="shared" si="18"/>
        <v>2.324709542855978E-2</v>
      </c>
      <c r="O40" s="4">
        <f t="shared" si="19"/>
        <v>2.3247095447938543E-2</v>
      </c>
      <c r="P40" s="5">
        <f t="shared" si="20"/>
        <v>2.3246435252149766E-2</v>
      </c>
    </row>
    <row r="41" spans="4:17" x14ac:dyDescent="0.25">
      <c r="D41" s="16">
        <f t="shared" si="11"/>
        <v>2.221999999999992</v>
      </c>
      <c r="E41" s="5">
        <f t="shared" si="12"/>
        <v>12.8609992956093</v>
      </c>
      <c r="F41" s="13"/>
      <c r="G41" s="16">
        <f t="shared" si="13"/>
        <v>2.221999999999992</v>
      </c>
      <c r="H41" s="4">
        <f t="shared" si="14"/>
        <v>12.86095029157992</v>
      </c>
      <c r="I41" s="5">
        <f t="shared" si="15"/>
        <v>13.721949693806218</v>
      </c>
      <c r="K41" s="16">
        <f t="shared" si="4"/>
        <v>2.221999999999992</v>
      </c>
      <c r="L41" s="15">
        <f t="shared" si="16"/>
        <v>12.860974819510471</v>
      </c>
      <c r="M41" s="4">
        <f t="shared" si="17"/>
        <v>2.3246435252149766E-2</v>
      </c>
      <c r="N41" s="4">
        <f t="shared" si="18"/>
        <v>2.3245775114489321E-2</v>
      </c>
      <c r="O41" s="4">
        <f t="shared" si="19"/>
        <v>2.3245775133863538E-2</v>
      </c>
      <c r="P41" s="5">
        <f t="shared" si="20"/>
        <v>2.3245115054322332E-2</v>
      </c>
    </row>
    <row r="42" spans="4:17" x14ac:dyDescent="0.25">
      <c r="D42" s="16">
        <f t="shared" si="11"/>
        <v>2.2279999999999918</v>
      </c>
      <c r="E42" s="5">
        <f t="shared" si="12"/>
        <v>12.884244409226978</v>
      </c>
      <c r="F42" s="13"/>
      <c r="G42" s="16">
        <f t="shared" si="13"/>
        <v>2.2279999999999918</v>
      </c>
      <c r="H42" s="4">
        <f t="shared" si="14"/>
        <v>12.884194085193652</v>
      </c>
      <c r="I42" s="5">
        <f t="shared" si="15"/>
        <v>13.768438606867594</v>
      </c>
      <c r="K42" s="16">
        <f t="shared" si="4"/>
        <v>2.2279999999999918</v>
      </c>
      <c r="L42" s="15">
        <f t="shared" si="16"/>
        <v>12.884219274562735</v>
      </c>
      <c r="M42" s="4">
        <f t="shared" si="17"/>
        <v>2.3245115054322332E-2</v>
      </c>
      <c r="N42" s="4">
        <f t="shared" si="18"/>
        <v>2.3244455032895808E-2</v>
      </c>
      <c r="O42" s="4">
        <f t="shared" si="19"/>
        <v>2.3244455052265477E-2</v>
      </c>
      <c r="P42" s="5">
        <f t="shared" si="20"/>
        <v>2.3243795088944551E-2</v>
      </c>
    </row>
    <row r="43" spans="4:17" x14ac:dyDescent="0.25">
      <c r="D43" s="16">
        <f t="shared" si="11"/>
        <v>2.2339999999999915</v>
      </c>
      <c r="E43" s="5">
        <f t="shared" si="12"/>
        <v>12.90748820284071</v>
      </c>
      <c r="F43" s="13"/>
      <c r="G43" s="16">
        <f t="shared" si="13"/>
        <v>2.2339999999999915</v>
      </c>
      <c r="H43" s="4">
        <f t="shared" si="14"/>
        <v>12.907436559035848</v>
      </c>
      <c r="I43" s="5">
        <f t="shared" si="15"/>
        <v>13.814924880308075</v>
      </c>
      <c r="K43" s="16">
        <f t="shared" si="4"/>
        <v>2.2339999999999915</v>
      </c>
      <c r="L43" s="15">
        <f t="shared" si="16"/>
        <v>12.907462409765824</v>
      </c>
      <c r="M43" s="4">
        <f t="shared" si="17"/>
        <v>2.3243795088944551E-2</v>
      </c>
      <c r="N43" s="4">
        <f t="shared" si="18"/>
        <v>2.3243135183724669E-2</v>
      </c>
      <c r="O43" s="4">
        <f t="shared" si="19"/>
        <v>2.324313520308979E-2</v>
      </c>
      <c r="P43" s="5">
        <f t="shared" si="20"/>
        <v>2.3242475355961863E-2</v>
      </c>
    </row>
    <row r="44" spans="4:17" x14ac:dyDescent="0.25">
      <c r="D44" s="16">
        <f t="shared" si="11"/>
        <v>2.2399999999999913</v>
      </c>
      <c r="E44" s="5">
        <f t="shared" si="12"/>
        <v>12.930730676682906</v>
      </c>
      <c r="F44" s="13"/>
      <c r="G44" s="16">
        <f t="shared" si="13"/>
        <v>2.2399999999999913</v>
      </c>
      <c r="H44" s="4">
        <f t="shared" si="14"/>
        <v>12.930677713338859</v>
      </c>
      <c r="I44" s="5">
        <f t="shared" si="15"/>
        <v>13.861408514592377</v>
      </c>
      <c r="K44" s="16">
        <f t="shared" si="4"/>
        <v>2.2399999999999913</v>
      </c>
      <c r="L44" s="15">
        <f t="shared" si="16"/>
        <v>12.930704225352105</v>
      </c>
      <c r="M44" s="4">
        <f t="shared" si="17"/>
        <v>2.3242475355961863E-2</v>
      </c>
      <c r="N44" s="4">
        <f t="shared" si="18"/>
        <v>2.3241815566921342E-2</v>
      </c>
      <c r="O44" s="4">
        <f t="shared" si="19"/>
        <v>2.3241815586281914E-2</v>
      </c>
      <c r="P44" s="5">
        <f t="shared" si="20"/>
        <v>2.324115585531971E-2</v>
      </c>
    </row>
    <row r="45" spans="4:17" x14ac:dyDescent="0.25">
      <c r="D45" s="16">
        <f t="shared" si="11"/>
        <v>2.2459999999999911</v>
      </c>
      <c r="E45" s="5">
        <f t="shared" si="12"/>
        <v>12.953971830985918</v>
      </c>
      <c r="F45" s="13"/>
      <c r="G45" s="16">
        <f t="shared" si="13"/>
        <v>2.2459999999999911</v>
      </c>
      <c r="H45" s="4">
        <f t="shared" si="14"/>
        <v>12.953917548334987</v>
      </c>
      <c r="I45" s="5">
        <f t="shared" si="15"/>
        <v>13.907889510185107</v>
      </c>
      <c r="K45" s="16">
        <f t="shared" si="4"/>
        <v>2.2459999999999911</v>
      </c>
      <c r="L45" s="15">
        <f t="shared" si="16"/>
        <v>12.953944721553892</v>
      </c>
      <c r="M45" s="4">
        <f t="shared" si="17"/>
        <v>2.324115585531971E-2</v>
      </c>
      <c r="N45" s="4">
        <f t="shared" si="18"/>
        <v>2.3240496182431281E-2</v>
      </c>
      <c r="O45" s="4">
        <f t="shared" si="19"/>
        <v>2.3240496201787312E-2</v>
      </c>
      <c r="P45" s="5">
        <f t="shared" si="20"/>
        <v>2.3239836586963564E-2</v>
      </c>
    </row>
    <row r="46" spans="4:17" x14ac:dyDescent="0.25">
      <c r="D46" s="16">
        <f t="shared" si="11"/>
        <v>2.2519999999999909</v>
      </c>
      <c r="E46" s="5">
        <f t="shared" si="12"/>
        <v>12.977211665982045</v>
      </c>
      <c r="F46" s="13"/>
      <c r="G46" s="16">
        <f t="shared" si="13"/>
        <v>2.2519999999999909</v>
      </c>
      <c r="H46" s="4">
        <f t="shared" si="14"/>
        <v>12.977156064256476</v>
      </c>
      <c r="I46" s="5">
        <f t="shared" si="15"/>
        <v>13.954367867550769</v>
      </c>
      <c r="K46" s="16">
        <f t="shared" si="4"/>
        <v>2.2519999999999909</v>
      </c>
      <c r="L46" s="15">
        <f t="shared" si="16"/>
        <v>12.977183898603442</v>
      </c>
      <c r="M46" s="4">
        <f t="shared" si="17"/>
        <v>2.3239836586963564E-2</v>
      </c>
      <c r="N46" s="4">
        <f t="shared" si="18"/>
        <v>2.323917703019996E-2</v>
      </c>
      <c r="O46" s="4">
        <f t="shared" si="19"/>
        <v>2.3239177049551449E-2</v>
      </c>
      <c r="P46" s="5">
        <f t="shared" si="20"/>
        <v>2.3238517550838902E-2</v>
      </c>
    </row>
    <row r="47" spans="4:17" x14ac:dyDescent="0.25">
      <c r="D47" s="16">
        <f t="shared" si="11"/>
        <v>2.2579999999999907</v>
      </c>
      <c r="E47" s="5">
        <f t="shared" si="12"/>
        <v>13.000450181903535</v>
      </c>
      <c r="F47" s="13"/>
      <c r="G47" s="16">
        <f t="shared" si="13"/>
        <v>2.2579999999999907</v>
      </c>
      <c r="H47" s="4">
        <f t="shared" si="14"/>
        <v>13.000393261335518</v>
      </c>
      <c r="I47" s="5">
        <f t="shared" si="15"/>
        <v>14.000843587153749</v>
      </c>
      <c r="K47" s="16">
        <f t="shared" si="4"/>
        <v>2.2579999999999907</v>
      </c>
      <c r="L47" s="15">
        <f t="shared" si="16"/>
        <v>13.000421756732962</v>
      </c>
      <c r="M47" s="4">
        <f t="shared" si="17"/>
        <v>2.3238517550838902E-2</v>
      </c>
      <c r="N47" s="4">
        <f t="shared" si="18"/>
        <v>2.3237858110172871E-2</v>
      </c>
      <c r="O47" s="4">
        <f t="shared" si="19"/>
        <v>2.3237858129519815E-2</v>
      </c>
      <c r="P47" s="5">
        <f t="shared" si="20"/>
        <v>2.323719874689122E-2</v>
      </c>
    </row>
    <row r="48" spans="4:17" x14ac:dyDescent="0.25">
      <c r="D48" s="16">
        <f t="shared" si="11"/>
        <v>2.2639999999999905</v>
      </c>
      <c r="E48" s="5">
        <f t="shared" si="12"/>
        <v>13.023687378982576</v>
      </c>
      <c r="F48" s="13"/>
      <c r="G48" s="16">
        <f t="shared" si="13"/>
        <v>2.2639999999999905</v>
      </c>
      <c r="H48" s="4">
        <f t="shared" si="14"/>
        <v>13.023629139804246</v>
      </c>
      <c r="I48" s="5">
        <f t="shared" si="15"/>
        <v>14.047316669458331</v>
      </c>
      <c r="K48" s="16">
        <f t="shared" si="4"/>
        <v>2.2639999999999905</v>
      </c>
      <c r="L48" s="15">
        <f t="shared" si="16"/>
        <v>13.023658296174599</v>
      </c>
      <c r="M48" s="4">
        <f t="shared" si="17"/>
        <v>2.323719874689122E-2</v>
      </c>
      <c r="N48" s="4">
        <f t="shared" si="18"/>
        <v>2.3236539422295515E-2</v>
      </c>
      <c r="O48" s="4">
        <f t="shared" si="19"/>
        <v>2.3236539441637921E-2</v>
      </c>
      <c r="P48" s="5">
        <f t="shared" si="20"/>
        <v>2.3235880175066028E-2</v>
      </c>
    </row>
    <row r="49" spans="4:16" x14ac:dyDescent="0.25">
      <c r="D49" s="16">
        <f t="shared" si="11"/>
        <v>2.2699999999999902</v>
      </c>
      <c r="E49" s="5">
        <f t="shared" si="12"/>
        <v>13.046923257451304</v>
      </c>
      <c r="F49" s="13"/>
      <c r="G49" s="16">
        <f t="shared" si="13"/>
        <v>2.2699999999999902</v>
      </c>
      <c r="H49" s="4">
        <f t="shared" si="14"/>
        <v>13.046863699894745</v>
      </c>
      <c r="I49" s="5">
        <f t="shared" si="15"/>
        <v>14.093787114928684</v>
      </c>
      <c r="K49" s="16">
        <f t="shared" si="4"/>
        <v>2.2699999999999902</v>
      </c>
      <c r="L49" s="15">
        <f t="shared" si="16"/>
        <v>13.04689351716045</v>
      </c>
      <c r="M49" s="4">
        <f t="shared" si="17"/>
        <v>2.3235880175066028E-2</v>
      </c>
      <c r="N49" s="4">
        <f t="shared" si="18"/>
        <v>2.3235220966513412E-2</v>
      </c>
      <c r="O49" s="4">
        <f t="shared" si="19"/>
        <v>2.323522098585128E-2</v>
      </c>
      <c r="P49" s="5">
        <f t="shared" si="20"/>
        <v>2.3234561835308861E-2</v>
      </c>
    </row>
    <row r="50" spans="4:16" x14ac:dyDescent="0.25">
      <c r="D50" s="16">
        <f t="shared" si="11"/>
        <v>2.27599999999999</v>
      </c>
      <c r="E50" s="5">
        <f t="shared" si="12"/>
        <v>13.070157817541803</v>
      </c>
      <c r="F50" s="13"/>
      <c r="G50" s="16">
        <f t="shared" si="13"/>
        <v>2.27599999999999</v>
      </c>
      <c r="H50" s="4">
        <f t="shared" si="14"/>
        <v>13.07009694183904</v>
      </c>
      <c r="I50" s="5">
        <f t="shared" si="15"/>
        <v>14.140254924028875</v>
      </c>
      <c r="K50" s="16">
        <f t="shared" si="4"/>
        <v>2.27599999999999</v>
      </c>
      <c r="L50" s="15">
        <f t="shared" si="16"/>
        <v>13.070127419922555</v>
      </c>
      <c r="M50" s="4">
        <f t="shared" si="17"/>
        <v>2.3234561835308861E-2</v>
      </c>
      <c r="N50" s="4">
        <f t="shared" si="18"/>
        <v>2.3233902742772105E-2</v>
      </c>
      <c r="O50" s="4">
        <f t="shared" si="19"/>
        <v>2.3233902762105435E-2</v>
      </c>
      <c r="P50" s="5">
        <f t="shared" si="20"/>
        <v>2.3233243727565262E-2</v>
      </c>
    </row>
    <row r="51" spans="4:16" x14ac:dyDescent="0.25">
      <c r="D51" s="16">
        <f t="shared" si="11"/>
        <v>2.2819999999999898</v>
      </c>
      <c r="E51" s="5">
        <f t="shared" si="12"/>
        <v>13.093391059486098</v>
      </c>
      <c r="F51" s="13"/>
      <c r="G51" s="16">
        <f t="shared" si="13"/>
        <v>2.2819999999999898</v>
      </c>
      <c r="H51" s="4">
        <f t="shared" si="14"/>
        <v>13.093328865869104</v>
      </c>
      <c r="I51" s="5">
        <f t="shared" si="15"/>
        <v>14.186720097222857</v>
      </c>
      <c r="K51" s="16">
        <f t="shared" si="4"/>
        <v>2.2819999999999898</v>
      </c>
      <c r="L51" s="15">
        <f t="shared" si="16"/>
        <v>13.093360004692901</v>
      </c>
      <c r="M51" s="4">
        <f t="shared" si="17"/>
        <v>2.3233243727565262E-2</v>
      </c>
      <c r="N51" s="4">
        <f t="shared" si="18"/>
        <v>2.3232584751017141E-2</v>
      </c>
      <c r="O51" s="4">
        <f t="shared" si="19"/>
        <v>2.3232584770345933E-2</v>
      </c>
      <c r="P51" s="5">
        <f t="shared" si="20"/>
        <v>2.3231925851780789E-2</v>
      </c>
    </row>
    <row r="52" spans="4:16" x14ac:dyDescent="0.25">
      <c r="D52" s="16">
        <f t="shared" si="11"/>
        <v>2.2879999999999896</v>
      </c>
      <c r="E52" s="5">
        <f t="shared" si="12"/>
        <v>13.116622983516162</v>
      </c>
      <c r="F52" s="13"/>
      <c r="G52" s="16">
        <f t="shared" si="13"/>
        <v>2.2879999999999896</v>
      </c>
      <c r="H52" s="4">
        <f t="shared" si="14"/>
        <v>13.116559472216856</v>
      </c>
      <c r="I52" s="5">
        <f t="shared" si="15"/>
        <v>14.233182634974476</v>
      </c>
      <c r="K52" s="16">
        <f t="shared" si="4"/>
        <v>2.2879999999999896</v>
      </c>
      <c r="L52" s="15">
        <f t="shared" si="16"/>
        <v>13.116591271703419</v>
      </c>
      <c r="M52" s="4">
        <f t="shared" si="17"/>
        <v>2.3231925851780789E-2</v>
      </c>
      <c r="N52" s="4">
        <f t="shared" si="18"/>
        <v>2.3231266991194089E-2</v>
      </c>
      <c r="O52" s="4">
        <f t="shared" si="19"/>
        <v>2.3231267010518346E-2</v>
      </c>
      <c r="P52" s="5">
        <f t="shared" si="20"/>
        <v>2.3230608207901019E-2</v>
      </c>
    </row>
    <row r="53" spans="4:16" x14ac:dyDescent="0.25">
      <c r="D53" s="16">
        <f t="shared" si="11"/>
        <v>2.2939999999999894</v>
      </c>
      <c r="E53" s="5">
        <f t="shared" si="12"/>
        <v>13.139853589863915</v>
      </c>
      <c r="F53" s="13"/>
      <c r="G53" s="16">
        <f t="shared" si="13"/>
        <v>2.2939999999999894</v>
      </c>
      <c r="H53" s="4">
        <f t="shared" si="14"/>
        <v>13.139788761114159</v>
      </c>
      <c r="I53" s="5">
        <f t="shared" si="15"/>
        <v>14.279642537747469</v>
      </c>
      <c r="K53" s="16">
        <f t="shared" si="4"/>
        <v>2.2939999999999894</v>
      </c>
      <c r="L53" s="15">
        <f t="shared" si="16"/>
        <v>13.139821221185986</v>
      </c>
      <c r="M53" s="4">
        <f t="shared" si="17"/>
        <v>2.3230608207901019E-2</v>
      </c>
      <c r="N53" s="4">
        <f t="shared" si="18"/>
        <v>2.3229949463248533E-2</v>
      </c>
      <c r="O53" s="4">
        <f t="shared" si="19"/>
        <v>2.3229949482568259E-2</v>
      </c>
      <c r="P53" s="5">
        <f t="shared" si="20"/>
        <v>2.3229290795871545E-2</v>
      </c>
    </row>
    <row r="54" spans="4:16" x14ac:dyDescent="0.25">
      <c r="D54" s="16">
        <f t="shared" si="11"/>
        <v>2.2999999999999892</v>
      </c>
      <c r="E54" s="5">
        <f t="shared" si="12"/>
        <v>13.163082878761218</v>
      </c>
      <c r="F54" s="13"/>
      <c r="G54" s="16">
        <f t="shared" si="13"/>
        <v>2.2999999999999892</v>
      </c>
      <c r="H54" s="4">
        <f t="shared" si="14"/>
        <v>13.163016732792824</v>
      </c>
      <c r="I54" s="5">
        <f t="shared" si="15"/>
        <v>14.326099806005463</v>
      </c>
      <c r="K54" s="16">
        <f t="shared" si="4"/>
        <v>2.2999999999999892</v>
      </c>
      <c r="L54" s="15">
        <f t="shared" si="16"/>
        <v>13.163049853372428</v>
      </c>
      <c r="M54" s="4">
        <f t="shared" si="17"/>
        <v>2.3229290795871545E-2</v>
      </c>
      <c r="N54" s="4">
        <f t="shared" si="18"/>
        <v>2.3228632167126079E-2</v>
      </c>
      <c r="O54" s="4">
        <f t="shared" si="19"/>
        <v>2.3228632186441271E-2</v>
      </c>
      <c r="P54" s="5">
        <f t="shared" si="20"/>
        <v>2.3227973615637984E-2</v>
      </c>
    </row>
    <row r="55" spans="4:16" x14ac:dyDescent="0.25">
      <c r="D55" s="16">
        <f t="shared" si="11"/>
        <v>2.3059999999999889</v>
      </c>
      <c r="E55" s="5">
        <f t="shared" si="12"/>
        <v>13.186310850439883</v>
      </c>
      <c r="F55" s="13"/>
      <c r="G55" s="16">
        <f t="shared" si="13"/>
        <v>2.3059999999999889</v>
      </c>
      <c r="H55" s="4">
        <f t="shared" si="14"/>
        <v>13.186243387484605</v>
      </c>
      <c r="I55" s="5">
        <f t="shared" si="15"/>
        <v>14.372554440211976</v>
      </c>
      <c r="K55" s="16">
        <f t="shared" si="4"/>
        <v>2.3059999999999889</v>
      </c>
      <c r="L55" s="15">
        <f t="shared" si="16"/>
        <v>13.186277168494509</v>
      </c>
      <c r="M55" s="4">
        <f t="shared" si="17"/>
        <v>2.3227973615637984E-2</v>
      </c>
      <c r="N55" s="4">
        <f t="shared" si="18"/>
        <v>2.3227315102772338E-2</v>
      </c>
      <c r="O55" s="4">
        <f t="shared" si="19"/>
        <v>2.3227315122083002E-2</v>
      </c>
      <c r="P55" s="5">
        <f t="shared" si="20"/>
        <v>2.3226656667145944E-2</v>
      </c>
    </row>
    <row r="56" spans="4:16" x14ac:dyDescent="0.25">
      <c r="D56" s="16">
        <f t="shared" si="11"/>
        <v>2.3119999999999887</v>
      </c>
      <c r="E56" s="5">
        <f t="shared" si="12"/>
        <v>13.209537505131664</v>
      </c>
      <c r="F56" s="13"/>
      <c r="G56" s="16">
        <f t="shared" si="13"/>
        <v>2.3119999999999887</v>
      </c>
      <c r="H56" s="4">
        <f t="shared" si="14"/>
        <v>13.209468725421203</v>
      </c>
      <c r="I56" s="5">
        <f t="shared" si="15"/>
        <v>14.419006440830422</v>
      </c>
      <c r="K56" s="16">
        <f t="shared" si="4"/>
        <v>2.3119999999999887</v>
      </c>
      <c r="L56" s="15">
        <f t="shared" si="16"/>
        <v>13.209503166783948</v>
      </c>
      <c r="M56" s="4">
        <f t="shared" si="17"/>
        <v>2.3226656667145944E-2</v>
      </c>
      <c r="N56" s="4">
        <f t="shared" si="18"/>
        <v>2.3225998270132945E-2</v>
      </c>
      <c r="O56" s="4">
        <f t="shared" si="19"/>
        <v>2.3225998289439078E-2</v>
      </c>
      <c r="P56" s="5">
        <f t="shared" si="20"/>
        <v>2.3225339950341078E-2</v>
      </c>
    </row>
    <row r="57" spans="4:16" x14ac:dyDescent="0.25">
      <c r="D57" s="16">
        <f t="shared" si="11"/>
        <v>2.3179999999999885</v>
      </c>
      <c r="E57" s="5">
        <f t="shared" si="12"/>
        <v>13.232762843068262</v>
      </c>
      <c r="F57" s="13"/>
      <c r="G57" s="16">
        <f t="shared" si="13"/>
        <v>2.3179999999999885</v>
      </c>
      <c r="H57" s="4">
        <f t="shared" si="14"/>
        <v>13.232692746834264</v>
      </c>
      <c r="I57" s="5">
        <f t="shared" si="15"/>
        <v>14.465455808324101</v>
      </c>
      <c r="K57" s="16">
        <f t="shared" si="4"/>
        <v>2.3179999999999885</v>
      </c>
      <c r="L57" s="15">
        <f t="shared" si="16"/>
        <v>13.232727848472402</v>
      </c>
      <c r="M57" s="4">
        <f t="shared" si="17"/>
        <v>2.3225339950341078E-2</v>
      </c>
      <c r="N57" s="4">
        <f t="shared" si="18"/>
        <v>2.3224681669153549E-2</v>
      </c>
      <c r="O57" s="4">
        <f t="shared" si="19"/>
        <v>2.3224681688455151E-2</v>
      </c>
      <c r="P57" s="5">
        <f t="shared" si="20"/>
        <v>2.3224023465169039E-2</v>
      </c>
    </row>
    <row r="58" spans="4:16" x14ac:dyDescent="0.25">
      <c r="D58" s="16">
        <f t="shared" si="11"/>
        <v>2.3239999999999883</v>
      </c>
      <c r="E58" s="5">
        <f t="shared" si="12"/>
        <v>13.255986864481322</v>
      </c>
      <c r="F58" s="13"/>
      <c r="G58" s="16">
        <f t="shared" si="13"/>
        <v>2.3239999999999883</v>
      </c>
      <c r="H58" s="4">
        <f t="shared" si="14"/>
        <v>13.25591545195538</v>
      </c>
      <c r="I58" s="5">
        <f t="shared" si="15"/>
        <v>14.511902543156207</v>
      </c>
      <c r="K58" s="16">
        <f t="shared" si="4"/>
        <v>2.3239999999999883</v>
      </c>
      <c r="L58" s="15">
        <f t="shared" si="16"/>
        <v>13.255951213791478</v>
      </c>
      <c r="M58" s="4">
        <f t="shared" si="17"/>
        <v>2.3224023465169039E-2</v>
      </c>
      <c r="N58" s="4">
        <f t="shared" si="18"/>
        <v>2.3223365299779811E-2</v>
      </c>
      <c r="O58" s="4">
        <f t="shared" si="19"/>
        <v>2.3223365319076886E-2</v>
      </c>
      <c r="P58" s="5">
        <f t="shared" si="20"/>
        <v>2.3222707211575495E-2</v>
      </c>
    </row>
    <row r="59" spans="4:16" x14ac:dyDescent="0.25">
      <c r="D59" s="16">
        <f t="shared" si="11"/>
        <v>2.3299999999999881</v>
      </c>
      <c r="E59" s="5">
        <f t="shared" si="12"/>
        <v>13.279209569602438</v>
      </c>
      <c r="F59" s="13"/>
      <c r="G59" s="16">
        <f t="shared" si="13"/>
        <v>2.3299999999999881</v>
      </c>
      <c r="H59" s="4">
        <f t="shared" si="14"/>
        <v>13.279136841016088</v>
      </c>
      <c r="I59" s="5">
        <f t="shared" si="15"/>
        <v>14.558346645789824</v>
      </c>
      <c r="K59" s="16">
        <f t="shared" si="4"/>
        <v>2.3299999999999881</v>
      </c>
      <c r="L59" s="15">
        <f t="shared" si="16"/>
        <v>13.279173262972728</v>
      </c>
      <c r="M59" s="4">
        <f t="shared" si="17"/>
        <v>2.3222707211575495E-2</v>
      </c>
      <c r="N59" s="4">
        <f t="shared" si="18"/>
        <v>2.3222049161957414E-2</v>
      </c>
      <c r="O59" s="4">
        <f t="shared" si="19"/>
        <v>2.3222049181249968E-2</v>
      </c>
      <c r="P59" s="5">
        <f t="shared" si="20"/>
        <v>2.3221391189506141E-2</v>
      </c>
    </row>
    <row r="60" spans="4:16" x14ac:dyDescent="0.25">
      <c r="D60" s="16">
        <f t="shared" si="11"/>
        <v>2.3359999999999879</v>
      </c>
      <c r="E60" s="5">
        <f t="shared" si="12"/>
        <v>13.302430958663146</v>
      </c>
      <c r="F60" s="13"/>
      <c r="G60" s="16">
        <f t="shared" si="13"/>
        <v>2.3359999999999879</v>
      </c>
      <c r="H60" s="4">
        <f t="shared" si="14"/>
        <v>13.302356914247873</v>
      </c>
      <c r="I60" s="5">
        <f t="shared" si="15"/>
        <v>14.604788116687928</v>
      </c>
      <c r="K60" s="16">
        <f t="shared" si="4"/>
        <v>2.3359999999999879</v>
      </c>
      <c r="L60" s="15">
        <f t="shared" si="16"/>
        <v>13.302393996247648</v>
      </c>
      <c r="M60" s="4">
        <f t="shared" si="17"/>
        <v>2.3221391189506141E-2</v>
      </c>
      <c r="N60" s="4">
        <f t="shared" si="18"/>
        <v>2.3220733255632058E-2</v>
      </c>
      <c r="O60" s="4">
        <f t="shared" si="19"/>
        <v>2.322073327492008E-2</v>
      </c>
      <c r="P60" s="5">
        <f t="shared" si="20"/>
        <v>2.3220075398906682E-2</v>
      </c>
    </row>
    <row r="61" spans="4:16" x14ac:dyDescent="0.25">
      <c r="D61" s="16">
        <f t="shared" si="11"/>
        <v>2.3419999999999876</v>
      </c>
      <c r="E61" s="5">
        <f t="shared" si="12"/>
        <v>13.325651031894932</v>
      </c>
      <c r="F61" s="13"/>
      <c r="G61" s="16">
        <f t="shared" si="13"/>
        <v>2.3419999999999876</v>
      </c>
      <c r="H61" s="4">
        <f t="shared" si="14"/>
        <v>13.325575671882165</v>
      </c>
      <c r="I61" s="5">
        <f t="shared" si="15"/>
        <v>14.651226956313387</v>
      </c>
      <c r="K61" s="16">
        <f t="shared" si="4"/>
        <v>2.3419999999999876</v>
      </c>
      <c r="L61" s="15">
        <f t="shared" si="16"/>
        <v>13.32561341384768</v>
      </c>
      <c r="M61" s="4">
        <f t="shared" si="17"/>
        <v>2.3220075398906682E-2</v>
      </c>
      <c r="N61" s="4">
        <f t="shared" si="18"/>
        <v>2.3219417580749444E-2</v>
      </c>
      <c r="O61" s="4">
        <f t="shared" si="19"/>
        <v>2.321941760003295E-2</v>
      </c>
      <c r="P61" s="5">
        <f t="shared" si="20"/>
        <v>2.3218759839722831E-2</v>
      </c>
    </row>
    <row r="62" spans="4:16" x14ac:dyDescent="0.25">
      <c r="D62" s="16">
        <f t="shared" si="11"/>
        <v>2.3479999999999874</v>
      </c>
      <c r="E62" s="5">
        <f t="shared" si="12"/>
        <v>13.348869789529223</v>
      </c>
      <c r="F62" s="13"/>
      <c r="G62" s="16">
        <f t="shared" si="13"/>
        <v>2.3479999999999874</v>
      </c>
      <c r="H62" s="4">
        <f t="shared" si="14"/>
        <v>13.348793114150336</v>
      </c>
      <c r="I62" s="5">
        <f t="shared" si="15"/>
        <v>14.697663165128958</v>
      </c>
      <c r="K62" s="16">
        <f t="shared" si="4"/>
        <v>2.3479999999999874</v>
      </c>
      <c r="L62" s="15">
        <f t="shared" si="16"/>
        <v>13.348831516004214</v>
      </c>
      <c r="M62" s="4">
        <f t="shared" si="17"/>
        <v>2.3218759839722831E-2</v>
      </c>
      <c r="N62" s="4">
        <f t="shared" si="18"/>
        <v>2.3218102137255312E-2</v>
      </c>
      <c r="O62" s="4">
        <f t="shared" si="19"/>
        <v>2.3218102156534293E-2</v>
      </c>
      <c r="P62" s="5">
        <f t="shared" si="20"/>
        <v>2.3217444511900328E-2</v>
      </c>
    </row>
    <row r="63" spans="4:16" x14ac:dyDescent="0.25">
      <c r="D63" s="16">
        <f t="shared" si="11"/>
        <v>2.3539999999999872</v>
      </c>
      <c r="E63" s="5">
        <f t="shared" si="12"/>
        <v>13.372087231797394</v>
      </c>
      <c r="F63" s="13"/>
      <c r="G63" s="16">
        <f t="shared" si="13"/>
        <v>2.3539999999999872</v>
      </c>
      <c r="H63" s="4">
        <f t="shared" si="14"/>
        <v>13.372009241283708</v>
      </c>
      <c r="I63" s="5">
        <f t="shared" si="15"/>
        <v>14.744096743597293</v>
      </c>
      <c r="K63" s="16">
        <f t="shared" si="4"/>
        <v>2.3539999999999872</v>
      </c>
      <c r="L63" s="15">
        <f t="shared" si="16"/>
        <v>13.372048302948583</v>
      </c>
      <c r="M63" s="4">
        <f t="shared" si="17"/>
        <v>2.3217444511900328E-2</v>
      </c>
      <c r="N63" s="4">
        <f t="shared" si="18"/>
        <v>2.3216786925095396E-2</v>
      </c>
      <c r="O63" s="4">
        <f t="shared" si="19"/>
        <v>2.321678694436986E-2</v>
      </c>
      <c r="P63" s="5">
        <f t="shared" si="20"/>
        <v>2.3216129415384926E-2</v>
      </c>
    </row>
    <row r="64" spans="4:16" x14ac:dyDescent="0.25">
      <c r="D64" s="16">
        <f t="shared" si="11"/>
        <v>2.359999999999987</v>
      </c>
      <c r="E64" s="5">
        <f t="shared" si="12"/>
        <v>13.395303358930766</v>
      </c>
      <c r="F64" s="13"/>
      <c r="G64" s="16">
        <f t="shared" si="13"/>
        <v>2.359999999999987</v>
      </c>
      <c r="H64" s="4">
        <f t="shared" si="14"/>
        <v>13.395224053513548</v>
      </c>
      <c r="I64" s="5">
        <f t="shared" si="15"/>
        <v>14.790527692180934</v>
      </c>
      <c r="K64" s="16">
        <f t="shared" si="4"/>
        <v>2.359999999999987</v>
      </c>
      <c r="L64" s="15">
        <f t="shared" si="16"/>
        <v>13.395263774912069</v>
      </c>
      <c r="M64" s="4">
        <f t="shared" si="17"/>
        <v>2.3216129415384926E-2</v>
      </c>
      <c r="N64" s="4">
        <f t="shared" si="18"/>
        <v>2.3215471944215464E-2</v>
      </c>
      <c r="O64" s="4">
        <f t="shared" si="19"/>
        <v>2.3215471963485407E-2</v>
      </c>
      <c r="P64" s="5">
        <f t="shared" si="20"/>
        <v>2.3214814550122389E-2</v>
      </c>
    </row>
    <row r="65" spans="4:16" x14ac:dyDescent="0.25">
      <c r="D65" s="16">
        <f t="shared" si="11"/>
        <v>2.3659999999999868</v>
      </c>
      <c r="E65" s="5">
        <f t="shared" si="12"/>
        <v>13.418518171160606</v>
      </c>
      <c r="F65" s="13"/>
      <c r="G65" s="16">
        <f t="shared" si="13"/>
        <v>2.3659999999999868</v>
      </c>
      <c r="H65" s="4">
        <f t="shared" si="14"/>
        <v>13.418437551071067</v>
      </c>
      <c r="I65" s="5">
        <f t="shared" si="15"/>
        <v>14.836956011342313</v>
      </c>
      <c r="K65" s="16">
        <f t="shared" si="4"/>
        <v>2.3659999999999868</v>
      </c>
      <c r="L65" s="15">
        <f t="shared" si="16"/>
        <v>13.418477932125894</v>
      </c>
      <c r="M65" s="4">
        <f t="shared" si="17"/>
        <v>2.3214814550122389E-2</v>
      </c>
      <c r="N65" s="4">
        <f t="shared" si="18"/>
        <v>2.321415719456129E-2</v>
      </c>
      <c r="O65" s="4">
        <f t="shared" si="19"/>
        <v>2.3214157213826712E-2</v>
      </c>
      <c r="P65" s="5">
        <f t="shared" si="20"/>
        <v>2.3213499916058502E-2</v>
      </c>
    </row>
    <row r="66" spans="4:16" x14ac:dyDescent="0.25">
      <c r="D66" s="16">
        <f t="shared" si="11"/>
        <v>2.3719999999999866</v>
      </c>
      <c r="E66" s="5">
        <f t="shared" si="12"/>
        <v>13.441731668718125</v>
      </c>
      <c r="F66" s="13"/>
      <c r="G66" s="16">
        <f t="shared" si="13"/>
        <v>2.3719999999999866</v>
      </c>
      <c r="H66" s="4">
        <f t="shared" si="14"/>
        <v>13.441649734187424</v>
      </c>
      <c r="I66" s="5">
        <f t="shared" si="15"/>
        <v>14.883381701543756</v>
      </c>
      <c r="K66" s="16">
        <f t="shared" si="4"/>
        <v>2.3719999999999866</v>
      </c>
      <c r="L66" s="15">
        <f t="shared" si="16"/>
        <v>13.441690774821232</v>
      </c>
      <c r="M66" s="4">
        <f t="shared" si="17"/>
        <v>2.3213499916058502E-2</v>
      </c>
      <c r="N66" s="4">
        <f t="shared" si="18"/>
        <v>2.3212842676078663E-2</v>
      </c>
      <c r="O66" s="4">
        <f t="shared" si="19"/>
        <v>2.3212842695339568E-2</v>
      </c>
      <c r="P66" s="5">
        <f t="shared" si="20"/>
        <v>2.3212185513139069E-2</v>
      </c>
    </row>
    <row r="67" spans="4:16" x14ac:dyDescent="0.25">
      <c r="D67" s="16">
        <f t="shared" si="11"/>
        <v>2.3779999999999863</v>
      </c>
      <c r="E67" s="5">
        <f t="shared" si="12"/>
        <v>13.464943851834482</v>
      </c>
      <c r="F67" s="13"/>
      <c r="G67" s="16">
        <f t="shared" si="13"/>
        <v>2.3779999999999863</v>
      </c>
      <c r="H67" s="4">
        <f t="shared" si="14"/>
        <v>13.464860603093722</v>
      </c>
      <c r="I67" s="5">
        <f t="shared" si="15"/>
        <v>14.92980476324748</v>
      </c>
      <c r="K67" s="16">
        <f t="shared" si="4"/>
        <v>2.3779999999999863</v>
      </c>
      <c r="L67" s="15">
        <f t="shared" si="16"/>
        <v>13.464902303229202</v>
      </c>
      <c r="M67" s="4">
        <f t="shared" si="17"/>
        <v>2.3212185513139069E-2</v>
      </c>
      <c r="N67" s="4">
        <f t="shared" si="18"/>
        <v>2.321152838871339E-2</v>
      </c>
      <c r="O67" s="4">
        <f t="shared" si="19"/>
        <v>2.3211528407969782E-2</v>
      </c>
      <c r="P67" s="5">
        <f t="shared" si="20"/>
        <v>2.3210871341309898E-2</v>
      </c>
    </row>
    <row r="68" spans="4:16" x14ac:dyDescent="0.25">
      <c r="D68" s="16">
        <f t="shared" si="11"/>
        <v>2.3839999999999861</v>
      </c>
      <c r="E68" s="5">
        <f t="shared" si="12"/>
        <v>13.488154720740781</v>
      </c>
      <c r="F68" s="13"/>
      <c r="G68" s="16">
        <f t="shared" si="13"/>
        <v>2.3839999999999861</v>
      </c>
      <c r="H68" s="4">
        <f t="shared" si="14"/>
        <v>13.488070158021012</v>
      </c>
      <c r="I68" s="5">
        <f t="shared" si="15"/>
        <v>14.976225196915593</v>
      </c>
      <c r="K68" s="16">
        <f t="shared" si="4"/>
        <v>2.3839999999999861</v>
      </c>
      <c r="L68" s="15">
        <f t="shared" si="16"/>
        <v>13.488112517580864</v>
      </c>
      <c r="M68" s="4">
        <f t="shared" si="17"/>
        <v>2.3210871341309898E-2</v>
      </c>
      <c r="N68" s="4">
        <f t="shared" si="18"/>
        <v>2.3210214332411296E-2</v>
      </c>
      <c r="O68" s="4">
        <f t="shared" si="19"/>
        <v>2.3210214351663178E-2</v>
      </c>
      <c r="P68" s="5">
        <f t="shared" si="20"/>
        <v>2.3209557400516827E-2</v>
      </c>
    </row>
    <row r="69" spans="4:16" x14ac:dyDescent="0.25">
      <c r="D69" s="16">
        <f t="shared" si="11"/>
        <v>2.3899999999999859</v>
      </c>
      <c r="E69" s="5">
        <f t="shared" si="12"/>
        <v>13.51136427566807</v>
      </c>
      <c r="F69" s="13"/>
      <c r="G69" s="16">
        <f t="shared" si="13"/>
        <v>2.3899999999999859</v>
      </c>
      <c r="H69" s="4">
        <f t="shared" si="14"/>
        <v>13.511278399200288</v>
      </c>
      <c r="I69" s="5">
        <f t="shared" si="15"/>
        <v>15.022643003010094</v>
      </c>
      <c r="K69" s="16">
        <f t="shared" si="4"/>
        <v>2.3899999999999859</v>
      </c>
      <c r="L69" s="15">
        <f t="shared" si="16"/>
        <v>13.511321418107229</v>
      </c>
      <c r="M69" s="4">
        <f t="shared" si="17"/>
        <v>2.3209557400516827E-2</v>
      </c>
      <c r="N69" s="4">
        <f t="shared" si="18"/>
        <v>2.320890050711822E-2</v>
      </c>
      <c r="O69" s="4">
        <f t="shared" si="19"/>
        <v>2.3208900526365588E-2</v>
      </c>
      <c r="P69" s="5">
        <f t="shared" si="20"/>
        <v>2.3208243690705701E-2</v>
      </c>
    </row>
    <row r="70" spans="4:16" x14ac:dyDescent="0.25">
      <c r="D70" s="16">
        <f t="shared" si="11"/>
        <v>2.3959999999999857</v>
      </c>
      <c r="E70" s="5">
        <f t="shared" si="12"/>
        <v>13.534572516847346</v>
      </c>
      <c r="F70" s="13"/>
      <c r="G70" s="16">
        <f t="shared" si="13"/>
        <v>2.3959999999999857</v>
      </c>
      <c r="H70" s="4">
        <f t="shared" si="14"/>
        <v>13.534485326862491</v>
      </c>
      <c r="I70" s="5">
        <f t="shared" si="15"/>
        <v>15.069058181992876</v>
      </c>
      <c r="K70" s="16">
        <f t="shared" ref="K70:K133" si="21">K69+$B$1</f>
        <v>2.3959999999999857</v>
      </c>
      <c r="L70" s="15">
        <f t="shared" si="16"/>
        <v>13.534529005039252</v>
      </c>
      <c r="M70" s="4">
        <f t="shared" si="17"/>
        <v>2.3208243690705701E-2</v>
      </c>
      <c r="N70" s="4">
        <f t="shared" si="18"/>
        <v>2.3207586912780021E-2</v>
      </c>
      <c r="O70" s="4">
        <f t="shared" si="19"/>
        <v>2.3207586932022874E-2</v>
      </c>
      <c r="P70" s="5">
        <f t="shared" si="20"/>
        <v>2.320693021182238E-2</v>
      </c>
    </row>
    <row r="71" spans="4:16" x14ac:dyDescent="0.25">
      <c r="D71" s="16">
        <f t="shared" si="11"/>
        <v>2.4019999999999855</v>
      </c>
      <c r="E71" s="5">
        <f t="shared" si="12"/>
        <v>13.557779444509549</v>
      </c>
      <c r="F71" s="13"/>
      <c r="G71" s="16">
        <f t="shared" si="13"/>
        <v>2.4019999999999855</v>
      </c>
      <c r="H71" s="4">
        <f t="shared" si="14"/>
        <v>13.557690941238508</v>
      </c>
      <c r="I71" s="5">
        <f t="shared" si="15"/>
        <v>15.11547073432572</v>
      </c>
      <c r="K71" s="16">
        <f t="shared" si="21"/>
        <v>2.4019999999999855</v>
      </c>
      <c r="L71" s="15">
        <f t="shared" si="16"/>
        <v>13.557735278607833</v>
      </c>
      <c r="M71" s="4">
        <f t="shared" si="17"/>
        <v>2.320693021182238E-2</v>
      </c>
      <c r="N71" s="4">
        <f t="shared" si="18"/>
        <v>2.3206273549342561E-2</v>
      </c>
      <c r="O71" s="4">
        <f t="shared" si="19"/>
        <v>2.3206273568580908E-2</v>
      </c>
      <c r="P71" s="5">
        <f t="shared" si="20"/>
        <v>2.320561696381275E-2</v>
      </c>
    </row>
    <row r="72" spans="4:16" x14ac:dyDescent="0.25">
      <c r="D72" s="16">
        <f t="shared" si="11"/>
        <v>2.4079999999999853</v>
      </c>
      <c r="E72" s="5">
        <f t="shared" si="12"/>
        <v>13.580985058885567</v>
      </c>
      <c r="F72" s="13"/>
      <c r="G72" s="16">
        <f t="shared" si="13"/>
        <v>2.4079999999999853</v>
      </c>
      <c r="H72" s="4">
        <f t="shared" si="14"/>
        <v>13.580895242559174</v>
      </c>
      <c r="I72" s="5">
        <f t="shared" si="15"/>
        <v>15.161880660470304</v>
      </c>
      <c r="K72" s="16">
        <f t="shared" si="21"/>
        <v>2.4079999999999853</v>
      </c>
      <c r="L72" s="15">
        <f t="shared" si="16"/>
        <v>13.580940239043818</v>
      </c>
      <c r="M72" s="4">
        <f t="shared" si="17"/>
        <v>2.320561696381275E-2</v>
      </c>
      <c r="N72" s="4">
        <f t="shared" si="18"/>
        <v>2.3204960416751734E-2</v>
      </c>
      <c r="O72" s="4">
        <f t="shared" si="19"/>
        <v>2.3204960435985574E-2</v>
      </c>
      <c r="P72" s="5">
        <f t="shared" si="20"/>
        <v>2.3204303946622696E-2</v>
      </c>
    </row>
    <row r="73" spans="4:16" x14ac:dyDescent="0.25">
      <c r="D73" s="16">
        <f t="shared" si="11"/>
        <v>2.413999999999985</v>
      </c>
      <c r="E73" s="5">
        <f t="shared" si="12"/>
        <v>13.604189360206233</v>
      </c>
      <c r="F73" s="13"/>
      <c r="G73" s="16">
        <f t="shared" si="13"/>
        <v>2.413999999999985</v>
      </c>
      <c r="H73" s="4">
        <f t="shared" si="14"/>
        <v>13.604098231055266</v>
      </c>
      <c r="I73" s="5">
        <f t="shared" si="15"/>
        <v>15.208287960888194</v>
      </c>
      <c r="K73" s="16">
        <f t="shared" si="21"/>
        <v>2.413999999999985</v>
      </c>
      <c r="L73" s="15">
        <f t="shared" si="16"/>
        <v>13.604143886577999</v>
      </c>
      <c r="M73" s="4">
        <f t="shared" si="17"/>
        <v>2.3204303946622696E-2</v>
      </c>
      <c r="N73" s="4">
        <f t="shared" si="18"/>
        <v>2.3203647514953445E-2</v>
      </c>
      <c r="O73" s="4">
        <f t="shared" si="19"/>
        <v>2.3203647534182775E-2</v>
      </c>
      <c r="P73" s="5">
        <f t="shared" si="20"/>
        <v>2.3202991160198139E-2</v>
      </c>
    </row>
    <row r="74" spans="4:16" x14ac:dyDescent="0.25">
      <c r="D74" s="16">
        <f t="shared" si="11"/>
        <v>2.4199999999999848</v>
      </c>
      <c r="E74" s="5">
        <f t="shared" si="12"/>
        <v>13.627392348702324</v>
      </c>
      <c r="F74" s="13"/>
      <c r="G74" s="16">
        <f t="shared" si="13"/>
        <v>2.4199999999999848</v>
      </c>
      <c r="H74" s="4">
        <f t="shared" si="14"/>
        <v>13.627299906957509</v>
      </c>
      <c r="I74" s="5">
        <f t="shared" si="15"/>
        <v>15.254692636040849</v>
      </c>
      <c r="K74" s="16">
        <f t="shared" si="21"/>
        <v>2.4199999999999848</v>
      </c>
      <c r="L74" s="15">
        <f t="shared" si="16"/>
        <v>13.627346221441117</v>
      </c>
      <c r="M74" s="4">
        <f t="shared" si="17"/>
        <v>2.3202991160198139E-2</v>
      </c>
      <c r="N74" s="4">
        <f t="shared" si="18"/>
        <v>2.3202334843893606E-2</v>
      </c>
      <c r="O74" s="4">
        <f t="shared" si="19"/>
        <v>2.3202334863118432E-2</v>
      </c>
      <c r="P74" s="5">
        <f t="shared" si="20"/>
        <v>2.3201678604484997E-2</v>
      </c>
    </row>
    <row r="75" spans="4:16" x14ac:dyDescent="0.25">
      <c r="D75" s="16">
        <f t="shared" si="11"/>
        <v>2.4259999999999846</v>
      </c>
      <c r="E75" s="5">
        <f t="shared" si="12"/>
        <v>13.650594024604567</v>
      </c>
      <c r="F75" s="13"/>
      <c r="G75" s="16">
        <f t="shared" si="13"/>
        <v>2.4259999999999846</v>
      </c>
      <c r="H75" s="4">
        <f t="shared" si="14"/>
        <v>13.650500270496575</v>
      </c>
      <c r="I75" s="5">
        <f t="shared" si="15"/>
        <v>15.30109468638962</v>
      </c>
      <c r="K75" s="16">
        <f t="shared" si="21"/>
        <v>2.4259999999999846</v>
      </c>
      <c r="L75" s="15">
        <f t="shared" si="16"/>
        <v>13.650547243863855</v>
      </c>
      <c r="M75" s="4">
        <f t="shared" si="17"/>
        <v>2.3201678604484997E-2</v>
      </c>
      <c r="N75" s="4">
        <f t="shared" si="18"/>
        <v>2.3201022403518155E-2</v>
      </c>
      <c r="O75" s="4">
        <f t="shared" si="19"/>
        <v>2.3201022422738474E-2</v>
      </c>
      <c r="P75" s="5">
        <f t="shared" si="20"/>
        <v>2.3200366279429216E-2</v>
      </c>
    </row>
    <row r="76" spans="4:16" x14ac:dyDescent="0.25">
      <c r="D76" s="16">
        <f t="shared" si="11"/>
        <v>2.4319999999999844</v>
      </c>
      <c r="E76" s="5">
        <f t="shared" si="12"/>
        <v>13.673794388143634</v>
      </c>
      <c r="F76" s="13"/>
      <c r="G76" s="16">
        <f t="shared" si="13"/>
        <v>2.4319999999999844</v>
      </c>
      <c r="H76" s="4">
        <f t="shared" si="14"/>
        <v>13.673699321903081</v>
      </c>
      <c r="I76" s="5">
        <f t="shared" si="15"/>
        <v>15.347494112395749</v>
      </c>
      <c r="K76" s="16">
        <f t="shared" si="21"/>
        <v>2.4319999999999844</v>
      </c>
      <c r="L76" s="15">
        <f t="shared" si="16"/>
        <v>13.673746954076844</v>
      </c>
      <c r="M76" s="4">
        <f t="shared" si="17"/>
        <v>2.3200366279429216E-2</v>
      </c>
      <c r="N76" s="4">
        <f t="shared" si="18"/>
        <v>2.3199710193773041E-2</v>
      </c>
      <c r="O76" s="4">
        <f t="shared" si="19"/>
        <v>2.3199710212988858E-2</v>
      </c>
      <c r="P76" s="5">
        <f t="shared" si="20"/>
        <v>2.3199054184976756E-2</v>
      </c>
    </row>
    <row r="77" spans="4:16" x14ac:dyDescent="0.25">
      <c r="D77" s="16">
        <f t="shared" si="11"/>
        <v>2.4379999999999842</v>
      </c>
      <c r="E77" s="5">
        <f t="shared" si="12"/>
        <v>13.696993439550139</v>
      </c>
      <c r="F77" s="13"/>
      <c r="G77" s="16">
        <f t="shared" si="13"/>
        <v>2.4379999999999842</v>
      </c>
      <c r="H77" s="4">
        <f t="shared" si="14"/>
        <v>13.696897061407588</v>
      </c>
      <c r="I77" s="5">
        <f t="shared" si="15"/>
        <v>15.393890914520371</v>
      </c>
      <c r="K77" s="16">
        <f t="shared" si="21"/>
        <v>2.4379999999999842</v>
      </c>
      <c r="L77" s="15">
        <f t="shared" si="16"/>
        <v>13.696945352310658</v>
      </c>
      <c r="M77" s="4">
        <f t="shared" si="17"/>
        <v>2.3199054184976756E-2</v>
      </c>
      <c r="N77" s="4">
        <f t="shared" si="18"/>
        <v>2.3198398214604229E-2</v>
      </c>
      <c r="O77" s="4">
        <f t="shared" si="19"/>
        <v>2.3198398233815542E-2</v>
      </c>
      <c r="P77" s="5">
        <f t="shared" si="20"/>
        <v>2.3197742321073585E-2</v>
      </c>
    </row>
    <row r="78" spans="4:16" x14ac:dyDescent="0.25">
      <c r="D78" s="16">
        <f t="shared" si="11"/>
        <v>2.443999999999984</v>
      </c>
      <c r="E78" s="5">
        <f t="shared" si="12"/>
        <v>13.720191179054646</v>
      </c>
      <c r="F78" s="13"/>
      <c r="G78" s="16">
        <f t="shared" si="13"/>
        <v>2.443999999999984</v>
      </c>
      <c r="H78" s="4">
        <f t="shared" si="14"/>
        <v>13.720093489240606</v>
      </c>
      <c r="I78" s="5">
        <f t="shared" si="15"/>
        <v>15.440285093224512</v>
      </c>
      <c r="K78" s="16">
        <f t="shared" si="21"/>
        <v>2.443999999999984</v>
      </c>
      <c r="L78" s="15">
        <f t="shared" si="16"/>
        <v>13.720142438795822</v>
      </c>
      <c r="M78" s="4">
        <f t="shared" si="17"/>
        <v>2.3197742321073585E-2</v>
      </c>
      <c r="N78" s="4">
        <f t="shared" si="18"/>
        <v>2.3197086465957702E-2</v>
      </c>
      <c r="O78" s="4">
        <f t="shared" si="19"/>
        <v>2.3197086485164518E-2</v>
      </c>
      <c r="P78" s="5">
        <f t="shared" si="20"/>
        <v>2.3196430687665699E-2</v>
      </c>
    </row>
    <row r="79" spans="4:16" x14ac:dyDescent="0.25">
      <c r="D79" s="16">
        <f t="shared" ref="D79:D142" si="22">D78+$B$1</f>
        <v>2.4499999999999837</v>
      </c>
      <c r="E79" s="5">
        <f t="shared" ref="E79:E142" si="23">E78+$B$1*(4-(E78/(100+D78)))</f>
        <v>13.743387606887664</v>
      </c>
      <c r="F79" s="13"/>
      <c r="G79" s="16">
        <f t="shared" ref="G79:G142" si="24">G78+$B$1</f>
        <v>2.4499999999999837</v>
      </c>
      <c r="H79" s="4">
        <f t="shared" ref="H79:H142" si="25">H78+$B$1*(4-(E79/(100+D79)))</f>
        <v>13.743288605632589</v>
      </c>
      <c r="I79" s="5">
        <f t="shared" ref="I79:I142" si="26">I78+$B$1*(4-(H78/(100+G78))+4-(H79/(100+G79)))</f>
        <v>15.486676648969091</v>
      </c>
      <c r="K79" s="16">
        <f t="shared" si="21"/>
        <v>2.4499999999999837</v>
      </c>
      <c r="L79" s="15">
        <f t="shared" ref="L79:L142" si="27">L78+1/6*(M79+2*N79+2*O79+P79)</f>
        <v>13.743338213762803</v>
      </c>
      <c r="M79" s="4">
        <f t="shared" ref="M79:M142" si="28">$B$1*(4-(L78/(100+K78)))</f>
        <v>2.3196430687665699E-2</v>
      </c>
      <c r="N79" s="4">
        <f t="shared" ref="N79:N142" si="29">$B$1*(4-((L78+1/2*M79)/(100+(K78+1/2*$B$1))))</f>
        <v>2.3195774947779458E-2</v>
      </c>
      <c r="O79" s="4">
        <f t="shared" ref="O79:O142" si="30">$B$1*(4-((L78+1/2*N79)/(100+(K78+1/2*$B$1))))</f>
        <v>2.3195774966981775E-2</v>
      </c>
      <c r="P79" s="5">
        <f t="shared" ref="P79:P142" si="31">$B$1*(4-((L78+O79)/(100+(K78+$B$1))))</f>
        <v>2.3195119284699105E-2</v>
      </c>
    </row>
    <row r="80" spans="4:16" x14ac:dyDescent="0.25">
      <c r="D80" s="16">
        <f t="shared" si="22"/>
        <v>2.4559999999999835</v>
      </c>
      <c r="E80" s="5">
        <f t="shared" si="23"/>
        <v>13.766582723279647</v>
      </c>
      <c r="F80" s="13"/>
      <c r="G80" s="16">
        <f t="shared" si="24"/>
        <v>2.4559999999999835</v>
      </c>
      <c r="H80" s="4">
        <f t="shared" si="25"/>
        <v>13.766482410813939</v>
      </c>
      <c r="I80" s="5">
        <f t="shared" si="26"/>
        <v>15.533065582214919</v>
      </c>
      <c r="K80" s="16">
        <f t="shared" si="21"/>
        <v>2.4559999999999835</v>
      </c>
      <c r="L80" s="15">
        <f t="shared" si="27"/>
        <v>13.766532677442015</v>
      </c>
      <c r="M80" s="4">
        <f t="shared" si="28"/>
        <v>2.3195119284699105E-2</v>
      </c>
      <c r="N80" s="4">
        <f t="shared" si="29"/>
        <v>2.3194463660015509E-2</v>
      </c>
      <c r="O80" s="4">
        <f t="shared" si="30"/>
        <v>2.3194463679213326E-2</v>
      </c>
      <c r="P80" s="5">
        <f t="shared" si="31"/>
        <v>2.3193808112119817E-2</v>
      </c>
    </row>
    <row r="81" spans="4:16" x14ac:dyDescent="0.25">
      <c r="D81" s="16">
        <f t="shared" si="22"/>
        <v>2.4619999999999833</v>
      </c>
      <c r="E81" s="5">
        <f t="shared" si="23"/>
        <v>13.789776528460997</v>
      </c>
      <c r="F81" s="13"/>
      <c r="G81" s="16">
        <f t="shared" si="24"/>
        <v>2.4619999999999833</v>
      </c>
      <c r="H81" s="4">
        <f t="shared" si="25"/>
        <v>13.789674905015001</v>
      </c>
      <c r="I81" s="5">
        <f t="shared" si="26"/>
        <v>15.579451893422696</v>
      </c>
      <c r="K81" s="16">
        <f t="shared" si="21"/>
        <v>2.4619999999999833</v>
      </c>
      <c r="L81" s="15">
        <f t="shared" si="27"/>
        <v>13.789725830063819</v>
      </c>
      <c r="M81" s="4">
        <f t="shared" si="28"/>
        <v>2.3193808112119817E-2</v>
      </c>
      <c r="N81" s="4">
        <f t="shared" si="29"/>
        <v>2.3193152602611889E-2</v>
      </c>
      <c r="O81" s="4">
        <f t="shared" si="30"/>
        <v>2.319315262180521E-2</v>
      </c>
      <c r="P81" s="5">
        <f t="shared" si="31"/>
        <v>2.3192497169873878E-2</v>
      </c>
    </row>
    <row r="82" spans="4:16" x14ac:dyDescent="0.25">
      <c r="D82" s="16">
        <f t="shared" si="22"/>
        <v>2.4679999999999831</v>
      </c>
      <c r="E82" s="5">
        <f t="shared" si="23"/>
        <v>13.81296902266206</v>
      </c>
      <c r="F82" s="13"/>
      <c r="G82" s="16">
        <f t="shared" si="24"/>
        <v>2.4679999999999831</v>
      </c>
      <c r="H82" s="4">
        <f t="shared" si="25"/>
        <v>13.81286608846607</v>
      </c>
      <c r="I82" s="5">
        <f t="shared" si="26"/>
        <v>15.62583558305302</v>
      </c>
      <c r="K82" s="16">
        <f t="shared" si="21"/>
        <v>2.4679999999999831</v>
      </c>
      <c r="L82" s="15">
        <f t="shared" si="27"/>
        <v>13.812917671858521</v>
      </c>
      <c r="M82" s="4">
        <f t="shared" si="28"/>
        <v>2.3192497169873878E-2</v>
      </c>
      <c r="N82" s="4">
        <f t="shared" si="29"/>
        <v>2.319184177551464E-2</v>
      </c>
      <c r="O82" s="4">
        <f t="shared" si="30"/>
        <v>2.3191841794703467E-2</v>
      </c>
      <c r="P82" s="5">
        <f t="shared" si="31"/>
        <v>2.3191186457907336E-2</v>
      </c>
    </row>
    <row r="83" spans="4:16" x14ac:dyDescent="0.25">
      <c r="D83" s="16">
        <f t="shared" si="22"/>
        <v>2.4739999999999829</v>
      </c>
      <c r="E83" s="5">
        <f t="shared" si="23"/>
        <v>13.836160206113128</v>
      </c>
      <c r="F83" s="13"/>
      <c r="G83" s="16">
        <f t="shared" si="24"/>
        <v>2.4739999999999829</v>
      </c>
      <c r="H83" s="4">
        <f t="shared" si="25"/>
        <v>13.836055961397383</v>
      </c>
      <c r="I83" s="5">
        <f t="shared" si="26"/>
        <v>15.672216651566377</v>
      </c>
      <c r="K83" s="16">
        <f t="shared" si="21"/>
        <v>2.4739999999999829</v>
      </c>
      <c r="L83" s="15">
        <f t="shared" si="27"/>
        <v>13.836108203056375</v>
      </c>
      <c r="M83" s="4">
        <f t="shared" si="28"/>
        <v>2.3191186457907336E-2</v>
      </c>
      <c r="N83" s="4">
        <f t="shared" si="29"/>
        <v>2.3190531178669822E-2</v>
      </c>
      <c r="O83" s="4">
        <f t="shared" si="30"/>
        <v>2.3190531197854154E-2</v>
      </c>
      <c r="P83" s="5">
        <f t="shared" si="31"/>
        <v>2.3189875976166265E-2</v>
      </c>
    </row>
    <row r="84" spans="4:16" x14ac:dyDescent="0.25">
      <c r="D84" s="16">
        <f t="shared" si="22"/>
        <v>2.4799999999999827</v>
      </c>
      <c r="E84" s="5">
        <f t="shared" si="23"/>
        <v>13.859350079044441</v>
      </c>
      <c r="F84" s="13"/>
      <c r="G84" s="16">
        <f t="shared" si="24"/>
        <v>2.4799999999999827</v>
      </c>
      <c r="H84" s="4">
        <f t="shared" si="25"/>
        <v>13.859244524039125</v>
      </c>
      <c r="I84" s="5">
        <f t="shared" si="26"/>
        <v>15.718595099423144</v>
      </c>
      <c r="K84" s="16">
        <f t="shared" si="21"/>
        <v>2.4799999999999827</v>
      </c>
      <c r="L84" s="15">
        <f t="shared" si="27"/>
        <v>13.859297423887577</v>
      </c>
      <c r="M84" s="4">
        <f t="shared" si="28"/>
        <v>2.3189875976166265E-2</v>
      </c>
      <c r="N84" s="4">
        <f t="shared" si="29"/>
        <v>2.3189220812023511E-2</v>
      </c>
      <c r="O84" s="4">
        <f t="shared" si="30"/>
        <v>2.3189220831203349E-2</v>
      </c>
      <c r="P84" s="5">
        <f t="shared" si="31"/>
        <v>2.3188565724596745E-2</v>
      </c>
    </row>
    <row r="85" spans="4:16" x14ac:dyDescent="0.25">
      <c r="D85" s="16">
        <f t="shared" si="22"/>
        <v>2.4859999999999824</v>
      </c>
      <c r="E85" s="5">
        <f t="shared" si="23"/>
        <v>13.882538641686184</v>
      </c>
      <c r="F85" s="13"/>
      <c r="G85" s="16">
        <f t="shared" si="24"/>
        <v>2.4859999999999824</v>
      </c>
      <c r="H85" s="4">
        <f t="shared" si="25"/>
        <v>13.882431776621429</v>
      </c>
      <c r="I85" s="5">
        <f t="shared" si="26"/>
        <v>15.764970927083596</v>
      </c>
      <c r="K85" s="16">
        <f t="shared" si="21"/>
        <v>2.4859999999999824</v>
      </c>
      <c r="L85" s="15">
        <f t="shared" si="27"/>
        <v>13.882485334582274</v>
      </c>
      <c r="M85" s="4">
        <f t="shared" si="28"/>
        <v>2.3188565724596745E-2</v>
      </c>
      <c r="N85" s="4">
        <f t="shared" si="29"/>
        <v>2.3187910675521801E-2</v>
      </c>
      <c r="O85" s="4">
        <f t="shared" si="30"/>
        <v>2.318791069469715E-2</v>
      </c>
      <c r="P85" s="5">
        <f t="shared" si="31"/>
        <v>2.3187255703144883E-2</v>
      </c>
    </row>
    <row r="86" spans="4:16" x14ac:dyDescent="0.25">
      <c r="D86" s="16">
        <f t="shared" si="22"/>
        <v>2.4919999999999822</v>
      </c>
      <c r="E86" s="5">
        <f t="shared" si="23"/>
        <v>13.905725894268487</v>
      </c>
      <c r="F86" s="13"/>
      <c r="G86" s="16">
        <f t="shared" si="24"/>
        <v>2.4919999999999822</v>
      </c>
      <c r="H86" s="4">
        <f t="shared" si="25"/>
        <v>13.905617719374369</v>
      </c>
      <c r="I86" s="5">
        <f t="shared" si="26"/>
        <v>15.811344135007893</v>
      </c>
      <c r="K86" s="16">
        <f t="shared" si="21"/>
        <v>2.4919999999999822</v>
      </c>
      <c r="L86" s="15">
        <f t="shared" si="27"/>
        <v>13.905671935370554</v>
      </c>
      <c r="M86" s="4">
        <f t="shared" si="28"/>
        <v>2.3187255703144883E-2</v>
      </c>
      <c r="N86" s="4">
        <f t="shared" si="29"/>
        <v>2.3186600769110801E-2</v>
      </c>
      <c r="O86" s="4">
        <f t="shared" si="30"/>
        <v>2.318660078828166E-2</v>
      </c>
      <c r="P86" s="5">
        <f t="shared" si="31"/>
        <v>2.3185945911756788E-2</v>
      </c>
    </row>
    <row r="87" spans="4:16" x14ac:dyDescent="0.25">
      <c r="D87" s="16">
        <f t="shared" si="22"/>
        <v>2.497999999999982</v>
      </c>
      <c r="E87" s="5">
        <f t="shared" si="23"/>
        <v>13.928911837021428</v>
      </c>
      <c r="F87" s="13"/>
      <c r="G87" s="16">
        <f t="shared" si="24"/>
        <v>2.497999999999982</v>
      </c>
      <c r="H87" s="4">
        <f t="shared" si="25"/>
        <v>13.92880235252797</v>
      </c>
      <c r="I87" s="5">
        <f t="shared" si="26"/>
        <v>15.857714723656091</v>
      </c>
      <c r="K87" s="16">
        <f t="shared" si="21"/>
        <v>2.497999999999982</v>
      </c>
      <c r="L87" s="15">
        <f t="shared" si="27"/>
        <v>13.928857226482457</v>
      </c>
      <c r="M87" s="4">
        <f t="shared" si="28"/>
        <v>2.3185945911756788E-2</v>
      </c>
      <c r="N87" s="4">
        <f t="shared" si="29"/>
        <v>2.3185291092736635E-2</v>
      </c>
      <c r="O87" s="4">
        <f t="shared" si="30"/>
        <v>2.3185291111903004E-2</v>
      </c>
      <c r="P87" s="5">
        <f t="shared" si="31"/>
        <v>2.3184636350378596E-2</v>
      </c>
    </row>
    <row r="88" spans="4:16" x14ac:dyDescent="0.25">
      <c r="D88" s="16">
        <f t="shared" si="22"/>
        <v>2.5039999999999818</v>
      </c>
      <c r="E88" s="5">
        <f t="shared" si="23"/>
        <v>13.952096470175029</v>
      </c>
      <c r="F88" s="13"/>
      <c r="G88" s="16">
        <f t="shared" si="24"/>
        <v>2.5039999999999818</v>
      </c>
      <c r="H88" s="4">
        <f t="shared" si="25"/>
        <v>13.951985676312203</v>
      </c>
      <c r="I88" s="5">
        <f t="shared" si="26"/>
        <v>15.904082693488141</v>
      </c>
      <c r="K88" s="16">
        <f t="shared" si="21"/>
        <v>2.5039999999999818</v>
      </c>
      <c r="L88" s="15">
        <f t="shared" si="27"/>
        <v>13.952041208147964</v>
      </c>
      <c r="M88" s="4">
        <f t="shared" si="28"/>
        <v>2.3184636350378596E-2</v>
      </c>
      <c r="N88" s="4">
        <f t="shared" si="29"/>
        <v>2.3183981646345442E-2</v>
      </c>
      <c r="O88" s="4">
        <f t="shared" si="30"/>
        <v>2.3183981665507322E-2</v>
      </c>
      <c r="P88" s="5">
        <f t="shared" si="31"/>
        <v>2.3183327018956455E-2</v>
      </c>
    </row>
    <row r="89" spans="4:16" x14ac:dyDescent="0.25">
      <c r="D89" s="16">
        <f t="shared" si="22"/>
        <v>2.5099999999999816</v>
      </c>
      <c r="E89" s="5">
        <f t="shared" si="23"/>
        <v>13.975279793959261</v>
      </c>
      <c r="F89" s="13"/>
      <c r="G89" s="16">
        <f t="shared" si="24"/>
        <v>2.5099999999999816</v>
      </c>
      <c r="H89" s="4">
        <f t="shared" si="25"/>
        <v>13.975167690956981</v>
      </c>
      <c r="I89" s="5">
        <f t="shared" si="26"/>
        <v>15.950448044963879</v>
      </c>
      <c r="K89" s="16">
        <f t="shared" si="21"/>
        <v>2.5099999999999816</v>
      </c>
      <c r="L89" s="15">
        <f t="shared" si="27"/>
        <v>13.975223880597005</v>
      </c>
      <c r="M89" s="4">
        <f t="shared" si="28"/>
        <v>2.3183327018956455E-2</v>
      </c>
      <c r="N89" s="4">
        <f t="shared" si="29"/>
        <v>2.3182672429883377E-2</v>
      </c>
      <c r="O89" s="4">
        <f t="shared" si="30"/>
        <v>2.3182672449040775E-2</v>
      </c>
      <c r="P89" s="5">
        <f t="shared" si="31"/>
        <v>2.3182017917436525E-2</v>
      </c>
    </row>
    <row r="90" spans="4:16" x14ac:dyDescent="0.25">
      <c r="D90" s="16">
        <f t="shared" si="22"/>
        <v>2.5159999999999814</v>
      </c>
      <c r="E90" s="5">
        <f t="shared" si="23"/>
        <v>13.99846180860404</v>
      </c>
      <c r="F90" s="13"/>
      <c r="G90" s="16">
        <f t="shared" si="24"/>
        <v>2.5159999999999814</v>
      </c>
      <c r="H90" s="4">
        <f t="shared" si="25"/>
        <v>13.998348396692167</v>
      </c>
      <c r="I90" s="5">
        <f t="shared" si="26"/>
        <v>15.996810778543042</v>
      </c>
      <c r="K90" s="16">
        <f t="shared" si="21"/>
        <v>2.5159999999999814</v>
      </c>
      <c r="L90" s="15">
        <f t="shared" si="27"/>
        <v>13.998405244059454</v>
      </c>
      <c r="M90" s="4">
        <f t="shared" si="28"/>
        <v>2.3182017917436525E-2</v>
      </c>
      <c r="N90" s="4">
        <f t="shared" si="29"/>
        <v>2.3181363443296615E-2</v>
      </c>
      <c r="O90" s="4">
        <f t="shared" si="30"/>
        <v>2.3181363462449527E-2</v>
      </c>
      <c r="P90" s="5">
        <f t="shared" si="31"/>
        <v>2.3180709045764986E-2</v>
      </c>
    </row>
    <row r="91" spans="4:16" x14ac:dyDescent="0.25">
      <c r="D91" s="16">
        <f t="shared" si="22"/>
        <v>2.5219999999999811</v>
      </c>
      <c r="E91" s="5">
        <f t="shared" si="23"/>
        <v>14.021642514339225</v>
      </c>
      <c r="F91" s="13"/>
      <c r="G91" s="16">
        <f t="shared" si="24"/>
        <v>2.5219999999999811</v>
      </c>
      <c r="H91" s="4">
        <f t="shared" si="25"/>
        <v>14.02152779374757</v>
      </c>
      <c r="I91" s="5">
        <f t="shared" si="26"/>
        <v>16.04317089468525</v>
      </c>
      <c r="K91" s="16">
        <f t="shared" si="21"/>
        <v>2.5219999999999811</v>
      </c>
      <c r="L91" s="15">
        <f t="shared" si="27"/>
        <v>14.021585298765133</v>
      </c>
      <c r="M91" s="4">
        <f t="shared" si="28"/>
        <v>2.3180709045764986E-2</v>
      </c>
      <c r="N91" s="4">
        <f t="shared" si="29"/>
        <v>2.3180054686531334E-2</v>
      </c>
      <c r="O91" s="4">
        <f t="shared" si="30"/>
        <v>2.3180054705679767E-2</v>
      </c>
      <c r="P91" s="5">
        <f t="shared" si="31"/>
        <v>2.3179400403888037E-2</v>
      </c>
    </row>
    <row r="92" spans="4:16" x14ac:dyDescent="0.25">
      <c r="D92" s="16">
        <f t="shared" si="22"/>
        <v>2.5279999999999809</v>
      </c>
      <c r="E92" s="5">
        <f t="shared" si="23"/>
        <v>14.044821911394628</v>
      </c>
      <c r="F92" s="13"/>
      <c r="G92" s="16">
        <f t="shared" si="24"/>
        <v>2.5279999999999809</v>
      </c>
      <c r="H92" s="4">
        <f t="shared" si="25"/>
        <v>14.044705882352941</v>
      </c>
      <c r="I92" s="5">
        <f t="shared" si="26"/>
        <v>16.089528393850024</v>
      </c>
      <c r="K92" s="16">
        <f t="shared" si="21"/>
        <v>2.5279999999999809</v>
      </c>
      <c r="L92" s="15">
        <f t="shared" si="27"/>
        <v>14.044764044943811</v>
      </c>
      <c r="M92" s="4">
        <f t="shared" si="28"/>
        <v>2.3179400403888037E-2</v>
      </c>
      <c r="N92" s="4">
        <f t="shared" si="29"/>
        <v>2.3178746159533751E-2</v>
      </c>
      <c r="O92" s="4">
        <f t="shared" si="30"/>
        <v>2.3178746178677694E-2</v>
      </c>
      <c r="P92" s="5">
        <f t="shared" si="31"/>
        <v>2.3178091991751883E-2</v>
      </c>
    </row>
    <row r="93" spans="4:16" x14ac:dyDescent="0.25">
      <c r="D93" s="16">
        <f t="shared" si="22"/>
        <v>2.5339999999999807</v>
      </c>
      <c r="E93" s="5">
        <f t="shared" si="23"/>
        <v>14.068</v>
      </c>
      <c r="F93" s="13"/>
      <c r="G93" s="16">
        <f t="shared" si="24"/>
        <v>2.5339999999999807</v>
      </c>
      <c r="H93" s="4">
        <f t="shared" si="25"/>
        <v>14.067882662737984</v>
      </c>
      <c r="I93" s="5">
        <f t="shared" si="26"/>
        <v>16.135883276496774</v>
      </c>
      <c r="K93" s="16">
        <f t="shared" si="21"/>
        <v>2.5339999999999807</v>
      </c>
      <c r="L93" s="15">
        <f t="shared" si="27"/>
        <v>14.0679414828252</v>
      </c>
      <c r="M93" s="4">
        <f t="shared" si="28"/>
        <v>2.3178091991751883E-2</v>
      </c>
      <c r="N93" s="4">
        <f t="shared" si="29"/>
        <v>2.3177437862250069E-2</v>
      </c>
      <c r="O93" s="4">
        <f t="shared" si="30"/>
        <v>2.3177437881389533E-2</v>
      </c>
      <c r="P93" s="5">
        <f t="shared" si="31"/>
        <v>2.3176783809302756E-2</v>
      </c>
    </row>
    <row r="94" spans="4:16" x14ac:dyDescent="0.25">
      <c r="D94" s="16">
        <f t="shared" si="22"/>
        <v>2.5399999999999805</v>
      </c>
      <c r="E94" s="5">
        <f t="shared" si="23"/>
        <v>14.091176780385043</v>
      </c>
      <c r="F94" s="13"/>
      <c r="G94" s="16">
        <f t="shared" si="24"/>
        <v>2.5399999999999805</v>
      </c>
      <c r="H94" s="4">
        <f t="shared" si="25"/>
        <v>14.091058135132345</v>
      </c>
      <c r="I94" s="5">
        <f t="shared" si="26"/>
        <v>16.182235543084801</v>
      </c>
      <c r="K94" s="16">
        <f t="shared" si="21"/>
        <v>2.5399999999999805</v>
      </c>
      <c r="L94" s="15">
        <f t="shared" si="27"/>
        <v>14.091117612638961</v>
      </c>
      <c r="M94" s="4">
        <f t="shared" si="28"/>
        <v>2.3176783809302756E-2</v>
      </c>
      <c r="N94" s="4">
        <f t="shared" si="29"/>
        <v>2.3176129794626535E-2</v>
      </c>
      <c r="O94" s="4">
        <f t="shared" si="30"/>
        <v>2.317612981376152E-2</v>
      </c>
      <c r="P94" s="5">
        <f t="shared" si="31"/>
        <v>2.3175475856486896E-2</v>
      </c>
    </row>
    <row r="95" spans="4:16" x14ac:dyDescent="0.25">
      <c r="D95" s="16">
        <f t="shared" si="22"/>
        <v>2.5459999999999803</v>
      </c>
      <c r="E95" s="5">
        <f t="shared" si="23"/>
        <v>14.114352252779403</v>
      </c>
      <c r="F95" s="13"/>
      <c r="G95" s="16">
        <f t="shared" si="24"/>
        <v>2.5459999999999803</v>
      </c>
      <c r="H95" s="4">
        <f t="shared" si="25"/>
        <v>14.114232299765614</v>
      </c>
      <c r="I95" s="5">
        <f t="shared" si="26"/>
        <v>16.2285851940733</v>
      </c>
      <c r="K95" s="16">
        <f t="shared" si="21"/>
        <v>2.5459999999999803</v>
      </c>
      <c r="L95" s="15">
        <f t="shared" si="27"/>
        <v>14.114292434614701</v>
      </c>
      <c r="M95" s="4">
        <f t="shared" si="28"/>
        <v>2.3175475856486896E-2</v>
      </c>
      <c r="N95" s="4">
        <f t="shared" si="29"/>
        <v>2.3174821956609391E-2</v>
      </c>
      <c r="O95" s="4">
        <f t="shared" si="30"/>
        <v>2.3174821975739897E-2</v>
      </c>
      <c r="P95" s="5">
        <f t="shared" si="31"/>
        <v>2.3174168133250562E-2</v>
      </c>
    </row>
    <row r="96" spans="4:16" x14ac:dyDescent="0.25">
      <c r="D96" s="16">
        <f t="shared" si="22"/>
        <v>2.5519999999999801</v>
      </c>
      <c r="E96" s="5">
        <f t="shared" si="23"/>
        <v>14.137526417412673</v>
      </c>
      <c r="F96" s="13"/>
      <c r="G96" s="16">
        <f t="shared" si="24"/>
        <v>2.5519999999999801</v>
      </c>
      <c r="H96" s="4">
        <f t="shared" si="25"/>
        <v>14.137405156867334</v>
      </c>
      <c r="I96" s="5">
        <f t="shared" si="26"/>
        <v>16.274932229921358</v>
      </c>
      <c r="K96" s="16">
        <f t="shared" si="21"/>
        <v>2.5519999999999801</v>
      </c>
      <c r="L96" s="15">
        <f t="shared" si="27"/>
        <v>14.137465948981971</v>
      </c>
      <c r="M96" s="4">
        <f t="shared" si="28"/>
        <v>2.3174168133250562E-2</v>
      </c>
      <c r="N96" s="4">
        <f t="shared" si="29"/>
        <v>2.3173514348144908E-2</v>
      </c>
      <c r="O96" s="4">
        <f t="shared" si="30"/>
        <v>2.3173514367270939E-2</v>
      </c>
      <c r="P96" s="5">
        <f t="shared" si="31"/>
        <v>2.3172860639540018E-2</v>
      </c>
    </row>
    <row r="97" spans="4:16" x14ac:dyDescent="0.25">
      <c r="D97" s="16">
        <f t="shared" si="22"/>
        <v>2.5579999999999798</v>
      </c>
      <c r="E97" s="5">
        <f t="shared" si="23"/>
        <v>14.160699274514393</v>
      </c>
      <c r="F97" s="13"/>
      <c r="G97" s="16">
        <f t="shared" si="24"/>
        <v>2.5579999999999798</v>
      </c>
      <c r="H97" s="4">
        <f t="shared" si="25"/>
        <v>14.160576706666989</v>
      </c>
      <c r="I97" s="5">
        <f t="shared" si="26"/>
        <v>16.321276651087956</v>
      </c>
      <c r="K97" s="16">
        <f t="shared" si="21"/>
        <v>2.5579999999999798</v>
      </c>
      <c r="L97" s="15">
        <f t="shared" si="27"/>
        <v>14.160638155970272</v>
      </c>
      <c r="M97" s="4">
        <f t="shared" si="28"/>
        <v>2.3172860639540018E-2</v>
      </c>
      <c r="N97" s="4">
        <f t="shared" si="29"/>
        <v>2.3172206969179363E-2</v>
      </c>
      <c r="O97" s="4">
        <f t="shared" si="30"/>
        <v>2.3172206988300918E-2</v>
      </c>
      <c r="P97" s="5">
        <f t="shared" si="31"/>
        <v>2.3171553375301572E-2</v>
      </c>
    </row>
    <row r="98" spans="4:16" x14ac:dyDescent="0.25">
      <c r="D98" s="16">
        <f t="shared" si="22"/>
        <v>2.5639999999999796</v>
      </c>
      <c r="E98" s="5">
        <f t="shared" si="23"/>
        <v>14.183870824314047</v>
      </c>
      <c r="F98" s="13"/>
      <c r="G98" s="16">
        <f t="shared" si="24"/>
        <v>2.5639999999999796</v>
      </c>
      <c r="H98" s="4">
        <f t="shared" si="25"/>
        <v>14.18374694939401</v>
      </c>
      <c r="I98" s="5">
        <f t="shared" si="26"/>
        <v>16.367618458031966</v>
      </c>
      <c r="K98" s="16">
        <f t="shared" si="21"/>
        <v>2.5639999999999796</v>
      </c>
      <c r="L98" s="15">
        <f t="shared" si="27"/>
        <v>14.183809055809048</v>
      </c>
      <c r="M98" s="4">
        <f t="shared" si="28"/>
        <v>2.3171553375301572E-2</v>
      </c>
      <c r="N98" s="4">
        <f t="shared" si="29"/>
        <v>2.3170899819659058E-2</v>
      </c>
      <c r="O98" s="4">
        <f t="shared" si="30"/>
        <v>2.3170899838776137E-2</v>
      </c>
      <c r="P98" s="5">
        <f t="shared" si="31"/>
        <v>2.317024634048151E-2</v>
      </c>
    </row>
    <row r="99" spans="4:16" x14ac:dyDescent="0.25">
      <c r="D99" s="16">
        <f t="shared" si="22"/>
        <v>2.5699999999999794</v>
      </c>
      <c r="E99" s="5">
        <f t="shared" si="23"/>
        <v>14.207041067041068</v>
      </c>
      <c r="F99" s="13"/>
      <c r="G99" s="16">
        <f t="shared" si="24"/>
        <v>2.5699999999999794</v>
      </c>
      <c r="H99" s="4">
        <f t="shared" si="25"/>
        <v>14.206915885277775</v>
      </c>
      <c r="I99" s="5">
        <f t="shared" si="26"/>
        <v>16.413957651212154</v>
      </c>
      <c r="K99" s="16">
        <f t="shared" si="21"/>
        <v>2.5699999999999794</v>
      </c>
      <c r="L99" s="15">
        <f t="shared" si="27"/>
        <v>14.20697864872769</v>
      </c>
      <c r="M99" s="4">
        <f t="shared" si="28"/>
        <v>2.317024634048151E-2</v>
      </c>
      <c r="N99" s="4">
        <f t="shared" si="29"/>
        <v>2.31695928995303E-2</v>
      </c>
      <c r="O99" s="4">
        <f t="shared" si="30"/>
        <v>2.3169592918642908E-2</v>
      </c>
      <c r="P99" s="5">
        <f t="shared" si="31"/>
        <v>2.3168939535026165E-2</v>
      </c>
    </row>
    <row r="100" spans="4:16" x14ac:dyDescent="0.25">
      <c r="D100" s="16">
        <f t="shared" si="22"/>
        <v>2.5759999999999792</v>
      </c>
      <c r="E100" s="5">
        <f t="shared" si="23"/>
        <v>14.230210002924833</v>
      </c>
      <c r="F100" s="13"/>
      <c r="G100" s="16">
        <f t="shared" si="24"/>
        <v>2.5759999999999792</v>
      </c>
      <c r="H100" s="4">
        <f t="shared" si="25"/>
        <v>14.230083514547609</v>
      </c>
      <c r="I100" s="5">
        <f t="shared" si="26"/>
        <v>16.460294231087175</v>
      </c>
      <c r="K100" s="16">
        <f t="shared" si="21"/>
        <v>2.5759999999999792</v>
      </c>
      <c r="L100" s="15">
        <f t="shared" si="27"/>
        <v>14.230146934955537</v>
      </c>
      <c r="M100" s="4">
        <f t="shared" si="28"/>
        <v>2.3168939535026165E-2</v>
      </c>
      <c r="N100" s="4">
        <f t="shared" si="29"/>
        <v>2.3168286208739421E-2</v>
      </c>
      <c r="O100" s="4">
        <f t="shared" si="30"/>
        <v>2.316828622784756E-2</v>
      </c>
      <c r="P100" s="5">
        <f t="shared" si="31"/>
        <v>2.316763295888187E-2</v>
      </c>
    </row>
    <row r="101" spans="4:16" x14ac:dyDescent="0.25">
      <c r="D101" s="16">
        <f t="shared" si="22"/>
        <v>2.581999999999979</v>
      </c>
      <c r="E101" s="5">
        <f t="shared" si="23"/>
        <v>14.253377632194667</v>
      </c>
      <c r="F101" s="13"/>
      <c r="G101" s="16">
        <f t="shared" si="24"/>
        <v>2.581999999999979</v>
      </c>
      <c r="H101" s="4">
        <f t="shared" si="25"/>
        <v>14.253249837432781</v>
      </c>
      <c r="I101" s="5">
        <f t="shared" si="26"/>
        <v>16.506628198115582</v>
      </c>
      <c r="K101" s="16">
        <f t="shared" si="21"/>
        <v>2.581999999999979</v>
      </c>
      <c r="L101" s="15">
        <f t="shared" si="27"/>
        <v>14.253313914721872</v>
      </c>
      <c r="M101" s="4">
        <f t="shared" si="28"/>
        <v>2.316763295888187E-2</v>
      </c>
      <c r="N101" s="4">
        <f t="shared" si="29"/>
        <v>2.3166979747232769E-2</v>
      </c>
      <c r="O101" s="4">
        <f t="shared" si="30"/>
        <v>2.3166979766336436E-2</v>
      </c>
      <c r="P101" s="5">
        <f t="shared" si="31"/>
        <v>2.3166326611994977E-2</v>
      </c>
    </row>
    <row r="102" spans="4:16" x14ac:dyDescent="0.25">
      <c r="D102" s="16">
        <f t="shared" si="22"/>
        <v>2.5879999999999788</v>
      </c>
      <c r="E102" s="5">
        <f t="shared" si="23"/>
        <v>14.276543955079839</v>
      </c>
      <c r="F102" s="13"/>
      <c r="G102" s="16">
        <f t="shared" si="24"/>
        <v>2.5879999999999788</v>
      </c>
      <c r="H102" s="4">
        <f t="shared" si="25"/>
        <v>14.27641485416251</v>
      </c>
      <c r="I102" s="5">
        <f t="shared" si="26"/>
        <v>16.552959552755819</v>
      </c>
      <c r="K102" s="16">
        <f t="shared" si="21"/>
        <v>2.5879999999999788</v>
      </c>
      <c r="L102" s="15">
        <f t="shared" si="27"/>
        <v>14.276479588255928</v>
      </c>
      <c r="M102" s="4">
        <f t="shared" si="28"/>
        <v>2.3166326611994977E-2</v>
      </c>
      <c r="N102" s="4">
        <f t="shared" si="29"/>
        <v>2.3165673514956697E-2</v>
      </c>
      <c r="O102" s="4">
        <f t="shared" si="30"/>
        <v>2.3165673534055894E-2</v>
      </c>
      <c r="P102" s="5">
        <f t="shared" si="31"/>
        <v>2.3165020494311853E-2</v>
      </c>
    </row>
    <row r="103" spans="4:16" x14ac:dyDescent="0.25">
      <c r="D103" s="16">
        <f t="shared" si="22"/>
        <v>2.5939999999999785</v>
      </c>
      <c r="E103" s="5">
        <f t="shared" si="23"/>
        <v>14.299708971809569</v>
      </c>
      <c r="F103" s="13"/>
      <c r="G103" s="16">
        <f t="shared" si="24"/>
        <v>2.5939999999999785</v>
      </c>
      <c r="H103" s="4">
        <f t="shared" si="25"/>
        <v>14.299578564965961</v>
      </c>
      <c r="I103" s="5">
        <f t="shared" si="26"/>
        <v>16.59928829546622</v>
      </c>
      <c r="K103" s="16">
        <f t="shared" si="21"/>
        <v>2.5939999999999785</v>
      </c>
      <c r="L103" s="15">
        <f t="shared" si="27"/>
        <v>14.299643955786879</v>
      </c>
      <c r="M103" s="4">
        <f t="shared" si="28"/>
        <v>2.3165020494311853E-2</v>
      </c>
      <c r="N103" s="4">
        <f t="shared" si="29"/>
        <v>2.3164367511857586E-2</v>
      </c>
      <c r="O103" s="4">
        <f t="shared" si="30"/>
        <v>2.3164367530952315E-2</v>
      </c>
      <c r="P103" s="5">
        <f t="shared" si="31"/>
        <v>2.3163714605778884E-2</v>
      </c>
    </row>
    <row r="104" spans="4:16" x14ac:dyDescent="0.25">
      <c r="D104" s="16">
        <f t="shared" si="22"/>
        <v>2.5999999999999783</v>
      </c>
      <c r="E104" s="5">
        <f t="shared" si="23"/>
        <v>14.322872682613019</v>
      </c>
      <c r="F104" s="13"/>
      <c r="G104" s="16">
        <f t="shared" si="24"/>
        <v>2.5999999999999783</v>
      </c>
      <c r="H104" s="4">
        <f t="shared" si="25"/>
        <v>14.322740970072241</v>
      </c>
      <c r="I104" s="5">
        <f t="shared" si="26"/>
        <v>16.645614426705016</v>
      </c>
      <c r="K104" s="16">
        <f t="shared" si="21"/>
        <v>2.5999999999999783</v>
      </c>
      <c r="L104" s="15">
        <f t="shared" si="27"/>
        <v>14.32280701754385</v>
      </c>
      <c r="M104" s="4">
        <f t="shared" si="28"/>
        <v>2.3163714605778884E-2</v>
      </c>
      <c r="N104" s="4">
        <f t="shared" si="29"/>
        <v>2.3163061737881824E-2</v>
      </c>
      <c r="O104" s="4">
        <f t="shared" si="30"/>
        <v>2.3163061756972088E-2</v>
      </c>
      <c r="P104" s="5">
        <f t="shared" si="31"/>
        <v>2.3162408946342465E-2</v>
      </c>
    </row>
    <row r="105" spans="4:16" x14ac:dyDescent="0.25">
      <c r="D105" s="16">
        <f t="shared" si="22"/>
        <v>2.6059999999999781</v>
      </c>
      <c r="E105" s="5">
        <f t="shared" si="23"/>
        <v>14.346035087719299</v>
      </c>
      <c r="F105" s="13"/>
      <c r="G105" s="16">
        <f t="shared" si="24"/>
        <v>2.6059999999999781</v>
      </c>
      <c r="H105" s="4">
        <f t="shared" si="25"/>
        <v>14.345902069710407</v>
      </c>
      <c r="I105" s="5">
        <f t="shared" si="26"/>
        <v>16.691937946930327</v>
      </c>
      <c r="K105" s="16">
        <f t="shared" si="21"/>
        <v>2.6059999999999781</v>
      </c>
      <c r="L105" s="15">
        <f t="shared" si="27"/>
        <v>14.345968773755912</v>
      </c>
      <c r="M105" s="4">
        <f t="shared" si="28"/>
        <v>2.3162408946342465E-2</v>
      </c>
      <c r="N105" s="4">
        <f t="shared" si="29"/>
        <v>2.3161756192975818E-2</v>
      </c>
      <c r="O105" s="4">
        <f t="shared" si="30"/>
        <v>2.3161756212061617E-2</v>
      </c>
      <c r="P105" s="5">
        <f t="shared" si="31"/>
        <v>2.3161103515949015E-2</v>
      </c>
    </row>
    <row r="106" spans="4:16" x14ac:dyDescent="0.25">
      <c r="D106" s="16">
        <f t="shared" si="22"/>
        <v>2.6119999999999779</v>
      </c>
      <c r="E106" s="5">
        <f t="shared" si="23"/>
        <v>14.369196187357465</v>
      </c>
      <c r="F106" s="13"/>
      <c r="G106" s="16">
        <f t="shared" si="24"/>
        <v>2.6119999999999779</v>
      </c>
      <c r="H106" s="4">
        <f t="shared" si="25"/>
        <v>14.369061864109462</v>
      </c>
      <c r="I106" s="5">
        <f t="shared" si="26"/>
        <v>16.738258856600165</v>
      </c>
      <c r="K106" s="16">
        <f t="shared" si="21"/>
        <v>2.6119999999999779</v>
      </c>
      <c r="L106" s="15">
        <f t="shared" si="27"/>
        <v>14.369129224652079</v>
      </c>
      <c r="M106" s="4">
        <f t="shared" si="28"/>
        <v>2.3161103515949015E-2</v>
      </c>
      <c r="N106" s="4">
        <f t="shared" si="29"/>
        <v>2.3160450877085993E-2</v>
      </c>
      <c r="O106" s="4">
        <f t="shared" si="30"/>
        <v>2.3160450896167327E-2</v>
      </c>
      <c r="P106" s="5">
        <f t="shared" si="31"/>
        <v>2.3159798314544962E-2</v>
      </c>
    </row>
    <row r="107" spans="4:16" x14ac:dyDescent="0.25">
      <c r="D107" s="16">
        <f t="shared" si="22"/>
        <v>2.6179999999999777</v>
      </c>
      <c r="E107" s="5">
        <f t="shared" si="23"/>
        <v>14.39235598175652</v>
      </c>
      <c r="F107" s="13"/>
      <c r="G107" s="16">
        <f t="shared" si="24"/>
        <v>2.6179999999999777</v>
      </c>
      <c r="H107" s="4">
        <f t="shared" si="25"/>
        <v>14.392220353498354</v>
      </c>
      <c r="I107" s="5">
        <f t="shared" si="26"/>
        <v>16.784577156172443</v>
      </c>
      <c r="K107" s="16">
        <f t="shared" si="21"/>
        <v>2.6179999999999777</v>
      </c>
      <c r="L107" s="15">
        <f t="shared" si="27"/>
        <v>14.392288370461314</v>
      </c>
      <c r="M107" s="4">
        <f t="shared" si="28"/>
        <v>2.3159798314544962E-2</v>
      </c>
      <c r="N107" s="4">
        <f t="shared" si="29"/>
        <v>2.3159145790158788E-2</v>
      </c>
      <c r="O107" s="4">
        <f t="shared" si="30"/>
        <v>2.3159145809235657E-2</v>
      </c>
      <c r="P107" s="5">
        <f t="shared" si="31"/>
        <v>2.3158493342076755E-2</v>
      </c>
    </row>
    <row r="108" spans="4:16" x14ac:dyDescent="0.25">
      <c r="D108" s="16">
        <f t="shared" si="22"/>
        <v>2.6239999999999775</v>
      </c>
      <c r="E108" s="5">
        <f t="shared" si="23"/>
        <v>14.415514471145412</v>
      </c>
      <c r="F108" s="13"/>
      <c r="G108" s="16">
        <f t="shared" si="24"/>
        <v>2.6239999999999775</v>
      </c>
      <c r="H108" s="4">
        <f t="shared" si="25"/>
        <v>14.415377538105981</v>
      </c>
      <c r="I108" s="5">
        <f t="shared" si="26"/>
        <v>16.830892846104955</v>
      </c>
      <c r="K108" s="16">
        <f t="shared" si="21"/>
        <v>2.6239999999999775</v>
      </c>
      <c r="L108" s="15">
        <f t="shared" si="27"/>
        <v>14.415446211412526</v>
      </c>
      <c r="M108" s="4">
        <f t="shared" si="28"/>
        <v>2.3158493342076755E-2</v>
      </c>
      <c r="N108" s="4">
        <f t="shared" si="29"/>
        <v>2.3157840932140652E-2</v>
      </c>
      <c r="O108" s="4">
        <f t="shared" si="30"/>
        <v>2.3157840951213062E-2</v>
      </c>
      <c r="P108" s="5">
        <f t="shared" si="31"/>
        <v>2.3157188598490849E-2</v>
      </c>
    </row>
    <row r="109" spans="4:16" x14ac:dyDescent="0.25">
      <c r="D109" s="16">
        <f t="shared" si="22"/>
        <v>2.6299999999999772</v>
      </c>
      <c r="E109" s="5">
        <f t="shared" si="23"/>
        <v>14.438671655753039</v>
      </c>
      <c r="F109" s="13"/>
      <c r="G109" s="16">
        <f t="shared" si="24"/>
        <v>2.6299999999999772</v>
      </c>
      <c r="H109" s="4">
        <f t="shared" si="25"/>
        <v>14.438533418161184</v>
      </c>
      <c r="I109" s="5">
        <f t="shared" si="26"/>
        <v>16.8772059268554</v>
      </c>
      <c r="K109" s="16">
        <f t="shared" si="21"/>
        <v>2.6299999999999772</v>
      </c>
      <c r="L109" s="15">
        <f t="shared" si="27"/>
        <v>14.438602747734571</v>
      </c>
      <c r="M109" s="4">
        <f t="shared" si="28"/>
        <v>2.3157188598490849E-2</v>
      </c>
      <c r="N109" s="4">
        <f t="shared" si="29"/>
        <v>2.3156536302978061E-2</v>
      </c>
      <c r="O109" s="4">
        <f t="shared" si="30"/>
        <v>2.3156536322046013E-2</v>
      </c>
      <c r="P109" s="5">
        <f t="shared" si="31"/>
        <v>2.315588408373373E-2</v>
      </c>
    </row>
    <row r="110" spans="4:16" x14ac:dyDescent="0.25">
      <c r="D110" s="16">
        <f t="shared" si="22"/>
        <v>2.635999999999977</v>
      </c>
      <c r="E110" s="5">
        <f t="shared" si="23"/>
        <v>14.461827535808242</v>
      </c>
      <c r="F110" s="13"/>
      <c r="G110" s="16">
        <f t="shared" si="24"/>
        <v>2.635999999999977</v>
      </c>
      <c r="H110" s="4">
        <f t="shared" si="25"/>
        <v>14.461687993892751</v>
      </c>
      <c r="I110" s="5">
        <f t="shared" si="26"/>
        <v>16.923516398881361</v>
      </c>
      <c r="K110" s="16">
        <f t="shared" si="21"/>
        <v>2.635999999999977</v>
      </c>
      <c r="L110" s="15">
        <f t="shared" si="27"/>
        <v>14.461757979656252</v>
      </c>
      <c r="M110" s="4">
        <f t="shared" si="28"/>
        <v>2.315588408373373E-2</v>
      </c>
      <c r="N110" s="4">
        <f t="shared" si="29"/>
        <v>2.3155231902617493E-2</v>
      </c>
      <c r="O110" s="4">
        <f t="shared" si="30"/>
        <v>2.3155231921680987E-2</v>
      </c>
      <c r="P110" s="5">
        <f t="shared" si="31"/>
        <v>2.3154579797751883E-2</v>
      </c>
    </row>
    <row r="111" spans="4:16" x14ac:dyDescent="0.25">
      <c r="D111" s="16">
        <f t="shared" si="22"/>
        <v>2.6419999999999768</v>
      </c>
      <c r="E111" s="5">
        <f t="shared" si="23"/>
        <v>14.484982111539809</v>
      </c>
      <c r="F111" s="13"/>
      <c r="G111" s="16">
        <f t="shared" si="24"/>
        <v>2.6419999999999768</v>
      </c>
      <c r="H111" s="4">
        <f t="shared" si="25"/>
        <v>14.484841265529418</v>
      </c>
      <c r="I111" s="5">
        <f t="shared" si="26"/>
        <v>16.969824262640316</v>
      </c>
      <c r="K111" s="16">
        <f t="shared" si="21"/>
        <v>2.6419999999999768</v>
      </c>
      <c r="L111" s="15">
        <f t="shared" si="27"/>
        <v>14.484911907406316</v>
      </c>
      <c r="M111" s="4">
        <f t="shared" si="28"/>
        <v>2.3154579797751883E-2</v>
      </c>
      <c r="N111" s="4">
        <f t="shared" si="29"/>
        <v>2.3153927731005459E-2</v>
      </c>
      <c r="O111" s="4">
        <f t="shared" si="30"/>
        <v>2.3153927750064494E-2</v>
      </c>
      <c r="P111" s="5">
        <f t="shared" si="31"/>
        <v>2.3153275740491829E-2</v>
      </c>
    </row>
    <row r="112" spans="4:16" x14ac:dyDescent="0.25">
      <c r="D112" s="16">
        <f t="shared" si="22"/>
        <v>2.6479999999999766</v>
      </c>
      <c r="E112" s="5">
        <f t="shared" si="23"/>
        <v>14.508135383176477</v>
      </c>
      <c r="F112" s="13"/>
      <c r="G112" s="16">
        <f t="shared" si="24"/>
        <v>2.6479999999999766</v>
      </c>
      <c r="H112" s="4">
        <f t="shared" si="25"/>
        <v>14.507993233299866</v>
      </c>
      <c r="I112" s="5">
        <f t="shared" si="26"/>
        <v>17.01612951858964</v>
      </c>
      <c r="K112" s="16">
        <f t="shared" si="21"/>
        <v>2.6479999999999766</v>
      </c>
      <c r="L112" s="15">
        <f t="shared" si="27"/>
        <v>14.508064531213458</v>
      </c>
      <c r="M112" s="4">
        <f t="shared" si="28"/>
        <v>2.3153275740491829E-2</v>
      </c>
      <c r="N112" s="4">
        <f t="shared" si="29"/>
        <v>2.3152623788088467E-2</v>
      </c>
      <c r="O112" s="4">
        <f t="shared" si="30"/>
        <v>2.3152623807143044E-2</v>
      </c>
      <c r="P112" s="5">
        <f t="shared" si="31"/>
        <v>2.315197191190008E-2</v>
      </c>
    </row>
    <row r="113" spans="4:16" x14ac:dyDescent="0.25">
      <c r="D113" s="16">
        <f t="shared" si="22"/>
        <v>2.6539999999999764</v>
      </c>
      <c r="E113" s="5">
        <f t="shared" si="23"/>
        <v>14.531287350946924</v>
      </c>
      <c r="F113" s="13"/>
      <c r="G113" s="16">
        <f t="shared" si="24"/>
        <v>2.6539999999999764</v>
      </c>
      <c r="H113" s="4">
        <f t="shared" si="25"/>
        <v>14.531143897432722</v>
      </c>
      <c r="I113" s="5">
        <f t="shared" si="26"/>
        <v>17.062432167186596</v>
      </c>
      <c r="K113" s="16">
        <f t="shared" si="21"/>
        <v>2.6539999999999764</v>
      </c>
      <c r="L113" s="15">
        <f t="shared" si="27"/>
        <v>14.531215851306321</v>
      </c>
      <c r="M113" s="4">
        <f t="shared" si="28"/>
        <v>2.315197191190008E-2</v>
      </c>
      <c r="N113" s="4">
        <f t="shared" si="29"/>
        <v>2.3151320073813049E-2</v>
      </c>
      <c r="O113" s="4">
        <f t="shared" si="30"/>
        <v>2.3151320092863175E-2</v>
      </c>
      <c r="P113" s="5">
        <f t="shared" si="31"/>
        <v>2.3150668311923178E-2</v>
      </c>
    </row>
    <row r="114" spans="4:16" x14ac:dyDescent="0.25">
      <c r="D114" s="16">
        <f t="shared" si="22"/>
        <v>2.6599999999999762</v>
      </c>
      <c r="E114" s="5">
        <f t="shared" si="23"/>
        <v>14.55443801507978</v>
      </c>
      <c r="F114" s="13"/>
      <c r="G114" s="16">
        <f t="shared" si="24"/>
        <v>2.6599999999999762</v>
      </c>
      <c r="H114" s="4">
        <f t="shared" si="25"/>
        <v>14.554293258156562</v>
      </c>
      <c r="I114" s="5">
        <f t="shared" si="26"/>
        <v>17.108732208888345</v>
      </c>
      <c r="K114" s="16">
        <f t="shared" si="21"/>
        <v>2.6599999999999762</v>
      </c>
      <c r="L114" s="15">
        <f t="shared" si="27"/>
        <v>14.554365867913491</v>
      </c>
      <c r="M114" s="4">
        <f t="shared" si="28"/>
        <v>2.3150668311923178E-2</v>
      </c>
      <c r="N114" s="4">
        <f t="shared" si="29"/>
        <v>2.3150016588125762E-2</v>
      </c>
      <c r="O114" s="4">
        <f t="shared" si="30"/>
        <v>2.3150016607171434E-2</v>
      </c>
      <c r="P114" s="5">
        <f t="shared" si="31"/>
        <v>2.3149364940507684E-2</v>
      </c>
    </row>
    <row r="115" spans="4:16" x14ac:dyDescent="0.25">
      <c r="D115" s="16">
        <f t="shared" si="22"/>
        <v>2.6659999999999759</v>
      </c>
      <c r="E115" s="5">
        <f t="shared" si="23"/>
        <v>14.577587375803621</v>
      </c>
      <c r="F115" s="13"/>
      <c r="G115" s="16">
        <f t="shared" si="24"/>
        <v>2.6659999999999759</v>
      </c>
      <c r="H115" s="4">
        <f t="shared" si="25"/>
        <v>14.577441315699909</v>
      </c>
      <c r="I115" s="5">
        <f t="shared" si="26"/>
        <v>17.155029644151938</v>
      </c>
      <c r="K115" s="16">
        <f t="shared" si="21"/>
        <v>2.6659999999999759</v>
      </c>
      <c r="L115" s="15">
        <f t="shared" si="27"/>
        <v>14.577514581263506</v>
      </c>
      <c r="M115" s="4">
        <f t="shared" si="28"/>
        <v>2.3149364940507688E-2</v>
      </c>
      <c r="N115" s="4">
        <f t="shared" si="29"/>
        <v>2.314871333097316E-2</v>
      </c>
      <c r="O115" s="4">
        <f t="shared" si="30"/>
        <v>2.314871335001438E-2</v>
      </c>
      <c r="P115" s="5">
        <f t="shared" si="31"/>
        <v>2.3148061797600167E-2</v>
      </c>
    </row>
    <row r="116" spans="4:16" x14ac:dyDescent="0.25">
      <c r="D116" s="16">
        <f t="shared" si="22"/>
        <v>2.6719999999999757</v>
      </c>
      <c r="E116" s="5">
        <f t="shared" si="23"/>
        <v>14.600735433346967</v>
      </c>
      <c r="F116" s="13"/>
      <c r="G116" s="16">
        <f t="shared" si="24"/>
        <v>2.6719999999999757</v>
      </c>
      <c r="H116" s="4">
        <f t="shared" si="25"/>
        <v>14.600588070291229</v>
      </c>
      <c r="I116" s="5">
        <f t="shared" si="26"/>
        <v>17.201324473434319</v>
      </c>
      <c r="K116" s="16">
        <f t="shared" si="21"/>
        <v>2.6719999999999757</v>
      </c>
      <c r="L116" s="15">
        <f t="shared" si="27"/>
        <v>14.600661991584843</v>
      </c>
      <c r="M116" s="4">
        <f t="shared" si="28"/>
        <v>2.3148061797600167E-2</v>
      </c>
      <c r="N116" s="4">
        <f t="shared" si="29"/>
        <v>2.3147410302301826E-2</v>
      </c>
      <c r="O116" s="4">
        <f t="shared" si="30"/>
        <v>2.3147410321338595E-2</v>
      </c>
      <c r="P116" s="5">
        <f t="shared" si="31"/>
        <v>2.3146758883147215E-2</v>
      </c>
    </row>
    <row r="117" spans="4:16" x14ac:dyDescent="0.25">
      <c r="D117" s="16">
        <f t="shared" si="22"/>
        <v>2.6779999999999755</v>
      </c>
      <c r="E117" s="5">
        <f t="shared" si="23"/>
        <v>14.623882187938287</v>
      </c>
      <c r="F117" s="13"/>
      <c r="G117" s="16">
        <f t="shared" si="24"/>
        <v>2.6779999999999755</v>
      </c>
      <c r="H117" s="4">
        <f t="shared" si="25"/>
        <v>14.623733522158936</v>
      </c>
      <c r="I117" s="5">
        <f t="shared" si="26"/>
        <v>17.247616697192324</v>
      </c>
      <c r="K117" s="16">
        <f t="shared" si="21"/>
        <v>2.6779999999999755</v>
      </c>
      <c r="L117" s="15">
        <f t="shared" si="27"/>
        <v>14.623808099105933</v>
      </c>
      <c r="M117" s="4">
        <f t="shared" si="28"/>
        <v>2.3146758883147215E-2</v>
      </c>
      <c r="N117" s="4">
        <f t="shared" si="29"/>
        <v>2.3146107502058356E-2</v>
      </c>
      <c r="O117" s="4">
        <f t="shared" si="30"/>
        <v>2.3146107521090673E-2</v>
      </c>
      <c r="P117" s="5">
        <f t="shared" si="31"/>
        <v>2.3145456197095429E-2</v>
      </c>
    </row>
    <row r="118" spans="4:16" x14ac:dyDescent="0.25">
      <c r="D118" s="16">
        <f t="shared" si="22"/>
        <v>2.6839999999999753</v>
      </c>
      <c r="E118" s="5">
        <f t="shared" si="23"/>
        <v>14.647027639805994</v>
      </c>
      <c r="F118" s="13"/>
      <c r="G118" s="16">
        <f t="shared" si="24"/>
        <v>2.6839999999999753</v>
      </c>
      <c r="H118" s="4">
        <f t="shared" si="25"/>
        <v>14.64687767153139</v>
      </c>
      <c r="I118" s="5">
        <f t="shared" si="26"/>
        <v>17.293906315882687</v>
      </c>
      <c r="K118" s="16">
        <f t="shared" si="21"/>
        <v>2.6839999999999753</v>
      </c>
      <c r="L118" s="15">
        <f t="shared" si="27"/>
        <v>14.64695290405515</v>
      </c>
      <c r="M118" s="4">
        <f t="shared" si="28"/>
        <v>2.3145456197095429E-2</v>
      </c>
      <c r="N118" s="4">
        <f t="shared" si="29"/>
        <v>2.3144804930189354E-2</v>
      </c>
      <c r="O118" s="4">
        <f t="shared" si="30"/>
        <v>2.3144804949217224E-2</v>
      </c>
      <c r="P118" s="5">
        <f t="shared" si="31"/>
        <v>2.3144153739391424E-2</v>
      </c>
    </row>
    <row r="119" spans="4:16" x14ac:dyDescent="0.25">
      <c r="D119" s="16">
        <f t="shared" si="22"/>
        <v>2.6899999999999751</v>
      </c>
      <c r="E119" s="5">
        <f t="shared" si="23"/>
        <v>14.670171789178449</v>
      </c>
      <c r="F119" s="13"/>
      <c r="G119" s="16">
        <f t="shared" si="24"/>
        <v>2.6899999999999751</v>
      </c>
      <c r="H119" s="4">
        <f t="shared" si="25"/>
        <v>14.670020518636901</v>
      </c>
      <c r="I119" s="5">
        <f t="shared" si="26"/>
        <v>17.34019332996203</v>
      </c>
      <c r="K119" s="16">
        <f t="shared" si="21"/>
        <v>2.6899999999999751</v>
      </c>
      <c r="L119" s="15">
        <f t="shared" si="27"/>
        <v>14.670096406660814</v>
      </c>
      <c r="M119" s="4">
        <f t="shared" si="28"/>
        <v>2.3144153739391424E-2</v>
      </c>
      <c r="N119" s="4">
        <f t="shared" si="29"/>
        <v>2.3143502586641454E-2</v>
      </c>
      <c r="O119" s="4">
        <f t="shared" si="30"/>
        <v>2.3143502605664876E-2</v>
      </c>
      <c r="P119" s="5">
        <f t="shared" si="31"/>
        <v>2.314285150998184E-2</v>
      </c>
    </row>
    <row r="120" spans="4:16" x14ac:dyDescent="0.25">
      <c r="D120" s="16">
        <f t="shared" si="22"/>
        <v>2.6959999999999749</v>
      </c>
      <c r="E120" s="5">
        <f t="shared" si="23"/>
        <v>14.69331463628396</v>
      </c>
      <c r="F120" s="13"/>
      <c r="G120" s="16">
        <f t="shared" si="24"/>
        <v>2.6959999999999749</v>
      </c>
      <c r="H120" s="4">
        <f t="shared" si="25"/>
        <v>14.693162063703722</v>
      </c>
      <c r="I120" s="5">
        <f t="shared" si="26"/>
        <v>17.386477739886871</v>
      </c>
      <c r="K120" s="16">
        <f t="shared" si="21"/>
        <v>2.6959999999999749</v>
      </c>
      <c r="L120" s="15">
        <f t="shared" si="27"/>
        <v>14.693238607151194</v>
      </c>
      <c r="M120" s="4">
        <f t="shared" si="28"/>
        <v>2.314285150998184E-2</v>
      </c>
      <c r="N120" s="4">
        <f t="shared" si="29"/>
        <v>2.3142200471361292E-2</v>
      </c>
      <c r="O120" s="4">
        <f t="shared" si="30"/>
        <v>2.3142200490380269E-2</v>
      </c>
      <c r="P120" s="5">
        <f t="shared" si="31"/>
        <v>2.3141549508813322E-2</v>
      </c>
    </row>
    <row r="121" spans="4:16" x14ac:dyDescent="0.25">
      <c r="D121" s="16">
        <f t="shared" si="22"/>
        <v>2.7019999999999746</v>
      </c>
      <c r="E121" s="5">
        <f t="shared" si="23"/>
        <v>14.716456181350781</v>
      </c>
      <c r="F121" s="13"/>
      <c r="G121" s="16">
        <f t="shared" si="24"/>
        <v>2.7019999999999746</v>
      </c>
      <c r="H121" s="4">
        <f t="shared" si="25"/>
        <v>14.716302306960054</v>
      </c>
      <c r="I121" s="5">
        <f t="shared" si="26"/>
        <v>17.432759546113623</v>
      </c>
      <c r="K121" s="16">
        <f t="shared" si="21"/>
        <v>2.7019999999999746</v>
      </c>
      <c r="L121" s="15">
        <f t="shared" si="27"/>
        <v>14.716379505754503</v>
      </c>
      <c r="M121" s="4">
        <f t="shared" si="28"/>
        <v>2.3141549508813322E-2</v>
      </c>
      <c r="N121" s="4">
        <f t="shared" si="29"/>
        <v>2.3140898584295529E-2</v>
      </c>
      <c r="O121" s="4">
        <f t="shared" si="30"/>
        <v>2.3140898603310062E-2</v>
      </c>
      <c r="P121" s="5">
        <f t="shared" si="31"/>
        <v>2.3140247735832536E-2</v>
      </c>
    </row>
    <row r="122" spans="4:16" x14ac:dyDescent="0.25">
      <c r="D122" s="16">
        <f t="shared" si="22"/>
        <v>2.7079999999999744</v>
      </c>
      <c r="E122" s="5">
        <f t="shared" si="23"/>
        <v>14.739596424607113</v>
      </c>
      <c r="F122" s="13"/>
      <c r="G122" s="16">
        <f t="shared" si="24"/>
        <v>2.7079999999999744</v>
      </c>
      <c r="H122" s="4">
        <f t="shared" si="25"/>
        <v>14.739441248634046</v>
      </c>
      <c r="I122" s="5">
        <f t="shared" si="26"/>
        <v>17.479038749098589</v>
      </c>
      <c r="K122" s="16">
        <f t="shared" si="21"/>
        <v>2.7079999999999744</v>
      </c>
      <c r="L122" s="15">
        <f t="shared" si="27"/>
        <v>14.739519102698903</v>
      </c>
      <c r="M122" s="4">
        <f t="shared" si="28"/>
        <v>2.3140247735832536E-2</v>
      </c>
      <c r="N122" s="4">
        <f t="shared" si="29"/>
        <v>2.3139596925390832E-2</v>
      </c>
      <c r="O122" s="4">
        <f t="shared" si="30"/>
        <v>2.3139596944400924E-2</v>
      </c>
      <c r="P122" s="5">
        <f t="shared" si="31"/>
        <v>2.3138946190986161E-2</v>
      </c>
    </row>
    <row r="123" spans="4:16" x14ac:dyDescent="0.25">
      <c r="D123" s="16">
        <f t="shared" si="22"/>
        <v>2.7139999999999742</v>
      </c>
      <c r="E123" s="5">
        <f t="shared" si="23"/>
        <v>14.762735366281104</v>
      </c>
      <c r="F123" s="13"/>
      <c r="G123" s="16">
        <f t="shared" si="24"/>
        <v>2.7139999999999742</v>
      </c>
      <c r="H123" s="4">
        <f t="shared" si="25"/>
        <v>14.762578888953792</v>
      </c>
      <c r="I123" s="5">
        <f t="shared" si="26"/>
        <v>17.525315349297966</v>
      </c>
      <c r="K123" s="16">
        <f t="shared" si="21"/>
        <v>2.7139999999999742</v>
      </c>
      <c r="L123" s="15">
        <f t="shared" si="27"/>
        <v>14.762657398212502</v>
      </c>
      <c r="M123" s="4">
        <f t="shared" si="28"/>
        <v>2.3138946190986161E-2</v>
      </c>
      <c r="N123" s="4">
        <f t="shared" si="29"/>
        <v>2.3138295494593893E-2</v>
      </c>
      <c r="O123" s="4">
        <f t="shared" si="30"/>
        <v>2.3138295513599545E-2</v>
      </c>
      <c r="P123" s="5">
        <f t="shared" si="31"/>
        <v>2.3137644874220896E-2</v>
      </c>
    </row>
    <row r="124" spans="4:16" x14ac:dyDescent="0.25">
      <c r="D124" s="16">
        <f t="shared" si="22"/>
        <v>2.719999999999974</v>
      </c>
      <c r="E124" s="5">
        <f t="shared" si="23"/>
        <v>14.78587300660085</v>
      </c>
      <c r="F124" s="13"/>
      <c r="G124" s="16">
        <f t="shared" si="24"/>
        <v>2.719999999999974</v>
      </c>
      <c r="H124" s="4">
        <f t="shared" si="25"/>
        <v>14.785715228147332</v>
      </c>
      <c r="I124" s="5">
        <f t="shared" si="26"/>
        <v>17.571589347167848</v>
      </c>
      <c r="K124" s="16">
        <f t="shared" si="21"/>
        <v>2.719999999999974</v>
      </c>
      <c r="L124" s="15">
        <f t="shared" si="27"/>
        <v>14.785794392523353</v>
      </c>
      <c r="M124" s="4">
        <f t="shared" si="28"/>
        <v>2.3137644874220896E-2</v>
      </c>
      <c r="N124" s="4">
        <f t="shared" si="29"/>
        <v>2.3136994291851419E-2</v>
      </c>
      <c r="O124" s="4">
        <f t="shared" si="30"/>
        <v>2.3136994310852629E-2</v>
      </c>
      <c r="P124" s="5">
        <f t="shared" si="31"/>
        <v>2.3136343785483449E-2</v>
      </c>
    </row>
    <row r="125" spans="4:16" x14ac:dyDescent="0.25">
      <c r="D125" s="16">
        <f t="shared" si="22"/>
        <v>2.7259999999999738</v>
      </c>
      <c r="E125" s="5">
        <f t="shared" si="23"/>
        <v>14.80900934579439</v>
      </c>
      <c r="G125" s="16">
        <f t="shared" si="24"/>
        <v>2.7259999999999738</v>
      </c>
      <c r="H125" s="4">
        <f t="shared" si="25"/>
        <v>14.808850266442654</v>
      </c>
      <c r="I125" s="5">
        <f t="shared" si="26"/>
        <v>17.617860743164215</v>
      </c>
      <c r="K125" s="16">
        <f t="shared" si="21"/>
        <v>2.7259999999999738</v>
      </c>
      <c r="L125" s="15">
        <f t="shared" si="27"/>
        <v>14.80893008585946</v>
      </c>
      <c r="M125" s="4">
        <f t="shared" si="28"/>
        <v>2.3136343785483449E-2</v>
      </c>
      <c r="N125" s="4">
        <f t="shared" si="29"/>
        <v>2.3135693317110125E-2</v>
      </c>
      <c r="O125" s="4">
        <f t="shared" si="30"/>
        <v>2.3135693336106895E-2</v>
      </c>
      <c r="P125" s="5">
        <f t="shared" si="31"/>
        <v>2.3135042924720548E-2</v>
      </c>
    </row>
    <row r="126" spans="4:16" x14ac:dyDescent="0.25">
      <c r="D126" s="16">
        <f t="shared" si="22"/>
        <v>2.7319999999999736</v>
      </c>
      <c r="E126" s="5">
        <f t="shared" si="23"/>
        <v>14.832144384089712</v>
      </c>
      <c r="G126" s="16">
        <f t="shared" si="24"/>
        <v>2.7319999999999736</v>
      </c>
      <c r="H126" s="4">
        <f t="shared" si="25"/>
        <v>14.831984004067692</v>
      </c>
      <c r="I126" s="5">
        <f t="shared" si="26"/>
        <v>17.664129537742948</v>
      </c>
      <c r="K126" s="16">
        <f t="shared" si="21"/>
        <v>2.7319999999999736</v>
      </c>
      <c r="L126" s="15">
        <f t="shared" si="27"/>
        <v>14.832064478448769</v>
      </c>
      <c r="M126" s="4">
        <f t="shared" si="28"/>
        <v>2.3135042924720548E-2</v>
      </c>
      <c r="N126" s="4">
        <f t="shared" si="29"/>
        <v>2.3134392570316749E-2</v>
      </c>
      <c r="O126" s="4">
        <f t="shared" si="30"/>
        <v>2.3134392589309077E-2</v>
      </c>
      <c r="P126" s="5">
        <f t="shared" si="31"/>
        <v>2.313374229187894E-2</v>
      </c>
    </row>
    <row r="127" spans="4:16" x14ac:dyDescent="0.25">
      <c r="D127" s="16">
        <f t="shared" si="22"/>
        <v>2.7379999999999733</v>
      </c>
      <c r="E127" s="5">
        <f t="shared" si="23"/>
        <v>14.85527812171475</v>
      </c>
      <c r="G127" s="16">
        <f t="shared" si="24"/>
        <v>2.7379999999999733</v>
      </c>
      <c r="H127" s="4">
        <f t="shared" si="25"/>
        <v>14.855116441250329</v>
      </c>
      <c r="I127" s="5">
        <f t="shared" si="26"/>
        <v>17.710395731359817</v>
      </c>
      <c r="K127" s="16">
        <f t="shared" si="21"/>
        <v>2.7379999999999733</v>
      </c>
      <c r="L127" s="15">
        <f t="shared" si="27"/>
        <v>14.855197570519175</v>
      </c>
      <c r="M127" s="4">
        <f t="shared" si="28"/>
        <v>2.313374229187894E-2</v>
      </c>
      <c r="N127" s="4">
        <f t="shared" si="29"/>
        <v>2.3133092051418034E-2</v>
      </c>
      <c r="O127" s="4">
        <f t="shared" si="30"/>
        <v>2.3133092070405929E-2</v>
      </c>
      <c r="P127" s="5">
        <f t="shared" si="31"/>
        <v>2.3132441886905383E-2</v>
      </c>
    </row>
    <row r="128" spans="4:16" x14ac:dyDescent="0.25">
      <c r="D128" s="16">
        <f t="shared" si="22"/>
        <v>2.7439999999999731</v>
      </c>
      <c r="E128" s="5">
        <f t="shared" si="23"/>
        <v>14.878410558897388</v>
      </c>
      <c r="G128" s="16">
        <f t="shared" si="24"/>
        <v>2.7439999999999731</v>
      </c>
      <c r="H128" s="4">
        <f t="shared" si="25"/>
        <v>14.878247578218392</v>
      </c>
      <c r="I128" s="5">
        <f t="shared" si="26"/>
        <v>17.75665932447049</v>
      </c>
      <c r="K128" s="16">
        <f t="shared" si="21"/>
        <v>2.7439999999999731</v>
      </c>
      <c r="L128" s="15">
        <f t="shared" si="27"/>
        <v>14.878329362298519</v>
      </c>
      <c r="M128" s="4">
        <f t="shared" si="28"/>
        <v>2.3132441886905383E-2</v>
      </c>
      <c r="N128" s="4">
        <f t="shared" si="29"/>
        <v>2.3131791760360752E-2</v>
      </c>
      <c r="O128" s="4">
        <f t="shared" si="30"/>
        <v>2.3131791779344213E-2</v>
      </c>
      <c r="P128" s="5">
        <f t="shared" si="31"/>
        <v>2.3131141709746641E-2</v>
      </c>
    </row>
    <row r="129" spans="4:16" x14ac:dyDescent="0.25">
      <c r="D129" s="16">
        <f t="shared" si="22"/>
        <v>2.7499999999999729</v>
      </c>
      <c r="E129" s="5">
        <f t="shared" si="23"/>
        <v>14.901541695865451</v>
      </c>
      <c r="G129" s="16">
        <f t="shared" si="24"/>
        <v>2.7499999999999729</v>
      </c>
      <c r="H129" s="4">
        <f t="shared" si="25"/>
        <v>14.901377415199656</v>
      </c>
      <c r="I129" s="5">
        <f t="shared" si="26"/>
        <v>17.802920317530525</v>
      </c>
      <c r="K129" s="16">
        <f t="shared" si="21"/>
        <v>2.7499999999999729</v>
      </c>
      <c r="L129" s="15">
        <f t="shared" si="27"/>
        <v>14.90145985401459</v>
      </c>
      <c r="M129" s="4">
        <f t="shared" si="28"/>
        <v>2.3131141709746641E-2</v>
      </c>
      <c r="N129" s="4">
        <f t="shared" si="29"/>
        <v>2.3130491697091689E-2</v>
      </c>
      <c r="O129" s="4">
        <f t="shared" si="30"/>
        <v>2.3130491716070716E-2</v>
      </c>
      <c r="P129" s="5">
        <f t="shared" si="31"/>
        <v>2.3129841760349514E-2</v>
      </c>
    </row>
    <row r="130" spans="4:16" x14ac:dyDescent="0.25">
      <c r="D130" s="16">
        <f t="shared" si="22"/>
        <v>2.7559999999999727</v>
      </c>
      <c r="E130" s="5">
        <f t="shared" si="23"/>
        <v>14.924671532846714</v>
      </c>
      <c r="G130" s="16">
        <f t="shared" si="24"/>
        <v>2.7559999999999727</v>
      </c>
      <c r="H130" s="4">
        <f t="shared" si="25"/>
        <v>14.924505952421843</v>
      </c>
      <c r="I130" s="5">
        <f t="shared" si="26"/>
        <v>17.849178710995371</v>
      </c>
      <c r="K130" s="16">
        <f t="shared" si="21"/>
        <v>2.7559999999999727</v>
      </c>
      <c r="L130" s="15">
        <f t="shared" si="27"/>
        <v>14.924589045895122</v>
      </c>
      <c r="M130" s="4">
        <f t="shared" si="28"/>
        <v>2.3129841760349514E-2</v>
      </c>
      <c r="N130" s="4">
        <f t="shared" si="29"/>
        <v>2.3129191861557631E-2</v>
      </c>
      <c r="O130" s="4">
        <f t="shared" si="30"/>
        <v>2.3129191880532224E-2</v>
      </c>
      <c r="P130" s="5">
        <f t="shared" si="31"/>
        <v>2.3128542038660802E-2</v>
      </c>
    </row>
    <row r="131" spans="4:16" x14ac:dyDescent="0.25">
      <c r="D131" s="16">
        <f t="shared" si="22"/>
        <v>2.7619999999999725</v>
      </c>
      <c r="E131" s="5">
        <f t="shared" si="23"/>
        <v>14.947800070068901</v>
      </c>
      <c r="G131" s="16">
        <f t="shared" si="24"/>
        <v>2.7619999999999725</v>
      </c>
      <c r="H131" s="4">
        <f t="shared" si="25"/>
        <v>14.947633190112619</v>
      </c>
      <c r="I131" s="5">
        <f t="shared" si="26"/>
        <v>17.895434505320377</v>
      </c>
      <c r="K131" s="16">
        <f t="shared" si="21"/>
        <v>2.7619999999999725</v>
      </c>
      <c r="L131" s="15">
        <f t="shared" si="27"/>
        <v>14.947716938167797</v>
      </c>
      <c r="M131" s="4">
        <f t="shared" si="28"/>
        <v>2.3128542038660802E-2</v>
      </c>
      <c r="N131" s="4">
        <f t="shared" si="29"/>
        <v>2.3127892253705401E-2</v>
      </c>
      <c r="O131" s="4">
        <f t="shared" si="30"/>
        <v>2.3127892272675563E-2</v>
      </c>
      <c r="P131" s="5">
        <f t="shared" si="31"/>
        <v>2.3127242544627325E-2</v>
      </c>
    </row>
    <row r="132" spans="4:16" x14ac:dyDescent="0.25">
      <c r="D132" s="16">
        <f t="shared" si="22"/>
        <v>2.7679999999999723</v>
      </c>
      <c r="E132" s="5">
        <f t="shared" si="23"/>
        <v>14.970927307759677</v>
      </c>
      <c r="G132" s="16">
        <f t="shared" si="24"/>
        <v>2.7679999999999723</v>
      </c>
      <c r="H132" s="4">
        <f t="shared" si="25"/>
        <v>14.970759128499601</v>
      </c>
      <c r="I132" s="5">
        <f t="shared" si="26"/>
        <v>17.941687700960781</v>
      </c>
      <c r="K132" s="16">
        <f t="shared" si="21"/>
        <v>2.7679999999999723</v>
      </c>
      <c r="L132" s="15">
        <f t="shared" si="27"/>
        <v>14.970843531060245</v>
      </c>
      <c r="M132" s="4">
        <f t="shared" si="28"/>
        <v>2.3127242544627325E-2</v>
      </c>
      <c r="N132" s="4">
        <f t="shared" si="29"/>
        <v>2.3126592873481819E-2</v>
      </c>
      <c r="O132" s="4">
        <f t="shared" si="30"/>
        <v>2.3126592892447555E-2</v>
      </c>
      <c r="P132" s="5">
        <f t="shared" si="31"/>
        <v>2.3125943278195924E-2</v>
      </c>
    </row>
    <row r="133" spans="4:16" x14ac:dyDescent="0.25">
      <c r="D133" s="16">
        <f t="shared" si="22"/>
        <v>2.773999999999972</v>
      </c>
      <c r="E133" s="5">
        <f t="shared" si="23"/>
        <v>14.99405324614666</v>
      </c>
      <c r="G133" s="16">
        <f t="shared" si="24"/>
        <v>2.773999999999972</v>
      </c>
      <c r="H133" s="4">
        <f t="shared" si="25"/>
        <v>14.993883767810352</v>
      </c>
      <c r="I133" s="5">
        <f t="shared" si="26"/>
        <v>17.987938298371716</v>
      </c>
      <c r="K133" s="16">
        <f t="shared" si="21"/>
        <v>2.773999999999972</v>
      </c>
      <c r="L133" s="15">
        <f t="shared" si="27"/>
        <v>14.993968824800039</v>
      </c>
      <c r="M133" s="4">
        <f t="shared" si="28"/>
        <v>2.3125943278195924E-2</v>
      </c>
      <c r="N133" s="4">
        <f t="shared" si="29"/>
        <v>2.3125293720833738E-2</v>
      </c>
      <c r="O133" s="4">
        <f t="shared" si="30"/>
        <v>2.3125293739795039E-2</v>
      </c>
      <c r="P133" s="5">
        <f t="shared" si="31"/>
        <v>2.3124644239313444E-2</v>
      </c>
    </row>
    <row r="134" spans="4:16" x14ac:dyDescent="0.25">
      <c r="D134" s="16">
        <f t="shared" si="22"/>
        <v>2.7799999999999718</v>
      </c>
      <c r="E134" s="5">
        <f t="shared" si="23"/>
        <v>15.017177885457411</v>
      </c>
      <c r="G134" s="16">
        <f t="shared" si="24"/>
        <v>2.7799999999999718</v>
      </c>
      <c r="H134" s="4">
        <f t="shared" si="25"/>
        <v>15.017007108272381</v>
      </c>
      <c r="I134" s="5">
        <f t="shared" si="26"/>
        <v>18.034186298008208</v>
      </c>
      <c r="K134" s="16">
        <f t="shared" ref="K134:K197" si="32">K133+$B$1</f>
        <v>2.7799999999999718</v>
      </c>
      <c r="L134" s="15">
        <f t="shared" si="27"/>
        <v>15.017092819614703</v>
      </c>
      <c r="M134" s="4">
        <f t="shared" si="28"/>
        <v>2.3124644239313444E-2</v>
      </c>
      <c r="N134" s="4">
        <f t="shared" si="29"/>
        <v>2.3123994795708005E-2</v>
      </c>
      <c r="O134" s="4">
        <f t="shared" si="30"/>
        <v>2.3123994814664883E-2</v>
      </c>
      <c r="P134" s="5">
        <f t="shared" si="31"/>
        <v>2.3123345427926757E-2</v>
      </c>
    </row>
    <row r="135" spans="4:16" x14ac:dyDescent="0.25">
      <c r="D135" s="16">
        <f t="shared" si="22"/>
        <v>2.7859999999999716</v>
      </c>
      <c r="E135" s="5">
        <f t="shared" si="23"/>
        <v>15.040301225919439</v>
      </c>
      <c r="G135" s="16">
        <f t="shared" si="24"/>
        <v>2.7859999999999716</v>
      </c>
      <c r="H135" s="4">
        <f t="shared" si="25"/>
        <v>15.040129150113142</v>
      </c>
      <c r="I135" s="5">
        <f t="shared" si="26"/>
        <v>18.080431700325182</v>
      </c>
      <c r="K135" s="16">
        <f t="shared" si="32"/>
        <v>2.7859999999999716</v>
      </c>
      <c r="L135" s="15">
        <f t="shared" si="27"/>
        <v>15.040215515731706</v>
      </c>
      <c r="M135" s="4">
        <f t="shared" si="28"/>
        <v>2.3123345427926757E-2</v>
      </c>
      <c r="N135" s="4">
        <f t="shared" si="29"/>
        <v>2.3122696098051509E-2</v>
      </c>
      <c r="O135" s="4">
        <f t="shared" si="30"/>
        <v>2.3122696117003957E-2</v>
      </c>
      <c r="P135" s="5">
        <f t="shared" si="31"/>
        <v>2.3122046843982738E-2</v>
      </c>
    </row>
    <row r="136" spans="4:16" x14ac:dyDescent="0.25">
      <c r="D136" s="16">
        <f t="shared" si="22"/>
        <v>2.7919999999999714</v>
      </c>
      <c r="E136" s="5">
        <f t="shared" si="23"/>
        <v>15.0634232677602</v>
      </c>
      <c r="G136" s="16">
        <f t="shared" si="24"/>
        <v>2.7919999999999714</v>
      </c>
      <c r="H136" s="4">
        <f t="shared" si="25"/>
        <v>15.063249893560039</v>
      </c>
      <c r="I136" s="5">
        <f t="shared" si="26"/>
        <v>18.126674505777448</v>
      </c>
      <c r="K136" s="16">
        <f t="shared" si="32"/>
        <v>2.7919999999999714</v>
      </c>
      <c r="L136" s="15">
        <f t="shared" si="27"/>
        <v>15.063336913378464</v>
      </c>
      <c r="M136" s="4">
        <f t="shared" si="28"/>
        <v>2.3122046843982738E-2</v>
      </c>
      <c r="N136" s="4">
        <f t="shared" si="29"/>
        <v>2.3121397627811124E-2</v>
      </c>
      <c r="O136" s="4">
        <f t="shared" si="30"/>
        <v>2.3121397646759148E-2</v>
      </c>
      <c r="P136" s="5">
        <f t="shared" si="31"/>
        <v>2.3120748487428296E-2</v>
      </c>
    </row>
    <row r="137" spans="4:16" x14ac:dyDescent="0.25">
      <c r="D137" s="16">
        <f t="shared" si="22"/>
        <v>2.7979999999999712</v>
      </c>
      <c r="E137" s="5">
        <f t="shared" si="23"/>
        <v>15.086544011207097</v>
      </c>
      <c r="G137" s="16">
        <f t="shared" si="24"/>
        <v>2.7979999999999712</v>
      </c>
      <c r="H137" s="4">
        <f t="shared" si="25"/>
        <v>15.086369338840422</v>
      </c>
      <c r="I137" s="5">
        <f t="shared" si="26"/>
        <v>18.172914714819715</v>
      </c>
      <c r="K137" s="16">
        <f t="shared" si="32"/>
        <v>2.7979999999999712</v>
      </c>
      <c r="L137" s="15">
        <f t="shared" si="27"/>
        <v>15.086457012782342</v>
      </c>
      <c r="M137" s="4">
        <f t="shared" si="28"/>
        <v>2.3120748487428296E-2</v>
      </c>
      <c r="N137" s="4">
        <f t="shared" si="29"/>
        <v>2.312009938493377E-2</v>
      </c>
      <c r="O137" s="4">
        <f t="shared" si="30"/>
        <v>2.3120099403877371E-2</v>
      </c>
      <c r="P137" s="5">
        <f t="shared" si="31"/>
        <v>2.3119450358210336E-2</v>
      </c>
    </row>
    <row r="138" spans="4:16" x14ac:dyDescent="0.25">
      <c r="D138" s="16">
        <f t="shared" si="22"/>
        <v>2.803999999999971</v>
      </c>
      <c r="E138" s="5">
        <f t="shared" si="23"/>
        <v>15.10966345648748</v>
      </c>
      <c r="G138" s="16">
        <f t="shared" si="24"/>
        <v>2.803999999999971</v>
      </c>
      <c r="H138" s="4">
        <f t="shared" si="25"/>
        <v>15.109487486181587</v>
      </c>
      <c r="I138" s="5">
        <f t="shared" si="26"/>
        <v>18.219152327906585</v>
      </c>
      <c r="K138" s="16">
        <f t="shared" si="32"/>
        <v>2.803999999999971</v>
      </c>
      <c r="L138" s="15">
        <f t="shared" si="27"/>
        <v>15.109575814170647</v>
      </c>
      <c r="M138" s="4">
        <f t="shared" si="28"/>
        <v>2.3119450358210336E-2</v>
      </c>
      <c r="N138" s="4">
        <f t="shared" si="29"/>
        <v>2.3118801369366362E-2</v>
      </c>
      <c r="O138" s="4">
        <f t="shared" si="30"/>
        <v>2.3118801388305542E-2</v>
      </c>
      <c r="P138" s="5">
        <f t="shared" si="31"/>
        <v>2.3118152456275791E-2</v>
      </c>
    </row>
    <row r="139" spans="4:16" x14ac:dyDescent="0.25">
      <c r="D139" s="16">
        <f t="shared" si="22"/>
        <v>2.8099999999999707</v>
      </c>
      <c r="E139" s="5">
        <f t="shared" si="23"/>
        <v>15.132781603828645</v>
      </c>
      <c r="G139" s="16">
        <f t="shared" si="24"/>
        <v>2.8099999999999707</v>
      </c>
      <c r="H139" s="4">
        <f t="shared" si="25"/>
        <v>15.132604335810777</v>
      </c>
      <c r="I139" s="5">
        <f t="shared" si="26"/>
        <v>18.265387345492556</v>
      </c>
      <c r="K139" s="16">
        <f t="shared" si="32"/>
        <v>2.8099999999999707</v>
      </c>
      <c r="L139" s="15">
        <f t="shared" si="27"/>
        <v>15.132693317770636</v>
      </c>
      <c r="M139" s="4">
        <f t="shared" si="28"/>
        <v>2.3118152456275791E-2</v>
      </c>
      <c r="N139" s="4">
        <f t="shared" si="29"/>
        <v>2.3117503581055836E-2</v>
      </c>
      <c r="O139" s="4">
        <f t="shared" si="30"/>
        <v>2.3117503599990593E-2</v>
      </c>
      <c r="P139" s="5">
        <f t="shared" si="31"/>
        <v>2.3116854781571602E-2</v>
      </c>
    </row>
    <row r="140" spans="4:16" x14ac:dyDescent="0.25">
      <c r="D140" s="16">
        <f t="shared" si="22"/>
        <v>2.8159999999999705</v>
      </c>
      <c r="E140" s="5">
        <f t="shared" si="23"/>
        <v>15.155898453457835</v>
      </c>
      <c r="G140" s="16">
        <f t="shared" si="24"/>
        <v>2.8159999999999705</v>
      </c>
      <c r="H140" s="4">
        <f t="shared" si="25"/>
        <v>15.155719887955183</v>
      </c>
      <c r="I140" s="5">
        <f t="shared" si="26"/>
        <v>18.311619768032017</v>
      </c>
      <c r="K140" s="16">
        <f t="shared" si="32"/>
        <v>2.8159999999999705</v>
      </c>
      <c r="L140" s="15">
        <f t="shared" si="27"/>
        <v>15.155809523809515</v>
      </c>
      <c r="M140" s="4">
        <f t="shared" si="28"/>
        <v>2.3116854781571602E-2</v>
      </c>
      <c r="N140" s="4">
        <f t="shared" si="29"/>
        <v>2.3116206019949147E-2</v>
      </c>
      <c r="O140" s="4">
        <f t="shared" si="30"/>
        <v>2.3116206038879487E-2</v>
      </c>
      <c r="P140" s="5">
        <f t="shared" si="31"/>
        <v>2.3115557334044728E-2</v>
      </c>
    </row>
    <row r="141" spans="4:16" x14ac:dyDescent="0.25">
      <c r="D141" s="16">
        <f t="shared" si="22"/>
        <v>2.8219999999999703</v>
      </c>
      <c r="E141" s="5">
        <f t="shared" si="23"/>
        <v>15.179014005602241</v>
      </c>
      <c r="G141" s="16">
        <f t="shared" si="24"/>
        <v>2.8219999999999703</v>
      </c>
      <c r="H141" s="4">
        <f t="shared" si="25"/>
        <v>15.178834142841943</v>
      </c>
      <c r="I141" s="5">
        <f t="shared" si="26"/>
        <v>18.357849595979253</v>
      </c>
      <c r="K141" s="16">
        <f t="shared" si="32"/>
        <v>2.8219999999999703</v>
      </c>
      <c r="L141" s="15">
        <f t="shared" si="27"/>
        <v>15.178924432514433</v>
      </c>
      <c r="M141" s="4">
        <f t="shared" si="28"/>
        <v>2.3115557334044728E-2</v>
      </c>
      <c r="N141" s="4">
        <f t="shared" si="29"/>
        <v>2.3114908685993259E-2</v>
      </c>
      <c r="O141" s="4">
        <f t="shared" si="30"/>
        <v>2.3114908704919179E-2</v>
      </c>
      <c r="P141" s="5">
        <f t="shared" si="31"/>
        <v>2.3114260113642152E-2</v>
      </c>
    </row>
    <row r="142" spans="4:16" x14ac:dyDescent="0.25">
      <c r="D142" s="16">
        <f t="shared" si="22"/>
        <v>2.8279999999999701</v>
      </c>
      <c r="E142" s="5">
        <f t="shared" si="23"/>
        <v>15.202128260489001</v>
      </c>
      <c r="G142" s="16">
        <f t="shared" si="24"/>
        <v>2.8279999999999701</v>
      </c>
      <c r="H142" s="4">
        <f t="shared" si="25"/>
        <v>15.20194710069814</v>
      </c>
      <c r="I142" s="5">
        <f t="shared" si="26"/>
        <v>18.404076829788441</v>
      </c>
      <c r="K142" s="16">
        <f t="shared" si="32"/>
        <v>2.8279999999999701</v>
      </c>
      <c r="L142" s="15">
        <f t="shared" si="27"/>
        <v>15.20203804411249</v>
      </c>
      <c r="M142" s="4">
        <f t="shared" si="28"/>
        <v>2.3114260113642152E-2</v>
      </c>
      <c r="N142" s="4">
        <f t="shared" si="29"/>
        <v>2.3113611579135156E-2</v>
      </c>
      <c r="O142" s="4">
        <f t="shared" si="30"/>
        <v>2.3113611598056659E-2</v>
      </c>
      <c r="P142" s="5">
        <f t="shared" si="31"/>
        <v>2.3112963120310862E-2</v>
      </c>
    </row>
    <row r="143" spans="4:16" x14ac:dyDescent="0.25">
      <c r="D143" s="16">
        <f t="shared" ref="D143:D206" si="33">D142+$B$1</f>
        <v>2.8339999999999699</v>
      </c>
      <c r="E143" s="5">
        <f t="shared" ref="E143:E206" si="34">E142+$B$1*(4-(E142/(100+D142)))</f>
        <v>15.225241218345198</v>
      </c>
      <c r="G143" s="16">
        <f t="shared" ref="G143:G206" si="35">G142+$B$1</f>
        <v>2.8339999999999699</v>
      </c>
      <c r="H143" s="4">
        <f t="shared" ref="H143:H206" si="36">H142+$B$1*(4-(E143/(100+D143)))</f>
        <v>15.225058761750807</v>
      </c>
      <c r="I143" s="5">
        <f t="shared" ref="I143:I206" si="37">I142+$B$1*(4-(H142/(100+G142))+4-(H143/(100+G143)))</f>
        <v>18.450301469913651</v>
      </c>
      <c r="K143" s="16">
        <f t="shared" si="32"/>
        <v>2.8339999999999699</v>
      </c>
      <c r="L143" s="15">
        <f t="shared" ref="L143:L206" si="38">L142+1/6*(M143+2*N143+2*O143+P143)</f>
        <v>15.225150358830728</v>
      </c>
      <c r="M143" s="4">
        <f t="shared" ref="M143:M206" si="39">$B$1*(4-(L142/(100+K142)))</f>
        <v>2.3112963120310862E-2</v>
      </c>
      <c r="N143" s="4">
        <f t="shared" ref="N143:N206" si="40">$B$1*(4-((L142+1/2*M143)/(100+(K142+1/2*$B$1))))</f>
        <v>2.3112314699321842E-2</v>
      </c>
      <c r="O143" s="4">
        <f t="shared" ref="O143:O206" si="41">$B$1*(4-((L142+1/2*N143)/(100+(K142+1/2*$B$1))))</f>
        <v>2.3112314718238929E-2</v>
      </c>
      <c r="P143" s="5">
        <f t="shared" ref="P143:P206" si="42">$B$1*(4-((L142+O143)/(100+(K142+$B$1))))</f>
        <v>2.3111666353997858E-2</v>
      </c>
    </row>
    <row r="144" spans="4:16" x14ac:dyDescent="0.25">
      <c r="D144" s="16">
        <f t="shared" si="33"/>
        <v>2.8399999999999697</v>
      </c>
      <c r="E144" s="5">
        <f t="shared" si="34"/>
        <v>15.248352879397865</v>
      </c>
      <c r="G144" s="16">
        <f t="shared" si="35"/>
        <v>2.8399999999999697</v>
      </c>
      <c r="H144" s="4">
        <f t="shared" si="36"/>
        <v>15.248169126226921</v>
      </c>
      <c r="I144" s="5">
        <f t="shared" si="37"/>
        <v>18.49652351680885</v>
      </c>
      <c r="K144" s="16">
        <f t="shared" si="32"/>
        <v>2.8399999999999697</v>
      </c>
      <c r="L144" s="15">
        <f t="shared" si="38"/>
        <v>15.24826137689614</v>
      </c>
      <c r="M144" s="4">
        <f t="shared" si="39"/>
        <v>2.3111666353997858E-2</v>
      </c>
      <c r="N144" s="4">
        <f t="shared" si="40"/>
        <v>2.3111018046500321E-2</v>
      </c>
      <c r="O144" s="4">
        <f t="shared" si="41"/>
        <v>2.3111018065412995E-2</v>
      </c>
      <c r="P144" s="5">
        <f t="shared" si="42"/>
        <v>2.3110369814650165E-2</v>
      </c>
    </row>
    <row r="145" spans="4:16" x14ac:dyDescent="0.25">
      <c r="D145" s="16">
        <f t="shared" si="33"/>
        <v>2.8459999999999694</v>
      </c>
      <c r="E145" s="5">
        <f t="shared" si="34"/>
        <v>15.271463243873979</v>
      </c>
      <c r="G145" s="16">
        <f t="shared" si="35"/>
        <v>2.8459999999999694</v>
      </c>
      <c r="H145" s="4">
        <f t="shared" si="36"/>
        <v>15.271278194353409</v>
      </c>
      <c r="I145" s="5">
        <f t="shared" si="37"/>
        <v>18.5427429709279</v>
      </c>
      <c r="K145" s="16">
        <f t="shared" si="32"/>
        <v>2.8459999999999694</v>
      </c>
      <c r="L145" s="15">
        <f t="shared" si="38"/>
        <v>15.271371098535665</v>
      </c>
      <c r="M145" s="4">
        <f t="shared" si="39"/>
        <v>2.3110369814650165E-2</v>
      </c>
      <c r="N145" s="4">
        <f t="shared" si="40"/>
        <v>2.3109721620617633E-2</v>
      </c>
      <c r="O145" s="4">
        <f t="shared" si="41"/>
        <v>2.310972163952589E-2</v>
      </c>
      <c r="P145" s="5">
        <f t="shared" si="42"/>
        <v>2.3109073502214826E-2</v>
      </c>
    </row>
    <row r="146" spans="4:16" x14ac:dyDescent="0.25">
      <c r="D146" s="16">
        <f t="shared" si="33"/>
        <v>2.8519999999999692</v>
      </c>
      <c r="E146" s="5">
        <f t="shared" si="34"/>
        <v>15.294572312000467</v>
      </c>
      <c r="G146" s="16">
        <f t="shared" si="35"/>
        <v>2.8519999999999692</v>
      </c>
      <c r="H146" s="4">
        <f t="shared" si="36"/>
        <v>15.294385966357142</v>
      </c>
      <c r="I146" s="5">
        <f t="shared" si="37"/>
        <v>18.588959832724552</v>
      </c>
      <c r="K146" s="16">
        <f t="shared" si="32"/>
        <v>2.8519999999999692</v>
      </c>
      <c r="L146" s="15">
        <f t="shared" si="38"/>
        <v>15.294479523976189</v>
      </c>
      <c r="M146" s="4">
        <f t="shared" si="39"/>
        <v>2.3109073502214826E-2</v>
      </c>
      <c r="N146" s="4">
        <f t="shared" si="40"/>
        <v>2.3108425421620817E-2</v>
      </c>
      <c r="O146" s="4">
        <f t="shared" si="41"/>
        <v>2.3108425440524664E-2</v>
      </c>
      <c r="P146" s="5">
        <f t="shared" si="42"/>
        <v>2.3107777416638886E-2</v>
      </c>
    </row>
    <row r="147" spans="4:16" x14ac:dyDescent="0.25">
      <c r="D147" s="16">
        <f t="shared" si="33"/>
        <v>2.857999999999969</v>
      </c>
      <c r="E147" s="5">
        <f t="shared" si="34"/>
        <v>15.3176800840042</v>
      </c>
      <c r="G147" s="16">
        <f t="shared" si="35"/>
        <v>2.857999999999969</v>
      </c>
      <c r="H147" s="4">
        <f t="shared" si="36"/>
        <v>15.317492442464941</v>
      </c>
      <c r="I147" s="5">
        <f t="shared" si="37"/>
        <v>18.635174102652456</v>
      </c>
      <c r="K147" s="16">
        <f t="shared" si="32"/>
        <v>2.857999999999969</v>
      </c>
      <c r="L147" s="15">
        <f t="shared" si="38"/>
        <v>15.317586653444545</v>
      </c>
      <c r="M147" s="4">
        <f t="shared" si="39"/>
        <v>2.3107777416638886E-2</v>
      </c>
      <c r="N147" s="4">
        <f t="shared" si="40"/>
        <v>2.3107129449456934E-2</v>
      </c>
      <c r="O147" s="4">
        <f t="shared" si="41"/>
        <v>2.3107129468356372E-2</v>
      </c>
      <c r="P147" s="5">
        <f t="shared" si="42"/>
        <v>2.3106481557869422E-2</v>
      </c>
    </row>
    <row r="148" spans="4:16" x14ac:dyDescent="0.25">
      <c r="D148" s="16">
        <f t="shared" si="33"/>
        <v>2.8639999999999688</v>
      </c>
      <c r="E148" s="5">
        <f t="shared" si="34"/>
        <v>15.340786560111999</v>
      </c>
      <c r="G148" s="16">
        <f t="shared" si="35"/>
        <v>2.8639999999999688</v>
      </c>
      <c r="H148" s="4">
        <f t="shared" si="36"/>
        <v>15.340597622903571</v>
      </c>
      <c r="I148" s="5">
        <f t="shared" si="37"/>
        <v>18.681385781165154</v>
      </c>
      <c r="K148" s="16">
        <f t="shared" si="32"/>
        <v>2.8639999999999688</v>
      </c>
      <c r="L148" s="15">
        <f t="shared" si="38"/>
        <v>15.340692487167512</v>
      </c>
      <c r="M148" s="4">
        <f t="shared" si="39"/>
        <v>2.3106481557869422E-2</v>
      </c>
      <c r="N148" s="4">
        <f t="shared" si="40"/>
        <v>2.3105833704073063E-2</v>
      </c>
      <c r="O148" s="4">
        <f t="shared" si="41"/>
        <v>2.3105833722968087E-2</v>
      </c>
      <c r="P148" s="5">
        <f t="shared" si="42"/>
        <v>2.3105185925853505E-2</v>
      </c>
    </row>
    <row r="149" spans="4:16" x14ac:dyDescent="0.25">
      <c r="D149" s="16">
        <f t="shared" si="33"/>
        <v>2.8699999999999686</v>
      </c>
      <c r="E149" s="5">
        <f t="shared" si="34"/>
        <v>15.363891740550629</v>
      </c>
      <c r="G149" s="16">
        <f t="shared" si="35"/>
        <v>2.8699999999999686</v>
      </c>
      <c r="H149" s="4">
        <f t="shared" si="36"/>
        <v>15.363701507899748</v>
      </c>
      <c r="I149" s="5">
        <f t="shared" si="37"/>
        <v>18.727594868716082</v>
      </c>
      <c r="K149" s="16">
        <f t="shared" si="32"/>
        <v>2.8699999999999686</v>
      </c>
      <c r="L149" s="15">
        <f t="shared" si="38"/>
        <v>15.363797025371818</v>
      </c>
      <c r="M149" s="4">
        <f t="shared" si="39"/>
        <v>2.3105185925853505E-2</v>
      </c>
      <c r="N149" s="4">
        <f t="shared" si="40"/>
        <v>2.3104538185416287E-2</v>
      </c>
      <c r="O149" s="4">
        <f t="shared" si="41"/>
        <v>2.3104538204306909E-2</v>
      </c>
      <c r="P149" s="5">
        <f t="shared" si="42"/>
        <v>2.3103890520538243E-2</v>
      </c>
    </row>
    <row r="150" spans="4:16" x14ac:dyDescent="0.25">
      <c r="D150" s="16">
        <f t="shared" si="33"/>
        <v>2.8759999999999684</v>
      </c>
      <c r="E150" s="5">
        <f t="shared" si="34"/>
        <v>15.386995625546806</v>
      </c>
      <c r="G150" s="16">
        <f t="shared" si="35"/>
        <v>2.8759999999999684</v>
      </c>
      <c r="H150" s="4">
        <f t="shared" si="36"/>
        <v>15.38680409768013</v>
      </c>
      <c r="I150" s="5">
        <f t="shared" si="37"/>
        <v>18.773801365758573</v>
      </c>
      <c r="K150" s="16">
        <f t="shared" si="32"/>
        <v>2.8759999999999684</v>
      </c>
      <c r="L150" s="15">
        <f t="shared" si="38"/>
        <v>15.386900268284137</v>
      </c>
      <c r="M150" s="4">
        <f t="shared" si="39"/>
        <v>2.3103890520538243E-2</v>
      </c>
      <c r="N150" s="4">
        <f t="shared" si="40"/>
        <v>2.3103242893433722E-2</v>
      </c>
      <c r="O150" s="4">
        <f t="shared" si="41"/>
        <v>2.3103242912319934E-2</v>
      </c>
      <c r="P150" s="5">
        <f t="shared" si="42"/>
        <v>2.3102595341870751E-2</v>
      </c>
    </row>
    <row r="151" spans="4:16" x14ac:dyDescent="0.25">
      <c r="D151" s="16">
        <f t="shared" si="33"/>
        <v>2.8819999999999681</v>
      </c>
      <c r="E151" s="5">
        <f t="shared" si="34"/>
        <v>15.410098215327189</v>
      </c>
      <c r="G151" s="16">
        <f t="shared" si="35"/>
        <v>2.8819999999999681</v>
      </c>
      <c r="H151" s="4">
        <f t="shared" si="36"/>
        <v>15.409905392471329</v>
      </c>
      <c r="I151" s="5">
        <f t="shared" si="37"/>
        <v>18.820005272745846</v>
      </c>
      <c r="K151" s="16">
        <f t="shared" si="32"/>
        <v>2.8819999999999681</v>
      </c>
      <c r="L151" s="15">
        <f t="shared" si="38"/>
        <v>15.41000221613109</v>
      </c>
      <c r="M151" s="4">
        <f t="shared" si="39"/>
        <v>2.3102595341870751E-2</v>
      </c>
      <c r="N151" s="4">
        <f t="shared" si="40"/>
        <v>2.310194782807249E-2</v>
      </c>
      <c r="O151" s="4">
        <f t="shared" si="41"/>
        <v>2.3101947846954296E-2</v>
      </c>
      <c r="P151" s="5">
        <f t="shared" si="42"/>
        <v>2.3101300389798154E-2</v>
      </c>
    </row>
    <row r="152" spans="4:16" x14ac:dyDescent="0.25">
      <c r="D152" s="16">
        <f t="shared" si="33"/>
        <v>2.8879999999999679</v>
      </c>
      <c r="E152" s="5">
        <f t="shared" si="34"/>
        <v>15.433199510118387</v>
      </c>
      <c r="G152" s="16">
        <f t="shared" si="35"/>
        <v>2.8879999999999679</v>
      </c>
      <c r="H152" s="4">
        <f t="shared" si="36"/>
        <v>15.433005392499897</v>
      </c>
      <c r="I152" s="5">
        <f t="shared" si="37"/>
        <v>18.866206590131025</v>
      </c>
      <c r="K152" s="16">
        <f t="shared" si="32"/>
        <v>2.8879999999999679</v>
      </c>
      <c r="L152" s="15">
        <f t="shared" si="38"/>
        <v>15.433102869139248</v>
      </c>
      <c r="M152" s="4">
        <f t="shared" si="39"/>
        <v>2.3101300389798154E-2</v>
      </c>
      <c r="N152" s="4">
        <f t="shared" si="40"/>
        <v>2.310065298927972E-2</v>
      </c>
      <c r="O152" s="4">
        <f t="shared" si="41"/>
        <v>2.3100653008157123E-2</v>
      </c>
      <c r="P152" s="5">
        <f t="shared" si="42"/>
        <v>2.3100005664267596E-2</v>
      </c>
    </row>
    <row r="153" spans="4:16" x14ac:dyDescent="0.25">
      <c r="D153" s="16">
        <f t="shared" si="33"/>
        <v>2.8939999999999677</v>
      </c>
      <c r="E153" s="5">
        <f t="shared" si="34"/>
        <v>15.456299510146955</v>
      </c>
      <c r="G153" s="16">
        <f t="shared" si="35"/>
        <v>2.8939999999999677</v>
      </c>
      <c r="H153" s="4">
        <f t="shared" si="36"/>
        <v>15.456104097992338</v>
      </c>
      <c r="I153" s="5">
        <f t="shared" si="37"/>
        <v>18.912405318367124</v>
      </c>
      <c r="K153" s="16">
        <f t="shared" si="32"/>
        <v>2.8939999999999677</v>
      </c>
      <c r="L153" s="15">
        <f t="shared" si="38"/>
        <v>15.456202227535123</v>
      </c>
      <c r="M153" s="4">
        <f t="shared" si="39"/>
        <v>2.3100005664267596E-2</v>
      </c>
      <c r="N153" s="4">
        <f t="shared" si="40"/>
        <v>2.3099358377002572E-2</v>
      </c>
      <c r="O153" s="4">
        <f t="shared" si="41"/>
        <v>2.3099358395875572E-2</v>
      </c>
      <c r="P153" s="5">
        <f t="shared" si="42"/>
        <v>2.3098711165226247E-2</v>
      </c>
    </row>
    <row r="154" spans="4:16" x14ac:dyDescent="0.25">
      <c r="D154" s="16">
        <f t="shared" si="33"/>
        <v>2.8999999999999675</v>
      </c>
      <c r="E154" s="5">
        <f t="shared" si="34"/>
        <v>15.479398215639396</v>
      </c>
      <c r="G154" s="16">
        <f t="shared" si="35"/>
        <v>2.8999999999999675</v>
      </c>
      <c r="H154" s="4">
        <f t="shared" si="36"/>
        <v>15.4792015091751</v>
      </c>
      <c r="I154" s="5">
        <f t="shared" si="37"/>
        <v>18.958601457907051</v>
      </c>
      <c r="K154" s="16">
        <f t="shared" si="32"/>
        <v>2.8999999999999675</v>
      </c>
      <c r="L154" s="15">
        <f t="shared" si="38"/>
        <v>15.479300291545179</v>
      </c>
      <c r="M154" s="4">
        <f t="shared" si="39"/>
        <v>2.3098711165226247E-2</v>
      </c>
      <c r="N154" s="4">
        <f t="shared" si="40"/>
        <v>2.3098063991188213E-2</v>
      </c>
      <c r="O154" s="4">
        <f t="shared" si="41"/>
        <v>2.3098064010056811E-2</v>
      </c>
      <c r="P154" s="5">
        <f t="shared" si="42"/>
        <v>2.3097416892621271E-2</v>
      </c>
    </row>
    <row r="155" spans="4:16" x14ac:dyDescent="0.25">
      <c r="D155" s="16">
        <f t="shared" si="33"/>
        <v>2.9059999999999673</v>
      </c>
      <c r="E155" s="5">
        <f t="shared" si="34"/>
        <v>15.502495626822158</v>
      </c>
      <c r="G155" s="16">
        <f t="shared" si="35"/>
        <v>2.9059999999999673</v>
      </c>
      <c r="H155" s="4">
        <f t="shared" si="36"/>
        <v>15.502297626274579</v>
      </c>
      <c r="I155" s="5">
        <f t="shared" si="37"/>
        <v>19.004795009203605</v>
      </c>
      <c r="K155" s="16">
        <f t="shared" si="32"/>
        <v>2.9059999999999673</v>
      </c>
      <c r="L155" s="15">
        <f t="shared" si="38"/>
        <v>15.502397061395827</v>
      </c>
      <c r="M155" s="4">
        <f t="shared" si="39"/>
        <v>2.3097416892621271E-2</v>
      </c>
      <c r="N155" s="4">
        <f t="shared" si="40"/>
        <v>2.3096769831783825E-2</v>
      </c>
      <c r="O155" s="4">
        <f t="shared" si="41"/>
        <v>2.3096769850648024E-2</v>
      </c>
      <c r="P155" s="5">
        <f t="shared" si="42"/>
        <v>2.3096122846399871E-2</v>
      </c>
    </row>
    <row r="156" spans="4:16" x14ac:dyDescent="0.25">
      <c r="D156" s="16">
        <f t="shared" si="33"/>
        <v>2.9119999999999671</v>
      </c>
      <c r="E156" s="5">
        <f t="shared" si="34"/>
        <v>15.525591743921638</v>
      </c>
      <c r="G156" s="16">
        <f t="shared" si="35"/>
        <v>2.9119999999999671</v>
      </c>
      <c r="H156" s="4">
        <f t="shared" si="36"/>
        <v>15.52539244951712</v>
      </c>
      <c r="I156" s="5">
        <f t="shared" si="37"/>
        <v>19.050985972709483</v>
      </c>
      <c r="K156" s="16">
        <f t="shared" si="32"/>
        <v>2.9119999999999671</v>
      </c>
      <c r="L156" s="15">
        <f t="shared" si="38"/>
        <v>15.525492537313424</v>
      </c>
      <c r="M156" s="4">
        <f t="shared" si="39"/>
        <v>2.3096122846399871E-2</v>
      </c>
      <c r="N156" s="4">
        <f t="shared" si="40"/>
        <v>2.309547589873661E-2</v>
      </c>
      <c r="O156" s="4">
        <f t="shared" si="41"/>
        <v>2.3095475917596409E-2</v>
      </c>
      <c r="P156" s="5">
        <f t="shared" si="42"/>
        <v>2.3094829026509247E-2</v>
      </c>
    </row>
    <row r="157" spans="4:16" x14ac:dyDescent="0.25">
      <c r="D157" s="16">
        <f t="shared" si="33"/>
        <v>2.9179999999999668</v>
      </c>
      <c r="E157" s="5">
        <f t="shared" si="34"/>
        <v>15.548686567164179</v>
      </c>
      <c r="G157" s="16">
        <f t="shared" si="35"/>
        <v>2.9179999999999668</v>
      </c>
      <c r="H157" s="4">
        <f t="shared" si="36"/>
        <v>15.548485979129016</v>
      </c>
      <c r="I157" s="5">
        <f t="shared" si="37"/>
        <v>19.097174348877282</v>
      </c>
      <c r="K157" s="16">
        <f t="shared" si="32"/>
        <v>2.9179999999999668</v>
      </c>
      <c r="L157" s="15">
        <f t="shared" si="38"/>
        <v>15.548586719524273</v>
      </c>
      <c r="M157" s="4">
        <f t="shared" si="39"/>
        <v>2.3094829026509247E-2</v>
      </c>
      <c r="N157" s="4">
        <f t="shared" si="40"/>
        <v>2.309418219199378E-2</v>
      </c>
      <c r="O157" s="4">
        <f t="shared" si="41"/>
        <v>2.309418221084918E-2</v>
      </c>
      <c r="P157" s="5">
        <f t="shared" si="42"/>
        <v>2.309353543289662E-2</v>
      </c>
    </row>
    <row r="158" spans="4:16" x14ac:dyDescent="0.25">
      <c r="D158" s="16">
        <f t="shared" si="33"/>
        <v>2.9239999999999666</v>
      </c>
      <c r="E158" s="5">
        <f t="shared" si="34"/>
        <v>15.571780096776074</v>
      </c>
      <c r="G158" s="16">
        <f t="shared" si="35"/>
        <v>2.9239999999999666</v>
      </c>
      <c r="H158" s="4">
        <f t="shared" si="36"/>
        <v>15.571578215336501</v>
      </c>
      <c r="I158" s="5">
        <f t="shared" si="37"/>
        <v>19.14336013815948</v>
      </c>
      <c r="K158" s="16">
        <f t="shared" si="32"/>
        <v>2.9239999999999666</v>
      </c>
      <c r="L158" s="15">
        <f t="shared" si="38"/>
        <v>15.571679608254627</v>
      </c>
      <c r="M158" s="4">
        <f t="shared" si="39"/>
        <v>2.309353543289662E-2</v>
      </c>
      <c r="N158" s="4">
        <f t="shared" si="40"/>
        <v>2.3092888711502568E-2</v>
      </c>
      <c r="O158" s="4">
        <f t="shared" si="41"/>
        <v>2.3092888730353572E-2</v>
      </c>
      <c r="P158" s="5">
        <f t="shared" si="42"/>
        <v>2.3092242065509232E-2</v>
      </c>
    </row>
    <row r="159" spans="4:16" x14ac:dyDescent="0.25">
      <c r="D159" s="16">
        <f t="shared" si="33"/>
        <v>2.9299999999999664</v>
      </c>
      <c r="E159" s="5">
        <f t="shared" si="34"/>
        <v>15.594872332983559</v>
      </c>
      <c r="G159" s="16">
        <f t="shared" si="35"/>
        <v>2.9299999999999664</v>
      </c>
      <c r="H159" s="4">
        <f t="shared" si="36"/>
        <v>15.594669158365765</v>
      </c>
      <c r="I159" s="5">
        <f t="shared" si="37"/>
        <v>19.189543341008463</v>
      </c>
      <c r="K159" s="16">
        <f t="shared" si="32"/>
        <v>2.9299999999999664</v>
      </c>
      <c r="L159" s="15">
        <f t="shared" si="38"/>
        <v>15.594771203730684</v>
      </c>
      <c r="M159" s="4">
        <f t="shared" si="39"/>
        <v>2.3092242065509232E-2</v>
      </c>
      <c r="N159" s="4">
        <f t="shared" si="40"/>
        <v>2.3091595457210214E-2</v>
      </c>
      <c r="O159" s="4">
        <f t="shared" si="41"/>
        <v>2.3091595476056822E-2</v>
      </c>
      <c r="P159" s="5">
        <f t="shared" si="42"/>
        <v>2.3090948924294336E-2</v>
      </c>
    </row>
    <row r="160" spans="4:16" x14ac:dyDescent="0.25">
      <c r="D160" s="16">
        <f t="shared" si="33"/>
        <v>2.9359999999999662</v>
      </c>
      <c r="E160" s="5">
        <f t="shared" si="34"/>
        <v>15.617963276012823</v>
      </c>
      <c r="G160" s="16">
        <f t="shared" si="35"/>
        <v>2.9359999999999662</v>
      </c>
      <c r="H160" s="4">
        <f t="shared" si="36"/>
        <v>15.617758808442938</v>
      </c>
      <c r="I160" s="5">
        <f t="shared" si="37"/>
        <v>19.235723957876502</v>
      </c>
      <c r="K160" s="16">
        <f t="shared" si="32"/>
        <v>2.9359999999999662</v>
      </c>
      <c r="L160" s="15">
        <f t="shared" si="38"/>
        <v>15.617861506178588</v>
      </c>
      <c r="M160" s="4">
        <f t="shared" si="39"/>
        <v>2.3090948924294336E-2</v>
      </c>
      <c r="N160" s="4">
        <f t="shared" si="40"/>
        <v>2.3090302429063982E-2</v>
      </c>
      <c r="O160" s="4">
        <f t="shared" si="41"/>
        <v>2.3090302447906198E-2</v>
      </c>
      <c r="P160" s="5">
        <f t="shared" si="42"/>
        <v>2.3089656009199197E-2</v>
      </c>
    </row>
    <row r="161" spans="4:16" x14ac:dyDescent="0.25">
      <c r="D161" s="16">
        <f t="shared" si="33"/>
        <v>2.941999999999966</v>
      </c>
      <c r="E161" s="5">
        <f t="shared" si="34"/>
        <v>15.641052926089996</v>
      </c>
      <c r="G161" s="16">
        <f t="shared" si="35"/>
        <v>2.941999999999966</v>
      </c>
      <c r="H161" s="4">
        <f t="shared" si="36"/>
        <v>15.640847165794101</v>
      </c>
      <c r="I161" s="5">
        <f t="shared" si="37"/>
        <v>19.281901989215765</v>
      </c>
      <c r="K161" s="16">
        <f t="shared" si="32"/>
        <v>2.941999999999966</v>
      </c>
      <c r="L161" s="15">
        <f t="shared" si="38"/>
        <v>15.640950515824438</v>
      </c>
      <c r="M161" s="4">
        <f t="shared" si="39"/>
        <v>2.3089656009199197E-2</v>
      </c>
      <c r="N161" s="4">
        <f t="shared" si="40"/>
        <v>2.3089009627011152E-2</v>
      </c>
      <c r="O161" s="4">
        <f t="shared" si="41"/>
        <v>2.3089009645848972E-2</v>
      </c>
      <c r="P161" s="5">
        <f t="shared" si="42"/>
        <v>2.3088363320171099E-2</v>
      </c>
    </row>
    <row r="162" spans="4:16" x14ac:dyDescent="0.25">
      <c r="D162" s="16">
        <f t="shared" si="33"/>
        <v>2.9479999999999658</v>
      </c>
      <c r="E162" s="5">
        <f t="shared" si="34"/>
        <v>15.664141283441159</v>
      </c>
      <c r="G162" s="16">
        <f t="shared" si="35"/>
        <v>2.9479999999999658</v>
      </c>
      <c r="H162" s="4">
        <f t="shared" si="36"/>
        <v>15.663934230645282</v>
      </c>
      <c r="I162" s="5">
        <f t="shared" si="37"/>
        <v>19.32807743547832</v>
      </c>
      <c r="K162" s="16">
        <f t="shared" si="32"/>
        <v>2.9479999999999658</v>
      </c>
      <c r="L162" s="15">
        <f t="shared" si="38"/>
        <v>15.664038232894269</v>
      </c>
      <c r="M162" s="4">
        <f t="shared" si="39"/>
        <v>2.3088363320171099E-2</v>
      </c>
      <c r="N162" s="4">
        <f t="shared" si="40"/>
        <v>2.3087717050999008E-2</v>
      </c>
      <c r="O162" s="4">
        <f t="shared" si="41"/>
        <v>2.3087717069832439E-2</v>
      </c>
      <c r="P162" s="5">
        <f t="shared" si="42"/>
        <v>2.3087070857157346E-2</v>
      </c>
    </row>
    <row r="163" spans="4:16" x14ac:dyDescent="0.25">
      <c r="D163" s="16">
        <f t="shared" si="33"/>
        <v>2.9539999999999655</v>
      </c>
      <c r="E163" s="5">
        <f t="shared" si="34"/>
        <v>15.68722834829234</v>
      </c>
      <c r="G163" s="16">
        <f t="shared" si="35"/>
        <v>2.9539999999999655</v>
      </c>
      <c r="H163" s="4">
        <f t="shared" si="36"/>
        <v>15.687020003222454</v>
      </c>
      <c r="I163" s="5">
        <f t="shared" si="37"/>
        <v>19.374250297116124</v>
      </c>
      <c r="K163" s="16">
        <f t="shared" si="32"/>
        <v>2.9539999999999655</v>
      </c>
      <c r="L163" s="15">
        <f t="shared" si="38"/>
        <v>15.687124657614072</v>
      </c>
      <c r="M163" s="4">
        <f t="shared" si="39"/>
        <v>2.3087070857157346E-2</v>
      </c>
      <c r="N163" s="4">
        <f t="shared" si="40"/>
        <v>2.3086424700974859E-2</v>
      </c>
      <c r="O163" s="4">
        <f t="shared" si="41"/>
        <v>2.3086424719803902E-2</v>
      </c>
      <c r="P163" s="5">
        <f t="shared" si="42"/>
        <v>2.308577862010525E-2</v>
      </c>
    </row>
    <row r="164" spans="4:16" x14ac:dyDescent="0.25">
      <c r="D164" s="16">
        <f t="shared" si="33"/>
        <v>2.9599999999999653</v>
      </c>
      <c r="E164" s="5">
        <f t="shared" si="34"/>
        <v>15.710314120869512</v>
      </c>
      <c r="G164" s="16">
        <f t="shared" si="35"/>
        <v>2.9599999999999653</v>
      </c>
      <c r="H164" s="4">
        <f t="shared" si="36"/>
        <v>15.710104483751541</v>
      </c>
      <c r="I164" s="5">
        <f t="shared" si="37"/>
        <v>19.420420574581026</v>
      </c>
      <c r="K164" s="16">
        <f t="shared" si="32"/>
        <v>2.9599999999999653</v>
      </c>
      <c r="L164" s="15">
        <f t="shared" si="38"/>
        <v>15.710209790209783</v>
      </c>
      <c r="M164" s="4">
        <f t="shared" si="39"/>
        <v>2.308577862010525E-2</v>
      </c>
      <c r="N164" s="4">
        <f t="shared" si="40"/>
        <v>2.3085132576886033E-2</v>
      </c>
      <c r="O164" s="4">
        <f t="shared" si="41"/>
        <v>2.3085132595710683E-2</v>
      </c>
      <c r="P164" s="5">
        <f t="shared" si="42"/>
        <v>2.3084486608962132E-2</v>
      </c>
    </row>
    <row r="165" spans="4:16" x14ac:dyDescent="0.25">
      <c r="D165" s="16">
        <f t="shared" si="33"/>
        <v>2.9659999999999651</v>
      </c>
      <c r="E165" s="5">
        <f t="shared" si="34"/>
        <v>15.7333986013986</v>
      </c>
      <c r="G165" s="16">
        <f t="shared" si="35"/>
        <v>2.9659999999999651</v>
      </c>
      <c r="H165" s="4">
        <f t="shared" si="36"/>
        <v>15.733187672458412</v>
      </c>
      <c r="I165" s="5">
        <f t="shared" si="37"/>
        <v>19.466588268324777</v>
      </c>
      <c r="K165" s="16">
        <f t="shared" si="32"/>
        <v>2.9659999999999651</v>
      </c>
      <c r="L165" s="15">
        <f t="shared" si="38"/>
        <v>15.733293630907282</v>
      </c>
      <c r="M165" s="4">
        <f t="shared" si="39"/>
        <v>2.3084486608962132E-2</v>
      </c>
      <c r="N165" s="4">
        <f t="shared" si="40"/>
        <v>2.308384067867986E-2</v>
      </c>
      <c r="O165" s="4">
        <f t="shared" si="41"/>
        <v>2.3083840697500125E-2</v>
      </c>
      <c r="P165" s="5">
        <f t="shared" si="42"/>
        <v>2.3083194823675351E-2</v>
      </c>
    </row>
    <row r="166" spans="4:16" x14ac:dyDescent="0.25">
      <c r="D166" s="16">
        <f t="shared" si="33"/>
        <v>2.9719999999999649</v>
      </c>
      <c r="E166" s="5">
        <f t="shared" si="34"/>
        <v>15.75648179010547</v>
      </c>
      <c r="G166" s="16">
        <f t="shared" si="35"/>
        <v>2.9719999999999649</v>
      </c>
      <c r="H166" s="4">
        <f t="shared" si="36"/>
        <v>15.756269569568882</v>
      </c>
      <c r="I166" s="5">
        <f t="shared" si="37"/>
        <v>19.512753378799022</v>
      </c>
      <c r="K166" s="16">
        <f t="shared" si="32"/>
        <v>2.9719999999999649</v>
      </c>
      <c r="L166" s="15">
        <f t="shared" si="38"/>
        <v>15.756376179932401</v>
      </c>
      <c r="M166" s="4">
        <f t="shared" si="39"/>
        <v>2.3083194823675351E-2</v>
      </c>
      <c r="N166" s="4">
        <f t="shared" si="40"/>
        <v>2.3082549006303694E-2</v>
      </c>
      <c r="O166" s="4">
        <f t="shared" si="41"/>
        <v>2.3082549025119574E-2</v>
      </c>
      <c r="P166" s="5">
        <f t="shared" si="42"/>
        <v>2.3081903264192263E-2</v>
      </c>
    </row>
    <row r="167" spans="4:16" x14ac:dyDescent="0.25">
      <c r="D167" s="16">
        <f t="shared" si="33"/>
        <v>2.9779999999999647</v>
      </c>
      <c r="E167" s="5">
        <f t="shared" si="34"/>
        <v>15.779563687215941</v>
      </c>
      <c r="G167" s="16">
        <f t="shared" si="35"/>
        <v>2.9779999999999647</v>
      </c>
      <c r="H167" s="4">
        <f t="shared" si="36"/>
        <v>15.779350175308718</v>
      </c>
      <c r="I167" s="5">
        <f t="shared" si="37"/>
        <v>19.558915906455294</v>
      </c>
      <c r="K167" s="16">
        <f t="shared" si="32"/>
        <v>2.9779999999999647</v>
      </c>
      <c r="L167" s="15">
        <f t="shared" si="38"/>
        <v>15.779457437510917</v>
      </c>
      <c r="M167" s="4">
        <f t="shared" si="39"/>
        <v>2.3081903264192263E-2</v>
      </c>
      <c r="N167" s="4">
        <f t="shared" si="40"/>
        <v>2.3081257559704908E-2</v>
      </c>
      <c r="O167" s="4">
        <f t="shared" si="41"/>
        <v>2.3081257578516402E-2</v>
      </c>
      <c r="P167" s="5">
        <f t="shared" si="42"/>
        <v>2.3080611930460241E-2</v>
      </c>
    </row>
    <row r="168" spans="4:16" x14ac:dyDescent="0.25">
      <c r="D168" s="16">
        <f t="shared" si="33"/>
        <v>2.9839999999999645</v>
      </c>
      <c r="E168" s="5">
        <f t="shared" si="34"/>
        <v>15.802644292955776</v>
      </c>
      <c r="G168" s="16">
        <f t="shared" si="35"/>
        <v>2.9839999999999645</v>
      </c>
      <c r="H168" s="4">
        <f t="shared" si="36"/>
        <v>15.802429489903629</v>
      </c>
      <c r="I168" s="5">
        <f t="shared" si="37"/>
        <v>19.605075851745028</v>
      </c>
      <c r="K168" s="16">
        <f t="shared" si="32"/>
        <v>2.9839999999999645</v>
      </c>
      <c r="L168" s="15">
        <f t="shared" si="38"/>
        <v>15.802537403868554</v>
      </c>
      <c r="M168" s="4">
        <f t="shared" si="39"/>
        <v>2.3080611930460241E-2</v>
      </c>
      <c r="N168" s="4">
        <f t="shared" si="40"/>
        <v>2.307996633883088E-2</v>
      </c>
      <c r="O168" s="4">
        <f t="shared" si="41"/>
        <v>2.3079966357637993E-2</v>
      </c>
      <c r="P168" s="5">
        <f t="shared" si="42"/>
        <v>2.3079320822426676E-2</v>
      </c>
    </row>
    <row r="169" spans="4:16" x14ac:dyDescent="0.25">
      <c r="D169" s="16">
        <f t="shared" si="33"/>
        <v>2.9899999999999642</v>
      </c>
      <c r="E169" s="5">
        <f t="shared" si="34"/>
        <v>15.825723607550687</v>
      </c>
      <c r="G169" s="16">
        <f t="shared" si="35"/>
        <v>2.9899999999999642</v>
      </c>
      <c r="H169" s="4">
        <f t="shared" si="36"/>
        <v>15.825507513579273</v>
      </c>
      <c r="I169" s="5">
        <f t="shared" si="37"/>
        <v>19.651233215119547</v>
      </c>
      <c r="K169" s="16">
        <f t="shared" si="32"/>
        <v>2.9899999999999642</v>
      </c>
      <c r="L169" s="15">
        <f t="shared" si="38"/>
        <v>15.825616079230985</v>
      </c>
      <c r="M169" s="4">
        <f t="shared" si="39"/>
        <v>2.3079320822426676E-2</v>
      </c>
      <c r="N169" s="4">
        <f t="shared" si="40"/>
        <v>2.3078675343629014E-2</v>
      </c>
      <c r="O169" s="4">
        <f t="shared" si="41"/>
        <v>2.3078675362431741E-2</v>
      </c>
      <c r="P169" s="5">
        <f t="shared" si="42"/>
        <v>2.3078029940038977E-2</v>
      </c>
    </row>
    <row r="170" spans="4:16" x14ac:dyDescent="0.25">
      <c r="D170" s="16">
        <f t="shared" si="33"/>
        <v>2.995999999999964</v>
      </c>
      <c r="E170" s="5">
        <f t="shared" si="34"/>
        <v>15.848801631226332</v>
      </c>
      <c r="G170" s="16">
        <f t="shared" si="35"/>
        <v>2.995999999999964</v>
      </c>
      <c r="H170" s="4">
        <f t="shared" si="36"/>
        <v>15.848584246561259</v>
      </c>
      <c r="I170" s="5">
        <f t="shared" si="37"/>
        <v>19.697387997030074</v>
      </c>
      <c r="K170" s="16">
        <f t="shared" si="32"/>
        <v>2.995999999999964</v>
      </c>
      <c r="L170" s="15">
        <f t="shared" si="38"/>
        <v>15.84869346382383</v>
      </c>
      <c r="M170" s="4">
        <f t="shared" si="39"/>
        <v>2.3078029940038977E-2</v>
      </c>
      <c r="N170" s="4">
        <f t="shared" si="40"/>
        <v>2.3077384574046723E-2</v>
      </c>
      <c r="O170" s="4">
        <f t="shared" si="41"/>
        <v>2.3077384592845068E-2</v>
      </c>
      <c r="P170" s="5">
        <f t="shared" si="42"/>
        <v>2.3076739283244566E-2</v>
      </c>
    </row>
    <row r="171" spans="4:16" x14ac:dyDescent="0.25">
      <c r="D171" s="16">
        <f t="shared" si="33"/>
        <v>3.0019999999999638</v>
      </c>
      <c r="E171" s="5">
        <f t="shared" si="34"/>
        <v>15.871878364208317</v>
      </c>
      <c r="G171" s="16">
        <f t="shared" si="35"/>
        <v>3.0019999999999638</v>
      </c>
      <c r="H171" s="4">
        <f t="shared" si="36"/>
        <v>15.871659689075139</v>
      </c>
      <c r="I171" s="5">
        <f t="shared" si="37"/>
        <v>19.743540197927725</v>
      </c>
      <c r="K171" s="16">
        <f t="shared" si="32"/>
        <v>3.0019999999999638</v>
      </c>
      <c r="L171" s="15">
        <f t="shared" si="38"/>
        <v>15.871769557872655</v>
      </c>
      <c r="M171" s="4">
        <f t="shared" si="39"/>
        <v>2.3076739283244566E-2</v>
      </c>
      <c r="N171" s="4">
        <f t="shared" si="40"/>
        <v>2.3076094030031431E-2</v>
      </c>
      <c r="O171" s="4">
        <f t="shared" si="41"/>
        <v>2.3076094048825394E-2</v>
      </c>
      <c r="P171" s="5">
        <f t="shared" si="42"/>
        <v>2.3075448851990872E-2</v>
      </c>
    </row>
    <row r="172" spans="4:16" x14ac:dyDescent="0.25">
      <c r="D172" s="16">
        <f t="shared" si="33"/>
        <v>3.0079999999999636</v>
      </c>
      <c r="E172" s="5">
        <f t="shared" si="34"/>
        <v>15.894953806722198</v>
      </c>
      <c r="G172" s="16">
        <f t="shared" si="35"/>
        <v>3.0079999999999636</v>
      </c>
      <c r="H172" s="4">
        <f t="shared" si="36"/>
        <v>15.894733841346415</v>
      </c>
      <c r="I172" s="5">
        <f t="shared" si="37"/>
        <v>19.789689818263515</v>
      </c>
      <c r="K172" s="16">
        <f t="shared" si="32"/>
        <v>3.0079999999999636</v>
      </c>
      <c r="L172" s="15">
        <f t="shared" si="38"/>
        <v>15.894844361602974</v>
      </c>
      <c r="M172" s="4">
        <f t="shared" si="39"/>
        <v>2.3075448851990872E-2</v>
      </c>
      <c r="N172" s="4">
        <f t="shared" si="40"/>
        <v>2.3074803711530589E-2</v>
      </c>
      <c r="O172" s="4">
        <f t="shared" si="41"/>
        <v>2.3074803730320174E-2</v>
      </c>
      <c r="P172" s="5">
        <f t="shared" si="42"/>
        <v>2.3074158646225362E-2</v>
      </c>
    </row>
    <row r="173" spans="4:16" x14ac:dyDescent="0.25">
      <c r="D173" s="16">
        <f t="shared" si="33"/>
        <v>3.0139999999999634</v>
      </c>
      <c r="E173" s="5">
        <f t="shared" si="34"/>
        <v>15.918027958993473</v>
      </c>
      <c r="G173" s="16">
        <f t="shared" si="35"/>
        <v>3.0139999999999634</v>
      </c>
      <c r="H173" s="4">
        <f t="shared" si="36"/>
        <v>15.917806703600537</v>
      </c>
      <c r="I173" s="5">
        <f t="shared" si="37"/>
        <v>19.835836858488346</v>
      </c>
      <c r="K173" s="16">
        <f t="shared" si="32"/>
        <v>3.0139999999999634</v>
      </c>
      <c r="L173" s="15">
        <f t="shared" si="38"/>
        <v>15.917917875240251</v>
      </c>
      <c r="M173" s="4">
        <f t="shared" si="39"/>
        <v>2.3074158646225362E-2</v>
      </c>
      <c r="N173" s="4">
        <f t="shared" si="40"/>
        <v>2.3073513618491651E-2</v>
      </c>
      <c r="O173" s="4">
        <f t="shared" si="41"/>
        <v>2.307351363727686E-2</v>
      </c>
      <c r="P173" s="5">
        <f t="shared" si="42"/>
        <v>2.3072868665895495E-2</v>
      </c>
    </row>
    <row r="174" spans="4:16" x14ac:dyDescent="0.25">
      <c r="D174" s="16">
        <f t="shared" si="33"/>
        <v>3.0199999999999632</v>
      </c>
      <c r="E174" s="5">
        <f t="shared" si="34"/>
        <v>15.941100821247595</v>
      </c>
      <c r="G174" s="16">
        <f t="shared" si="35"/>
        <v>3.0199999999999632</v>
      </c>
      <c r="H174" s="4">
        <f t="shared" si="36"/>
        <v>15.940878276062898</v>
      </c>
      <c r="I174" s="5">
        <f t="shared" si="37"/>
        <v>19.881981319053022</v>
      </c>
      <c r="K174" s="16">
        <f t="shared" si="32"/>
        <v>3.0199999999999632</v>
      </c>
      <c r="L174" s="15">
        <f t="shared" si="38"/>
        <v>15.940990099009893</v>
      </c>
      <c r="M174" s="4">
        <f t="shared" si="39"/>
        <v>2.3072868665895495E-2</v>
      </c>
      <c r="N174" s="4">
        <f t="shared" si="40"/>
        <v>2.3072223750862098E-2</v>
      </c>
      <c r="O174" s="4">
        <f t="shared" si="41"/>
        <v>2.3072223769642932E-2</v>
      </c>
      <c r="P174" s="5">
        <f t="shared" si="42"/>
        <v>2.3071578910948756E-2</v>
      </c>
    </row>
    <row r="175" spans="4:16" x14ac:dyDescent="0.25">
      <c r="D175" s="16">
        <f t="shared" si="33"/>
        <v>3.0259999999999629</v>
      </c>
      <c r="E175" s="5">
        <f t="shared" si="34"/>
        <v>15.964172393709957</v>
      </c>
      <c r="G175" s="16">
        <f t="shared" si="35"/>
        <v>3.0259999999999629</v>
      </c>
      <c r="H175" s="4">
        <f t="shared" si="36"/>
        <v>15.963948558958844</v>
      </c>
      <c r="I175" s="5">
        <f t="shared" si="37"/>
        <v>19.928123200408237</v>
      </c>
      <c r="K175" s="16">
        <f t="shared" si="32"/>
        <v>3.0259999999999629</v>
      </c>
      <c r="L175" s="15">
        <f t="shared" si="38"/>
        <v>15.964061033137257</v>
      </c>
      <c r="M175" s="4">
        <f t="shared" si="39"/>
        <v>2.3071578910948756E-2</v>
      </c>
      <c r="N175" s="4">
        <f t="shared" si="40"/>
        <v>2.307093410858942E-2</v>
      </c>
      <c r="O175" s="4">
        <f t="shared" si="41"/>
        <v>2.307093412736588E-2</v>
      </c>
      <c r="P175" s="5">
        <f t="shared" si="42"/>
        <v>2.307028938133264E-2</v>
      </c>
    </row>
    <row r="176" spans="4:16" x14ac:dyDescent="0.25">
      <c r="D176" s="16">
        <f t="shared" si="33"/>
        <v>3.0319999999999627</v>
      </c>
      <c r="E176" s="5">
        <f t="shared" si="34"/>
        <v>15.987242676605902</v>
      </c>
      <c r="G176" s="16">
        <f t="shared" si="35"/>
        <v>3.0319999999999627</v>
      </c>
      <c r="H176" s="4">
        <f t="shared" si="36"/>
        <v>15.987017552513665</v>
      </c>
      <c r="I176" s="5">
        <f t="shared" si="37"/>
        <v>19.974262503004582</v>
      </c>
      <c r="K176" s="16">
        <f t="shared" si="32"/>
        <v>3.0319999999999627</v>
      </c>
      <c r="L176" s="15">
        <f t="shared" si="38"/>
        <v>15.987130677847651</v>
      </c>
      <c r="M176" s="4">
        <f t="shared" si="39"/>
        <v>2.307028938133264E-2</v>
      </c>
      <c r="N176" s="4">
        <f t="shared" si="40"/>
        <v>2.3069644691621122E-2</v>
      </c>
      <c r="O176" s="4">
        <f t="shared" si="41"/>
        <v>2.3069644710393206E-2</v>
      </c>
      <c r="P176" s="5">
        <f t="shared" si="42"/>
        <v>2.3069000076994663E-2</v>
      </c>
    </row>
    <row r="177" spans="4:16" x14ac:dyDescent="0.25">
      <c r="D177" s="16">
        <f t="shared" si="33"/>
        <v>3.0379999999999625</v>
      </c>
      <c r="E177" s="5">
        <f t="shared" si="34"/>
        <v>16.010311670160725</v>
      </c>
      <c r="G177" s="16">
        <f t="shared" si="35"/>
        <v>3.0379999999999625</v>
      </c>
      <c r="H177" s="4">
        <f t="shared" si="36"/>
        <v>16.0100852569526</v>
      </c>
      <c r="I177" s="5">
        <f t="shared" si="37"/>
        <v>20.020399227292547</v>
      </c>
      <c r="K177" s="16">
        <f t="shared" si="32"/>
        <v>3.0379999999999625</v>
      </c>
      <c r="L177" s="15">
        <f t="shared" si="38"/>
        <v>16.010199033366323</v>
      </c>
      <c r="M177" s="4">
        <f t="shared" si="39"/>
        <v>2.3069000076994663E-2</v>
      </c>
      <c r="N177" s="4">
        <f t="shared" si="40"/>
        <v>2.3068355499904724E-2</v>
      </c>
      <c r="O177" s="4">
        <f t="shared" si="41"/>
        <v>2.3068355518672437E-2</v>
      </c>
      <c r="P177" s="5">
        <f t="shared" si="42"/>
        <v>2.3067710997882355E-2</v>
      </c>
    </row>
    <row r="178" spans="4:16" x14ac:dyDescent="0.25">
      <c r="D178" s="16">
        <f t="shared" si="33"/>
        <v>3.0439999999999623</v>
      </c>
      <c r="E178" s="5">
        <f t="shared" si="34"/>
        <v>16.033379374599662</v>
      </c>
      <c r="G178" s="16">
        <f t="shared" si="35"/>
        <v>3.0439999999999623</v>
      </c>
      <c r="H178" s="4">
        <f t="shared" si="36"/>
        <v>16.033151672500836</v>
      </c>
      <c r="I178" s="5">
        <f t="shared" si="37"/>
        <v>20.06653337372251</v>
      </c>
      <c r="K178" s="16">
        <f t="shared" si="32"/>
        <v>3.0439999999999623</v>
      </c>
      <c r="L178" s="15">
        <f t="shared" si="38"/>
        <v>16.033266099918475</v>
      </c>
      <c r="M178" s="4">
        <f t="shared" si="39"/>
        <v>2.3067710997882355E-2</v>
      </c>
      <c r="N178" s="4">
        <f t="shared" si="40"/>
        <v>2.3067066533387762E-2</v>
      </c>
      <c r="O178" s="4">
        <f t="shared" si="41"/>
        <v>2.3067066552151107E-2</v>
      </c>
      <c r="P178" s="5">
        <f t="shared" si="42"/>
        <v>2.306642214394326E-2</v>
      </c>
    </row>
    <row r="179" spans="4:16" x14ac:dyDescent="0.25">
      <c r="D179" s="16">
        <f t="shared" si="33"/>
        <v>3.0499999999999621</v>
      </c>
      <c r="E179" s="5">
        <f t="shared" si="34"/>
        <v>16.056445790147897</v>
      </c>
      <c r="G179" s="16">
        <f t="shared" si="35"/>
        <v>3.0499999999999621</v>
      </c>
      <c r="H179" s="4">
        <f t="shared" si="36"/>
        <v>16.056216799383506</v>
      </c>
      <c r="I179" s="5">
        <f t="shared" si="37"/>
        <v>20.112664942744747</v>
      </c>
      <c r="K179" s="16">
        <f t="shared" si="32"/>
        <v>3.0499999999999621</v>
      </c>
      <c r="L179" s="15">
        <f t="shared" si="38"/>
        <v>16.056331877729249</v>
      </c>
      <c r="M179" s="4">
        <f t="shared" si="39"/>
        <v>2.306642214394326E-2</v>
      </c>
      <c r="N179" s="4">
        <f t="shared" si="40"/>
        <v>2.3065777792017791E-2</v>
      </c>
      <c r="O179" s="4">
        <f t="shared" si="41"/>
        <v>2.3065777810776764E-2</v>
      </c>
      <c r="P179" s="5">
        <f t="shared" si="42"/>
        <v>2.3065133515124934E-2</v>
      </c>
    </row>
    <row r="180" spans="4:16" x14ac:dyDescent="0.25">
      <c r="D180" s="16">
        <f t="shared" si="33"/>
        <v>3.0559999999999619</v>
      </c>
      <c r="E180" s="5">
        <f t="shared" si="34"/>
        <v>16.079510917030568</v>
      </c>
      <c r="G180" s="16">
        <f t="shared" si="35"/>
        <v>3.0559999999999619</v>
      </c>
      <c r="H180" s="4">
        <f t="shared" si="36"/>
        <v>16.07928063782569</v>
      </c>
      <c r="I180" s="5">
        <f t="shared" si="37"/>
        <v>20.158793934809431</v>
      </c>
      <c r="K180" s="16">
        <f t="shared" si="32"/>
        <v>3.0559999999999619</v>
      </c>
      <c r="L180" s="15">
        <f t="shared" si="38"/>
        <v>16.079396367023747</v>
      </c>
      <c r="M180" s="4">
        <f t="shared" si="39"/>
        <v>2.3065133515124934E-2</v>
      </c>
      <c r="N180" s="4">
        <f t="shared" si="40"/>
        <v>2.3064489275742377E-2</v>
      </c>
      <c r="O180" s="4">
        <f t="shared" si="41"/>
        <v>2.3064489294496979E-2</v>
      </c>
      <c r="P180" s="5">
        <f t="shared" si="42"/>
        <v>2.3063845111374957E-2</v>
      </c>
    </row>
    <row r="181" spans="4:16" x14ac:dyDescent="0.25">
      <c r="D181" s="16">
        <f t="shared" si="33"/>
        <v>3.0619999999999616</v>
      </c>
      <c r="E181" s="5">
        <f t="shared" si="34"/>
        <v>16.102574755472752</v>
      </c>
      <c r="G181" s="16">
        <f t="shared" si="35"/>
        <v>3.0619999999999616</v>
      </c>
      <c r="H181" s="4">
        <f t="shared" si="36"/>
        <v>16.102343188052419</v>
      </c>
      <c r="I181" s="5">
        <f t="shared" si="37"/>
        <v>20.204920350366628</v>
      </c>
      <c r="K181" s="16">
        <f t="shared" si="32"/>
        <v>3.0619999999999616</v>
      </c>
      <c r="L181" s="15">
        <f t="shared" si="38"/>
        <v>16.102459568027005</v>
      </c>
      <c r="M181" s="4">
        <f t="shared" si="39"/>
        <v>2.3063845111374957E-2</v>
      </c>
      <c r="N181" s="4">
        <f t="shared" si="40"/>
        <v>2.3063200984509102E-2</v>
      </c>
      <c r="O181" s="4">
        <f t="shared" si="41"/>
        <v>2.3063201003259336E-2</v>
      </c>
      <c r="P181" s="5">
        <f t="shared" si="42"/>
        <v>2.3062556932640914E-2</v>
      </c>
    </row>
    <row r="182" spans="4:16" x14ac:dyDescent="0.25">
      <c r="D182" s="16">
        <f t="shared" si="33"/>
        <v>3.0679999999999614</v>
      </c>
      <c r="E182" s="5">
        <f t="shared" si="34"/>
        <v>16.125637305699481</v>
      </c>
      <c r="G182" s="16">
        <f t="shared" si="35"/>
        <v>3.0679999999999614</v>
      </c>
      <c r="H182" s="4">
        <f t="shared" si="36"/>
        <v>16.12540445028867</v>
      </c>
      <c r="I182" s="5">
        <f t="shared" si="37"/>
        <v>20.251044189866299</v>
      </c>
      <c r="K182" s="16">
        <f t="shared" si="32"/>
        <v>3.0679999999999614</v>
      </c>
      <c r="L182" s="15">
        <f t="shared" si="38"/>
        <v>16.125521480964014</v>
      </c>
      <c r="M182" s="4">
        <f t="shared" si="39"/>
        <v>2.3062556932640914E-2</v>
      </c>
      <c r="N182" s="4">
        <f t="shared" si="40"/>
        <v>2.3061912918265561E-2</v>
      </c>
      <c r="O182" s="4">
        <f t="shared" si="41"/>
        <v>2.3061912937011431E-2</v>
      </c>
      <c r="P182" s="5">
        <f t="shared" si="42"/>
        <v>2.3061268978870415E-2</v>
      </c>
    </row>
    <row r="183" spans="4:16" x14ac:dyDescent="0.25">
      <c r="D183" s="16">
        <f t="shared" si="33"/>
        <v>3.0739999999999612</v>
      </c>
      <c r="E183" s="5">
        <f t="shared" si="34"/>
        <v>16.148698567935732</v>
      </c>
      <c r="G183" s="16">
        <f t="shared" si="35"/>
        <v>3.0739999999999612</v>
      </c>
      <c r="H183" s="4">
        <f t="shared" si="36"/>
        <v>16.148464424759364</v>
      </c>
      <c r="I183" s="5">
        <f t="shared" si="37"/>
        <v>20.297165453758303</v>
      </c>
      <c r="K183" s="16">
        <f t="shared" si="32"/>
        <v>3.0739999999999612</v>
      </c>
      <c r="L183" s="15">
        <f t="shared" si="38"/>
        <v>16.148582106059713</v>
      </c>
      <c r="M183" s="4">
        <f t="shared" si="39"/>
        <v>2.3061268978870415E-2</v>
      </c>
      <c r="N183" s="4">
        <f t="shared" si="40"/>
        <v>2.3060625076959371E-2</v>
      </c>
      <c r="O183" s="4">
        <f t="shared" si="41"/>
        <v>2.3060625095700876E-2</v>
      </c>
      <c r="P183" s="5">
        <f t="shared" si="42"/>
        <v>2.3059981250011075E-2</v>
      </c>
    </row>
    <row r="184" spans="4:16" x14ac:dyDescent="0.25">
      <c r="D184" s="16">
        <f t="shared" si="33"/>
        <v>3.079999999999961</v>
      </c>
      <c r="E184" s="5">
        <f t="shared" si="34"/>
        <v>16.171758542406426</v>
      </c>
      <c r="G184" s="16">
        <f t="shared" si="35"/>
        <v>3.079999999999961</v>
      </c>
      <c r="H184" s="4">
        <f t="shared" si="36"/>
        <v>16.171523111689375</v>
      </c>
      <c r="I184" s="5">
        <f t="shared" si="37"/>
        <v>20.343284142492394</v>
      </c>
      <c r="K184" s="16">
        <f t="shared" si="32"/>
        <v>3.079999999999961</v>
      </c>
      <c r="L184" s="15">
        <f t="shared" si="38"/>
        <v>16.171641443538988</v>
      </c>
      <c r="M184" s="4">
        <f t="shared" si="39"/>
        <v>2.3059981250011075E-2</v>
      </c>
      <c r="N184" s="4">
        <f t="shared" si="40"/>
        <v>2.3059337460538159E-2</v>
      </c>
      <c r="O184" s="4">
        <f t="shared" si="41"/>
        <v>2.3059337479275299E-2</v>
      </c>
      <c r="P184" s="5">
        <f t="shared" si="42"/>
        <v>2.3058693746010536E-2</v>
      </c>
    </row>
    <row r="185" spans="4:16" x14ac:dyDescent="0.25">
      <c r="D185" s="16">
        <f t="shared" si="33"/>
        <v>3.0859999999999608</v>
      </c>
      <c r="E185" s="5">
        <f t="shared" si="34"/>
        <v>16.194817229336437</v>
      </c>
      <c r="G185" s="16">
        <f t="shared" si="35"/>
        <v>3.0859999999999608</v>
      </c>
      <c r="H185" s="4">
        <f t="shared" si="36"/>
        <v>16.194580511303521</v>
      </c>
      <c r="I185" s="5">
        <f t="shared" si="37"/>
        <v>20.389400256518215</v>
      </c>
      <c r="K185" s="16">
        <f t="shared" si="32"/>
        <v>3.0859999999999608</v>
      </c>
      <c r="L185" s="15">
        <f t="shared" si="38"/>
        <v>16.194699493626668</v>
      </c>
      <c r="M185" s="4">
        <f t="shared" si="39"/>
        <v>2.3058693746010536E-2</v>
      </c>
      <c r="N185" s="4">
        <f t="shared" si="40"/>
        <v>2.3058050068949565E-2</v>
      </c>
      <c r="O185" s="4">
        <f t="shared" si="41"/>
        <v>2.3058050087682348E-2</v>
      </c>
      <c r="P185" s="5">
        <f t="shared" si="42"/>
        <v>2.3057406466816446E-2</v>
      </c>
    </row>
    <row r="186" spans="4:16" x14ac:dyDescent="0.25">
      <c r="D186" s="16">
        <f t="shared" si="33"/>
        <v>3.0919999999999606</v>
      </c>
      <c r="E186" s="5">
        <f t="shared" si="34"/>
        <v>16.217874628950582</v>
      </c>
      <c r="G186" s="16">
        <f t="shared" si="35"/>
        <v>3.0919999999999606</v>
      </c>
      <c r="H186" s="4">
        <f t="shared" si="36"/>
        <v>16.217636623826571</v>
      </c>
      <c r="I186" s="5">
        <f t="shared" si="37"/>
        <v>20.435513796285314</v>
      </c>
      <c r="K186" s="16">
        <f t="shared" si="32"/>
        <v>3.0919999999999606</v>
      </c>
      <c r="L186" s="15">
        <f t="shared" si="38"/>
        <v>16.217756256547538</v>
      </c>
      <c r="M186" s="4">
        <f t="shared" si="39"/>
        <v>2.3057406466816446E-2</v>
      </c>
      <c r="N186" s="4">
        <f t="shared" si="40"/>
        <v>2.3056762902141252E-2</v>
      </c>
      <c r="O186" s="4">
        <f t="shared" si="41"/>
        <v>2.305676292086967E-2</v>
      </c>
      <c r="P186" s="5">
        <f t="shared" si="42"/>
        <v>2.3056119412376466E-2</v>
      </c>
    </row>
    <row r="187" spans="4:16" x14ac:dyDescent="0.25">
      <c r="D187" s="16">
        <f t="shared" si="33"/>
        <v>3.0979999999999603</v>
      </c>
      <c r="E187" s="5">
        <f t="shared" si="34"/>
        <v>16.240930741473633</v>
      </c>
      <c r="G187" s="16">
        <f t="shared" si="35"/>
        <v>3.0979999999999603</v>
      </c>
      <c r="H187" s="4">
        <f t="shared" si="36"/>
        <v>16.24069144948324</v>
      </c>
      <c r="I187" s="5">
        <f t="shared" si="37"/>
        <v>20.481624762243126</v>
      </c>
      <c r="K187" s="16">
        <f t="shared" si="32"/>
        <v>3.0979999999999603</v>
      </c>
      <c r="L187" s="15">
        <f t="shared" si="38"/>
        <v>16.240811732526321</v>
      </c>
      <c r="M187" s="4">
        <f t="shared" si="39"/>
        <v>2.3056119412376466E-2</v>
      </c>
      <c r="N187" s="4">
        <f t="shared" si="40"/>
        <v>2.3055475960060891E-2</v>
      </c>
      <c r="O187" s="4">
        <f t="shared" si="41"/>
        <v>2.3055475978784951E-2</v>
      </c>
      <c r="P187" s="5">
        <f t="shared" si="42"/>
        <v>2.3054832582638286E-2</v>
      </c>
    </row>
    <row r="188" spans="4:16" x14ac:dyDescent="0.25">
      <c r="D188" s="16">
        <f t="shared" si="33"/>
        <v>3.1039999999999601</v>
      </c>
      <c r="E188" s="5">
        <f t="shared" si="34"/>
        <v>16.263985567130302</v>
      </c>
      <c r="G188" s="16">
        <f t="shared" si="35"/>
        <v>3.1039999999999601</v>
      </c>
      <c r="H188" s="4">
        <f t="shared" si="36"/>
        <v>16.263744988498189</v>
      </c>
      <c r="I188" s="5">
        <f t="shared" si="37"/>
        <v>20.527733154840984</v>
      </c>
      <c r="K188" s="16">
        <f t="shared" si="32"/>
        <v>3.1039999999999601</v>
      </c>
      <c r="L188" s="15">
        <f t="shared" si="38"/>
        <v>16.263865921787698</v>
      </c>
      <c r="M188" s="4">
        <f t="shared" si="39"/>
        <v>2.3054832582638286E-2</v>
      </c>
      <c r="N188" s="4">
        <f t="shared" si="40"/>
        <v>2.3054189242656172E-2</v>
      </c>
      <c r="O188" s="4">
        <f t="shared" si="41"/>
        <v>2.3054189261375875E-2</v>
      </c>
      <c r="P188" s="5">
        <f t="shared" si="42"/>
        <v>2.3053545977549599E-2</v>
      </c>
    </row>
    <row r="189" spans="4:16" x14ac:dyDescent="0.25">
      <c r="D189" s="16">
        <f t="shared" si="33"/>
        <v>3.1099999999999599</v>
      </c>
      <c r="E189" s="5">
        <f t="shared" si="34"/>
        <v>16.287039106145251</v>
      </c>
      <c r="G189" s="16">
        <f t="shared" si="35"/>
        <v>3.1099999999999599</v>
      </c>
      <c r="H189" s="4">
        <f t="shared" si="36"/>
        <v>16.286797241096028</v>
      </c>
      <c r="I189" s="5">
        <f t="shared" si="37"/>
        <v>20.573838974528119</v>
      </c>
      <c r="K189" s="16">
        <f t="shared" si="32"/>
        <v>3.1099999999999599</v>
      </c>
      <c r="L189" s="15">
        <f t="shared" si="38"/>
        <v>16.286918824556288</v>
      </c>
      <c r="M189" s="4">
        <f t="shared" si="39"/>
        <v>2.3053545977549599E-2</v>
      </c>
      <c r="N189" s="4">
        <f t="shared" si="40"/>
        <v>2.3052902749874801E-2</v>
      </c>
      <c r="O189" s="4">
        <f t="shared" si="41"/>
        <v>2.3052902768590147E-2</v>
      </c>
      <c r="P189" s="5">
        <f t="shared" si="42"/>
        <v>2.3052259597058113E-2</v>
      </c>
    </row>
    <row r="190" spans="4:16" x14ac:dyDescent="0.25">
      <c r="D190" s="16">
        <f t="shared" si="33"/>
        <v>3.1159999999999597</v>
      </c>
      <c r="E190" s="5">
        <f t="shared" si="34"/>
        <v>16.31009135874309</v>
      </c>
      <c r="G190" s="16">
        <f t="shared" si="35"/>
        <v>3.1159999999999597</v>
      </c>
      <c r="H190" s="4">
        <f t="shared" si="36"/>
        <v>16.309848207501314</v>
      </c>
      <c r="I190" s="5">
        <f t="shared" si="37"/>
        <v>20.619942221753657</v>
      </c>
      <c r="K190" s="16">
        <f t="shared" si="32"/>
        <v>3.1159999999999597</v>
      </c>
      <c r="L190" s="15">
        <f t="shared" si="38"/>
        <v>16.309970441056663</v>
      </c>
      <c r="M190" s="4">
        <f t="shared" si="39"/>
        <v>2.3052259597058113E-2</v>
      </c>
      <c r="N190" s="4">
        <f t="shared" si="40"/>
        <v>2.3051616481664497E-2</v>
      </c>
      <c r="O190" s="4">
        <f t="shared" si="41"/>
        <v>2.3051616500375485E-2</v>
      </c>
      <c r="P190" s="5">
        <f t="shared" si="42"/>
        <v>2.3050973441111563E-2</v>
      </c>
    </row>
    <row r="191" spans="4:16" x14ac:dyDescent="0.25">
      <c r="D191" s="16">
        <f t="shared" si="33"/>
        <v>3.1219999999999595</v>
      </c>
      <c r="E191" s="5">
        <f t="shared" si="34"/>
        <v>16.333142325148376</v>
      </c>
      <c r="G191" s="16">
        <f t="shared" si="35"/>
        <v>3.1219999999999595</v>
      </c>
      <c r="H191" s="4">
        <f t="shared" si="36"/>
        <v>16.332897887938554</v>
      </c>
      <c r="I191" s="5">
        <f t="shared" si="37"/>
        <v>20.666042896966616</v>
      </c>
      <c r="K191" s="16">
        <f t="shared" si="32"/>
        <v>3.1219999999999595</v>
      </c>
      <c r="L191" s="15">
        <f t="shared" si="38"/>
        <v>16.333020771513343</v>
      </c>
      <c r="M191" s="4">
        <f t="shared" si="39"/>
        <v>2.3050973441111563E-2</v>
      </c>
      <c r="N191" s="4">
        <f t="shared" si="40"/>
        <v>2.3050330437972992E-2</v>
      </c>
      <c r="O191" s="4">
        <f t="shared" si="41"/>
        <v>2.3050330456679625E-2</v>
      </c>
      <c r="P191" s="5">
        <f t="shared" si="42"/>
        <v>2.3049687509657687E-2</v>
      </c>
    </row>
    <row r="192" spans="4:16" x14ac:dyDescent="0.25">
      <c r="D192" s="16">
        <f t="shared" si="33"/>
        <v>3.1279999999999593</v>
      </c>
      <c r="E192" s="5">
        <f t="shared" si="34"/>
        <v>16.356192005585616</v>
      </c>
      <c r="G192" s="16">
        <f t="shared" si="35"/>
        <v>3.1279999999999593</v>
      </c>
      <c r="H192" s="4">
        <f t="shared" si="36"/>
        <v>16.3559462826322</v>
      </c>
      <c r="I192" s="5">
        <f t="shared" si="37"/>
        <v>20.712141000615912</v>
      </c>
      <c r="K192" s="16">
        <f t="shared" si="32"/>
        <v>3.1279999999999593</v>
      </c>
      <c r="L192" s="15">
        <f t="shared" si="38"/>
        <v>16.356069816150793</v>
      </c>
      <c r="M192" s="4">
        <f t="shared" si="39"/>
        <v>2.3049687509657687E-2</v>
      </c>
      <c r="N192" s="4">
        <f t="shared" si="40"/>
        <v>2.3049044618748037E-2</v>
      </c>
      <c r="O192" s="4">
        <f t="shared" si="41"/>
        <v>2.3049044637450316E-2</v>
      </c>
      <c r="P192" s="5">
        <f t="shared" si="42"/>
        <v>2.3048401802644239E-2</v>
      </c>
    </row>
    <row r="193" spans="4:16" x14ac:dyDescent="0.25">
      <c r="D193" s="16">
        <f t="shared" si="33"/>
        <v>3.133999999999959</v>
      </c>
      <c r="E193" s="5">
        <f t="shared" si="34"/>
        <v>16.379240400279262</v>
      </c>
      <c r="G193" s="16">
        <f t="shared" si="35"/>
        <v>3.133999999999959</v>
      </c>
      <c r="H193" s="4">
        <f t="shared" si="36"/>
        <v>16.378993391806656</v>
      </c>
      <c r="I193" s="5">
        <f t="shared" si="37"/>
        <v>20.758236533150356</v>
      </c>
      <c r="K193" s="16">
        <f t="shared" si="32"/>
        <v>3.133999999999959</v>
      </c>
      <c r="L193" s="15">
        <f t="shared" si="38"/>
        <v>16.379117575193426</v>
      </c>
      <c r="M193" s="4">
        <f t="shared" si="39"/>
        <v>2.3048401802644239E-2</v>
      </c>
      <c r="N193" s="4">
        <f t="shared" si="40"/>
        <v>2.3047759023937395E-2</v>
      </c>
      <c r="O193" s="4">
        <f t="shared" si="41"/>
        <v>2.3047759042635323E-2</v>
      </c>
      <c r="P193" s="5">
        <f t="shared" si="42"/>
        <v>2.3047116320018997E-2</v>
      </c>
    </row>
    <row r="194" spans="4:16" x14ac:dyDescent="0.25">
      <c r="D194" s="16">
        <f t="shared" si="33"/>
        <v>3.1399999999999588</v>
      </c>
      <c r="E194" s="5">
        <f t="shared" si="34"/>
        <v>16.402287509453718</v>
      </c>
      <c r="G194" s="16">
        <f t="shared" si="35"/>
        <v>3.1399999999999588</v>
      </c>
      <c r="H194" s="4">
        <f t="shared" si="36"/>
        <v>16.402039215686269</v>
      </c>
      <c r="I194" s="5">
        <f t="shared" si="37"/>
        <v>20.804329495018653</v>
      </c>
      <c r="K194" s="16">
        <f t="shared" si="32"/>
        <v>3.1399999999999588</v>
      </c>
      <c r="L194" s="15">
        <f t="shared" si="38"/>
        <v>16.402164048865608</v>
      </c>
      <c r="M194" s="4">
        <f t="shared" si="39"/>
        <v>2.3047116320018997E-2</v>
      </c>
      <c r="N194" s="4">
        <f t="shared" si="40"/>
        <v>2.3046473653488848E-2</v>
      </c>
      <c r="O194" s="4">
        <f t="shared" si="41"/>
        <v>2.3046473672182429E-2</v>
      </c>
      <c r="P194" s="5">
        <f t="shared" si="42"/>
        <v>2.3045831061729749E-2</v>
      </c>
    </row>
    <row r="195" spans="4:16" x14ac:dyDescent="0.25">
      <c r="D195" s="16">
        <f t="shared" si="33"/>
        <v>3.1459999999999586</v>
      </c>
      <c r="E195" s="5">
        <f t="shared" si="34"/>
        <v>16.425333333333331</v>
      </c>
      <c r="G195" s="16">
        <f t="shared" si="35"/>
        <v>3.1459999999999586</v>
      </c>
      <c r="H195" s="4">
        <f t="shared" si="36"/>
        <v>16.425083754495336</v>
      </c>
      <c r="I195" s="5">
        <f t="shared" si="37"/>
        <v>20.850419886669407</v>
      </c>
      <c r="K195" s="16">
        <f t="shared" si="32"/>
        <v>3.1459999999999586</v>
      </c>
      <c r="L195" s="15">
        <f t="shared" si="38"/>
        <v>16.425209237391645</v>
      </c>
      <c r="M195" s="4">
        <f t="shared" si="39"/>
        <v>2.3045831061729749E-2</v>
      </c>
      <c r="N195" s="4">
        <f t="shared" si="40"/>
        <v>2.3045188507350194E-2</v>
      </c>
      <c r="O195" s="4">
        <f t="shared" si="41"/>
        <v>2.3045188526039422E-2</v>
      </c>
      <c r="P195" s="5">
        <f t="shared" si="42"/>
        <v>2.3044546027724294E-2</v>
      </c>
    </row>
    <row r="196" spans="4:16" x14ac:dyDescent="0.25">
      <c r="D196" s="16">
        <f t="shared" si="33"/>
        <v>3.1519999999999584</v>
      </c>
      <c r="E196" s="5">
        <f t="shared" si="34"/>
        <v>16.448377872142398</v>
      </c>
      <c r="G196" s="16">
        <f t="shared" si="35"/>
        <v>3.1519999999999584</v>
      </c>
      <c r="H196" s="4">
        <f t="shared" si="36"/>
        <v>16.448127008458101</v>
      </c>
      <c r="I196" s="5">
        <f t="shared" si="37"/>
        <v>20.896507708551116</v>
      </c>
      <c r="K196" s="16">
        <f t="shared" si="32"/>
        <v>3.1519999999999584</v>
      </c>
      <c r="L196" s="15">
        <f t="shared" si="38"/>
        <v>16.448253140995799</v>
      </c>
      <c r="M196" s="4">
        <f t="shared" si="39"/>
        <v>2.3044546027724294E-2</v>
      </c>
      <c r="N196" s="4">
        <f t="shared" si="40"/>
        <v>2.3043903585469244E-2</v>
      </c>
      <c r="O196" s="4">
        <f t="shared" si="41"/>
        <v>2.3043903604154124E-2</v>
      </c>
      <c r="P196" s="5">
        <f t="shared" si="42"/>
        <v>2.3043261217950455E-2</v>
      </c>
    </row>
    <row r="197" spans="4:16" x14ac:dyDescent="0.25">
      <c r="D197" s="16">
        <f t="shared" si="33"/>
        <v>3.1579999999999582</v>
      </c>
      <c r="E197" s="5">
        <f t="shared" si="34"/>
        <v>16.471421126105163</v>
      </c>
      <c r="G197" s="16">
        <f t="shared" si="35"/>
        <v>3.1579999999999582</v>
      </c>
      <c r="H197" s="4">
        <f t="shared" si="36"/>
        <v>16.471168977798758</v>
      </c>
      <c r="I197" s="5">
        <f t="shared" si="37"/>
        <v>20.942592961112176</v>
      </c>
      <c r="K197" s="16">
        <f t="shared" si="32"/>
        <v>3.1579999999999582</v>
      </c>
      <c r="L197" s="15">
        <f t="shared" si="38"/>
        <v>16.471295759902272</v>
      </c>
      <c r="M197" s="4">
        <f t="shared" si="39"/>
        <v>2.3043261217950455E-2</v>
      </c>
      <c r="N197" s="4">
        <f t="shared" si="40"/>
        <v>2.3042618887793818E-2</v>
      </c>
      <c r="O197" s="4">
        <f t="shared" si="41"/>
        <v>2.3042618906474351E-2</v>
      </c>
      <c r="P197" s="5">
        <f t="shared" si="42"/>
        <v>2.3041976632356059E-2</v>
      </c>
    </row>
    <row r="198" spans="4:16" x14ac:dyDescent="0.25">
      <c r="D198" s="16">
        <f t="shared" si="33"/>
        <v>3.163999999999958</v>
      </c>
      <c r="E198" s="5">
        <f t="shared" si="34"/>
        <v>16.49446309544582</v>
      </c>
      <c r="G198" s="16">
        <f t="shared" si="35"/>
        <v>3.163999999999958</v>
      </c>
      <c r="H198" s="4">
        <f t="shared" si="36"/>
        <v>16.494209662741444</v>
      </c>
      <c r="I198" s="5">
        <f t="shared" si="37"/>
        <v>20.988675644800875</v>
      </c>
      <c r="K198" s="16">
        <f t="shared" ref="K198:K261" si="43">K197+$B$1</f>
        <v>3.163999999999958</v>
      </c>
      <c r="L198" s="15">
        <f t="shared" si="38"/>
        <v>16.494337094335219</v>
      </c>
      <c r="M198" s="4">
        <f t="shared" si="39"/>
        <v>2.3041976632356059E-2</v>
      </c>
      <c r="N198" s="4">
        <f t="shared" si="40"/>
        <v>2.3041334414271763E-2</v>
      </c>
      <c r="O198" s="4">
        <f t="shared" si="41"/>
        <v>2.3041334432947952E-2</v>
      </c>
      <c r="P198" s="5">
        <f t="shared" si="42"/>
        <v>2.3040692270888959E-2</v>
      </c>
    </row>
    <row r="199" spans="4:16" x14ac:dyDescent="0.25">
      <c r="D199" s="16">
        <f t="shared" si="33"/>
        <v>3.1699999999999577</v>
      </c>
      <c r="E199" s="5">
        <f t="shared" si="34"/>
        <v>16.517503780388505</v>
      </c>
      <c r="G199" s="16">
        <f t="shared" si="35"/>
        <v>3.1699999999999577</v>
      </c>
      <c r="H199" s="4">
        <f t="shared" si="36"/>
        <v>16.517249063510249</v>
      </c>
      <c r="I199" s="5">
        <f t="shared" si="37"/>
        <v>21.034755760065394</v>
      </c>
      <c r="K199" s="16">
        <f t="shared" si="43"/>
        <v>3.1699999999999577</v>
      </c>
      <c r="L199" s="15">
        <f t="shared" si="38"/>
        <v>16.51737714451874</v>
      </c>
      <c r="M199" s="4">
        <f t="shared" si="39"/>
        <v>2.3040692270888959E-2</v>
      </c>
      <c r="N199" s="4">
        <f t="shared" si="40"/>
        <v>2.3040050164850931E-2</v>
      </c>
      <c r="O199" s="4">
        <f t="shared" si="41"/>
        <v>2.3040050183522773E-2</v>
      </c>
      <c r="P199" s="5">
        <f t="shared" si="42"/>
        <v>2.303940813349702E-2</v>
      </c>
    </row>
    <row r="200" spans="4:16" x14ac:dyDescent="0.25">
      <c r="D200" s="16">
        <f t="shared" si="33"/>
        <v>3.1759999999999575</v>
      </c>
      <c r="E200" s="5">
        <f t="shared" si="34"/>
        <v>16.540543181157311</v>
      </c>
      <c r="G200" s="16">
        <f t="shared" si="35"/>
        <v>3.1759999999999575</v>
      </c>
      <c r="H200" s="4">
        <f t="shared" si="36"/>
        <v>16.540287180329209</v>
      </c>
      <c r="I200" s="5">
        <f t="shared" si="37"/>
        <v>21.080833307353817</v>
      </c>
      <c r="K200" s="16">
        <f t="shared" si="43"/>
        <v>3.1759999999999575</v>
      </c>
      <c r="L200" s="15">
        <f t="shared" si="38"/>
        <v>16.540415910676884</v>
      </c>
      <c r="M200" s="4">
        <f t="shared" si="39"/>
        <v>2.303940813349702E-2</v>
      </c>
      <c r="N200" s="4">
        <f t="shared" si="40"/>
        <v>2.3038766139479198E-2</v>
      </c>
      <c r="O200" s="4">
        <f t="shared" si="41"/>
        <v>2.3038766158146696E-2</v>
      </c>
      <c r="P200" s="5">
        <f t="shared" si="42"/>
        <v>2.3038124220128117E-2</v>
      </c>
    </row>
    <row r="201" spans="4:16" x14ac:dyDescent="0.25">
      <c r="D201" s="16">
        <f t="shared" si="33"/>
        <v>3.1819999999999573</v>
      </c>
      <c r="E201" s="5">
        <f t="shared" si="34"/>
        <v>16.56358129797627</v>
      </c>
      <c r="G201" s="16">
        <f t="shared" si="35"/>
        <v>3.1819999999999573</v>
      </c>
      <c r="H201" s="4">
        <f t="shared" si="36"/>
        <v>16.563324013422307</v>
      </c>
      <c r="I201" s="5">
        <f t="shared" si="37"/>
        <v>21.126908287114123</v>
      </c>
      <c r="K201" s="16">
        <f t="shared" si="43"/>
        <v>3.1819999999999573</v>
      </c>
      <c r="L201" s="15">
        <f t="shared" si="38"/>
        <v>16.563453393033651</v>
      </c>
      <c r="M201" s="4">
        <f t="shared" si="39"/>
        <v>2.3038124220128117E-2</v>
      </c>
      <c r="N201" s="4">
        <f t="shared" si="40"/>
        <v>2.3037482338104442E-2</v>
      </c>
      <c r="O201" s="4">
        <f t="shared" si="41"/>
        <v>2.3037482356767603E-2</v>
      </c>
      <c r="P201" s="5">
        <f t="shared" si="42"/>
        <v>2.3036840530730147E-2</v>
      </c>
    </row>
    <row r="202" spans="4:16" x14ac:dyDescent="0.25">
      <c r="D202" s="16">
        <f t="shared" si="33"/>
        <v>3.1879999999999571</v>
      </c>
      <c r="E202" s="5">
        <f t="shared" si="34"/>
        <v>16.586618131069368</v>
      </c>
      <c r="G202" s="16">
        <f t="shared" si="35"/>
        <v>3.1879999999999571</v>
      </c>
      <c r="H202" s="4">
        <f t="shared" si="36"/>
        <v>16.586359563013477</v>
      </c>
      <c r="I202" s="5">
        <f t="shared" si="37"/>
        <v>21.172980699794181</v>
      </c>
      <c r="K202" s="16">
        <f t="shared" si="43"/>
        <v>3.1879999999999571</v>
      </c>
      <c r="L202" s="15">
        <f t="shared" si="38"/>
        <v>16.586489591812985</v>
      </c>
      <c r="M202" s="4">
        <f t="shared" si="39"/>
        <v>2.3036840530730147E-2</v>
      </c>
      <c r="N202" s="4">
        <f t="shared" si="40"/>
        <v>2.3036198760674576E-2</v>
      </c>
      <c r="O202" s="4">
        <f t="shared" si="41"/>
        <v>2.3036198779333394E-2</v>
      </c>
      <c r="P202" s="5">
        <f t="shared" si="42"/>
        <v>2.3035557065251018E-2</v>
      </c>
    </row>
    <row r="203" spans="4:16" x14ac:dyDescent="0.25">
      <c r="D203" s="16">
        <f t="shared" si="33"/>
        <v>3.1939999999999569</v>
      </c>
      <c r="E203" s="5">
        <f t="shared" si="34"/>
        <v>16.609653680660539</v>
      </c>
      <c r="G203" s="16">
        <f t="shared" si="35"/>
        <v>3.1939999999999569</v>
      </c>
      <c r="H203" s="4">
        <f t="shared" si="36"/>
        <v>16.609393829326596</v>
      </c>
      <c r="I203" s="5">
        <f t="shared" si="37"/>
        <v>21.219050545841757</v>
      </c>
      <c r="K203" s="16">
        <f t="shared" si="43"/>
        <v>3.1939999999999569</v>
      </c>
      <c r="L203" s="15">
        <f t="shared" si="38"/>
        <v>16.609524507238778</v>
      </c>
      <c r="M203" s="4">
        <f t="shared" si="39"/>
        <v>2.3035557065251018E-2</v>
      </c>
      <c r="N203" s="4">
        <f t="shared" si="40"/>
        <v>2.3034915407137504E-2</v>
      </c>
      <c r="O203" s="4">
        <f t="shared" si="41"/>
        <v>2.3034915425791985E-2</v>
      </c>
      <c r="P203" s="5">
        <f t="shared" si="42"/>
        <v>2.3034273823638655E-2</v>
      </c>
    </row>
    <row r="204" spans="4:16" x14ac:dyDescent="0.25">
      <c r="D204" s="16">
        <f t="shared" si="33"/>
        <v>3.1999999999999567</v>
      </c>
      <c r="E204" s="5">
        <f t="shared" si="34"/>
        <v>16.632687946973657</v>
      </c>
      <c r="G204" s="16">
        <f t="shared" si="35"/>
        <v>3.1999999999999567</v>
      </c>
      <c r="H204" s="4">
        <f t="shared" si="36"/>
        <v>16.632426812585493</v>
      </c>
      <c r="I204" s="5">
        <f t="shared" si="37"/>
        <v>21.265117825704518</v>
      </c>
      <c r="K204" s="16">
        <f t="shared" si="43"/>
        <v>3.1999999999999567</v>
      </c>
      <c r="L204" s="15">
        <f t="shared" si="38"/>
        <v>16.632558139534869</v>
      </c>
      <c r="M204" s="4">
        <f t="shared" si="39"/>
        <v>2.3034273823638655E-2</v>
      </c>
      <c r="N204" s="4">
        <f t="shared" si="40"/>
        <v>2.3033632277441173E-2</v>
      </c>
      <c r="O204" s="4">
        <f t="shared" si="41"/>
        <v>2.303363229609131E-2</v>
      </c>
      <c r="P204" s="5">
        <f t="shared" si="42"/>
        <v>2.3032990805840998E-2</v>
      </c>
    </row>
    <row r="205" spans="4:16" x14ac:dyDescent="0.25">
      <c r="D205" s="16">
        <f t="shared" si="33"/>
        <v>3.2059999999999564</v>
      </c>
      <c r="E205" s="5">
        <f t="shared" si="34"/>
        <v>16.655720930232555</v>
      </c>
      <c r="G205" s="16">
        <f t="shared" si="35"/>
        <v>3.2059999999999564</v>
      </c>
      <c r="H205" s="4">
        <f t="shared" si="36"/>
        <v>16.655458513013944</v>
      </c>
      <c r="I205" s="5">
        <f t="shared" si="37"/>
        <v>21.311182539830025</v>
      </c>
      <c r="K205" s="16">
        <f t="shared" si="43"/>
        <v>3.2059999999999564</v>
      </c>
      <c r="L205" s="15">
        <f t="shared" si="38"/>
        <v>16.655590488925046</v>
      </c>
      <c r="M205" s="4">
        <f t="shared" si="39"/>
        <v>2.3032990805840998E-2</v>
      </c>
      <c r="N205" s="4">
        <f t="shared" si="40"/>
        <v>2.3032349371533516E-2</v>
      </c>
      <c r="O205" s="4">
        <f t="shared" si="41"/>
        <v>2.303234939017932E-2</v>
      </c>
      <c r="P205" s="5">
        <f t="shared" si="42"/>
        <v>2.3031708011805995E-2</v>
      </c>
    </row>
    <row r="206" spans="4:16" x14ac:dyDescent="0.25">
      <c r="D206" s="16">
        <f t="shared" si="33"/>
        <v>3.2119999999999562</v>
      </c>
      <c r="E206" s="5">
        <f t="shared" si="34"/>
        <v>16.678752630661005</v>
      </c>
      <c r="G206" s="16">
        <f t="shared" si="35"/>
        <v>3.2119999999999562</v>
      </c>
      <c r="H206" s="4">
        <f t="shared" si="36"/>
        <v>16.67848893083567</v>
      </c>
      <c r="I206" s="5">
        <f t="shared" si="37"/>
        <v>21.35724468866573</v>
      </c>
      <c r="K206" s="16">
        <f t="shared" si="43"/>
        <v>3.2119999999999562</v>
      </c>
      <c r="L206" s="15">
        <f t="shared" si="38"/>
        <v>16.67862155563305</v>
      </c>
      <c r="M206" s="4">
        <f t="shared" si="39"/>
        <v>2.3031708011805995E-2</v>
      </c>
      <c r="N206" s="4">
        <f t="shared" si="40"/>
        <v>2.30310666893625E-2</v>
      </c>
      <c r="O206" s="4">
        <f t="shared" si="41"/>
        <v>2.3031066708003967E-2</v>
      </c>
      <c r="P206" s="5">
        <f t="shared" si="42"/>
        <v>2.3030425441481626E-2</v>
      </c>
    </row>
    <row r="207" spans="4:16" x14ac:dyDescent="0.25">
      <c r="D207" s="16">
        <f t="shared" ref="D207:D270" si="44">D206+$B$1</f>
        <v>3.217999999999956</v>
      </c>
      <c r="E207" s="5">
        <f t="shared" ref="E207:E270" si="45">E206+$B$1*(4-(E206/(100+D206)))</f>
        <v>16.701783048482731</v>
      </c>
      <c r="G207" s="16">
        <f t="shared" ref="G207:G270" si="46">G206+$B$1</f>
        <v>3.217999999999956</v>
      </c>
      <c r="H207" s="4">
        <f t="shared" ref="H207:H270" si="47">H206+$B$1*(4-(E207/(100+D207)))</f>
        <v>16.701518066274343</v>
      </c>
      <c r="I207" s="5">
        <f t="shared" ref="I207:I270" si="48">I206+$B$1*(4-(H206/(100+G206))+4-(H207/(100+G207)))</f>
        <v>21.403304272658989</v>
      </c>
      <c r="K207" s="16">
        <f t="shared" si="43"/>
        <v>3.217999999999956</v>
      </c>
      <c r="L207" s="15">
        <f t="shared" ref="L207:L270" si="49">L206+1/6*(M207+2*N207+2*O207+P207)</f>
        <v>16.701651339882563</v>
      </c>
      <c r="M207" s="4">
        <f t="shared" ref="M207:M270" si="50">$B$1*(4-(L206/(100+K206)))</f>
        <v>2.3030425441481626E-2</v>
      </c>
      <c r="N207" s="4">
        <f t="shared" ref="N207:N270" si="51">$B$1*(4-((L206+1/2*M207)/(100+(K206+1/2*$B$1))))</f>
        <v>2.3029784230876104E-2</v>
      </c>
      <c r="O207" s="4">
        <f t="shared" ref="O207:O270" si="52">$B$1*(4-((L206+1/2*N207)/(100+(K206+1/2*$B$1))))</f>
        <v>2.3029784249513238E-2</v>
      </c>
      <c r="P207" s="5">
        <f t="shared" ref="P207:P270" si="53">$B$1*(4-((L206+O207)/(100+(K206+$B$1))))</f>
        <v>2.3029143094815872E-2</v>
      </c>
    </row>
    <row r="208" spans="4:16" x14ac:dyDescent="0.25">
      <c r="D208" s="16">
        <f t="shared" si="44"/>
        <v>3.2239999999999558</v>
      </c>
      <c r="E208" s="5">
        <f t="shared" si="45"/>
        <v>16.724812183921404</v>
      </c>
      <c r="G208" s="16">
        <f t="shared" si="46"/>
        <v>3.2239999999999558</v>
      </c>
      <c r="H208" s="4">
        <f t="shared" si="47"/>
        <v>16.724545919553584</v>
      </c>
      <c r="I208" s="5">
        <f t="shared" si="48"/>
        <v>21.449361292257048</v>
      </c>
      <c r="K208" s="16">
        <f t="shared" si="43"/>
        <v>3.2239999999999558</v>
      </c>
      <c r="L208" s="15">
        <f t="shared" si="49"/>
        <v>16.724679841897217</v>
      </c>
      <c r="M208" s="4">
        <f t="shared" si="50"/>
        <v>2.3029143094815872E-2</v>
      </c>
      <c r="N208" s="4">
        <f t="shared" si="51"/>
        <v>2.3028501996022323E-2</v>
      </c>
      <c r="O208" s="4">
        <f t="shared" si="52"/>
        <v>2.3028502014655124E-2</v>
      </c>
      <c r="P208" s="5">
        <f t="shared" si="53"/>
        <v>2.3027860971756731E-2</v>
      </c>
    </row>
    <row r="209" spans="4:16" x14ac:dyDescent="0.25">
      <c r="D209" s="16">
        <f t="shared" si="44"/>
        <v>3.2299999999999556</v>
      </c>
      <c r="E209" s="5">
        <f t="shared" si="45"/>
        <v>16.747840037200646</v>
      </c>
      <c r="G209" s="16">
        <f t="shared" si="46"/>
        <v>3.2299999999999556</v>
      </c>
      <c r="H209" s="4">
        <f t="shared" si="47"/>
        <v>16.74757249089696</v>
      </c>
      <c r="I209" s="5">
        <f t="shared" si="48"/>
        <v>21.495415747907053</v>
      </c>
      <c r="K209" s="16">
        <f t="shared" si="43"/>
        <v>3.2299999999999556</v>
      </c>
      <c r="L209" s="15">
        <f t="shared" si="49"/>
        <v>16.747707061900595</v>
      </c>
      <c r="M209" s="4">
        <f t="shared" si="50"/>
        <v>2.3027860971756731E-2</v>
      </c>
      <c r="N209" s="4">
        <f t="shared" si="51"/>
        <v>2.3027219984749159E-2</v>
      </c>
      <c r="O209" s="4">
        <f t="shared" si="52"/>
        <v>2.3027220003377629E-2</v>
      </c>
      <c r="P209" s="5">
        <f t="shared" si="53"/>
        <v>2.3026579072252217E-2</v>
      </c>
    </row>
    <row r="210" spans="4:16" x14ac:dyDescent="0.25">
      <c r="D210" s="16">
        <f t="shared" si="44"/>
        <v>3.2359999999999554</v>
      </c>
      <c r="E210" s="5">
        <f t="shared" si="45"/>
        <v>16.770866608544022</v>
      </c>
      <c r="G210" s="16">
        <f t="shared" si="46"/>
        <v>3.2359999999999554</v>
      </c>
      <c r="H210" s="4">
        <f t="shared" si="47"/>
        <v>16.770597780527989</v>
      </c>
      <c r="I210" s="5">
        <f t="shared" si="48"/>
        <v>21.541467640056041</v>
      </c>
      <c r="K210" s="16">
        <f t="shared" si="43"/>
        <v>3.2359999999999554</v>
      </c>
      <c r="L210" s="15">
        <f t="shared" si="49"/>
        <v>16.770733000116223</v>
      </c>
      <c r="M210" s="4">
        <f t="shared" si="50"/>
        <v>2.3026579072252217E-2</v>
      </c>
      <c r="N210" s="4">
        <f t="shared" si="51"/>
        <v>2.3025938197004638E-2</v>
      </c>
      <c r="O210" s="4">
        <f t="shared" si="52"/>
        <v>2.3025938215628778E-2</v>
      </c>
      <c r="P210" s="5">
        <f t="shared" si="53"/>
        <v>2.3025297396250366E-2</v>
      </c>
    </row>
    <row r="211" spans="4:16" x14ac:dyDescent="0.25">
      <c r="D211" s="16">
        <f t="shared" si="44"/>
        <v>3.2419999999999551</v>
      </c>
      <c r="E211" s="5">
        <f t="shared" si="45"/>
        <v>16.793891898175051</v>
      </c>
      <c r="G211" s="16">
        <f t="shared" si="46"/>
        <v>3.2419999999999551</v>
      </c>
      <c r="H211" s="4">
        <f t="shared" si="47"/>
        <v>16.79362178867013</v>
      </c>
      <c r="I211" s="5">
        <f t="shared" si="48"/>
        <v>21.587516969150947</v>
      </c>
      <c r="K211" s="16">
        <f t="shared" si="43"/>
        <v>3.2419999999999551</v>
      </c>
      <c r="L211" s="15">
        <f t="shared" si="49"/>
        <v>16.793757656767578</v>
      </c>
      <c r="M211" s="4">
        <f t="shared" si="50"/>
        <v>2.3025297396250366E-2</v>
      </c>
      <c r="N211" s="4">
        <f t="shared" si="51"/>
        <v>2.3024656632736794E-2</v>
      </c>
      <c r="O211" s="4">
        <f t="shared" si="52"/>
        <v>2.3024656651356602E-2</v>
      </c>
      <c r="P211" s="5">
        <f t="shared" si="53"/>
        <v>2.3024015943699214E-2</v>
      </c>
    </row>
    <row r="212" spans="4:16" x14ac:dyDescent="0.25">
      <c r="D212" s="16">
        <f t="shared" si="44"/>
        <v>3.2479999999999549</v>
      </c>
      <c r="E212" s="5">
        <f t="shared" si="45"/>
        <v>16.816915906317192</v>
      </c>
      <c r="G212" s="16">
        <f t="shared" si="46"/>
        <v>3.2479999999999549</v>
      </c>
      <c r="H212" s="4">
        <f t="shared" si="47"/>
        <v>16.816644515546798</v>
      </c>
      <c r="I212" s="5">
        <f t="shared" si="48"/>
        <v>21.633563735638607</v>
      </c>
      <c r="K212" s="16">
        <f t="shared" si="43"/>
        <v>3.2479999999999549</v>
      </c>
      <c r="L212" s="15">
        <f t="shared" si="49"/>
        <v>16.816781032078087</v>
      </c>
      <c r="M212" s="4">
        <f t="shared" si="50"/>
        <v>2.3024015943699214E-2</v>
      </c>
      <c r="N212" s="4">
        <f t="shared" si="51"/>
        <v>2.3023375291893685E-2</v>
      </c>
      <c r="O212" s="4">
        <f t="shared" si="52"/>
        <v>2.3023375310509166E-2</v>
      </c>
      <c r="P212" s="5">
        <f t="shared" si="53"/>
        <v>2.3022734714546831E-2</v>
      </c>
    </row>
    <row r="213" spans="4:16" x14ac:dyDescent="0.25">
      <c r="D213" s="16">
        <f t="shared" si="44"/>
        <v>3.2539999999999547</v>
      </c>
      <c r="E213" s="5">
        <f t="shared" si="45"/>
        <v>16.83993863319386</v>
      </c>
      <c r="G213" s="16">
        <f t="shared" si="46"/>
        <v>3.2539999999999547</v>
      </c>
      <c r="H213" s="4">
        <f t="shared" si="47"/>
        <v>16.83966596138135</v>
      </c>
      <c r="I213" s="5">
        <f t="shared" si="48"/>
        <v>21.679607939965745</v>
      </c>
      <c r="K213" s="16">
        <f t="shared" si="43"/>
        <v>3.2539999999999547</v>
      </c>
      <c r="L213" s="15">
        <f t="shared" si="49"/>
        <v>16.839803126271121</v>
      </c>
      <c r="M213" s="4">
        <f t="shared" si="50"/>
        <v>2.3022734714546831E-2</v>
      </c>
      <c r="N213" s="4">
        <f t="shared" si="51"/>
        <v>2.3022094174423371E-2</v>
      </c>
      <c r="O213" s="4">
        <f t="shared" si="52"/>
        <v>2.3022094193034529E-2</v>
      </c>
      <c r="P213" s="5">
        <f t="shared" si="53"/>
        <v>2.3021453708741292E-2</v>
      </c>
    </row>
    <row r="214" spans="4:16" x14ac:dyDescent="0.25">
      <c r="D214" s="16">
        <f t="shared" si="44"/>
        <v>3.2599999999999545</v>
      </c>
      <c r="E214" s="5">
        <f t="shared" si="45"/>
        <v>16.862960079028412</v>
      </c>
      <c r="G214" s="16">
        <f t="shared" si="46"/>
        <v>3.2599999999999545</v>
      </c>
      <c r="H214" s="4">
        <f t="shared" si="47"/>
        <v>16.862686126397094</v>
      </c>
      <c r="I214" s="5">
        <f t="shared" si="48"/>
        <v>21.725649582578988</v>
      </c>
      <c r="K214" s="16">
        <f t="shared" si="43"/>
        <v>3.2599999999999545</v>
      </c>
      <c r="L214" s="15">
        <f t="shared" si="49"/>
        <v>16.862823939570003</v>
      </c>
      <c r="M214" s="4">
        <f t="shared" si="50"/>
        <v>2.3021453708741292E-2</v>
      </c>
      <c r="N214" s="4">
        <f t="shared" si="51"/>
        <v>2.3020813280273947E-2</v>
      </c>
      <c r="O214" s="4">
        <f t="shared" si="52"/>
        <v>2.3020813298880775E-2</v>
      </c>
      <c r="P214" s="5">
        <f t="shared" si="53"/>
        <v>2.3020172926230681E-2</v>
      </c>
    </row>
    <row r="215" spans="4:16" x14ac:dyDescent="0.25">
      <c r="D215" s="16">
        <f t="shared" si="44"/>
        <v>3.2659999999999543</v>
      </c>
      <c r="E215" s="5">
        <f t="shared" si="45"/>
        <v>16.885980244044156</v>
      </c>
      <c r="G215" s="16">
        <f t="shared" si="46"/>
        <v>3.2659999999999543</v>
      </c>
      <c r="H215" s="4">
        <f t="shared" si="47"/>
        <v>16.885705010817286</v>
      </c>
      <c r="I215" s="5">
        <f t="shared" si="48"/>
        <v>21.771688663924856</v>
      </c>
      <c r="K215" s="16">
        <f t="shared" si="43"/>
        <v>3.2659999999999543</v>
      </c>
      <c r="L215" s="15">
        <f t="shared" si="49"/>
        <v>16.885843472197998</v>
      </c>
      <c r="M215" s="4">
        <f t="shared" si="50"/>
        <v>2.3020172926230681E-2</v>
      </c>
      <c r="N215" s="4">
        <f t="shared" si="51"/>
        <v>2.3019532609393503E-2</v>
      </c>
      <c r="O215" s="4">
        <f t="shared" si="52"/>
        <v>2.3019532627996008E-2</v>
      </c>
      <c r="P215" s="5">
        <f t="shared" si="53"/>
        <v>2.3018892366963105E-2</v>
      </c>
    </row>
    <row r="216" spans="4:16" x14ac:dyDescent="0.25">
      <c r="D216" s="16">
        <f t="shared" si="44"/>
        <v>3.2719999999999541</v>
      </c>
      <c r="E216" s="5">
        <f t="shared" si="45"/>
        <v>16.908999128464348</v>
      </c>
      <c r="G216" s="16">
        <f t="shared" si="46"/>
        <v>3.2719999999999541</v>
      </c>
      <c r="H216" s="4">
        <f t="shared" si="47"/>
        <v>16.908722614865134</v>
      </c>
      <c r="I216" s="5">
        <f t="shared" si="48"/>
        <v>21.817725184449763</v>
      </c>
      <c r="K216" s="16">
        <f t="shared" si="43"/>
        <v>3.2719999999999541</v>
      </c>
      <c r="L216" s="15">
        <f t="shared" si="49"/>
        <v>16.908861724378326</v>
      </c>
      <c r="M216" s="4">
        <f t="shared" si="50"/>
        <v>2.3018892366963105E-2</v>
      </c>
      <c r="N216" s="4">
        <f t="shared" si="51"/>
        <v>2.3018252161730153E-2</v>
      </c>
      <c r="O216" s="4">
        <f t="shared" si="52"/>
        <v>2.3018252180328335E-2</v>
      </c>
      <c r="P216" s="5">
        <f t="shared" si="53"/>
        <v>2.3017612030886689E-2</v>
      </c>
    </row>
    <row r="217" spans="4:16" x14ac:dyDescent="0.25">
      <c r="D217" s="16">
        <f t="shared" si="44"/>
        <v>3.2779999999999538</v>
      </c>
      <c r="E217" s="5">
        <f t="shared" si="45"/>
        <v>16.932016732512196</v>
      </c>
      <c r="G217" s="16">
        <f t="shared" si="46"/>
        <v>3.2779999999999538</v>
      </c>
      <c r="H217" s="4">
        <f t="shared" si="47"/>
        <v>16.931738938763786</v>
      </c>
      <c r="I217" s="5">
        <f t="shared" si="48"/>
        <v>21.863759144600028</v>
      </c>
      <c r="K217" s="16">
        <f t="shared" si="43"/>
        <v>3.2779999999999538</v>
      </c>
      <c r="L217" s="15">
        <f t="shared" si="49"/>
        <v>16.931878696334152</v>
      </c>
      <c r="M217" s="4">
        <f t="shared" si="50"/>
        <v>2.3017612030886689E-2</v>
      </c>
      <c r="N217" s="4">
        <f t="shared" si="51"/>
        <v>2.3016971937232025E-2</v>
      </c>
      <c r="O217" s="4">
        <f t="shared" si="52"/>
        <v>2.3016971955825884E-2</v>
      </c>
      <c r="P217" s="5">
        <f t="shared" si="53"/>
        <v>2.3016331917949565E-2</v>
      </c>
    </row>
    <row r="218" spans="4:16" x14ac:dyDescent="0.25">
      <c r="D218" s="16">
        <f t="shared" si="44"/>
        <v>3.2839999999999536</v>
      </c>
      <c r="E218" s="5">
        <f t="shared" si="45"/>
        <v>16.955033056410848</v>
      </c>
      <c r="G218" s="16">
        <f t="shared" si="46"/>
        <v>3.2839999999999536</v>
      </c>
      <c r="H218" s="4">
        <f t="shared" si="47"/>
        <v>16.954753982736342</v>
      </c>
      <c r="I218" s="5">
        <f t="shared" si="48"/>
        <v>21.909790544821856</v>
      </c>
      <c r="K218" s="16">
        <f t="shared" si="43"/>
        <v>3.2839999999999536</v>
      </c>
      <c r="L218" s="15">
        <f t="shared" si="49"/>
        <v>16.95489438828859</v>
      </c>
      <c r="M218" s="4">
        <f t="shared" si="50"/>
        <v>2.3016331917949565E-2</v>
      </c>
      <c r="N218" s="4">
        <f t="shared" si="51"/>
        <v>2.3015691935847262E-2</v>
      </c>
      <c r="O218" s="4">
        <f t="shared" si="52"/>
        <v>2.3015691954436802E-2</v>
      </c>
      <c r="P218" s="5">
        <f t="shared" si="53"/>
        <v>2.3015052028099885E-2</v>
      </c>
    </row>
    <row r="219" spans="4:16" x14ac:dyDescent="0.25">
      <c r="D219" s="16">
        <f t="shared" si="44"/>
        <v>3.2899999999999534</v>
      </c>
      <c r="E219" s="5">
        <f t="shared" si="45"/>
        <v>16.978048100383404</v>
      </c>
      <c r="G219" s="16">
        <f t="shared" si="46"/>
        <v>3.2899999999999534</v>
      </c>
      <c r="H219" s="4">
        <f t="shared" si="47"/>
        <v>16.977767747005853</v>
      </c>
      <c r="I219" s="5">
        <f t="shared" si="48"/>
        <v>21.955819385561352</v>
      </c>
      <c r="K219" s="16">
        <f t="shared" si="43"/>
        <v>3.2899999999999534</v>
      </c>
      <c r="L219" s="15">
        <f t="shared" si="49"/>
        <v>16.9779088004647</v>
      </c>
      <c r="M219" s="4">
        <f t="shared" si="50"/>
        <v>2.3015052028099885E-2</v>
      </c>
      <c r="N219" s="4">
        <f t="shared" si="51"/>
        <v>2.3014412157524027E-2</v>
      </c>
      <c r="O219" s="4">
        <f t="shared" si="52"/>
        <v>2.301441217610925E-2</v>
      </c>
      <c r="P219" s="5">
        <f t="shared" si="53"/>
        <v>2.3013772361285816E-2</v>
      </c>
    </row>
    <row r="220" spans="4:16" x14ac:dyDescent="0.25">
      <c r="D220" s="16">
        <f t="shared" si="44"/>
        <v>3.2959999999999532</v>
      </c>
      <c r="E220" s="5">
        <f t="shared" si="45"/>
        <v>17.001061864652915</v>
      </c>
      <c r="G220" s="16">
        <f t="shared" si="46"/>
        <v>3.2959999999999532</v>
      </c>
      <c r="H220" s="4">
        <f t="shared" si="47"/>
        <v>17.000780231795314</v>
      </c>
      <c r="I220" s="5">
        <f t="shared" si="48"/>
        <v>22.001845667264522</v>
      </c>
      <c r="K220" s="16">
        <f t="shared" si="43"/>
        <v>3.2959999999999532</v>
      </c>
      <c r="L220" s="15">
        <f t="shared" si="49"/>
        <v>17.00092193308549</v>
      </c>
      <c r="M220" s="4">
        <f t="shared" si="50"/>
        <v>2.3013772361285816E-2</v>
      </c>
      <c r="N220" s="4">
        <f t="shared" si="51"/>
        <v>2.3013132602210488E-2</v>
      </c>
      <c r="O220" s="4">
        <f t="shared" si="52"/>
        <v>2.3013132620791389E-2</v>
      </c>
      <c r="P220" s="5">
        <f t="shared" si="53"/>
        <v>2.3012492917455534E-2</v>
      </c>
    </row>
    <row r="221" spans="4:16" x14ac:dyDescent="0.25">
      <c r="D221" s="16">
        <f t="shared" si="44"/>
        <v>3.301999999999953</v>
      </c>
      <c r="E221" s="5">
        <f t="shared" si="45"/>
        <v>17.024074349442376</v>
      </c>
      <c r="G221" s="16">
        <f t="shared" si="46"/>
        <v>3.301999999999953</v>
      </c>
      <c r="H221" s="4">
        <f t="shared" si="47"/>
        <v>17.02379143732767</v>
      </c>
      <c r="I221" s="5">
        <f t="shared" si="48"/>
        <v>22.047869390377262</v>
      </c>
      <c r="K221" s="16">
        <f t="shared" si="43"/>
        <v>3.301999999999953</v>
      </c>
      <c r="L221" s="15">
        <f t="shared" si="49"/>
        <v>17.02393378637392</v>
      </c>
      <c r="M221" s="4">
        <f t="shared" si="50"/>
        <v>2.3012492917455534E-2</v>
      </c>
      <c r="N221" s="4">
        <f t="shared" si="51"/>
        <v>2.3011853269854835E-2</v>
      </c>
      <c r="O221" s="4">
        <f t="shared" si="52"/>
        <v>2.3011853288431423E-2</v>
      </c>
      <c r="P221" s="5">
        <f t="shared" si="53"/>
        <v>2.3011213696557245E-2</v>
      </c>
    </row>
    <row r="222" spans="4:16" x14ac:dyDescent="0.25">
      <c r="D222" s="16">
        <f t="shared" si="44"/>
        <v>3.3079999999999528</v>
      </c>
      <c r="E222" s="5">
        <f t="shared" si="45"/>
        <v>17.047085554974732</v>
      </c>
      <c r="G222" s="16">
        <f t="shared" si="46"/>
        <v>3.3079999999999528</v>
      </c>
      <c r="H222" s="4">
        <f t="shared" si="47"/>
        <v>17.046801363825814</v>
      </c>
      <c r="I222" s="5">
        <f t="shared" si="48"/>
        <v>22.093890555345364</v>
      </c>
      <c r="K222" s="16">
        <f t="shared" si="43"/>
        <v>3.3079999999999528</v>
      </c>
      <c r="L222" s="15">
        <f t="shared" si="49"/>
        <v>17.046944360552896</v>
      </c>
      <c r="M222" s="4">
        <f t="shared" si="50"/>
        <v>2.3011213696557245E-2</v>
      </c>
      <c r="N222" s="4">
        <f t="shared" si="51"/>
        <v>2.3010574160405275E-2</v>
      </c>
      <c r="O222" s="4">
        <f t="shared" si="52"/>
        <v>2.3010574178977547E-2</v>
      </c>
      <c r="P222" s="5">
        <f t="shared" si="53"/>
        <v>2.3009934698539149E-2</v>
      </c>
    </row>
    <row r="223" spans="4:16" x14ac:dyDescent="0.25">
      <c r="D223" s="16">
        <f t="shared" si="44"/>
        <v>3.3139999999999525</v>
      </c>
      <c r="E223" s="5">
        <f t="shared" si="45"/>
        <v>17.070095481472876</v>
      </c>
      <c r="G223" s="16">
        <f t="shared" si="46"/>
        <v>3.3139999999999525</v>
      </c>
      <c r="H223" s="4">
        <f t="shared" si="47"/>
        <v>17.069810011512587</v>
      </c>
      <c r="I223" s="5">
        <f t="shared" si="48"/>
        <v>22.139909162614526</v>
      </c>
      <c r="K223" s="16">
        <f t="shared" si="43"/>
        <v>3.3139999999999525</v>
      </c>
      <c r="L223" s="15">
        <f t="shared" si="49"/>
        <v>17.069953655845275</v>
      </c>
      <c r="M223" s="4">
        <f t="shared" si="50"/>
        <v>2.3009934698539149E-2</v>
      </c>
      <c r="N223" s="4">
        <f t="shared" si="51"/>
        <v>2.3009295273810019E-2</v>
      </c>
      <c r="O223" s="4">
        <f t="shared" si="52"/>
        <v>2.3009295292377979E-2</v>
      </c>
      <c r="P223" s="5">
        <f t="shared" si="53"/>
        <v>2.300865592334948E-2</v>
      </c>
    </row>
    <row r="224" spans="4:16" x14ac:dyDescent="0.25">
      <c r="D224" s="16">
        <f t="shared" si="44"/>
        <v>3.3199999999999523</v>
      </c>
      <c r="E224" s="5">
        <f t="shared" si="45"/>
        <v>17.093104129159649</v>
      </c>
      <c r="G224" s="16">
        <f t="shared" si="46"/>
        <v>3.3199999999999523</v>
      </c>
      <c r="H224" s="4">
        <f t="shared" si="47"/>
        <v>17.092817380610779</v>
      </c>
      <c r="I224" s="5">
        <f t="shared" si="48"/>
        <v>22.18592521263033</v>
      </c>
      <c r="K224" s="16">
        <f t="shared" si="43"/>
        <v>3.3199999999999523</v>
      </c>
      <c r="L224" s="15">
        <f t="shared" si="49"/>
        <v>17.092961672473855</v>
      </c>
      <c r="M224" s="4">
        <f t="shared" si="50"/>
        <v>2.300865592334948E-2</v>
      </c>
      <c r="N224" s="4">
        <f t="shared" si="51"/>
        <v>2.300801661001731E-2</v>
      </c>
      <c r="O224" s="4">
        <f t="shared" si="52"/>
        <v>2.3008016628580954E-2</v>
      </c>
      <c r="P224" s="5">
        <f t="shared" si="53"/>
        <v>2.3007377370936478E-2</v>
      </c>
    </row>
    <row r="225" spans="4:16" x14ac:dyDescent="0.25">
      <c r="D225" s="16">
        <f t="shared" si="44"/>
        <v>3.3259999999999521</v>
      </c>
      <c r="E225" s="5">
        <f t="shared" si="45"/>
        <v>17.11611149825784</v>
      </c>
      <c r="G225" s="16">
        <f t="shared" si="46"/>
        <v>3.3259999999999521</v>
      </c>
      <c r="H225" s="4">
        <f t="shared" si="47"/>
        <v>17.115823471343127</v>
      </c>
      <c r="I225" s="5">
        <f t="shared" si="48"/>
        <v>22.231938705838264</v>
      </c>
      <c r="K225" s="16">
        <f t="shared" si="43"/>
        <v>3.3259999999999521</v>
      </c>
      <c r="L225" s="15">
        <f t="shared" si="49"/>
        <v>17.115968410661388</v>
      </c>
      <c r="M225" s="4">
        <f t="shared" si="50"/>
        <v>2.3007377370936478E-2</v>
      </c>
      <c r="N225" s="4">
        <f t="shared" si="51"/>
        <v>2.3006738168975388E-2</v>
      </c>
      <c r="O225" s="4">
        <f t="shared" si="52"/>
        <v>2.3006738187534723E-2</v>
      </c>
      <c r="P225" s="5">
        <f t="shared" si="53"/>
        <v>2.3006099041248396E-2</v>
      </c>
    </row>
    <row r="226" spans="4:16" x14ac:dyDescent="0.25">
      <c r="D226" s="16">
        <f t="shared" si="44"/>
        <v>3.3319999999999519</v>
      </c>
      <c r="E226" s="5">
        <f t="shared" si="45"/>
        <v>17.139117588990189</v>
      </c>
      <c r="G226" s="16">
        <f t="shared" si="46"/>
        <v>3.3319999999999519</v>
      </c>
      <c r="H226" s="4">
        <f t="shared" si="47"/>
        <v>17.138828283932316</v>
      </c>
      <c r="I226" s="5">
        <f t="shared" si="48"/>
        <v>22.277949642683705</v>
      </c>
      <c r="K226" s="16">
        <f t="shared" si="43"/>
        <v>3.3319999999999519</v>
      </c>
      <c r="L226" s="15">
        <f t="shared" si="49"/>
        <v>17.138973870630576</v>
      </c>
      <c r="M226" s="4">
        <f t="shared" si="50"/>
        <v>2.3006099041248396E-2</v>
      </c>
      <c r="N226" s="4">
        <f t="shared" si="51"/>
        <v>2.3005459950632523E-2</v>
      </c>
      <c r="O226" s="4">
        <f t="shared" si="52"/>
        <v>2.3005459969187542E-2</v>
      </c>
      <c r="P226" s="5">
        <f t="shared" si="53"/>
        <v>2.3004820934233505E-2</v>
      </c>
    </row>
    <row r="227" spans="4:16" x14ac:dyDescent="0.25">
      <c r="D227" s="16">
        <f t="shared" si="44"/>
        <v>3.3379999999999517</v>
      </c>
      <c r="E227" s="5">
        <f t="shared" si="45"/>
        <v>17.162122401579378</v>
      </c>
      <c r="G227" s="16">
        <f t="shared" si="46"/>
        <v>3.3379999999999517</v>
      </c>
      <c r="H227" s="4">
        <f t="shared" si="47"/>
        <v>17.16183181860098</v>
      </c>
      <c r="I227" s="5">
        <f t="shared" si="48"/>
        <v>22.323958023611933</v>
      </c>
      <c r="K227" s="16">
        <f t="shared" si="43"/>
        <v>3.3379999999999517</v>
      </c>
      <c r="L227" s="15">
        <f t="shared" si="49"/>
        <v>17.161978052604063</v>
      </c>
      <c r="M227" s="4">
        <f t="shared" si="50"/>
        <v>2.3004820934233505E-2</v>
      </c>
      <c r="N227" s="4">
        <f t="shared" si="51"/>
        <v>2.3004181954936989E-2</v>
      </c>
      <c r="O227" s="4">
        <f t="shared" si="52"/>
        <v>2.3004181973487702E-2</v>
      </c>
      <c r="P227" s="5">
        <f t="shared" si="53"/>
        <v>2.3003543049840092E-2</v>
      </c>
    </row>
    <row r="228" spans="4:16" x14ac:dyDescent="0.25">
      <c r="D228" s="16">
        <f t="shared" si="44"/>
        <v>3.3439999999999515</v>
      </c>
      <c r="E228" s="5">
        <f t="shared" si="45"/>
        <v>17.185125936248042</v>
      </c>
      <c r="G228" s="16">
        <f t="shared" si="46"/>
        <v>3.3439999999999515</v>
      </c>
      <c r="H228" s="4">
        <f t="shared" si="47"/>
        <v>17.184834075571704</v>
      </c>
      <c r="I228" s="5">
        <f t="shared" si="48"/>
        <v>22.369963849068121</v>
      </c>
      <c r="K228" s="16">
        <f t="shared" si="43"/>
        <v>3.3439999999999515</v>
      </c>
      <c r="L228" s="15">
        <f t="shared" si="49"/>
        <v>17.184980956804445</v>
      </c>
      <c r="M228" s="4">
        <f t="shared" si="50"/>
        <v>2.3003543049840092E-2</v>
      </c>
      <c r="N228" s="4">
        <f t="shared" si="51"/>
        <v>2.3002904181837085E-2</v>
      </c>
      <c r="O228" s="4">
        <f t="shared" si="52"/>
        <v>2.3002904200383489E-2</v>
      </c>
      <c r="P228" s="5">
        <f t="shared" si="53"/>
        <v>2.3002265388016464E-2</v>
      </c>
    </row>
    <row r="229" spans="4:16" x14ac:dyDescent="0.25">
      <c r="D229" s="16">
        <f t="shared" si="44"/>
        <v>3.3499999999999512</v>
      </c>
      <c r="E229" s="5">
        <f t="shared" si="45"/>
        <v>17.208128193218766</v>
      </c>
      <c r="G229" s="16">
        <f t="shared" si="46"/>
        <v>3.3499999999999512</v>
      </c>
      <c r="H229" s="4">
        <f t="shared" si="47"/>
        <v>17.207835055067019</v>
      </c>
      <c r="I229" s="5">
        <f t="shared" si="48"/>
        <v>22.415967119497338</v>
      </c>
      <c r="K229" s="16">
        <f t="shared" si="43"/>
        <v>3.3499999999999512</v>
      </c>
      <c r="L229" s="15">
        <f t="shared" si="49"/>
        <v>17.207982583454267</v>
      </c>
      <c r="M229" s="4">
        <f t="shared" si="50"/>
        <v>2.3002265388016464E-2</v>
      </c>
      <c r="N229" s="4">
        <f t="shared" si="51"/>
        <v>2.3001626631281115E-2</v>
      </c>
      <c r="O229" s="4">
        <f t="shared" si="52"/>
        <v>2.300162664982321E-2</v>
      </c>
      <c r="P229" s="5">
        <f t="shared" si="53"/>
        <v>2.300098794871093E-2</v>
      </c>
    </row>
    <row r="230" spans="4:16" x14ac:dyDescent="0.25">
      <c r="D230" s="16">
        <f t="shared" si="44"/>
        <v>3.355999999999951</v>
      </c>
      <c r="E230" s="5">
        <f t="shared" si="45"/>
        <v>17.231129172714081</v>
      </c>
      <c r="G230" s="16">
        <f t="shared" si="46"/>
        <v>3.355999999999951</v>
      </c>
      <c r="H230" s="4">
        <f t="shared" si="47"/>
        <v>17.230834757309403</v>
      </c>
      <c r="I230" s="5">
        <f t="shared" si="48"/>
        <v>22.461967835344556</v>
      </c>
      <c r="K230" s="16">
        <f t="shared" si="43"/>
        <v>3.355999999999951</v>
      </c>
      <c r="L230" s="15">
        <f t="shared" si="49"/>
        <v>17.230982932776023</v>
      </c>
      <c r="M230" s="4">
        <f t="shared" si="50"/>
        <v>2.300098794871093E-2</v>
      </c>
      <c r="N230" s="4">
        <f t="shared" si="51"/>
        <v>2.3000349303217402E-2</v>
      </c>
      <c r="O230" s="4">
        <f t="shared" si="52"/>
        <v>2.3000349321755195E-2</v>
      </c>
      <c r="P230" s="5">
        <f t="shared" si="53"/>
        <v>2.299971073187182E-2</v>
      </c>
    </row>
    <row r="231" spans="4:16" x14ac:dyDescent="0.25">
      <c r="D231" s="16">
        <f t="shared" si="44"/>
        <v>3.3619999999999508</v>
      </c>
      <c r="E231" s="5">
        <f t="shared" si="45"/>
        <v>17.254128874956464</v>
      </c>
      <c r="G231" s="16">
        <f t="shared" si="46"/>
        <v>3.3619999999999508</v>
      </c>
      <c r="H231" s="4">
        <f t="shared" si="47"/>
        <v>17.25383318252128</v>
      </c>
      <c r="I231" s="5">
        <f t="shared" si="48"/>
        <v>22.507965997054633</v>
      </c>
      <c r="K231" s="16">
        <f t="shared" si="43"/>
        <v>3.3619999999999508</v>
      </c>
      <c r="L231" s="15">
        <f t="shared" si="49"/>
        <v>17.25398200499215</v>
      </c>
      <c r="M231" s="4">
        <f t="shared" si="50"/>
        <v>2.299971073187182E-2</v>
      </c>
      <c r="N231" s="4">
        <f t="shared" si="51"/>
        <v>2.2999072197594291E-2</v>
      </c>
      <c r="O231" s="4">
        <f t="shared" si="52"/>
        <v>2.2999072216127778E-2</v>
      </c>
      <c r="P231" s="5">
        <f t="shared" si="53"/>
        <v>2.2998433737447484E-2</v>
      </c>
    </row>
    <row r="232" spans="4:16" x14ac:dyDescent="0.25">
      <c r="D232" s="16">
        <f t="shared" si="44"/>
        <v>3.3679999999999506</v>
      </c>
      <c r="E232" s="5">
        <f t="shared" si="45"/>
        <v>17.277127300168342</v>
      </c>
      <c r="G232" s="16">
        <f t="shared" si="46"/>
        <v>3.3679999999999506</v>
      </c>
      <c r="H232" s="4">
        <f t="shared" si="47"/>
        <v>17.27683033092503</v>
      </c>
      <c r="I232" s="5">
        <f t="shared" si="48"/>
        <v>22.553961605072331</v>
      </c>
      <c r="K232" s="16">
        <f t="shared" si="43"/>
        <v>3.3679999999999506</v>
      </c>
      <c r="L232" s="15">
        <f t="shared" si="49"/>
        <v>17.276979800325037</v>
      </c>
      <c r="M232" s="4">
        <f t="shared" si="50"/>
        <v>2.2998433737447484E-2</v>
      </c>
      <c r="N232" s="4">
        <f t="shared" si="51"/>
        <v>2.299779531436013E-2</v>
      </c>
      <c r="O232" s="4">
        <f t="shared" si="52"/>
        <v>2.2997795332889315E-2</v>
      </c>
      <c r="P232" s="5">
        <f t="shared" si="53"/>
        <v>2.2997156965386286E-2</v>
      </c>
    </row>
    <row r="233" spans="4:16" x14ac:dyDescent="0.25">
      <c r="D233" s="16">
        <f t="shared" si="44"/>
        <v>3.3739999999999504</v>
      </c>
      <c r="E233" s="5">
        <f t="shared" si="45"/>
        <v>17.300124448572092</v>
      </c>
      <c r="G233" s="16">
        <f t="shared" si="46"/>
        <v>3.3739999999999504</v>
      </c>
      <c r="H233" s="4">
        <f t="shared" si="47"/>
        <v>17.299826202742977</v>
      </c>
      <c r="I233" s="5">
        <f t="shared" si="48"/>
        <v>22.599954659842311</v>
      </c>
      <c r="K233" s="16">
        <f t="shared" si="43"/>
        <v>3.3739999999999504</v>
      </c>
      <c r="L233" s="15">
        <f t="shared" si="49"/>
        <v>17.299976318997025</v>
      </c>
      <c r="M233" s="4">
        <f t="shared" si="50"/>
        <v>2.2997156965386286E-2</v>
      </c>
      <c r="N233" s="4">
        <f t="shared" si="51"/>
        <v>2.2996518653463287E-2</v>
      </c>
      <c r="O233" s="4">
        <f t="shared" si="52"/>
        <v>2.299651867198817E-2</v>
      </c>
      <c r="P233" s="5">
        <f t="shared" si="53"/>
        <v>2.2995880415636601E-2</v>
      </c>
    </row>
    <row r="234" spans="4:16" x14ac:dyDescent="0.25">
      <c r="D234" s="16">
        <f t="shared" si="44"/>
        <v>3.3799999999999502</v>
      </c>
      <c r="E234" s="5">
        <f t="shared" si="45"/>
        <v>17.323120320390039</v>
      </c>
      <c r="G234" s="16">
        <f t="shared" si="46"/>
        <v>3.3799999999999502</v>
      </c>
      <c r="H234" s="4">
        <f t="shared" si="47"/>
        <v>17.322820798197395</v>
      </c>
      <c r="I234" s="5">
        <f t="shared" si="48"/>
        <v>22.645945161809124</v>
      </c>
      <c r="K234" s="16">
        <f t="shared" si="43"/>
        <v>3.3799999999999502</v>
      </c>
      <c r="L234" s="15">
        <f t="shared" si="49"/>
        <v>17.322971561230396</v>
      </c>
      <c r="M234" s="4">
        <f t="shared" si="50"/>
        <v>2.2995880415636601E-2</v>
      </c>
      <c r="N234" s="4">
        <f t="shared" si="51"/>
        <v>2.2995242214852153E-2</v>
      </c>
      <c r="O234" s="4">
        <f t="shared" si="52"/>
        <v>2.2995242233372733E-2</v>
      </c>
      <c r="P234" s="5">
        <f t="shared" si="53"/>
        <v>2.2994604088146815E-2</v>
      </c>
    </row>
    <row r="235" spans="4:16" x14ac:dyDescent="0.25">
      <c r="D235" s="16">
        <f t="shared" si="44"/>
        <v>3.3859999999999499</v>
      </c>
      <c r="E235" s="5">
        <f t="shared" si="45"/>
        <v>17.346114915844456</v>
      </c>
      <c r="G235" s="16">
        <f t="shared" si="46"/>
        <v>3.3859999999999499</v>
      </c>
      <c r="H235" s="4">
        <f t="shared" si="47"/>
        <v>17.345814117510503</v>
      </c>
      <c r="I235" s="5">
        <f t="shared" si="48"/>
        <v>22.691933111417221</v>
      </c>
      <c r="K235" s="16">
        <f t="shared" si="43"/>
        <v>3.3859999999999499</v>
      </c>
      <c r="L235" s="15">
        <f t="shared" si="49"/>
        <v>17.345965527247387</v>
      </c>
      <c r="M235" s="4">
        <f t="shared" si="50"/>
        <v>2.2994604088146815E-2</v>
      </c>
      <c r="N235" s="4">
        <f t="shared" si="51"/>
        <v>2.2993965998475117E-2</v>
      </c>
      <c r="O235" s="4">
        <f t="shared" si="52"/>
        <v>2.2993966016991402E-2</v>
      </c>
      <c r="P235" s="5">
        <f t="shared" si="53"/>
        <v>2.2993327982865339E-2</v>
      </c>
    </row>
    <row r="236" spans="4:16" x14ac:dyDescent="0.25">
      <c r="D236" s="16">
        <f t="shared" si="44"/>
        <v>3.3919999999999497</v>
      </c>
      <c r="E236" s="5">
        <f t="shared" si="45"/>
        <v>17.369108235157565</v>
      </c>
      <c r="G236" s="16">
        <f t="shared" si="46"/>
        <v>3.3919999999999497</v>
      </c>
      <c r="H236" s="4">
        <f t="shared" si="47"/>
        <v>17.368806160904469</v>
      </c>
      <c r="I236" s="5">
        <f t="shared" si="48"/>
        <v>22.737918509110951</v>
      </c>
      <c r="K236" s="16">
        <f t="shared" si="43"/>
        <v>3.3919999999999497</v>
      </c>
      <c r="L236" s="15">
        <f t="shared" si="49"/>
        <v>17.36895821727018</v>
      </c>
      <c r="M236" s="4">
        <f t="shared" si="50"/>
        <v>2.2993327982865339E-2</v>
      </c>
      <c r="N236" s="4">
        <f t="shared" si="51"/>
        <v>2.2992690004280603E-2</v>
      </c>
      <c r="O236" s="4">
        <f t="shared" si="52"/>
        <v>2.2992690022792587E-2</v>
      </c>
      <c r="P236" s="5">
        <f t="shared" si="53"/>
        <v>2.2992052099740586E-2</v>
      </c>
    </row>
    <row r="237" spans="4:16" x14ac:dyDescent="0.25">
      <c r="D237" s="16">
        <f t="shared" si="44"/>
        <v>3.3979999999999495</v>
      </c>
      <c r="E237" s="5">
        <f t="shared" si="45"/>
        <v>17.392100278551531</v>
      </c>
      <c r="G237" s="16">
        <f t="shared" si="46"/>
        <v>3.3979999999999495</v>
      </c>
      <c r="H237" s="4">
        <f t="shared" si="47"/>
        <v>17.391796928601416</v>
      </c>
      <c r="I237" s="5">
        <f t="shared" si="48"/>
        <v>22.783901355334557</v>
      </c>
      <c r="K237" s="16">
        <f t="shared" si="43"/>
        <v>3.3979999999999495</v>
      </c>
      <c r="L237" s="15">
        <f t="shared" si="49"/>
        <v>17.391949631520905</v>
      </c>
      <c r="M237" s="4">
        <f t="shared" si="50"/>
        <v>2.2992052099740586E-2</v>
      </c>
      <c r="N237" s="4">
        <f t="shared" si="51"/>
        <v>2.2991414232217029E-2</v>
      </c>
      <c r="O237" s="4">
        <f t="shared" si="52"/>
        <v>2.2991414250724717E-2</v>
      </c>
      <c r="P237" s="5">
        <f t="shared" si="53"/>
        <v>2.2990776438721005E-2</v>
      </c>
    </row>
    <row r="238" spans="4:16" x14ac:dyDescent="0.25">
      <c r="D238" s="16">
        <f t="shared" si="44"/>
        <v>3.4039999999999493</v>
      </c>
      <c r="E238" s="5">
        <f t="shared" si="45"/>
        <v>17.415091046248477</v>
      </c>
      <c r="G238" s="16">
        <f t="shared" si="46"/>
        <v>3.4039999999999493</v>
      </c>
      <c r="H238" s="4">
        <f t="shared" si="47"/>
        <v>17.414786420823404</v>
      </c>
      <c r="I238" s="5">
        <f t="shared" si="48"/>
        <v>22.829881650532183</v>
      </c>
      <c r="K238" s="16">
        <f t="shared" si="43"/>
        <v>3.4039999999999493</v>
      </c>
      <c r="L238" s="15">
        <f t="shared" si="49"/>
        <v>17.41493977022164</v>
      </c>
      <c r="M238" s="4">
        <f t="shared" si="50"/>
        <v>2.2990776438721005E-2</v>
      </c>
      <c r="N238" s="4">
        <f t="shared" si="51"/>
        <v>2.2990138682232843E-2</v>
      </c>
      <c r="O238" s="4">
        <f t="shared" si="52"/>
        <v>2.299013870073624E-2</v>
      </c>
      <c r="P238" s="5">
        <f t="shared" si="53"/>
        <v>2.2989500999755042E-2</v>
      </c>
    </row>
    <row r="239" spans="4:16" x14ac:dyDescent="0.25">
      <c r="D239" s="16">
        <f t="shared" si="44"/>
        <v>3.4099999999999491</v>
      </c>
      <c r="E239" s="5">
        <f t="shared" si="45"/>
        <v>17.438080538470466</v>
      </c>
      <c r="G239" s="16">
        <f t="shared" si="46"/>
        <v>3.4099999999999491</v>
      </c>
      <c r="H239" s="4">
        <f t="shared" si="47"/>
        <v>17.437774637792451</v>
      </c>
      <c r="I239" s="5">
        <f t="shared" si="48"/>
        <v>22.875859395147867</v>
      </c>
      <c r="K239" s="16">
        <f t="shared" si="43"/>
        <v>3.4099999999999491</v>
      </c>
      <c r="L239" s="15">
        <f t="shared" si="49"/>
        <v>17.437928633594414</v>
      </c>
      <c r="M239" s="4">
        <f t="shared" si="50"/>
        <v>2.2989500999755042E-2</v>
      </c>
      <c r="N239" s="4">
        <f t="shared" si="51"/>
        <v>2.2988863354276509E-2</v>
      </c>
      <c r="O239" s="4">
        <f t="shared" si="52"/>
        <v>2.2988863372775607E-2</v>
      </c>
      <c r="P239" s="5">
        <f t="shared" si="53"/>
        <v>2.2988225782791156E-2</v>
      </c>
    </row>
    <row r="240" spans="4:16" x14ac:dyDescent="0.25">
      <c r="D240" s="16">
        <f t="shared" si="44"/>
        <v>3.4159999999999489</v>
      </c>
      <c r="E240" s="5">
        <f t="shared" si="45"/>
        <v>17.461068755439513</v>
      </c>
      <c r="G240" s="16">
        <f t="shared" si="46"/>
        <v>3.4159999999999489</v>
      </c>
      <c r="H240" s="4">
        <f t="shared" si="47"/>
        <v>17.460761579730519</v>
      </c>
      <c r="I240" s="5">
        <f t="shared" si="48"/>
        <v>22.92183458962554</v>
      </c>
      <c r="K240" s="16">
        <f t="shared" si="43"/>
        <v>3.4159999999999489</v>
      </c>
      <c r="L240" s="15">
        <f t="shared" si="49"/>
        <v>17.460916221861204</v>
      </c>
      <c r="M240" s="4">
        <f t="shared" si="50"/>
        <v>2.2988225782791156E-2</v>
      </c>
      <c r="N240" s="4">
        <f t="shared" si="51"/>
        <v>2.2987588248296491E-2</v>
      </c>
      <c r="O240" s="4">
        <f t="shared" si="52"/>
        <v>2.2987588266791301E-2</v>
      </c>
      <c r="P240" s="5">
        <f t="shared" si="53"/>
        <v>2.2986950787777839E-2</v>
      </c>
    </row>
    <row r="241" spans="4:16" x14ac:dyDescent="0.25">
      <c r="D241" s="16">
        <f t="shared" si="44"/>
        <v>3.4219999999999486</v>
      </c>
      <c r="E241" s="5">
        <f t="shared" si="45"/>
        <v>17.484055697377581</v>
      </c>
      <c r="G241" s="16">
        <f t="shared" si="46"/>
        <v>3.4219999999999486</v>
      </c>
      <c r="H241" s="4">
        <f t="shared" si="47"/>
        <v>17.483747246859522</v>
      </c>
      <c r="I241" s="5">
        <f t="shared" si="48"/>
        <v>22.96780723440904</v>
      </c>
      <c r="K241" s="16">
        <f t="shared" si="43"/>
        <v>3.4219999999999486</v>
      </c>
      <c r="L241" s="15">
        <f t="shared" si="49"/>
        <v>17.483902535243935</v>
      </c>
      <c r="M241" s="4">
        <f t="shared" si="50"/>
        <v>2.2986950787777839E-2</v>
      </c>
      <c r="N241" s="4">
        <f t="shared" si="51"/>
        <v>2.2986313364241284E-2</v>
      </c>
      <c r="O241" s="4">
        <f t="shared" si="52"/>
        <v>2.2986313382731799E-2</v>
      </c>
      <c r="P241" s="5">
        <f t="shared" si="53"/>
        <v>2.2985676014663576E-2</v>
      </c>
    </row>
    <row r="242" spans="4:16" x14ac:dyDescent="0.25">
      <c r="D242" s="16">
        <f t="shared" si="44"/>
        <v>3.4279999999999484</v>
      </c>
      <c r="E242" s="5">
        <f t="shared" si="45"/>
        <v>17.507041364506584</v>
      </c>
      <c r="G242" s="16">
        <f t="shared" si="46"/>
        <v>3.4279999999999484</v>
      </c>
      <c r="H242" s="4">
        <f t="shared" si="47"/>
        <v>17.50673163940132</v>
      </c>
      <c r="I242" s="5">
        <f t="shared" si="48"/>
        <v>23.013777329942094</v>
      </c>
      <c r="K242" s="16">
        <f t="shared" si="43"/>
        <v>3.4279999999999484</v>
      </c>
      <c r="L242" s="15">
        <f t="shared" si="49"/>
        <v>17.50688757396448</v>
      </c>
      <c r="M242" s="4">
        <f t="shared" si="50"/>
        <v>2.2985676014663576E-2</v>
      </c>
      <c r="N242" s="4">
        <f t="shared" si="51"/>
        <v>2.2985038702059393E-2</v>
      </c>
      <c r="O242" s="4">
        <f t="shared" si="52"/>
        <v>2.2985038720545616E-2</v>
      </c>
      <c r="P242" s="5">
        <f t="shared" si="53"/>
        <v>2.2984401463396888E-2</v>
      </c>
    </row>
    <row r="243" spans="4:16" x14ac:dyDescent="0.25">
      <c r="D243" s="16">
        <f t="shared" si="44"/>
        <v>3.4339999999999482</v>
      </c>
      <c r="E243" s="5">
        <f t="shared" si="45"/>
        <v>17.530025757048382</v>
      </c>
      <c r="G243" s="16">
        <f t="shared" si="46"/>
        <v>3.4339999999999482</v>
      </c>
      <c r="H243" s="4">
        <f t="shared" si="47"/>
        <v>17.529714757577718</v>
      </c>
      <c r="I243" s="5">
        <f t="shared" si="48"/>
        <v>23.059744876668326</v>
      </c>
      <c r="K243" s="16">
        <f t="shared" si="43"/>
        <v>3.4339999999999482</v>
      </c>
      <c r="L243" s="15">
        <f t="shared" si="49"/>
        <v>17.529871338244661</v>
      </c>
      <c r="M243" s="4">
        <f t="shared" si="50"/>
        <v>2.2984401463396888E-2</v>
      </c>
      <c r="N243" s="4">
        <f t="shared" si="51"/>
        <v>2.2983764261699326E-2</v>
      </c>
      <c r="O243" s="4">
        <f t="shared" si="52"/>
        <v>2.298376428018126E-2</v>
      </c>
      <c r="P243" s="5">
        <f t="shared" si="53"/>
        <v>2.2983127133926293E-2</v>
      </c>
    </row>
    <row r="244" spans="4:16" x14ac:dyDescent="0.25">
      <c r="D244" s="16">
        <f t="shared" si="44"/>
        <v>3.439999999999948</v>
      </c>
      <c r="E244" s="5">
        <f t="shared" si="45"/>
        <v>17.55300887522478</v>
      </c>
      <c r="G244" s="16">
        <f t="shared" si="46"/>
        <v>3.439999999999948</v>
      </c>
      <c r="H244" s="4">
        <f t="shared" si="47"/>
        <v>17.552696601610478</v>
      </c>
      <c r="I244" s="5">
        <f t="shared" si="48"/>
        <v>23.105709875031263</v>
      </c>
      <c r="K244" s="16">
        <f t="shared" si="43"/>
        <v>3.439999999999948</v>
      </c>
      <c r="L244" s="15">
        <f t="shared" si="49"/>
        <v>17.552853828306247</v>
      </c>
      <c r="M244" s="4">
        <f t="shared" si="50"/>
        <v>2.2983127133926293E-2</v>
      </c>
      <c r="N244" s="4">
        <f t="shared" si="51"/>
        <v>2.2982490043109625E-2</v>
      </c>
      <c r="O244" s="4">
        <f t="shared" si="52"/>
        <v>2.2982490061587271E-2</v>
      </c>
      <c r="P244" s="5">
        <f t="shared" si="53"/>
        <v>2.2981853026200334E-2</v>
      </c>
    </row>
    <row r="245" spans="4:16" x14ac:dyDescent="0.25">
      <c r="D245" s="16">
        <f t="shared" si="44"/>
        <v>3.4459999999999478</v>
      </c>
      <c r="E245" s="5">
        <f t="shared" si="45"/>
        <v>17.57599071925754</v>
      </c>
      <c r="G245" s="16">
        <f t="shared" si="46"/>
        <v>3.4459999999999478</v>
      </c>
      <c r="H245" s="4">
        <f t="shared" si="47"/>
        <v>17.575677171721303</v>
      </c>
      <c r="I245" s="5">
        <f t="shared" si="48"/>
        <v>23.151672325474323</v>
      </c>
      <c r="K245" s="16">
        <f t="shared" si="43"/>
        <v>3.4459999999999478</v>
      </c>
      <c r="L245" s="15">
        <f t="shared" si="49"/>
        <v>17.575835044370958</v>
      </c>
      <c r="M245" s="4">
        <f t="shared" si="50"/>
        <v>2.2981853026200334E-2</v>
      </c>
      <c r="N245" s="4">
        <f t="shared" si="51"/>
        <v>2.2981216046238838E-2</v>
      </c>
      <c r="O245" s="4">
        <f t="shared" si="52"/>
        <v>2.2981216064712196E-2</v>
      </c>
      <c r="P245" s="5">
        <f t="shared" si="53"/>
        <v>2.2980579140167566E-2</v>
      </c>
    </row>
    <row r="246" spans="4:16" x14ac:dyDescent="0.25">
      <c r="D246" s="16">
        <f t="shared" si="44"/>
        <v>3.4519999999999476</v>
      </c>
      <c r="E246" s="5">
        <f t="shared" si="45"/>
        <v>17.598971289368365</v>
      </c>
      <c r="G246" s="16">
        <f t="shared" si="46"/>
        <v>3.4519999999999476</v>
      </c>
      <c r="H246" s="4">
        <f t="shared" si="47"/>
        <v>17.59865646813185</v>
      </c>
      <c r="I246" s="5">
        <f t="shared" si="48"/>
        <v>23.197632228440824</v>
      </c>
      <c r="K246" s="16">
        <f t="shared" si="43"/>
        <v>3.4519999999999476</v>
      </c>
      <c r="L246" s="15">
        <f t="shared" si="49"/>
        <v>17.598814986660461</v>
      </c>
      <c r="M246" s="4">
        <f t="shared" si="50"/>
        <v>2.2980579140167566E-2</v>
      </c>
      <c r="N246" s="4">
        <f t="shared" si="51"/>
        <v>2.2979942271035524E-2</v>
      </c>
      <c r="O246" s="4">
        <f t="shared" si="52"/>
        <v>2.2979942289504597E-2</v>
      </c>
      <c r="P246" s="5">
        <f t="shared" si="53"/>
        <v>2.2979305475776566E-2</v>
      </c>
    </row>
    <row r="247" spans="4:16" x14ac:dyDescent="0.25">
      <c r="D247" s="16">
        <f t="shared" si="44"/>
        <v>3.4579999999999473</v>
      </c>
      <c r="E247" s="5">
        <f t="shared" si="45"/>
        <v>17.621950585778912</v>
      </c>
      <c r="G247" s="16">
        <f t="shared" si="46"/>
        <v>3.4579999999999473</v>
      </c>
      <c r="H247" s="4">
        <f t="shared" si="47"/>
        <v>17.62163449106372</v>
      </c>
      <c r="I247" s="5">
        <f t="shared" si="48"/>
        <v>23.243589584373982</v>
      </c>
      <c r="K247" s="16">
        <f t="shared" si="43"/>
        <v>3.4579999999999473</v>
      </c>
      <c r="L247" s="15">
        <f t="shared" si="49"/>
        <v>17.621793655396374</v>
      </c>
      <c r="M247" s="4">
        <f t="shared" si="50"/>
        <v>2.2979305475776566E-2</v>
      </c>
      <c r="N247" s="4">
        <f t="shared" si="51"/>
        <v>2.2978668717448261E-2</v>
      </c>
      <c r="O247" s="4">
        <f t="shared" si="52"/>
        <v>2.2978668735913053E-2</v>
      </c>
      <c r="P247" s="5">
        <f t="shared" si="53"/>
        <v>2.2978032032975909E-2</v>
      </c>
    </row>
    <row r="248" spans="4:16" x14ac:dyDescent="0.25">
      <c r="D248" s="16">
        <f t="shared" si="44"/>
        <v>3.4639999999999471</v>
      </c>
      <c r="E248" s="5">
        <f t="shared" si="45"/>
        <v>17.644928608710782</v>
      </c>
      <c r="G248" s="16">
        <f t="shared" si="46"/>
        <v>3.4639999999999471</v>
      </c>
      <c r="H248" s="4">
        <f t="shared" si="47"/>
        <v>17.644611240738463</v>
      </c>
      <c r="I248" s="5">
        <f t="shared" si="48"/>
        <v>23.289544393716909</v>
      </c>
      <c r="K248" s="16">
        <f t="shared" si="43"/>
        <v>3.4639999999999471</v>
      </c>
      <c r="L248" s="15">
        <f t="shared" si="49"/>
        <v>17.644771050800259</v>
      </c>
      <c r="M248" s="4">
        <f t="shared" si="50"/>
        <v>2.2978032032975909E-2</v>
      </c>
      <c r="N248" s="4">
        <f t="shared" si="51"/>
        <v>2.2977395385425644E-2</v>
      </c>
      <c r="O248" s="4">
        <f t="shared" si="52"/>
        <v>2.2977395403886155E-2</v>
      </c>
      <c r="P248" s="5">
        <f t="shared" si="53"/>
        <v>2.2976758811714203E-2</v>
      </c>
    </row>
    <row r="249" spans="4:16" x14ac:dyDescent="0.25">
      <c r="D249" s="16">
        <f t="shared" si="44"/>
        <v>3.4699999999999469</v>
      </c>
      <c r="E249" s="5">
        <f t="shared" si="45"/>
        <v>17.667905358385525</v>
      </c>
      <c r="G249" s="16">
        <f t="shared" si="46"/>
        <v>3.4699999999999469</v>
      </c>
      <c r="H249" s="4">
        <f t="shared" si="47"/>
        <v>17.667586717377581</v>
      </c>
      <c r="I249" s="5">
        <f t="shared" si="48"/>
        <v>23.335496656912614</v>
      </c>
      <c r="K249" s="16">
        <f t="shared" si="43"/>
        <v>3.4699999999999469</v>
      </c>
      <c r="L249" s="15">
        <f t="shared" si="49"/>
        <v>17.66774717309363</v>
      </c>
      <c r="M249" s="4">
        <f t="shared" si="50"/>
        <v>2.2976758811714203E-2</v>
      </c>
      <c r="N249" s="4">
        <f t="shared" si="51"/>
        <v>2.2976122274916286E-2</v>
      </c>
      <c r="O249" s="4">
        <f t="shared" si="52"/>
        <v>2.2976122293372512E-2</v>
      </c>
      <c r="P249" s="5">
        <f t="shared" si="53"/>
        <v>2.2975485811940064E-2</v>
      </c>
    </row>
    <row r="250" spans="4:16" x14ac:dyDescent="0.25">
      <c r="D250" s="16">
        <f t="shared" si="44"/>
        <v>3.4759999999999467</v>
      </c>
      <c r="E250" s="5">
        <f t="shared" si="45"/>
        <v>17.690880835024643</v>
      </c>
      <c r="G250" s="16">
        <f t="shared" si="46"/>
        <v>3.4759999999999467</v>
      </c>
      <c r="H250" s="4">
        <f t="shared" si="47"/>
        <v>17.690560921202525</v>
      </c>
      <c r="I250" s="5">
        <f t="shared" si="48"/>
        <v>23.381446374404007</v>
      </c>
      <c r="K250" s="16">
        <f t="shared" si="43"/>
        <v>3.4759999999999467</v>
      </c>
      <c r="L250" s="15">
        <f t="shared" si="49"/>
        <v>17.690722022497951</v>
      </c>
      <c r="M250" s="4">
        <f t="shared" si="50"/>
        <v>2.2975485811940064E-2</v>
      </c>
      <c r="N250" s="4">
        <f t="shared" si="51"/>
        <v>2.2974849385868801E-2</v>
      </c>
      <c r="O250" s="4">
        <f t="shared" si="52"/>
        <v>2.2974849404320746E-2</v>
      </c>
      <c r="P250" s="5">
        <f t="shared" si="53"/>
        <v>2.2974213033602111E-2</v>
      </c>
    </row>
    <row r="251" spans="4:16" x14ac:dyDescent="0.25">
      <c r="D251" s="16">
        <f t="shared" si="44"/>
        <v>3.4819999999999465</v>
      </c>
      <c r="E251" s="5">
        <f t="shared" si="45"/>
        <v>17.713855038849587</v>
      </c>
      <c r="G251" s="16">
        <f t="shared" si="46"/>
        <v>3.4819999999999465</v>
      </c>
      <c r="H251" s="4">
        <f t="shared" si="47"/>
        <v>17.71353385243469</v>
      </c>
      <c r="I251" s="5">
        <f t="shared" si="48"/>
        <v>23.427393546633887</v>
      </c>
      <c r="K251" s="16">
        <f t="shared" si="43"/>
        <v>3.4819999999999465</v>
      </c>
      <c r="L251" s="15">
        <f t="shared" si="49"/>
        <v>17.713695599234629</v>
      </c>
      <c r="M251" s="4">
        <f t="shared" si="50"/>
        <v>2.2974213033602111E-2</v>
      </c>
      <c r="N251" s="4">
        <f t="shared" si="51"/>
        <v>2.2973576718231831E-2</v>
      </c>
      <c r="O251" s="4">
        <f t="shared" si="52"/>
        <v>2.2973576736679498E-2</v>
      </c>
      <c r="P251" s="5">
        <f t="shared" si="53"/>
        <v>2.2972940476649002E-2</v>
      </c>
    </row>
    <row r="252" spans="4:16" x14ac:dyDescent="0.25">
      <c r="D252" s="16">
        <f t="shared" si="44"/>
        <v>3.4879999999999463</v>
      </c>
      <c r="E252" s="5">
        <f t="shared" si="45"/>
        <v>17.736827970081752</v>
      </c>
      <c r="G252" s="16">
        <f t="shared" si="46"/>
        <v>3.4879999999999463</v>
      </c>
      <c r="H252" s="4">
        <f t="shared" si="47"/>
        <v>17.736505511295423</v>
      </c>
      <c r="I252" s="5">
        <f t="shared" si="48"/>
        <v>23.473338174044958</v>
      </c>
      <c r="K252" s="16">
        <f t="shared" si="43"/>
        <v>3.4879999999999463</v>
      </c>
      <c r="L252" s="15">
        <f t="shared" si="49"/>
        <v>17.736667903525028</v>
      </c>
      <c r="M252" s="4">
        <f t="shared" si="50"/>
        <v>2.2972940476649002E-2</v>
      </c>
      <c r="N252" s="4">
        <f t="shared" si="51"/>
        <v>2.2972304271954024E-2</v>
      </c>
      <c r="O252" s="4">
        <f t="shared" si="52"/>
        <v>2.2972304290397413E-2</v>
      </c>
      <c r="P252" s="5">
        <f t="shared" si="53"/>
        <v>2.2971668141029394E-2</v>
      </c>
    </row>
    <row r="253" spans="4:16" x14ac:dyDescent="0.25">
      <c r="D253" s="16">
        <f t="shared" si="44"/>
        <v>3.493999999999946</v>
      </c>
      <c r="E253" s="5">
        <f t="shared" si="45"/>
        <v>17.759799628942485</v>
      </c>
      <c r="G253" s="16">
        <f t="shared" si="46"/>
        <v>3.493999999999946</v>
      </c>
      <c r="H253" s="4">
        <f t="shared" si="47"/>
        <v>17.75947589800602</v>
      </c>
      <c r="I253" s="5">
        <f t="shared" si="48"/>
        <v>23.519280257079814</v>
      </c>
      <c r="K253" s="16">
        <f t="shared" si="43"/>
        <v>3.493999999999946</v>
      </c>
      <c r="L253" s="15">
        <f t="shared" si="49"/>
        <v>17.759638935590452</v>
      </c>
      <c r="M253" s="4">
        <f t="shared" si="50"/>
        <v>2.2971668141029394E-2</v>
      </c>
      <c r="N253" s="4">
        <f t="shared" si="51"/>
        <v>2.2971032046984054E-2</v>
      </c>
      <c r="O253" s="4">
        <f t="shared" si="52"/>
        <v>2.2971032065423166E-2</v>
      </c>
      <c r="P253" s="5">
        <f t="shared" si="53"/>
        <v>2.2970396026691958E-2</v>
      </c>
    </row>
    <row r="254" spans="4:16" x14ac:dyDescent="0.25">
      <c r="D254" s="16">
        <f t="shared" si="44"/>
        <v>3.4999999999999458</v>
      </c>
      <c r="E254" s="5">
        <f t="shared" si="45"/>
        <v>17.782770015653082</v>
      </c>
      <c r="G254" s="16">
        <f t="shared" si="46"/>
        <v>3.4999999999999458</v>
      </c>
      <c r="H254" s="4">
        <f t="shared" si="47"/>
        <v>17.782445012787722</v>
      </c>
      <c r="I254" s="5">
        <f t="shared" si="48"/>
        <v>23.565219796180955</v>
      </c>
      <c r="K254" s="16">
        <f t="shared" si="43"/>
        <v>3.4999999999999458</v>
      </c>
      <c r="L254" s="15">
        <f t="shared" si="49"/>
        <v>17.782608695652158</v>
      </c>
      <c r="M254" s="4">
        <f t="shared" si="50"/>
        <v>2.2970396026691958E-2</v>
      </c>
      <c r="N254" s="4">
        <f t="shared" si="51"/>
        <v>2.2969760043270598E-2</v>
      </c>
      <c r="O254" s="4">
        <f t="shared" si="52"/>
        <v>2.2969760061705435E-2</v>
      </c>
      <c r="P254" s="5">
        <f t="shared" si="53"/>
        <v>2.2969124133585383E-2</v>
      </c>
    </row>
    <row r="255" spans="4:16" x14ac:dyDescent="0.25">
      <c r="D255" s="16">
        <f t="shared" si="44"/>
        <v>3.5059999999999456</v>
      </c>
      <c r="E255" s="5">
        <f t="shared" si="45"/>
        <v>17.805739130434784</v>
      </c>
      <c r="G255" s="16">
        <f t="shared" si="46"/>
        <v>3.5059999999999456</v>
      </c>
      <c r="H255" s="4">
        <f t="shared" si="47"/>
        <v>17.805412855861722</v>
      </c>
      <c r="I255" s="5">
        <f t="shared" si="48"/>
        <v>23.611156791790773</v>
      </c>
      <c r="K255" s="16">
        <f t="shared" si="43"/>
        <v>3.5059999999999456</v>
      </c>
      <c r="L255" s="15">
        <f t="shared" si="49"/>
        <v>17.805577183931351</v>
      </c>
      <c r="M255" s="4">
        <f t="shared" si="50"/>
        <v>2.2969124133585383E-2</v>
      </c>
      <c r="N255" s="4">
        <f t="shared" si="51"/>
        <v>2.2968488260762358E-2</v>
      </c>
      <c r="O255" s="4">
        <f t="shared" si="52"/>
        <v>2.2968488279192921E-2</v>
      </c>
      <c r="P255" s="5">
        <f t="shared" si="53"/>
        <v>2.2967852461658375E-2</v>
      </c>
    </row>
    <row r="256" spans="4:16" x14ac:dyDescent="0.25">
      <c r="D256" s="16">
        <f t="shared" si="44"/>
        <v>3.5119999999999454</v>
      </c>
      <c r="E256" s="5">
        <f t="shared" si="45"/>
        <v>17.828706973508783</v>
      </c>
      <c r="G256" s="16">
        <f t="shared" si="46"/>
        <v>3.5119999999999454</v>
      </c>
      <c r="H256" s="4">
        <f t="shared" si="47"/>
        <v>17.82837942744916</v>
      </c>
      <c r="I256" s="5">
        <f t="shared" si="48"/>
        <v>23.657091244351559</v>
      </c>
      <c r="K256" s="16">
        <f t="shared" si="43"/>
        <v>3.5119999999999454</v>
      </c>
      <c r="L256" s="15">
        <f t="shared" si="49"/>
        <v>17.828544400649186</v>
      </c>
      <c r="M256" s="4">
        <f t="shared" si="50"/>
        <v>2.2967852461658375E-2</v>
      </c>
      <c r="N256" s="4">
        <f t="shared" si="51"/>
        <v>2.2967216699408041E-2</v>
      </c>
      <c r="O256" s="4">
        <f t="shared" si="52"/>
        <v>2.2967216717834329E-2</v>
      </c>
      <c r="P256" s="5">
        <f t="shared" si="53"/>
        <v>2.2966581010859657E-2</v>
      </c>
    </row>
    <row r="257" spans="4:16" x14ac:dyDescent="0.25">
      <c r="D257" s="16">
        <f t="shared" si="44"/>
        <v>3.5179999999999452</v>
      </c>
      <c r="E257" s="5">
        <f t="shared" si="45"/>
        <v>17.851673545096222</v>
      </c>
      <c r="G257" s="16">
        <f t="shared" si="46"/>
        <v>3.5179999999999452</v>
      </c>
      <c r="H257" s="4">
        <f t="shared" si="47"/>
        <v>17.851344727771128</v>
      </c>
      <c r="I257" s="5">
        <f t="shared" si="48"/>
        <v>23.703023154305502</v>
      </c>
      <c r="K257" s="16">
        <f t="shared" si="43"/>
        <v>3.5179999999999452</v>
      </c>
      <c r="L257" s="15">
        <f t="shared" si="49"/>
        <v>17.851510346026764</v>
      </c>
      <c r="M257" s="4">
        <f t="shared" si="50"/>
        <v>2.2966581010859657E-2</v>
      </c>
      <c r="N257" s="4">
        <f t="shared" si="51"/>
        <v>2.2965945359156376E-2</v>
      </c>
      <c r="O257" s="4">
        <f t="shared" si="52"/>
        <v>2.2965945377578394E-2</v>
      </c>
      <c r="P257" s="5">
        <f t="shared" si="53"/>
        <v>2.2965309781137963E-2</v>
      </c>
    </row>
    <row r="258" spans="4:16" x14ac:dyDescent="0.25">
      <c r="D258" s="16">
        <f t="shared" si="44"/>
        <v>3.523999999999945</v>
      </c>
      <c r="E258" s="5">
        <f t="shared" si="45"/>
        <v>17.87463884541819</v>
      </c>
      <c r="G258" s="16">
        <f t="shared" si="46"/>
        <v>3.523999999999945</v>
      </c>
      <c r="H258" s="4">
        <f t="shared" si="47"/>
        <v>17.874308757048663</v>
      </c>
      <c r="I258" s="5">
        <f t="shared" si="48"/>
        <v>23.748952522094683</v>
      </c>
      <c r="K258" s="16">
        <f t="shared" si="43"/>
        <v>3.523999999999945</v>
      </c>
      <c r="L258" s="15">
        <f t="shared" si="49"/>
        <v>17.874475020285136</v>
      </c>
      <c r="M258" s="4">
        <f t="shared" si="50"/>
        <v>2.2965309781137963E-2</v>
      </c>
      <c r="N258" s="4">
        <f t="shared" si="51"/>
        <v>2.2964674239956108E-2</v>
      </c>
      <c r="O258" s="4">
        <f t="shared" si="52"/>
        <v>2.2964674258373851E-2</v>
      </c>
      <c r="P258" s="5">
        <f t="shared" si="53"/>
        <v>2.2964038772442033E-2</v>
      </c>
    </row>
    <row r="259" spans="4:16" x14ac:dyDescent="0.25">
      <c r="D259" s="16">
        <f t="shared" si="44"/>
        <v>3.5299999999999447</v>
      </c>
      <c r="E259" s="5">
        <f t="shared" si="45"/>
        <v>17.897602874695725</v>
      </c>
      <c r="G259" s="16">
        <f t="shared" si="46"/>
        <v>3.5299999999999447</v>
      </c>
      <c r="H259" s="4">
        <f t="shared" si="47"/>
        <v>17.897271515502752</v>
      </c>
      <c r="I259" s="5">
        <f t="shared" si="48"/>
        <v>23.794879348161089</v>
      </c>
      <c r="K259" s="16">
        <f t="shared" si="43"/>
        <v>3.5299999999999447</v>
      </c>
      <c r="L259" s="15">
        <f t="shared" si="49"/>
        <v>17.897438423645305</v>
      </c>
      <c r="M259" s="4">
        <f t="shared" si="50"/>
        <v>2.2964038772442037E-2</v>
      </c>
      <c r="N259" s="4">
        <f t="shared" si="51"/>
        <v>2.2963403341755985E-2</v>
      </c>
      <c r="O259" s="4">
        <f t="shared" si="52"/>
        <v>2.2963403360169461E-2</v>
      </c>
      <c r="P259" s="5">
        <f t="shared" si="53"/>
        <v>2.296276798472064E-2</v>
      </c>
    </row>
    <row r="260" spans="4:16" x14ac:dyDescent="0.25">
      <c r="D260" s="16">
        <f t="shared" si="44"/>
        <v>3.5359999999999445</v>
      </c>
      <c r="E260" s="5">
        <f t="shared" si="45"/>
        <v>17.920565633149813</v>
      </c>
      <c r="G260" s="16">
        <f t="shared" si="46"/>
        <v>3.5359999999999445</v>
      </c>
      <c r="H260" s="4">
        <f t="shared" si="47"/>
        <v>17.92023300335433</v>
      </c>
      <c r="I260" s="5">
        <f t="shared" si="48"/>
        <v>23.840803632946603</v>
      </c>
      <c r="K260" s="16">
        <f t="shared" si="43"/>
        <v>3.5359999999999445</v>
      </c>
      <c r="L260" s="15">
        <f t="shared" si="49"/>
        <v>17.920400556328218</v>
      </c>
      <c r="M260" s="4">
        <f t="shared" si="50"/>
        <v>2.296276798472064E-2</v>
      </c>
      <c r="N260" s="4">
        <f t="shared" si="51"/>
        <v>2.2962132664504784E-2</v>
      </c>
      <c r="O260" s="4">
        <f t="shared" si="52"/>
        <v>2.2962132682913996E-2</v>
      </c>
      <c r="P260" s="5">
        <f t="shared" si="53"/>
        <v>2.2961497417922565E-2</v>
      </c>
    </row>
    <row r="261" spans="4:16" x14ac:dyDescent="0.25">
      <c r="D261" s="16">
        <f t="shared" si="44"/>
        <v>3.5419999999999443</v>
      </c>
      <c r="E261" s="5">
        <f t="shared" si="45"/>
        <v>17.943527121001392</v>
      </c>
      <c r="G261" s="16">
        <f t="shared" si="46"/>
        <v>3.5419999999999443</v>
      </c>
      <c r="H261" s="4">
        <f t="shared" si="47"/>
        <v>17.943193220824284</v>
      </c>
      <c r="I261" s="5">
        <f t="shared" si="48"/>
        <v>23.886725376892997</v>
      </c>
      <c r="K261" s="16">
        <f t="shared" si="43"/>
        <v>3.5419999999999443</v>
      </c>
      <c r="L261" s="15">
        <f t="shared" si="49"/>
        <v>17.943361418554773</v>
      </c>
      <c r="M261" s="4">
        <f t="shared" si="50"/>
        <v>2.2961497417922565E-2</v>
      </c>
      <c r="N261" s="4">
        <f t="shared" si="51"/>
        <v>2.2960862208151293E-2</v>
      </c>
      <c r="O261" s="4">
        <f t="shared" si="52"/>
        <v>2.2960862226556238E-2</v>
      </c>
      <c r="P261" s="5">
        <f t="shared" si="53"/>
        <v>2.2960227071996596E-2</v>
      </c>
    </row>
    <row r="262" spans="4:16" x14ac:dyDescent="0.25">
      <c r="D262" s="16">
        <f t="shared" si="44"/>
        <v>3.5479999999999441</v>
      </c>
      <c r="E262" s="5">
        <f t="shared" si="45"/>
        <v>17.966487338471346</v>
      </c>
      <c r="G262" s="16">
        <f t="shared" si="46"/>
        <v>3.5479999999999441</v>
      </c>
      <c r="H262" s="4">
        <f t="shared" si="47"/>
        <v>17.966152168133448</v>
      </c>
      <c r="I262" s="5">
        <f t="shared" si="48"/>
        <v>23.932644580441952</v>
      </c>
      <c r="K262" s="16">
        <f t="shared" ref="K262:K325" si="54">K261+$B$1</f>
        <v>3.5479999999999441</v>
      </c>
      <c r="L262" s="15">
        <f t="shared" si="49"/>
        <v>17.966321010545816</v>
      </c>
      <c r="M262" s="4">
        <f t="shared" si="50"/>
        <v>2.2960227071996596E-2</v>
      </c>
      <c r="N262" s="4">
        <f t="shared" si="51"/>
        <v>2.2959591972644314E-2</v>
      </c>
      <c r="O262" s="4">
        <f t="shared" si="52"/>
        <v>2.2959591991044991E-2</v>
      </c>
      <c r="P262" s="5">
        <f t="shared" si="53"/>
        <v>2.295895694689154E-2</v>
      </c>
    </row>
    <row r="263" spans="4:16" x14ac:dyDescent="0.25">
      <c r="D263" s="16">
        <f t="shared" si="44"/>
        <v>3.5539999999999439</v>
      </c>
      <c r="E263" s="5">
        <f t="shared" si="45"/>
        <v>17.98944628578051</v>
      </c>
      <c r="G263" s="16">
        <f t="shared" si="46"/>
        <v>3.5539999999999439</v>
      </c>
      <c r="H263" s="4">
        <f t="shared" si="47"/>
        <v>17.9891098455026</v>
      </c>
      <c r="I263" s="5">
        <f t="shared" si="48"/>
        <v>23.978561244035038</v>
      </c>
      <c r="K263" s="16">
        <f t="shared" si="54"/>
        <v>3.5539999999999439</v>
      </c>
      <c r="L263" s="15">
        <f t="shared" si="49"/>
        <v>17.989279332522145</v>
      </c>
      <c r="M263" s="4">
        <f t="shared" si="50"/>
        <v>2.295895694689154E-2</v>
      </c>
      <c r="N263" s="4">
        <f t="shared" si="51"/>
        <v>2.2958321957932657E-2</v>
      </c>
      <c r="O263" s="4">
        <f t="shared" si="52"/>
        <v>2.295832197632907E-2</v>
      </c>
      <c r="P263" s="5">
        <f t="shared" si="53"/>
        <v>2.2957687042556223E-2</v>
      </c>
    </row>
    <row r="264" spans="4:16" x14ac:dyDescent="0.25">
      <c r="D264" s="16">
        <f t="shared" si="44"/>
        <v>3.5599999999999437</v>
      </c>
      <c r="E264" s="5">
        <f t="shared" si="45"/>
        <v>18.012403963149662</v>
      </c>
      <c r="G264" s="16">
        <f t="shared" si="46"/>
        <v>3.5599999999999437</v>
      </c>
      <c r="H264" s="4">
        <f t="shared" si="47"/>
        <v>18.012066253152476</v>
      </c>
      <c r="I264" s="5">
        <f t="shared" si="48"/>
        <v>24.02447536811373</v>
      </c>
      <c r="K264" s="16">
        <f t="shared" si="54"/>
        <v>3.5599999999999437</v>
      </c>
      <c r="L264" s="15">
        <f t="shared" si="49"/>
        <v>18.012236384704501</v>
      </c>
      <c r="M264" s="4">
        <f t="shared" si="50"/>
        <v>2.2957687042556223E-2</v>
      </c>
      <c r="N264" s="4">
        <f t="shared" si="51"/>
        <v>2.2957052163965156E-2</v>
      </c>
      <c r="O264" s="4">
        <f t="shared" si="52"/>
        <v>2.2957052182357305E-2</v>
      </c>
      <c r="P264" s="5">
        <f t="shared" si="53"/>
        <v>2.2956417358939486E-2</v>
      </c>
    </row>
    <row r="265" spans="4:16" x14ac:dyDescent="0.25">
      <c r="D265" s="16">
        <f t="shared" si="44"/>
        <v>3.5659999999999434</v>
      </c>
      <c r="E265" s="5">
        <f t="shared" si="45"/>
        <v>18.035360370799538</v>
      </c>
      <c r="G265" s="16">
        <f t="shared" si="46"/>
        <v>3.5659999999999434</v>
      </c>
      <c r="H265" s="4">
        <f t="shared" si="47"/>
        <v>18.035021391303754</v>
      </c>
      <c r="I265" s="5">
        <f t="shared" si="48"/>
        <v>24.070386953119392</v>
      </c>
      <c r="K265" s="16">
        <f t="shared" si="54"/>
        <v>3.5659999999999434</v>
      </c>
      <c r="L265" s="15">
        <f t="shared" si="49"/>
        <v>18.035192167313578</v>
      </c>
      <c r="M265" s="4">
        <f t="shared" si="50"/>
        <v>2.2956417358939486E-2</v>
      </c>
      <c r="N265" s="4">
        <f t="shared" si="51"/>
        <v>2.2955782590690654E-2</v>
      </c>
      <c r="O265" s="4">
        <f t="shared" si="52"/>
        <v>2.2955782609078542E-2</v>
      </c>
      <c r="P265" s="5">
        <f t="shared" si="53"/>
        <v>2.2955147895990177E-2</v>
      </c>
    </row>
    <row r="266" spans="4:16" x14ac:dyDescent="0.25">
      <c r="D266" s="16">
        <f t="shared" si="44"/>
        <v>3.5719999999999432</v>
      </c>
      <c r="E266" s="5">
        <f t="shared" si="45"/>
        <v>18.058315508950816</v>
      </c>
      <c r="G266" s="16">
        <f t="shared" si="46"/>
        <v>3.5719999999999432</v>
      </c>
      <c r="H266" s="4">
        <f t="shared" si="47"/>
        <v>18.057975260177063</v>
      </c>
      <c r="I266" s="5">
        <f t="shared" si="48"/>
        <v>24.116295999493296</v>
      </c>
      <c r="K266" s="16">
        <f t="shared" si="54"/>
        <v>3.5719999999999432</v>
      </c>
      <c r="L266" s="15">
        <f t="shared" si="49"/>
        <v>18.058146680570019</v>
      </c>
      <c r="M266" s="4">
        <f t="shared" si="50"/>
        <v>2.2955147895990177E-2</v>
      </c>
      <c r="N266" s="4">
        <f t="shared" si="51"/>
        <v>2.2954513238058014E-2</v>
      </c>
      <c r="O266" s="4">
        <f t="shared" si="52"/>
        <v>2.2954513256441642E-2</v>
      </c>
      <c r="P266" s="5">
        <f t="shared" si="53"/>
        <v>2.2953878653657167E-2</v>
      </c>
    </row>
    <row r="267" spans="4:16" x14ac:dyDescent="0.25">
      <c r="D267" s="16">
        <f t="shared" si="44"/>
        <v>3.577999999999943</v>
      </c>
      <c r="E267" s="5">
        <f t="shared" si="45"/>
        <v>18.081269377824125</v>
      </c>
      <c r="G267" s="16">
        <f t="shared" si="46"/>
        <v>3.577999999999943</v>
      </c>
      <c r="H267" s="4">
        <f t="shared" si="47"/>
        <v>18.080927859992979</v>
      </c>
      <c r="I267" s="5">
        <f t="shared" si="48"/>
        <v>24.162202507676604</v>
      </c>
      <c r="K267" s="16">
        <f t="shared" si="54"/>
        <v>3.577999999999943</v>
      </c>
      <c r="L267" s="15">
        <f t="shared" si="49"/>
        <v>18.081099924694414</v>
      </c>
      <c r="M267" s="4">
        <f t="shared" si="50"/>
        <v>2.2953878653657167E-2</v>
      </c>
      <c r="N267" s="4">
        <f t="shared" si="51"/>
        <v>2.2953244106016114E-2</v>
      </c>
      <c r="O267" s="4">
        <f t="shared" si="52"/>
        <v>2.2953244124395481E-2</v>
      </c>
      <c r="P267" s="5">
        <f t="shared" si="53"/>
        <v>2.2952609631889335E-2</v>
      </c>
    </row>
    <row r="268" spans="4:16" x14ac:dyDescent="0.25">
      <c r="D268" s="16">
        <f t="shared" si="44"/>
        <v>3.5839999999999428</v>
      </c>
      <c r="E268" s="5">
        <f t="shared" si="45"/>
        <v>18.104221977640041</v>
      </c>
      <c r="G268" s="16">
        <f t="shared" si="46"/>
        <v>3.5839999999999428</v>
      </c>
      <c r="H268" s="4">
        <f t="shared" si="47"/>
        <v>18.10387919097203</v>
      </c>
      <c r="I268" s="5">
        <f t="shared" si="48"/>
        <v>24.208106478110377</v>
      </c>
      <c r="K268" s="16">
        <f t="shared" si="54"/>
        <v>3.5839999999999428</v>
      </c>
      <c r="L268" s="15">
        <f t="shared" si="49"/>
        <v>18.104051899907301</v>
      </c>
      <c r="M268" s="4">
        <f t="shared" si="50"/>
        <v>2.2952609631889335E-2</v>
      </c>
      <c r="N268" s="4">
        <f t="shared" si="51"/>
        <v>2.2951975194513839E-2</v>
      </c>
      <c r="O268" s="4">
        <f t="shared" si="52"/>
        <v>2.2951975212888946E-2</v>
      </c>
      <c r="P268" s="5">
        <f t="shared" si="53"/>
        <v>2.2951340830635585E-2</v>
      </c>
    </row>
    <row r="269" spans="4:16" x14ac:dyDescent="0.25">
      <c r="D269" s="16">
        <f t="shared" si="44"/>
        <v>3.5899999999999426</v>
      </c>
      <c r="E269" s="5">
        <f t="shared" si="45"/>
        <v>18.127173308619092</v>
      </c>
      <c r="G269" s="16">
        <f t="shared" si="46"/>
        <v>3.5899999999999426</v>
      </c>
      <c r="H269" s="4">
        <f t="shared" si="47"/>
        <v>18.126829253334694</v>
      </c>
      <c r="I269" s="5">
        <f t="shared" si="48"/>
        <v>24.254007911235576</v>
      </c>
      <c r="K269" s="16">
        <f t="shared" si="54"/>
        <v>3.5899999999999426</v>
      </c>
      <c r="L269" s="15">
        <f t="shared" si="49"/>
        <v>18.127002606429173</v>
      </c>
      <c r="M269" s="4">
        <f t="shared" si="50"/>
        <v>2.2951340830635585E-2</v>
      </c>
      <c r="N269" s="4">
        <f t="shared" si="51"/>
        <v>2.2950706503500094E-2</v>
      </c>
      <c r="O269" s="4">
        <f t="shared" si="52"/>
        <v>2.2950706521870947E-2</v>
      </c>
      <c r="P269" s="5">
        <f t="shared" si="53"/>
        <v>2.295007224984482E-2</v>
      </c>
    </row>
    <row r="270" spans="4:16" x14ac:dyDescent="0.25">
      <c r="D270" s="16">
        <f t="shared" si="44"/>
        <v>3.5959999999999424</v>
      </c>
      <c r="E270" s="5">
        <f t="shared" si="45"/>
        <v>18.150123370981756</v>
      </c>
      <c r="G270" s="16">
        <f t="shared" si="46"/>
        <v>3.5959999999999424</v>
      </c>
      <c r="H270" s="4">
        <f t="shared" si="47"/>
        <v>18.149778047301393</v>
      </c>
      <c r="I270" s="5">
        <f t="shared" si="48"/>
        <v>24.299906807493056</v>
      </c>
      <c r="K270" s="16">
        <f t="shared" si="54"/>
        <v>3.5959999999999424</v>
      </c>
      <c r="L270" s="15">
        <f t="shared" si="49"/>
        <v>18.149952044480461</v>
      </c>
      <c r="M270" s="4">
        <f t="shared" si="50"/>
        <v>2.295007224984482E-2</v>
      </c>
      <c r="N270" s="4">
        <f t="shared" si="51"/>
        <v>2.2949438032923802E-2</v>
      </c>
      <c r="O270" s="4">
        <f t="shared" si="52"/>
        <v>2.2949438051290398E-2</v>
      </c>
      <c r="P270" s="5">
        <f t="shared" si="53"/>
        <v>2.2948803889465973E-2</v>
      </c>
    </row>
    <row r="271" spans="4:16" x14ac:dyDescent="0.25">
      <c r="D271" s="16">
        <f t="shared" ref="D271:D334" si="55">D270+$B$1</f>
        <v>3.6019999999999421</v>
      </c>
      <c r="E271" s="5">
        <f t="shared" ref="E271:E334" si="56">E270+$B$1*(4-(E270/(100+D270)))</f>
        <v>18.173072164948454</v>
      </c>
      <c r="G271" s="16">
        <f t="shared" ref="G271:G334" si="57">G270+$B$1</f>
        <v>3.6019999999999421</v>
      </c>
      <c r="H271" s="4">
        <f t="shared" ref="H271:H334" si="58">H270+$B$1*(4-(E271/(100+D271)))</f>
        <v>18.172725573092499</v>
      </c>
      <c r="I271" s="5">
        <f t="shared" ref="I271:I334" si="59">I270+$B$1*(4-(H270/(100+G270))+4-(H271/(100+G271)))</f>
        <v>24.345803167323574</v>
      </c>
      <c r="K271" s="16">
        <f t="shared" si="54"/>
        <v>3.6019999999999421</v>
      </c>
      <c r="L271" s="15">
        <f t="shared" ref="L271:L334" si="60">L270+1/6*(M271+2*N271+2*O271+P271)</f>
        <v>18.172900214281558</v>
      </c>
      <c r="M271" s="4">
        <f t="shared" ref="M271:M334" si="61">$B$1*(4-(L270/(100+K270)))</f>
        <v>2.2948803889465973E-2</v>
      </c>
      <c r="N271" s="4">
        <f t="shared" ref="N271:N334" si="62">$B$1*(4-((L270+1/2*M271)/(100+(K270+1/2*$B$1))))</f>
        <v>2.2948169782733896E-2</v>
      </c>
      <c r="O271" s="4">
        <f t="shared" ref="O271:O334" si="63">$B$1*(4-((L270+1/2*N271)/(100+(K270+1/2*$B$1))))</f>
        <v>2.2948169801096235E-2</v>
      </c>
      <c r="P271" s="5">
        <f t="shared" ref="P271:P334" si="64">$B$1*(4-((L270+O271)/(100+(K270+$B$1))))</f>
        <v>2.2947535749447991E-2</v>
      </c>
    </row>
    <row r="272" spans="4:16" x14ac:dyDescent="0.25">
      <c r="D272" s="16">
        <f t="shared" si="55"/>
        <v>3.6079999999999419</v>
      </c>
      <c r="E272" s="5">
        <f t="shared" si="56"/>
        <v>18.196019690739561</v>
      </c>
      <c r="G272" s="16">
        <f t="shared" si="57"/>
        <v>3.6079999999999419</v>
      </c>
      <c r="H272" s="4">
        <f t="shared" si="58"/>
        <v>18.195671830928337</v>
      </c>
      <c r="I272" s="5">
        <f t="shared" si="59"/>
        <v>24.391696991167784</v>
      </c>
      <c r="K272" s="16">
        <f t="shared" si="54"/>
        <v>3.6079999999999419</v>
      </c>
      <c r="L272" s="15">
        <f t="shared" si="60"/>
        <v>18.195847116052796</v>
      </c>
      <c r="M272" s="4">
        <f t="shared" si="61"/>
        <v>2.2947535749447991E-2</v>
      </c>
      <c r="N272" s="4">
        <f t="shared" si="62"/>
        <v>2.2946901752879324E-2</v>
      </c>
      <c r="O272" s="4">
        <f t="shared" si="63"/>
        <v>2.2946901771237413E-2</v>
      </c>
      <c r="P272" s="5">
        <f t="shared" si="64"/>
        <v>2.2946267829739821E-2</v>
      </c>
    </row>
    <row r="273" spans="4:16" x14ac:dyDescent="0.25">
      <c r="D273" s="16">
        <f t="shared" si="55"/>
        <v>3.6139999999999417</v>
      </c>
      <c r="E273" s="5">
        <f t="shared" si="56"/>
        <v>18.218965948575399</v>
      </c>
      <c r="G273" s="16">
        <f t="shared" si="57"/>
        <v>3.6139999999999417</v>
      </c>
      <c r="H273" s="4">
        <f t="shared" si="58"/>
        <v>18.218616821029176</v>
      </c>
      <c r="I273" s="5">
        <f t="shared" si="59"/>
        <v>24.43758827946624</v>
      </c>
      <c r="K273" s="16">
        <f t="shared" si="54"/>
        <v>3.6139999999999417</v>
      </c>
      <c r="L273" s="15">
        <f t="shared" si="60"/>
        <v>18.218792750014458</v>
      </c>
      <c r="M273" s="4">
        <f t="shared" si="61"/>
        <v>2.2946267829739821E-2</v>
      </c>
      <c r="N273" s="4">
        <f t="shared" si="62"/>
        <v>2.2945633943309052E-2</v>
      </c>
      <c r="O273" s="4">
        <f t="shared" si="63"/>
        <v>2.2945633961662888E-2</v>
      </c>
      <c r="P273" s="5">
        <f t="shared" si="64"/>
        <v>2.2945000130290435E-2</v>
      </c>
    </row>
    <row r="274" spans="4:16" x14ac:dyDescent="0.25">
      <c r="D274" s="16">
        <f t="shared" si="55"/>
        <v>3.6199999999999415</v>
      </c>
      <c r="E274" s="5">
        <f t="shared" si="56"/>
        <v>18.241910938676238</v>
      </c>
      <c r="G274" s="16">
        <f t="shared" si="57"/>
        <v>3.6199999999999415</v>
      </c>
      <c r="H274" s="4">
        <f t="shared" si="58"/>
        <v>18.24156054361524</v>
      </c>
      <c r="I274" s="5">
        <f t="shared" si="59"/>
        <v>24.483477032659387</v>
      </c>
      <c r="K274" s="16">
        <f t="shared" si="54"/>
        <v>3.6199999999999415</v>
      </c>
      <c r="L274" s="15">
        <f t="shared" si="60"/>
        <v>18.24173711638678</v>
      </c>
      <c r="M274" s="4">
        <f t="shared" si="61"/>
        <v>2.2945000130290435E-2</v>
      </c>
      <c r="N274" s="4">
        <f t="shared" si="62"/>
        <v>2.2944366353972054E-2</v>
      </c>
      <c r="O274" s="4">
        <f t="shared" si="63"/>
        <v>2.294436637232164E-2</v>
      </c>
      <c r="P274" s="5">
        <f t="shared" si="64"/>
        <v>2.2943732651048824E-2</v>
      </c>
    </row>
    <row r="275" spans="4:16" x14ac:dyDescent="0.25">
      <c r="D275" s="16">
        <f t="shared" si="55"/>
        <v>3.6259999999999413</v>
      </c>
      <c r="E275" s="5">
        <f t="shared" si="56"/>
        <v>18.264854661262302</v>
      </c>
      <c r="G275" s="16">
        <f t="shared" si="57"/>
        <v>3.6259999999999413</v>
      </c>
      <c r="H275" s="4">
        <f t="shared" si="58"/>
        <v>18.264502998906696</v>
      </c>
      <c r="I275" s="5">
        <f t="shared" si="59"/>
        <v>24.529363251187576</v>
      </c>
      <c r="K275" s="16">
        <f t="shared" si="54"/>
        <v>3.6259999999999413</v>
      </c>
      <c r="L275" s="15">
        <f t="shared" si="60"/>
        <v>18.264680215389941</v>
      </c>
      <c r="M275" s="4">
        <f t="shared" si="61"/>
        <v>2.2943732651048824E-2</v>
      </c>
      <c r="N275" s="4">
        <f t="shared" si="62"/>
        <v>2.294309898481733E-2</v>
      </c>
      <c r="O275" s="4">
        <f t="shared" si="63"/>
        <v>2.2943099003162666E-2</v>
      </c>
      <c r="P275" s="5">
        <f t="shared" si="64"/>
        <v>2.2942465391963991E-2</v>
      </c>
    </row>
    <row r="276" spans="4:16" x14ac:dyDescent="0.25">
      <c r="D276" s="16">
        <f t="shared" si="55"/>
        <v>3.6319999999999411</v>
      </c>
      <c r="E276" s="5">
        <f t="shared" si="56"/>
        <v>18.287797116553758</v>
      </c>
      <c r="G276" s="16">
        <f t="shared" si="57"/>
        <v>3.6319999999999411</v>
      </c>
      <c r="H276" s="4">
        <f t="shared" si="58"/>
        <v>18.287444187123661</v>
      </c>
      <c r="I276" s="5">
        <f t="shared" si="59"/>
        <v>24.575246935491052</v>
      </c>
      <c r="K276" s="16">
        <f t="shared" si="54"/>
        <v>3.6319999999999411</v>
      </c>
      <c r="L276" s="15">
        <f t="shared" si="60"/>
        <v>18.287622047244074</v>
      </c>
      <c r="M276" s="4">
        <f t="shared" si="61"/>
        <v>2.2942465391963991E-2</v>
      </c>
      <c r="N276" s="4">
        <f t="shared" si="62"/>
        <v>2.2941831835793885E-2</v>
      </c>
      <c r="O276" s="4">
        <f t="shared" si="63"/>
        <v>2.294183185413497E-2</v>
      </c>
      <c r="P276" s="5">
        <f t="shared" si="64"/>
        <v>2.2941198352984943E-2</v>
      </c>
    </row>
    <row r="277" spans="4:16" x14ac:dyDescent="0.25">
      <c r="D277" s="16">
        <f t="shared" si="55"/>
        <v>3.6379999999999408</v>
      </c>
      <c r="E277" s="5">
        <f t="shared" si="56"/>
        <v>18.310738304770723</v>
      </c>
      <c r="G277" s="16">
        <f t="shared" si="57"/>
        <v>3.6379999999999408</v>
      </c>
      <c r="H277" s="4">
        <f t="shared" si="58"/>
        <v>18.310384108486204</v>
      </c>
      <c r="I277" s="5">
        <f t="shared" si="59"/>
        <v>24.621128086009957</v>
      </c>
      <c r="K277" s="16">
        <f t="shared" si="54"/>
        <v>3.6379999999999408</v>
      </c>
      <c r="L277" s="15">
        <f t="shared" si="60"/>
        <v>18.31056261216926</v>
      </c>
      <c r="M277" s="4">
        <f t="shared" si="61"/>
        <v>2.2941198352984943E-2</v>
      </c>
      <c r="N277" s="4">
        <f t="shared" si="62"/>
        <v>2.2940564906850744E-2</v>
      </c>
      <c r="O277" s="4">
        <f t="shared" si="63"/>
        <v>2.2940564925187583E-2</v>
      </c>
      <c r="P277" s="5">
        <f t="shared" si="64"/>
        <v>2.2939931534060713E-2</v>
      </c>
    </row>
    <row r="278" spans="4:16" x14ac:dyDescent="0.25">
      <c r="D278" s="16">
        <f t="shared" si="55"/>
        <v>3.6439999999999406</v>
      </c>
      <c r="E278" s="5">
        <f t="shared" si="56"/>
        <v>18.333678226133266</v>
      </c>
      <c r="G278" s="16">
        <f t="shared" si="57"/>
        <v>3.6439999999999406</v>
      </c>
      <c r="H278" s="4">
        <f t="shared" si="58"/>
        <v>18.333322763214344</v>
      </c>
      <c r="I278" s="5">
        <f t="shared" si="59"/>
        <v>24.667006703184335</v>
      </c>
      <c r="K278" s="16">
        <f t="shared" si="54"/>
        <v>3.6439999999999406</v>
      </c>
      <c r="L278" s="15">
        <f t="shared" si="60"/>
        <v>18.333501910385529</v>
      </c>
      <c r="M278" s="4">
        <f t="shared" si="61"/>
        <v>2.2939931534060713E-2</v>
      </c>
      <c r="N278" s="4">
        <f t="shared" si="62"/>
        <v>2.2939298197936938E-2</v>
      </c>
      <c r="O278" s="4">
        <f t="shared" si="63"/>
        <v>2.2939298216269534E-2</v>
      </c>
      <c r="P278" s="5">
        <f t="shared" si="64"/>
        <v>2.2938664935140355E-2</v>
      </c>
    </row>
    <row r="279" spans="4:16" x14ac:dyDescent="0.25">
      <c r="D279" s="16">
        <f t="shared" si="55"/>
        <v>3.6499999999999404</v>
      </c>
      <c r="E279" s="5">
        <f t="shared" si="56"/>
        <v>18.356616880861406</v>
      </c>
      <c r="G279" s="16">
        <f t="shared" si="57"/>
        <v>3.6499999999999404</v>
      </c>
      <c r="H279" s="4">
        <f t="shared" si="58"/>
        <v>18.356260151528044</v>
      </c>
      <c r="I279" s="5">
        <f t="shared" si="59"/>
        <v>24.71288278745412</v>
      </c>
      <c r="K279" s="16">
        <f t="shared" si="54"/>
        <v>3.6499999999999404</v>
      </c>
      <c r="L279" s="15">
        <f t="shared" si="60"/>
        <v>18.356439942112857</v>
      </c>
      <c r="M279" s="4">
        <f t="shared" si="61"/>
        <v>2.2938664935140355E-2</v>
      </c>
      <c r="N279" s="4">
        <f t="shared" si="62"/>
        <v>2.2938031709001529E-2</v>
      </c>
      <c r="O279" s="4">
        <f t="shared" si="63"/>
        <v>2.2938031727329878E-2</v>
      </c>
      <c r="P279" s="5">
        <f t="shared" si="64"/>
        <v>2.2937398556172918E-2</v>
      </c>
    </row>
    <row r="280" spans="4:16" x14ac:dyDescent="0.25">
      <c r="D280" s="16">
        <f t="shared" si="55"/>
        <v>3.6559999999999402</v>
      </c>
      <c r="E280" s="5">
        <f t="shared" si="56"/>
        <v>18.379554269175106</v>
      </c>
      <c r="G280" s="16">
        <f t="shared" si="57"/>
        <v>3.6559999999999402</v>
      </c>
      <c r="H280" s="4">
        <f t="shared" si="58"/>
        <v>18.379196273647217</v>
      </c>
      <c r="I280" s="5">
        <f t="shared" si="59"/>
        <v>24.758756339259154</v>
      </c>
      <c r="K280" s="16">
        <f t="shared" si="54"/>
        <v>3.6559999999999402</v>
      </c>
      <c r="L280" s="15">
        <f t="shared" si="60"/>
        <v>18.379376707571176</v>
      </c>
      <c r="M280" s="4">
        <f t="shared" si="61"/>
        <v>2.2937398556172918E-2</v>
      </c>
      <c r="N280" s="4">
        <f t="shared" si="62"/>
        <v>2.2936765439993578E-2</v>
      </c>
      <c r="O280" s="4">
        <f t="shared" si="63"/>
        <v>2.2936765458317684E-2</v>
      </c>
      <c r="P280" s="5">
        <f t="shared" si="64"/>
        <v>2.293613239710748E-2</v>
      </c>
    </row>
    <row r="281" spans="4:16" x14ac:dyDescent="0.25">
      <c r="D281" s="16">
        <f t="shared" si="55"/>
        <v>3.66199999999994</v>
      </c>
      <c r="E281" s="5">
        <f t="shared" si="56"/>
        <v>18.402490391294279</v>
      </c>
      <c r="G281" s="16">
        <f t="shared" si="57"/>
        <v>3.66199999999994</v>
      </c>
      <c r="H281" s="4">
        <f t="shared" si="58"/>
        <v>18.402131129791726</v>
      </c>
      <c r="I281" s="5">
        <f t="shared" si="59"/>
        <v>24.804627359039173</v>
      </c>
      <c r="K281" s="16">
        <f t="shared" si="54"/>
        <v>3.66199999999994</v>
      </c>
      <c r="L281" s="15">
        <f t="shared" si="60"/>
        <v>18.402312206980358</v>
      </c>
      <c r="M281" s="4">
        <f t="shared" si="61"/>
        <v>2.293613239710748E-2</v>
      </c>
      <c r="N281" s="4">
        <f t="shared" si="62"/>
        <v>2.2935499390862171E-2</v>
      </c>
      <c r="O281" s="4">
        <f t="shared" si="63"/>
        <v>2.2935499409182034E-2</v>
      </c>
      <c r="P281" s="5">
        <f t="shared" si="64"/>
        <v>2.2934866457893135E-2</v>
      </c>
    </row>
    <row r="282" spans="4:16" x14ac:dyDescent="0.25">
      <c r="D282" s="16">
        <f t="shared" si="55"/>
        <v>3.6679999999999398</v>
      </c>
      <c r="E282" s="5">
        <f t="shared" si="56"/>
        <v>18.425425247438788</v>
      </c>
      <c r="G282" s="16">
        <f t="shared" si="57"/>
        <v>3.6679999999999398</v>
      </c>
      <c r="H282" s="4">
        <f t="shared" si="58"/>
        <v>18.425064720181389</v>
      </c>
      <c r="I282" s="5">
        <f t="shared" si="59"/>
        <v>24.850495847233812</v>
      </c>
      <c r="K282" s="16">
        <f t="shared" si="54"/>
        <v>3.6679999999999398</v>
      </c>
      <c r="L282" s="15">
        <f t="shared" si="60"/>
        <v>18.42524644056023</v>
      </c>
      <c r="M282" s="4">
        <f t="shared" si="61"/>
        <v>2.2934866457893135E-2</v>
      </c>
      <c r="N282" s="4">
        <f t="shared" si="62"/>
        <v>2.29342335615564E-2</v>
      </c>
      <c r="O282" s="4">
        <f t="shared" si="63"/>
        <v>2.293423357987202E-2</v>
      </c>
      <c r="P282" s="5">
        <f t="shared" si="64"/>
        <v>2.2933600738478978E-2</v>
      </c>
    </row>
    <row r="283" spans="4:16" x14ac:dyDescent="0.25">
      <c r="D283" s="16">
        <f t="shared" si="55"/>
        <v>3.6739999999999395</v>
      </c>
      <c r="E283" s="5">
        <f t="shared" si="56"/>
        <v>18.448358837828451</v>
      </c>
      <c r="G283" s="16">
        <f t="shared" si="57"/>
        <v>3.6739999999999395</v>
      </c>
      <c r="H283" s="4">
        <f t="shared" si="58"/>
        <v>18.447997045035962</v>
      </c>
      <c r="I283" s="5">
        <f t="shared" si="59"/>
        <v>24.896361804282602</v>
      </c>
      <c r="K283" s="16">
        <f t="shared" si="54"/>
        <v>3.6739999999999395</v>
      </c>
      <c r="L283" s="15">
        <f t="shared" si="60"/>
        <v>18.448179408530567</v>
      </c>
      <c r="M283" s="4">
        <f t="shared" si="61"/>
        <v>2.2933600738478978E-2</v>
      </c>
      <c r="N283" s="4">
        <f t="shared" si="62"/>
        <v>2.2932967952025381E-2</v>
      </c>
      <c r="O283" s="4">
        <f t="shared" si="63"/>
        <v>2.2932967970336764E-2</v>
      </c>
      <c r="P283" s="5">
        <f t="shared" si="64"/>
        <v>2.2932335238814133E-2</v>
      </c>
    </row>
    <row r="284" spans="4:16" x14ac:dyDescent="0.25">
      <c r="D284" s="16">
        <f t="shared" si="55"/>
        <v>3.6799999999999393</v>
      </c>
      <c r="E284" s="5">
        <f t="shared" si="56"/>
        <v>18.471291162683023</v>
      </c>
      <c r="G284" s="16">
        <f t="shared" si="57"/>
        <v>3.6799999999999393</v>
      </c>
      <c r="H284" s="4">
        <f t="shared" si="58"/>
        <v>18.470928104575158</v>
      </c>
      <c r="I284" s="5">
        <f t="shared" si="59"/>
        <v>24.942225230624974</v>
      </c>
      <c r="K284" s="16">
        <f t="shared" si="54"/>
        <v>3.6799999999999393</v>
      </c>
      <c r="L284" s="15">
        <f t="shared" si="60"/>
        <v>18.471111111111092</v>
      </c>
      <c r="M284" s="4">
        <f t="shared" si="61"/>
        <v>2.2932335238814133E-2</v>
      </c>
      <c r="N284" s="4">
        <f t="shared" si="62"/>
        <v>2.2931702562218235E-2</v>
      </c>
      <c r="O284" s="4">
        <f t="shared" si="63"/>
        <v>2.2931702580525383E-2</v>
      </c>
      <c r="P284" s="5">
        <f t="shared" si="64"/>
        <v>2.2931069958847739E-2</v>
      </c>
    </row>
    <row r="285" spans="4:16" x14ac:dyDescent="0.25">
      <c r="D285" s="16">
        <f t="shared" si="55"/>
        <v>3.6859999999999391</v>
      </c>
      <c r="E285" s="5">
        <f t="shared" si="56"/>
        <v>18.49422222222222</v>
      </c>
      <c r="G285" s="16">
        <f t="shared" si="57"/>
        <v>3.6859999999999391</v>
      </c>
      <c r="H285" s="4">
        <f t="shared" si="58"/>
        <v>18.493857899018639</v>
      </c>
      <c r="I285" s="5">
        <f t="shared" si="59"/>
        <v>24.988086126700257</v>
      </c>
      <c r="K285" s="16">
        <f t="shared" si="54"/>
        <v>3.6859999999999391</v>
      </c>
      <c r="L285" s="15">
        <f t="shared" si="60"/>
        <v>18.49404154852148</v>
      </c>
      <c r="M285" s="4">
        <f t="shared" si="61"/>
        <v>2.2931069958847739E-2</v>
      </c>
      <c r="N285" s="4">
        <f t="shared" si="62"/>
        <v>2.293043739208411E-2</v>
      </c>
      <c r="O285" s="4">
        <f t="shared" si="63"/>
        <v>2.2930437410387017E-2</v>
      </c>
      <c r="P285" s="5">
        <f t="shared" si="64"/>
        <v>2.2929804898528933E-2</v>
      </c>
    </row>
    <row r="286" spans="4:16" x14ac:dyDescent="0.25">
      <c r="D286" s="16">
        <f t="shared" si="55"/>
        <v>3.6919999999999389</v>
      </c>
      <c r="E286" s="5">
        <f t="shared" si="56"/>
        <v>18.517152016665701</v>
      </c>
      <c r="G286" s="16">
        <f t="shared" si="57"/>
        <v>3.6919999999999389</v>
      </c>
      <c r="H286" s="4">
        <f t="shared" si="58"/>
        <v>18.516786428586013</v>
      </c>
      <c r="I286" s="5">
        <f t="shared" si="59"/>
        <v>25.033944492947676</v>
      </c>
      <c r="K286" s="16">
        <f t="shared" si="54"/>
        <v>3.6919999999999389</v>
      </c>
      <c r="L286" s="15">
        <f t="shared" si="60"/>
        <v>18.516970720981352</v>
      </c>
      <c r="M286" s="4">
        <f t="shared" si="61"/>
        <v>2.2929804898528933E-2</v>
      </c>
      <c r="N286" s="4">
        <f t="shared" si="62"/>
        <v>2.2929172441572158E-2</v>
      </c>
      <c r="O286" s="4">
        <f t="shared" si="63"/>
        <v>2.292917245987083E-2</v>
      </c>
      <c r="P286" s="5">
        <f t="shared" si="64"/>
        <v>2.2928540057806888E-2</v>
      </c>
    </row>
    <row r="287" spans="4:16" x14ac:dyDescent="0.25">
      <c r="D287" s="16">
        <f t="shared" si="55"/>
        <v>3.6979999999999387</v>
      </c>
      <c r="E287" s="5">
        <f t="shared" si="56"/>
        <v>18.540080546233074</v>
      </c>
      <c r="G287" s="16">
        <f t="shared" si="57"/>
        <v>3.6979999999999387</v>
      </c>
      <c r="H287" s="4">
        <f t="shared" si="58"/>
        <v>18.539713693496836</v>
      </c>
      <c r="I287" s="5">
        <f t="shared" si="59"/>
        <v>25.079800329806361</v>
      </c>
      <c r="K287" s="16">
        <f t="shared" si="54"/>
        <v>3.6979999999999387</v>
      </c>
      <c r="L287" s="15">
        <f t="shared" si="60"/>
        <v>18.539898628710276</v>
      </c>
      <c r="M287" s="4">
        <f t="shared" si="61"/>
        <v>2.2928540057806888E-2</v>
      </c>
      <c r="N287" s="4">
        <f t="shared" si="62"/>
        <v>2.2927907710631551E-2</v>
      </c>
      <c r="O287" s="4">
        <f t="shared" si="63"/>
        <v>2.2927907728925986E-2</v>
      </c>
      <c r="P287" s="5">
        <f t="shared" si="64"/>
        <v>2.2927275436630777E-2</v>
      </c>
    </row>
    <row r="288" spans="4:16" x14ac:dyDescent="0.25">
      <c r="D288" s="16">
        <f t="shared" si="55"/>
        <v>3.7039999999999385</v>
      </c>
      <c r="E288" s="5">
        <f t="shared" si="56"/>
        <v>18.563007811143898</v>
      </c>
      <c r="G288" s="16">
        <f t="shared" si="57"/>
        <v>3.7039999999999385</v>
      </c>
      <c r="H288" s="4">
        <f t="shared" si="58"/>
        <v>18.562639693970617</v>
      </c>
      <c r="I288" s="5">
        <f t="shared" si="59"/>
        <v>25.125653637715331</v>
      </c>
      <c r="K288" s="16">
        <f t="shared" si="54"/>
        <v>3.7039999999999385</v>
      </c>
      <c r="L288" s="15">
        <f t="shared" si="60"/>
        <v>18.562825271927778</v>
      </c>
      <c r="M288" s="4">
        <f t="shared" si="61"/>
        <v>2.2927275436630777E-2</v>
      </c>
      <c r="N288" s="4">
        <f t="shared" si="62"/>
        <v>2.2926643199211467E-2</v>
      </c>
      <c r="O288" s="4">
        <f t="shared" si="63"/>
        <v>2.2926643217501669E-2</v>
      </c>
      <c r="P288" s="5">
        <f t="shared" si="64"/>
        <v>2.2926011034949793E-2</v>
      </c>
    </row>
    <row r="289" spans="4:16" x14ac:dyDescent="0.25">
      <c r="D289" s="16">
        <f t="shared" si="55"/>
        <v>3.7099999999999382</v>
      </c>
      <c r="E289" s="5">
        <f t="shared" si="56"/>
        <v>18.585933811617679</v>
      </c>
      <c r="G289" s="16">
        <f t="shared" si="57"/>
        <v>3.7099999999999382</v>
      </c>
      <c r="H289" s="4">
        <f t="shared" si="58"/>
        <v>18.585564430226814</v>
      </c>
      <c r="I289" s="5">
        <f t="shared" si="59"/>
        <v>25.171504417113514</v>
      </c>
      <c r="K289" s="16">
        <f t="shared" si="54"/>
        <v>3.7099999999999382</v>
      </c>
      <c r="L289" s="15">
        <f t="shared" si="60"/>
        <v>18.585750650853324</v>
      </c>
      <c r="M289" s="4">
        <f t="shared" si="61"/>
        <v>2.2926011034949793E-2</v>
      </c>
      <c r="N289" s="4">
        <f t="shared" si="62"/>
        <v>2.2925378907261113E-2</v>
      </c>
      <c r="O289" s="4">
        <f t="shared" si="63"/>
        <v>2.2925378925547083E-2</v>
      </c>
      <c r="P289" s="5">
        <f t="shared" si="64"/>
        <v>2.2924746852713142E-2</v>
      </c>
    </row>
    <row r="290" spans="4:16" x14ac:dyDescent="0.25">
      <c r="D290" s="16">
        <f t="shared" si="55"/>
        <v>3.715999999999938</v>
      </c>
      <c r="E290" s="5">
        <f t="shared" si="56"/>
        <v>18.608858547873876</v>
      </c>
      <c r="G290" s="16">
        <f t="shared" si="57"/>
        <v>3.715999999999938</v>
      </c>
      <c r="H290" s="4">
        <f t="shared" si="58"/>
        <v>18.608487902484832</v>
      </c>
      <c r="I290" s="5">
        <f t="shared" si="59"/>
        <v>25.217352668439727</v>
      </c>
      <c r="K290" s="16">
        <f t="shared" si="54"/>
        <v>3.715999999999938</v>
      </c>
      <c r="L290" s="15">
        <f t="shared" si="60"/>
        <v>18.608674765706336</v>
      </c>
      <c r="M290" s="4">
        <f t="shared" si="61"/>
        <v>2.2924746852713142E-2</v>
      </c>
      <c r="N290" s="4">
        <f t="shared" si="62"/>
        <v>2.2924114834729704E-2</v>
      </c>
      <c r="O290" s="4">
        <f t="shared" si="63"/>
        <v>2.2924114853011445E-2</v>
      </c>
      <c r="P290" s="5">
        <f t="shared" si="64"/>
        <v>2.2923482889870048E-2</v>
      </c>
    </row>
    <row r="291" spans="4:16" x14ac:dyDescent="0.25">
      <c r="D291" s="16">
        <f t="shared" si="55"/>
        <v>3.7219999999999378</v>
      </c>
      <c r="E291" s="5">
        <f t="shared" si="56"/>
        <v>18.631782020131894</v>
      </c>
      <c r="G291" s="16">
        <f t="shared" si="57"/>
        <v>3.7219999999999378</v>
      </c>
      <c r="H291" s="4">
        <f t="shared" si="58"/>
        <v>18.63141011096403</v>
      </c>
      <c r="I291" s="5">
        <f t="shared" si="59"/>
        <v>25.26319839213269</v>
      </c>
      <c r="K291" s="16">
        <f t="shared" si="54"/>
        <v>3.7219999999999378</v>
      </c>
      <c r="L291" s="15">
        <f t="shared" si="60"/>
        <v>18.631597616706181</v>
      </c>
      <c r="M291" s="4">
        <f t="shared" si="61"/>
        <v>2.2923482889870048E-2</v>
      </c>
      <c r="N291" s="4">
        <f t="shared" si="62"/>
        <v>2.2922850981566465E-2</v>
      </c>
      <c r="O291" s="4">
        <f t="shared" si="63"/>
        <v>2.2922850999843977E-2</v>
      </c>
      <c r="P291" s="5">
        <f t="shared" si="64"/>
        <v>2.2922219146369747E-2</v>
      </c>
    </row>
    <row r="292" spans="4:16" x14ac:dyDescent="0.25">
      <c r="D292" s="16">
        <f t="shared" si="55"/>
        <v>3.7279999999999376</v>
      </c>
      <c r="E292" s="5">
        <f t="shared" si="56"/>
        <v>18.654704228611092</v>
      </c>
      <c r="G292" s="16">
        <f t="shared" si="57"/>
        <v>3.7279999999999376</v>
      </c>
      <c r="H292" s="4">
        <f t="shared" si="58"/>
        <v>18.654331055883709</v>
      </c>
      <c r="I292" s="5">
        <f t="shared" si="59"/>
        <v>25.309041588631022</v>
      </c>
      <c r="K292" s="16">
        <f t="shared" si="54"/>
        <v>3.7279999999999376</v>
      </c>
      <c r="L292" s="15">
        <f t="shared" si="60"/>
        <v>18.654519204072173</v>
      </c>
      <c r="M292" s="4">
        <f t="shared" si="61"/>
        <v>2.2922219146369747E-2</v>
      </c>
      <c r="N292" s="4">
        <f t="shared" si="62"/>
        <v>2.2921587347720644E-2</v>
      </c>
      <c r="O292" s="4">
        <f t="shared" si="63"/>
        <v>2.2921587365993923E-2</v>
      </c>
      <c r="P292" s="5">
        <f t="shared" si="64"/>
        <v>2.2920955622161489E-2</v>
      </c>
    </row>
    <row r="293" spans="4:16" x14ac:dyDescent="0.25">
      <c r="D293" s="16">
        <f t="shared" si="55"/>
        <v>3.7339999999999374</v>
      </c>
      <c r="E293" s="5">
        <f t="shared" si="56"/>
        <v>18.677625173530771</v>
      </c>
      <c r="G293" s="16">
        <f t="shared" si="57"/>
        <v>3.7339999999999374</v>
      </c>
      <c r="H293" s="4">
        <f t="shared" si="58"/>
        <v>18.677250737463122</v>
      </c>
      <c r="I293" s="5">
        <f t="shared" si="59"/>
        <v>25.354882258373237</v>
      </c>
      <c r="K293" s="16">
        <f t="shared" si="54"/>
        <v>3.7339999999999374</v>
      </c>
      <c r="L293" s="15">
        <f t="shared" si="60"/>
        <v>18.677439528023584</v>
      </c>
      <c r="M293" s="4">
        <f t="shared" si="61"/>
        <v>2.2920955622161489E-2</v>
      </c>
      <c r="N293" s="4">
        <f t="shared" si="62"/>
        <v>2.2920323933141497E-2</v>
      </c>
      <c r="O293" s="4">
        <f t="shared" si="63"/>
        <v>2.2920323951410547E-2</v>
      </c>
      <c r="P293" s="5">
        <f t="shared" si="64"/>
        <v>2.2919692317194543E-2</v>
      </c>
    </row>
    <row r="294" spans="4:16" x14ac:dyDescent="0.25">
      <c r="D294" s="16">
        <f t="shared" si="55"/>
        <v>3.7399999999999372</v>
      </c>
      <c r="E294" s="5">
        <f t="shared" si="56"/>
        <v>18.700544855110184</v>
      </c>
      <c r="G294" s="16">
        <f t="shared" si="57"/>
        <v>3.7399999999999372</v>
      </c>
      <c r="H294" s="4">
        <f t="shared" si="58"/>
        <v>18.700169155921472</v>
      </c>
      <c r="I294" s="5">
        <f t="shared" si="59"/>
        <v>25.400720401797752</v>
      </c>
      <c r="K294" s="16">
        <f t="shared" si="54"/>
        <v>3.7399999999999372</v>
      </c>
      <c r="L294" s="15">
        <f t="shared" si="60"/>
        <v>18.700358588779626</v>
      </c>
      <c r="M294" s="4">
        <f t="shared" si="61"/>
        <v>2.2919692317194543E-2</v>
      </c>
      <c r="N294" s="4">
        <f t="shared" si="62"/>
        <v>2.2919060737778295E-2</v>
      </c>
      <c r="O294" s="4">
        <f t="shared" si="63"/>
        <v>2.2919060756043119E-2</v>
      </c>
      <c r="P294" s="5">
        <f t="shared" si="64"/>
        <v>2.291842923141818E-2</v>
      </c>
    </row>
    <row r="295" spans="4:16" x14ac:dyDescent="0.25">
      <c r="D295" s="16">
        <f t="shared" si="55"/>
        <v>3.7459999999999369</v>
      </c>
      <c r="E295" s="5">
        <f t="shared" si="56"/>
        <v>18.723463273568534</v>
      </c>
      <c r="G295" s="16">
        <f t="shared" si="57"/>
        <v>3.7459999999999369</v>
      </c>
      <c r="H295" s="4">
        <f t="shared" si="58"/>
        <v>18.723086311477914</v>
      </c>
      <c r="I295" s="5">
        <f t="shared" si="59"/>
        <v>25.446556019342879</v>
      </c>
      <c r="K295" s="16">
        <f t="shared" si="54"/>
        <v>3.7459999999999369</v>
      </c>
      <c r="L295" s="15">
        <f t="shared" si="60"/>
        <v>18.723276386559466</v>
      </c>
      <c r="M295" s="4">
        <f t="shared" si="61"/>
        <v>2.291842923141818E-2</v>
      </c>
      <c r="N295" s="4">
        <f t="shared" si="62"/>
        <v>2.2917797761580327E-2</v>
      </c>
      <c r="O295" s="4">
        <f t="shared" si="63"/>
        <v>2.2917797779840928E-2</v>
      </c>
      <c r="P295" s="5">
        <f t="shared" si="64"/>
        <v>2.2917166364781708E-2</v>
      </c>
    </row>
    <row r="296" spans="4:16" x14ac:dyDescent="0.25">
      <c r="D296" s="16">
        <f t="shared" si="55"/>
        <v>3.7519999999999367</v>
      </c>
      <c r="E296" s="5">
        <f t="shared" si="56"/>
        <v>18.746380429124976</v>
      </c>
      <c r="G296" s="16">
        <f t="shared" si="57"/>
        <v>3.7519999999999367</v>
      </c>
      <c r="H296" s="4">
        <f t="shared" si="58"/>
        <v>18.746002204351548</v>
      </c>
      <c r="I296" s="5">
        <f t="shared" si="59"/>
        <v>25.49238911144683</v>
      </c>
      <c r="K296" s="16">
        <f t="shared" si="54"/>
        <v>3.7519999999999367</v>
      </c>
      <c r="L296" s="15">
        <f t="shared" si="60"/>
        <v>18.746192921582217</v>
      </c>
      <c r="M296" s="4">
        <f t="shared" si="61"/>
        <v>2.2917166364781708E-2</v>
      </c>
      <c r="N296" s="4">
        <f t="shared" si="62"/>
        <v>2.2916535004496898E-2</v>
      </c>
      <c r="O296" s="4">
        <f t="shared" si="63"/>
        <v>2.2916535022753277E-2</v>
      </c>
      <c r="P296" s="5">
        <f t="shared" si="64"/>
        <v>2.2915903717234433E-2</v>
      </c>
    </row>
    <row r="297" spans="4:16" x14ac:dyDescent="0.25">
      <c r="D297" s="16">
        <f t="shared" si="55"/>
        <v>3.7579999999999365</v>
      </c>
      <c r="E297" s="5">
        <f t="shared" si="56"/>
        <v>18.76929632199861</v>
      </c>
      <c r="G297" s="16">
        <f t="shared" si="57"/>
        <v>3.7579999999999365</v>
      </c>
      <c r="H297" s="4">
        <f t="shared" si="58"/>
        <v>18.768916834761423</v>
      </c>
      <c r="I297" s="5">
        <f t="shared" si="59"/>
        <v>25.538219678547716</v>
      </c>
      <c r="K297" s="16">
        <f t="shared" si="54"/>
        <v>3.7579999999999365</v>
      </c>
      <c r="L297" s="15">
        <f t="shared" si="60"/>
        <v>18.769108194066945</v>
      </c>
      <c r="M297" s="4">
        <f t="shared" si="61"/>
        <v>2.2915903717234433E-2</v>
      </c>
      <c r="N297" s="4">
        <f t="shared" si="62"/>
        <v>2.2915272466477326E-2</v>
      </c>
      <c r="O297" s="4">
        <f t="shared" si="63"/>
        <v>2.2915272484729479E-2</v>
      </c>
      <c r="P297" s="5">
        <f t="shared" si="64"/>
        <v>2.2914641288725671E-2</v>
      </c>
    </row>
    <row r="298" spans="4:16" x14ac:dyDescent="0.25">
      <c r="D298" s="16">
        <f t="shared" si="55"/>
        <v>3.7639999999999363</v>
      </c>
      <c r="E298" s="5">
        <f t="shared" si="56"/>
        <v>18.792210952408485</v>
      </c>
      <c r="G298" s="16">
        <f t="shared" si="57"/>
        <v>3.7639999999999363</v>
      </c>
      <c r="H298" s="4">
        <f t="shared" si="58"/>
        <v>18.791830202926544</v>
      </c>
      <c r="I298" s="5">
        <f t="shared" si="59"/>
        <v>25.584047721083547</v>
      </c>
      <c r="K298" s="16">
        <f t="shared" si="54"/>
        <v>3.7639999999999363</v>
      </c>
      <c r="L298" s="15">
        <f t="shared" si="60"/>
        <v>18.792022204232662</v>
      </c>
      <c r="M298" s="4">
        <f t="shared" si="61"/>
        <v>2.2914641288725671E-2</v>
      </c>
      <c r="N298" s="4">
        <f t="shared" si="62"/>
        <v>2.2914010147470937E-2</v>
      </c>
      <c r="O298" s="4">
        <f t="shared" si="63"/>
        <v>2.2914010165718871E-2</v>
      </c>
      <c r="P298" s="5">
        <f t="shared" si="64"/>
        <v>2.2913379079204772E-2</v>
      </c>
    </row>
    <row r="299" spans="4:16" x14ac:dyDescent="0.25">
      <c r="D299" s="16">
        <f t="shared" si="55"/>
        <v>3.7699999999999361</v>
      </c>
      <c r="E299" s="5">
        <f t="shared" si="56"/>
        <v>18.815124320573606</v>
      </c>
      <c r="G299" s="16">
        <f t="shared" si="57"/>
        <v>3.7699999999999361</v>
      </c>
      <c r="H299" s="4">
        <f t="shared" si="58"/>
        <v>18.814742309065856</v>
      </c>
      <c r="I299" s="5">
        <f t="shared" si="59"/>
        <v>25.62987323949223</v>
      </c>
      <c r="K299" s="16">
        <f t="shared" si="54"/>
        <v>3.7699999999999361</v>
      </c>
      <c r="L299" s="15">
        <f t="shared" si="60"/>
        <v>18.814934952298334</v>
      </c>
      <c r="M299" s="4">
        <f t="shared" si="61"/>
        <v>2.2913379079204772E-2</v>
      </c>
      <c r="N299" s="4">
        <f t="shared" si="62"/>
        <v>2.2912748047427083E-2</v>
      </c>
      <c r="O299" s="4">
        <f t="shared" si="63"/>
        <v>2.2912748065670799E-2</v>
      </c>
      <c r="P299" s="5">
        <f t="shared" si="64"/>
        <v>2.2912117088621085E-2</v>
      </c>
    </row>
    <row r="300" spans="4:16" x14ac:dyDescent="0.25">
      <c r="D300" s="16">
        <f t="shared" si="55"/>
        <v>3.7759999999999359</v>
      </c>
      <c r="E300" s="5">
        <f t="shared" si="56"/>
        <v>18.838036426712918</v>
      </c>
      <c r="G300" s="16">
        <f t="shared" si="57"/>
        <v>3.7759999999999359</v>
      </c>
      <c r="H300" s="4">
        <f t="shared" si="58"/>
        <v>18.837653153398261</v>
      </c>
      <c r="I300" s="5">
        <f t="shared" si="59"/>
        <v>25.675696234211575</v>
      </c>
      <c r="K300" s="16">
        <f t="shared" si="54"/>
        <v>3.7759999999999359</v>
      </c>
      <c r="L300" s="15">
        <f t="shared" si="60"/>
        <v>18.837846438482867</v>
      </c>
      <c r="M300" s="4">
        <f t="shared" si="61"/>
        <v>2.2912117088621085E-2</v>
      </c>
      <c r="N300" s="4">
        <f t="shared" si="62"/>
        <v>2.2911486166295125E-2</v>
      </c>
      <c r="O300" s="4">
        <f t="shared" si="63"/>
        <v>2.2911486184534618E-2</v>
      </c>
      <c r="P300" s="5">
        <f t="shared" si="64"/>
        <v>2.2910855316923977E-2</v>
      </c>
    </row>
    <row r="301" spans="4:16" x14ac:dyDescent="0.25">
      <c r="D301" s="16">
        <f t="shared" si="55"/>
        <v>3.7819999999999356</v>
      </c>
      <c r="E301" s="5">
        <f t="shared" si="56"/>
        <v>18.860947271045323</v>
      </c>
      <c r="G301" s="16">
        <f t="shared" si="57"/>
        <v>3.7819999999999356</v>
      </c>
      <c r="H301" s="4">
        <f t="shared" si="58"/>
        <v>18.860562736142608</v>
      </c>
      <c r="I301" s="5">
        <f t="shared" si="59"/>
        <v>25.721516705679282</v>
      </c>
      <c r="K301" s="16">
        <f t="shared" si="54"/>
        <v>3.7819999999999356</v>
      </c>
      <c r="L301" s="15">
        <f t="shared" si="60"/>
        <v>18.860756663005127</v>
      </c>
      <c r="M301" s="4">
        <f t="shared" si="61"/>
        <v>2.2910855316923977E-2</v>
      </c>
      <c r="N301" s="4">
        <f t="shared" si="62"/>
        <v>2.2910224504024437E-2</v>
      </c>
      <c r="O301" s="4">
        <f t="shared" si="63"/>
        <v>2.2910224522259711E-2</v>
      </c>
      <c r="P301" s="5">
        <f t="shared" si="64"/>
        <v>2.2909593764062836E-2</v>
      </c>
    </row>
    <row r="302" spans="4:16" x14ac:dyDescent="0.25">
      <c r="D302" s="16">
        <f t="shared" si="55"/>
        <v>3.7879999999999354</v>
      </c>
      <c r="E302" s="5">
        <f t="shared" si="56"/>
        <v>18.88385685378967</v>
      </c>
      <c r="G302" s="16">
        <f t="shared" si="57"/>
        <v>3.7879999999999354</v>
      </c>
      <c r="H302" s="4">
        <f t="shared" si="58"/>
        <v>18.883471057517692</v>
      </c>
      <c r="I302" s="5">
        <f t="shared" si="59"/>
        <v>25.767334654332959</v>
      </c>
      <c r="K302" s="16">
        <f t="shared" si="54"/>
        <v>3.7879999999999354</v>
      </c>
      <c r="L302" s="15">
        <f t="shared" si="60"/>
        <v>18.883665626083921</v>
      </c>
      <c r="M302" s="4">
        <f t="shared" si="61"/>
        <v>2.2909593764062836E-2</v>
      </c>
      <c r="N302" s="4">
        <f t="shared" si="62"/>
        <v>2.2908963060564405E-2</v>
      </c>
      <c r="O302" s="4">
        <f t="shared" si="63"/>
        <v>2.2908963078795464E-2</v>
      </c>
      <c r="P302" s="5">
        <f t="shared" si="64"/>
        <v>2.2908332429987056E-2</v>
      </c>
    </row>
    <row r="303" spans="4:16" x14ac:dyDescent="0.25">
      <c r="D303" s="16">
        <f t="shared" si="55"/>
        <v>3.7939999999999352</v>
      </c>
      <c r="E303" s="5">
        <f t="shared" si="56"/>
        <v>18.906765175164754</v>
      </c>
      <c r="G303" s="16">
        <f t="shared" si="57"/>
        <v>3.7939999999999352</v>
      </c>
      <c r="H303" s="4">
        <f t="shared" si="58"/>
        <v>18.906378117742261</v>
      </c>
      <c r="I303" s="5">
        <f t="shared" si="59"/>
        <v>25.813150080610111</v>
      </c>
      <c r="K303" s="16">
        <f t="shared" si="54"/>
        <v>3.7939999999999352</v>
      </c>
      <c r="L303" s="15">
        <f t="shared" si="60"/>
        <v>18.906573327938013</v>
      </c>
      <c r="M303" s="4">
        <f t="shared" si="61"/>
        <v>2.2908332429987056E-2</v>
      </c>
      <c r="N303" s="4">
        <f t="shared" si="62"/>
        <v>2.2907701835864443E-2</v>
      </c>
      <c r="O303" s="4">
        <f t="shared" si="63"/>
        <v>2.2907701854091286E-2</v>
      </c>
      <c r="P303" s="5">
        <f t="shared" si="64"/>
        <v>2.2907071314646046E-2</v>
      </c>
    </row>
    <row r="304" spans="4:16" x14ac:dyDescent="0.25">
      <c r="D304" s="16">
        <f t="shared" si="55"/>
        <v>3.799999999999935</v>
      </c>
      <c r="E304" s="5">
        <f t="shared" si="56"/>
        <v>18.929672235389322</v>
      </c>
      <c r="G304" s="16">
        <f t="shared" si="57"/>
        <v>3.799999999999935</v>
      </c>
      <c r="H304" s="4">
        <f t="shared" si="58"/>
        <v>18.929283917035011</v>
      </c>
      <c r="I304" s="5">
        <f t="shared" si="59"/>
        <v>25.858962984948135</v>
      </c>
      <c r="K304" s="16">
        <f t="shared" si="54"/>
        <v>3.799999999999935</v>
      </c>
      <c r="L304" s="15">
        <f t="shared" si="60"/>
        <v>18.929479768786109</v>
      </c>
      <c r="M304" s="4">
        <f t="shared" si="61"/>
        <v>2.2907071314646046E-2</v>
      </c>
      <c r="N304" s="4">
        <f t="shared" si="62"/>
        <v>2.2906440829873965E-2</v>
      </c>
      <c r="O304" s="4">
        <f t="shared" si="63"/>
        <v>2.2906440848096593E-2</v>
      </c>
      <c r="P304" s="5">
        <f t="shared" si="64"/>
        <v>2.2905810417989243E-2</v>
      </c>
    </row>
    <row r="305" spans="4:16" x14ac:dyDescent="0.25">
      <c r="D305" s="16">
        <f t="shared" si="55"/>
        <v>3.8059999999999348</v>
      </c>
      <c r="E305" s="5">
        <f t="shared" si="56"/>
        <v>18.952578034682073</v>
      </c>
      <c r="G305" s="16">
        <f t="shared" si="57"/>
        <v>3.8059999999999348</v>
      </c>
      <c r="H305" s="4">
        <f t="shared" si="58"/>
        <v>18.952188455614593</v>
      </c>
      <c r="I305" s="5">
        <f t="shared" si="59"/>
        <v>25.904773367784337</v>
      </c>
      <c r="K305" s="16">
        <f t="shared" si="54"/>
        <v>3.8059999999999348</v>
      </c>
      <c r="L305" s="15">
        <f t="shared" si="60"/>
        <v>18.95238494884687</v>
      </c>
      <c r="M305" s="4">
        <f t="shared" si="61"/>
        <v>2.2905810417989243E-2</v>
      </c>
      <c r="N305" s="4">
        <f t="shared" si="62"/>
        <v>2.2905180042542404E-2</v>
      </c>
      <c r="O305" s="4">
        <f t="shared" si="63"/>
        <v>2.2905180060760824E-2</v>
      </c>
      <c r="P305" s="5">
        <f t="shared" si="64"/>
        <v>2.2904549739966078E-2</v>
      </c>
    </row>
    <row r="306" spans="4:16" x14ac:dyDescent="0.25">
      <c r="D306" s="16">
        <f t="shared" si="55"/>
        <v>3.8119999999999346</v>
      </c>
      <c r="E306" s="5">
        <f t="shared" si="56"/>
        <v>18.975482573261655</v>
      </c>
      <c r="G306" s="16">
        <f t="shared" si="57"/>
        <v>3.8119999999999346</v>
      </c>
      <c r="H306" s="4">
        <f t="shared" si="58"/>
        <v>18.975091733699596</v>
      </c>
      <c r="I306" s="5">
        <f t="shared" si="59"/>
        <v>25.950581229555912</v>
      </c>
      <c r="K306" s="16">
        <f t="shared" si="54"/>
        <v>3.8119999999999346</v>
      </c>
      <c r="L306" s="15">
        <f t="shared" si="60"/>
        <v>18.975288868338904</v>
      </c>
      <c r="M306" s="4">
        <f t="shared" si="61"/>
        <v>2.2904549739966078E-2</v>
      </c>
      <c r="N306" s="4">
        <f t="shared" si="62"/>
        <v>2.2903919473819215E-2</v>
      </c>
      <c r="O306" s="4">
        <f t="shared" si="63"/>
        <v>2.2903919492033419E-2</v>
      </c>
      <c r="P306" s="5">
        <f t="shared" si="64"/>
        <v>2.2903289280526012E-2</v>
      </c>
    </row>
    <row r="307" spans="4:16" x14ac:dyDescent="0.25">
      <c r="D307" s="16">
        <f t="shared" si="55"/>
        <v>3.8179999999999343</v>
      </c>
      <c r="E307" s="5">
        <f t="shared" si="56"/>
        <v>18.998385851346658</v>
      </c>
      <c r="G307" s="16">
        <f t="shared" si="57"/>
        <v>3.8179999999999343</v>
      </c>
      <c r="H307" s="4">
        <f t="shared" si="58"/>
        <v>18.99799375150857</v>
      </c>
      <c r="I307" s="5">
        <f t="shared" si="59"/>
        <v>25.996386570699961</v>
      </c>
      <c r="K307" s="16">
        <f t="shared" si="54"/>
        <v>3.8179999999999343</v>
      </c>
      <c r="L307" s="15">
        <f t="shared" si="60"/>
        <v>18.998191527480767</v>
      </c>
      <c r="M307" s="4">
        <f t="shared" si="61"/>
        <v>2.2903289280526012E-2</v>
      </c>
      <c r="N307" s="4">
        <f t="shared" si="62"/>
        <v>2.2902659123653857E-2</v>
      </c>
      <c r="O307" s="4">
        <f t="shared" si="63"/>
        <v>2.2902659141863849E-2</v>
      </c>
      <c r="P307" s="5">
        <f t="shared" si="64"/>
        <v>2.2902029039618518E-2</v>
      </c>
    </row>
    <row r="308" spans="4:16" x14ac:dyDescent="0.25">
      <c r="D308" s="16">
        <f t="shared" si="55"/>
        <v>3.8239999999999341</v>
      </c>
      <c r="E308" s="5">
        <f t="shared" si="56"/>
        <v>19.021287869155632</v>
      </c>
      <c r="G308" s="16">
        <f t="shared" si="57"/>
        <v>3.8239999999999341</v>
      </c>
      <c r="H308" s="4">
        <f t="shared" si="58"/>
        <v>19.020894509260007</v>
      </c>
      <c r="I308" s="5">
        <f t="shared" si="59"/>
        <v>26.04218939165348</v>
      </c>
      <c r="K308" s="16">
        <f t="shared" si="54"/>
        <v>3.8239999999999341</v>
      </c>
      <c r="L308" s="15">
        <f t="shared" si="60"/>
        <v>19.021092926490969</v>
      </c>
      <c r="M308" s="4">
        <f t="shared" si="61"/>
        <v>2.2902029039618518E-2</v>
      </c>
      <c r="N308" s="4">
        <f t="shared" si="62"/>
        <v>2.2901398991995805E-2</v>
      </c>
      <c r="O308" s="4">
        <f t="shared" si="63"/>
        <v>2.2901399010201592E-2</v>
      </c>
      <c r="P308" s="5">
        <f t="shared" si="64"/>
        <v>2.2900769017193078E-2</v>
      </c>
    </row>
    <row r="309" spans="4:16" x14ac:dyDescent="0.25">
      <c r="D309" s="16">
        <f t="shared" si="55"/>
        <v>3.8299999999999339</v>
      </c>
      <c r="E309" s="5">
        <f t="shared" si="56"/>
        <v>19.044188626907069</v>
      </c>
      <c r="G309" s="16">
        <f t="shared" si="57"/>
        <v>3.8299999999999339</v>
      </c>
      <c r="H309" s="4">
        <f t="shared" si="58"/>
        <v>19.043794007172348</v>
      </c>
      <c r="I309" s="5">
        <f t="shared" si="59"/>
        <v>26.087989692853366</v>
      </c>
      <c r="K309" s="16">
        <f t="shared" si="54"/>
        <v>3.8299999999999339</v>
      </c>
      <c r="L309" s="15">
        <f t="shared" si="60"/>
        <v>19.043993065587966</v>
      </c>
      <c r="M309" s="4">
        <f t="shared" si="61"/>
        <v>2.2900769017193078E-2</v>
      </c>
      <c r="N309" s="4">
        <f t="shared" si="62"/>
        <v>2.2900139078794558E-2</v>
      </c>
      <c r="O309" s="4">
        <f t="shared" si="63"/>
        <v>2.2900139096996137E-2</v>
      </c>
      <c r="P309" s="5">
        <f t="shared" si="64"/>
        <v>2.2899509213199193E-2</v>
      </c>
    </row>
    <row r="310" spans="4:16" x14ac:dyDescent="0.25">
      <c r="D310" s="16">
        <f t="shared" si="55"/>
        <v>3.8359999999999337</v>
      </c>
      <c r="E310" s="5">
        <f t="shared" si="56"/>
        <v>19.06708812481941</v>
      </c>
      <c r="G310" s="16">
        <f t="shared" si="57"/>
        <v>3.8359999999999337</v>
      </c>
      <c r="H310" s="4">
        <f t="shared" si="58"/>
        <v>19.06669224546399</v>
      </c>
      <c r="I310" s="5">
        <f t="shared" si="59"/>
        <v>26.133787474736415</v>
      </c>
      <c r="K310" s="16">
        <f t="shared" si="54"/>
        <v>3.8359999999999337</v>
      </c>
      <c r="L310" s="15">
        <f t="shared" si="60"/>
        <v>19.066891944990161</v>
      </c>
      <c r="M310" s="4">
        <f t="shared" si="61"/>
        <v>2.2899509213199193E-2</v>
      </c>
      <c r="N310" s="4">
        <f t="shared" si="62"/>
        <v>2.2898879383999621E-2</v>
      </c>
      <c r="O310" s="4">
        <f t="shared" si="63"/>
        <v>2.2898879402196991E-2</v>
      </c>
      <c r="P310" s="5">
        <f t="shared" si="64"/>
        <v>2.2898249627586378E-2</v>
      </c>
    </row>
    <row r="311" spans="4:16" x14ac:dyDescent="0.25">
      <c r="D311" s="16">
        <f t="shared" si="55"/>
        <v>3.8419999999999335</v>
      </c>
      <c r="E311" s="5">
        <f t="shared" si="56"/>
        <v>19.089986363111052</v>
      </c>
      <c r="G311" s="16">
        <f t="shared" si="57"/>
        <v>3.8419999999999335</v>
      </c>
      <c r="H311" s="4">
        <f t="shared" si="58"/>
        <v>19.089589224353276</v>
      </c>
      <c r="I311" s="5">
        <f t="shared" si="59"/>
        <v>26.179582737739324</v>
      </c>
      <c r="K311" s="16">
        <f t="shared" si="54"/>
        <v>3.8419999999999335</v>
      </c>
      <c r="L311" s="15">
        <f t="shared" si="60"/>
        <v>19.089789564915915</v>
      </c>
      <c r="M311" s="4">
        <f t="shared" si="61"/>
        <v>2.2898249627586378E-2</v>
      </c>
      <c r="N311" s="4">
        <f t="shared" si="62"/>
        <v>2.2897619907560514E-2</v>
      </c>
      <c r="O311" s="4">
        <f t="shared" si="63"/>
        <v>2.289761992575368E-2</v>
      </c>
      <c r="P311" s="5">
        <f t="shared" si="64"/>
        <v>2.2896990260304159E-2</v>
      </c>
    </row>
    <row r="312" spans="4:16" x14ac:dyDescent="0.25">
      <c r="D312" s="16">
        <f t="shared" si="55"/>
        <v>3.8479999999999333</v>
      </c>
      <c r="E312" s="5">
        <f t="shared" si="56"/>
        <v>19.112883342000337</v>
      </c>
      <c r="G312" s="16">
        <f t="shared" si="57"/>
        <v>3.8479999999999333</v>
      </c>
      <c r="H312" s="4">
        <f t="shared" si="58"/>
        <v>19.112484944058497</v>
      </c>
      <c r="I312" s="5">
        <f t="shared" si="59"/>
        <v>26.225375482298684</v>
      </c>
      <c r="K312" s="16">
        <f t="shared" si="54"/>
        <v>3.8479999999999333</v>
      </c>
      <c r="L312" s="15">
        <f t="shared" si="60"/>
        <v>19.112685925583531</v>
      </c>
      <c r="M312" s="4">
        <f t="shared" si="61"/>
        <v>2.2896990260304159E-2</v>
      </c>
      <c r="N312" s="4">
        <f t="shared" si="62"/>
        <v>2.2896360649426777E-2</v>
      </c>
      <c r="O312" s="4">
        <f t="shared" si="63"/>
        <v>2.2896360667615738E-2</v>
      </c>
      <c r="P312" s="5">
        <f t="shared" si="64"/>
        <v>2.2895731111302085E-2</v>
      </c>
    </row>
    <row r="313" spans="4:16" x14ac:dyDescent="0.25">
      <c r="D313" s="16">
        <f t="shared" si="55"/>
        <v>3.853999999999933</v>
      </c>
      <c r="E313" s="5">
        <f t="shared" si="56"/>
        <v>19.135779061705559</v>
      </c>
      <c r="G313" s="16">
        <f t="shared" si="57"/>
        <v>3.853999999999933</v>
      </c>
      <c r="H313" s="4">
        <f t="shared" si="58"/>
        <v>19.135379404797899</v>
      </c>
      <c r="I313" s="5">
        <f t="shared" si="59"/>
        <v>26.27116570885099</v>
      </c>
      <c r="K313" s="16">
        <f t="shared" si="54"/>
        <v>3.853999999999933</v>
      </c>
      <c r="L313" s="15">
        <f t="shared" si="60"/>
        <v>19.135581027211263</v>
      </c>
      <c r="M313" s="4">
        <f t="shared" si="61"/>
        <v>2.2895731111302085E-2</v>
      </c>
      <c r="N313" s="4">
        <f t="shared" si="62"/>
        <v>2.2895101609547958E-2</v>
      </c>
      <c r="O313" s="4">
        <f t="shared" si="63"/>
        <v>2.2895101627732714E-2</v>
      </c>
      <c r="P313" s="5">
        <f t="shared" si="64"/>
        <v>2.2894472180529708E-2</v>
      </c>
    </row>
    <row r="314" spans="4:16" x14ac:dyDescent="0.25">
      <c r="D314" s="16">
        <f t="shared" si="55"/>
        <v>3.8599999999999328</v>
      </c>
      <c r="E314" s="5">
        <f t="shared" si="56"/>
        <v>19.15867352244496</v>
      </c>
      <c r="G314" s="16">
        <f t="shared" si="57"/>
        <v>3.8599999999999328</v>
      </c>
      <c r="H314" s="4">
        <f t="shared" si="58"/>
        <v>19.158272606789669</v>
      </c>
      <c r="I314" s="5">
        <f t="shared" si="59"/>
        <v>26.316953417832632</v>
      </c>
      <c r="K314" s="16">
        <f t="shared" si="54"/>
        <v>3.8599999999999328</v>
      </c>
      <c r="L314" s="15">
        <f t="shared" si="60"/>
        <v>19.158474870017315</v>
      </c>
      <c r="M314" s="4">
        <f t="shared" si="61"/>
        <v>2.2894472180529708E-2</v>
      </c>
      <c r="N314" s="4">
        <f t="shared" si="62"/>
        <v>2.2893842787873622E-2</v>
      </c>
      <c r="O314" s="4">
        <f t="shared" si="63"/>
        <v>2.2893842806054176E-2</v>
      </c>
      <c r="P314" s="5">
        <f t="shared" si="64"/>
        <v>2.2893213467936609E-2</v>
      </c>
    </row>
    <row r="315" spans="4:16" x14ac:dyDescent="0.25">
      <c r="D315" s="16">
        <f t="shared" si="55"/>
        <v>3.8659999999999326</v>
      </c>
      <c r="E315" s="5">
        <f t="shared" si="56"/>
        <v>19.181566724436731</v>
      </c>
      <c r="G315" s="16">
        <f t="shared" si="57"/>
        <v>3.8659999999999326</v>
      </c>
      <c r="H315" s="4">
        <f t="shared" si="58"/>
        <v>19.18116455025195</v>
      </c>
      <c r="I315" s="5">
        <f t="shared" si="59"/>
        <v>26.362738609679905</v>
      </c>
      <c r="K315" s="16">
        <f t="shared" si="54"/>
        <v>3.8659999999999326</v>
      </c>
      <c r="L315" s="15">
        <f t="shared" si="60"/>
        <v>19.181367454219846</v>
      </c>
      <c r="M315" s="4">
        <f t="shared" si="61"/>
        <v>2.2893213467936609E-2</v>
      </c>
      <c r="N315" s="4">
        <f t="shared" si="62"/>
        <v>2.2892584184353353E-2</v>
      </c>
      <c r="O315" s="4">
        <f t="shared" si="63"/>
        <v>2.2892584202529705E-2</v>
      </c>
      <c r="P315" s="5">
        <f t="shared" si="64"/>
        <v>2.2891954973472368E-2</v>
      </c>
    </row>
    <row r="316" spans="4:16" x14ac:dyDescent="0.25">
      <c r="D316" s="16">
        <f t="shared" si="55"/>
        <v>3.8719999999999324</v>
      </c>
      <c r="E316" s="5">
        <f t="shared" si="56"/>
        <v>19.204458667899011</v>
      </c>
      <c r="G316" s="16">
        <f t="shared" si="57"/>
        <v>3.8719999999999324</v>
      </c>
      <c r="H316" s="4">
        <f t="shared" si="58"/>
        <v>19.204055235402834</v>
      </c>
      <c r="I316" s="5">
        <f t="shared" si="59"/>
        <v>26.408521284828996</v>
      </c>
      <c r="K316" s="16">
        <f t="shared" si="54"/>
        <v>3.8719999999999324</v>
      </c>
      <c r="L316" s="15">
        <f t="shared" si="60"/>
        <v>19.204258780036955</v>
      </c>
      <c r="M316" s="4">
        <f t="shared" si="61"/>
        <v>2.2891954973472368E-2</v>
      </c>
      <c r="N316" s="4">
        <f t="shared" si="62"/>
        <v>2.2891325798936744E-2</v>
      </c>
      <c r="O316" s="4">
        <f t="shared" si="63"/>
        <v>2.2891325817108895E-2</v>
      </c>
      <c r="P316" s="5">
        <f t="shared" si="64"/>
        <v>2.2890696697086588E-2</v>
      </c>
    </row>
    <row r="317" spans="4:16" x14ac:dyDescent="0.25">
      <c r="D317" s="16">
        <f t="shared" si="55"/>
        <v>3.8779999999999322</v>
      </c>
      <c r="E317" s="5">
        <f t="shared" si="56"/>
        <v>19.227349353049895</v>
      </c>
      <c r="G317" s="16">
        <f t="shared" si="57"/>
        <v>3.8779999999999322</v>
      </c>
      <c r="H317" s="4">
        <f t="shared" si="58"/>
        <v>19.226944662460358</v>
      </c>
      <c r="I317" s="5">
        <f t="shared" si="59"/>
        <v>26.454301443715995</v>
      </c>
      <c r="K317" s="16">
        <f t="shared" si="54"/>
        <v>3.8779999999999322</v>
      </c>
      <c r="L317" s="15">
        <f t="shared" si="60"/>
        <v>19.227148847686696</v>
      </c>
      <c r="M317" s="4">
        <f t="shared" si="61"/>
        <v>2.2890696697086588E-2</v>
      </c>
      <c r="N317" s="4">
        <f t="shared" si="62"/>
        <v>2.2890067631573401E-2</v>
      </c>
      <c r="O317" s="4">
        <f t="shared" si="63"/>
        <v>2.2890067649741358E-2</v>
      </c>
      <c r="P317" s="5">
        <f t="shared" si="64"/>
        <v>2.2889438638728894E-2</v>
      </c>
    </row>
    <row r="318" spans="4:16" x14ac:dyDescent="0.25">
      <c r="D318" s="16">
        <f t="shared" si="55"/>
        <v>3.883999999999932</v>
      </c>
      <c r="E318" s="5">
        <f t="shared" si="56"/>
        <v>19.25023878010742</v>
      </c>
      <c r="G318" s="16">
        <f t="shared" si="57"/>
        <v>3.883999999999932</v>
      </c>
      <c r="H318" s="4">
        <f t="shared" si="58"/>
        <v>19.249832831642518</v>
      </c>
      <c r="I318" s="5">
        <f t="shared" si="59"/>
        <v>26.500079086776889</v>
      </c>
      <c r="K318" s="16">
        <f t="shared" si="54"/>
        <v>3.883999999999932</v>
      </c>
      <c r="L318" s="15">
        <f t="shared" si="60"/>
        <v>19.250037657387072</v>
      </c>
      <c r="M318" s="4">
        <f t="shared" si="61"/>
        <v>2.2889438638728894E-2</v>
      </c>
      <c r="N318" s="4">
        <f t="shared" si="62"/>
        <v>2.2888809682212952E-2</v>
      </c>
      <c r="O318" s="4">
        <f t="shared" si="63"/>
        <v>2.2888809700376711E-2</v>
      </c>
      <c r="P318" s="5">
        <f t="shared" si="64"/>
        <v>2.2888180798348902E-2</v>
      </c>
    </row>
    <row r="319" spans="4:16" x14ac:dyDescent="0.25">
      <c r="D319" s="16">
        <f t="shared" si="55"/>
        <v>3.8899999999999317</v>
      </c>
      <c r="E319" s="5">
        <f t="shared" si="56"/>
        <v>19.27312694928958</v>
      </c>
      <c r="G319" s="16">
        <f t="shared" si="57"/>
        <v>3.8899999999999317</v>
      </c>
      <c r="H319" s="4">
        <f t="shared" si="58"/>
        <v>19.272719743167247</v>
      </c>
      <c r="I319" s="5">
        <f t="shared" si="59"/>
        <v>26.545854214447569</v>
      </c>
      <c r="K319" s="16">
        <f t="shared" si="54"/>
        <v>3.8899999999999317</v>
      </c>
      <c r="L319" s="15">
        <f t="shared" si="60"/>
        <v>19.272925209356035</v>
      </c>
      <c r="M319" s="4">
        <f t="shared" si="61"/>
        <v>2.2888180798348902E-2</v>
      </c>
      <c r="N319" s="4">
        <f t="shared" si="62"/>
        <v>2.2887551950805034E-2</v>
      </c>
      <c r="O319" s="4">
        <f t="shared" si="63"/>
        <v>2.2887551968964599E-2</v>
      </c>
      <c r="P319" s="5">
        <f t="shared" si="64"/>
        <v>2.2886923175896273E-2</v>
      </c>
    </row>
    <row r="320" spans="4:16" x14ac:dyDescent="0.25">
      <c r="D320" s="16">
        <f t="shared" si="55"/>
        <v>3.8959999999999315</v>
      </c>
      <c r="E320" s="5">
        <f t="shared" si="56"/>
        <v>19.296013860814309</v>
      </c>
      <c r="G320" s="16">
        <f t="shared" si="57"/>
        <v>3.8959999999999315</v>
      </c>
      <c r="H320" s="4">
        <f t="shared" si="58"/>
        <v>19.295605397252441</v>
      </c>
      <c r="I320" s="5">
        <f t="shared" si="59"/>
        <v>26.591626827163822</v>
      </c>
      <c r="K320" s="16">
        <f t="shared" si="54"/>
        <v>3.8959999999999315</v>
      </c>
      <c r="L320" s="15">
        <f t="shared" si="60"/>
        <v>19.295811503811489</v>
      </c>
      <c r="M320" s="4">
        <f t="shared" si="61"/>
        <v>2.2886923175896273E-2</v>
      </c>
      <c r="N320" s="4">
        <f t="shared" si="62"/>
        <v>2.2886294437299299E-2</v>
      </c>
      <c r="O320" s="4">
        <f t="shared" si="63"/>
        <v>2.2886294455454669E-2</v>
      </c>
      <c r="P320" s="5">
        <f t="shared" si="64"/>
        <v>2.2885665771320656E-2</v>
      </c>
    </row>
    <row r="321" spans="4:16" x14ac:dyDescent="0.25">
      <c r="D321" s="16">
        <f t="shared" si="55"/>
        <v>3.9019999999999313</v>
      </c>
      <c r="E321" s="5">
        <f t="shared" si="56"/>
        <v>19.318899514899503</v>
      </c>
      <c r="G321" s="16">
        <f t="shared" si="57"/>
        <v>3.9019999999999313</v>
      </c>
      <c r="H321" s="4">
        <f t="shared" si="58"/>
        <v>19.318489794115933</v>
      </c>
      <c r="I321" s="5">
        <f t="shared" si="59"/>
        <v>26.637396925361333</v>
      </c>
      <c r="K321" s="16">
        <f t="shared" si="54"/>
        <v>3.9019999999999313</v>
      </c>
      <c r="L321" s="15">
        <f t="shared" si="60"/>
        <v>19.318696540971285</v>
      </c>
      <c r="M321" s="4">
        <f t="shared" si="61"/>
        <v>2.2885665771320656E-2</v>
      </c>
      <c r="N321" s="4">
        <f t="shared" si="62"/>
        <v>2.2885037141645415E-2</v>
      </c>
      <c r="O321" s="4">
        <f t="shared" si="63"/>
        <v>2.288503715979659E-2</v>
      </c>
      <c r="P321" s="5">
        <f t="shared" si="64"/>
        <v>2.2884408584571733E-2</v>
      </c>
    </row>
    <row r="322" spans="4:16" x14ac:dyDescent="0.25">
      <c r="D322" s="16">
        <f t="shared" si="55"/>
        <v>3.9079999999999311</v>
      </c>
      <c r="E322" s="5">
        <f t="shared" si="56"/>
        <v>19.341783911762995</v>
      </c>
      <c r="G322" s="16">
        <f t="shared" si="57"/>
        <v>3.9079999999999311</v>
      </c>
      <c r="H322" s="4">
        <f t="shared" si="58"/>
        <v>19.341372933975514</v>
      </c>
      <c r="I322" s="5">
        <f t="shared" si="59"/>
        <v>26.683164509475692</v>
      </c>
      <c r="K322" s="16">
        <f t="shared" si="54"/>
        <v>3.9079999999999311</v>
      </c>
      <c r="L322" s="15">
        <f t="shared" si="60"/>
        <v>19.341580321053225</v>
      </c>
      <c r="M322" s="4">
        <f t="shared" si="61"/>
        <v>2.2884408584571733E-2</v>
      </c>
      <c r="N322" s="4">
        <f t="shared" si="62"/>
        <v>2.2883780063793067E-2</v>
      </c>
      <c r="O322" s="4">
        <f t="shared" si="63"/>
        <v>2.2883780081940048E-2</v>
      </c>
      <c r="P322" s="5">
        <f t="shared" si="64"/>
        <v>2.2883151615599191E-2</v>
      </c>
    </row>
    <row r="323" spans="4:16" x14ac:dyDescent="0.25">
      <c r="D323" s="16">
        <f t="shared" si="55"/>
        <v>3.9139999999999309</v>
      </c>
      <c r="E323" s="5">
        <f t="shared" si="56"/>
        <v>19.364667051622575</v>
      </c>
      <c r="G323" s="16">
        <f t="shared" si="57"/>
        <v>3.9139999999999309</v>
      </c>
      <c r="H323" s="4">
        <f t="shared" si="58"/>
        <v>19.364254817048923</v>
      </c>
      <c r="I323" s="5">
        <f t="shared" si="59"/>
        <v>26.728929579942378</v>
      </c>
      <c r="K323" s="16">
        <f t="shared" si="54"/>
        <v>3.9139999999999309</v>
      </c>
      <c r="L323" s="15">
        <f t="shared" si="60"/>
        <v>19.36446284427506</v>
      </c>
      <c r="M323" s="4">
        <f t="shared" si="61"/>
        <v>2.2883151615599191E-2</v>
      </c>
      <c r="N323" s="4">
        <f t="shared" si="62"/>
        <v>2.2882523203691947E-2</v>
      </c>
      <c r="O323" s="4">
        <f t="shared" si="63"/>
        <v>2.288252322183474E-2</v>
      </c>
      <c r="P323" s="5">
        <f t="shared" si="64"/>
        <v>2.2881894864352732E-2</v>
      </c>
    </row>
    <row r="324" spans="4:16" x14ac:dyDescent="0.25">
      <c r="D324" s="16">
        <f t="shared" si="55"/>
        <v>3.9199999999999307</v>
      </c>
      <c r="E324" s="5">
        <f t="shared" si="56"/>
        <v>19.387548934695985</v>
      </c>
      <c r="G324" s="16">
        <f t="shared" si="57"/>
        <v>3.9199999999999307</v>
      </c>
      <c r="H324" s="4">
        <f t="shared" si="58"/>
        <v>19.387135443553849</v>
      </c>
      <c r="I324" s="5">
        <f t="shared" si="59"/>
        <v>26.77469213719678</v>
      </c>
      <c r="K324" s="16">
        <f t="shared" si="54"/>
        <v>3.9199999999999307</v>
      </c>
      <c r="L324" s="15">
        <f t="shared" si="60"/>
        <v>19.387344110854489</v>
      </c>
      <c r="M324" s="4">
        <f t="shared" si="61"/>
        <v>2.2881894864352732E-2</v>
      </c>
      <c r="N324" s="4">
        <f t="shared" si="62"/>
        <v>2.2881266561291767E-2</v>
      </c>
      <c r="O324" s="4">
        <f t="shared" si="63"/>
        <v>2.2881266579430369E-2</v>
      </c>
      <c r="P324" s="5">
        <f t="shared" si="64"/>
        <v>2.2880638330782074E-2</v>
      </c>
    </row>
    <row r="325" spans="4:16" x14ac:dyDescent="0.25">
      <c r="D325" s="16">
        <f t="shared" si="55"/>
        <v>3.9259999999999304</v>
      </c>
      <c r="E325" s="5">
        <f t="shared" si="56"/>
        <v>19.41042956120091</v>
      </c>
      <c r="G325" s="16">
        <f t="shared" si="57"/>
        <v>3.9259999999999304</v>
      </c>
      <c r="H325" s="4">
        <f t="shared" si="58"/>
        <v>19.410014813707928</v>
      </c>
      <c r="I325" s="5">
        <f t="shared" si="59"/>
        <v>26.820452181674185</v>
      </c>
      <c r="K325" s="16">
        <f t="shared" si="54"/>
        <v>3.9259999999999304</v>
      </c>
      <c r="L325" s="15">
        <f t="shared" si="60"/>
        <v>19.410224121009165</v>
      </c>
      <c r="M325" s="4">
        <f t="shared" si="61"/>
        <v>2.2880638330782074E-2</v>
      </c>
      <c r="N325" s="4">
        <f t="shared" si="62"/>
        <v>2.2880010136542256E-2</v>
      </c>
      <c r="O325" s="4">
        <f t="shared" si="63"/>
        <v>2.288001015467667E-2</v>
      </c>
      <c r="P325" s="5">
        <f t="shared" si="64"/>
        <v>2.2879382014836951E-2</v>
      </c>
    </row>
    <row r="326" spans="4:16" x14ac:dyDescent="0.25">
      <c r="D326" s="16">
        <f t="shared" si="55"/>
        <v>3.9319999999999302</v>
      </c>
      <c r="E326" s="5">
        <f t="shared" si="56"/>
        <v>19.43330893135499</v>
      </c>
      <c r="G326" s="16">
        <f t="shared" si="57"/>
        <v>3.9319999999999302</v>
      </c>
      <c r="H326" s="4">
        <f t="shared" si="58"/>
        <v>19.432892927728748</v>
      </c>
      <c r="I326" s="5">
        <f t="shared" si="59"/>
        <v>26.866209713809774</v>
      </c>
      <c r="K326" s="16">
        <f t="shared" ref="K326:K389" si="65">K325+$B$1</f>
        <v>3.9319999999999302</v>
      </c>
      <c r="L326" s="15">
        <f t="shared" si="60"/>
        <v>19.433102874956688</v>
      </c>
      <c r="M326" s="4">
        <f t="shared" si="61"/>
        <v>2.2879382014836951E-2</v>
      </c>
      <c r="N326" s="4">
        <f t="shared" si="62"/>
        <v>2.2878753929393151E-2</v>
      </c>
      <c r="O326" s="4">
        <f t="shared" si="63"/>
        <v>2.2878753947523374E-2</v>
      </c>
      <c r="P326" s="5">
        <f t="shared" si="64"/>
        <v>2.287812591646711E-2</v>
      </c>
    </row>
    <row r="327" spans="4:16" x14ac:dyDescent="0.25">
      <c r="D327" s="16">
        <f t="shared" si="55"/>
        <v>3.93799999999993</v>
      </c>
      <c r="E327" s="5">
        <f t="shared" si="56"/>
        <v>19.45618704537581</v>
      </c>
      <c r="G327" s="16">
        <f t="shared" si="57"/>
        <v>3.93799999999993</v>
      </c>
      <c r="H327" s="4">
        <f t="shared" si="58"/>
        <v>19.455769785833848</v>
      </c>
      <c r="I327" s="5">
        <f t="shared" si="59"/>
        <v>26.91196473403863</v>
      </c>
      <c r="K327" s="16">
        <f t="shared" si="65"/>
        <v>3.93799999999993</v>
      </c>
      <c r="L327" s="15">
        <f t="shared" si="60"/>
        <v>19.45598037291461</v>
      </c>
      <c r="M327" s="4">
        <f t="shared" si="61"/>
        <v>2.287812591646711E-2</v>
      </c>
      <c r="N327" s="4">
        <f t="shared" si="62"/>
        <v>2.2877497939794204E-2</v>
      </c>
      <c r="O327" s="4">
        <f t="shared" si="63"/>
        <v>2.2877497957920243E-2</v>
      </c>
      <c r="P327" s="5">
        <f t="shared" si="64"/>
        <v>2.2876870035622318E-2</v>
      </c>
    </row>
    <row r="328" spans="4:16" x14ac:dyDescent="0.25">
      <c r="D328" s="16">
        <f t="shared" si="55"/>
        <v>3.9439999999999298</v>
      </c>
      <c r="E328" s="5">
        <f t="shared" si="56"/>
        <v>19.47906390348091</v>
      </c>
      <c r="G328" s="16">
        <f t="shared" si="57"/>
        <v>3.9439999999999298</v>
      </c>
      <c r="H328" s="4">
        <f t="shared" si="58"/>
        <v>19.478645388240711</v>
      </c>
      <c r="I328" s="5">
        <f t="shared" si="59"/>
        <v>26.957717242795738</v>
      </c>
      <c r="K328" s="16">
        <f t="shared" si="65"/>
        <v>3.9439999999999298</v>
      </c>
      <c r="L328" s="15">
        <f t="shared" si="60"/>
        <v>19.478856615100426</v>
      </c>
      <c r="M328" s="4">
        <f t="shared" si="61"/>
        <v>2.2876870035622318E-2</v>
      </c>
      <c r="N328" s="4">
        <f t="shared" si="62"/>
        <v>2.2876242167695186E-2</v>
      </c>
      <c r="O328" s="4">
        <f t="shared" si="63"/>
        <v>2.2876242185817044E-2</v>
      </c>
      <c r="P328" s="5">
        <f t="shared" si="64"/>
        <v>2.2875614372252343E-2</v>
      </c>
    </row>
    <row r="329" spans="4:16" x14ac:dyDescent="0.25">
      <c r="D329" s="16">
        <f t="shared" si="55"/>
        <v>3.9499999999999296</v>
      </c>
      <c r="E329" s="5">
        <f t="shared" si="56"/>
        <v>19.501939505887773</v>
      </c>
      <c r="G329" s="16">
        <f t="shared" si="57"/>
        <v>3.9499999999999296</v>
      </c>
      <c r="H329" s="4">
        <f t="shared" si="58"/>
        <v>19.501519735166777</v>
      </c>
      <c r="I329" s="5">
        <f t="shared" si="59"/>
        <v>27.003467240515977</v>
      </c>
      <c r="K329" s="16">
        <f t="shared" si="65"/>
        <v>3.9499999999999296</v>
      </c>
      <c r="L329" s="15">
        <f t="shared" si="60"/>
        <v>19.501731601731588</v>
      </c>
      <c r="M329" s="4">
        <f t="shared" si="61"/>
        <v>2.2875614372252343E-2</v>
      </c>
      <c r="N329" s="4">
        <f t="shared" si="62"/>
        <v>2.2874986613045885E-2</v>
      </c>
      <c r="O329" s="4">
        <f t="shared" si="63"/>
        <v>2.2874986631163559E-2</v>
      </c>
      <c r="P329" s="5">
        <f t="shared" si="64"/>
        <v>2.287435892630698E-2</v>
      </c>
    </row>
    <row r="330" spans="4:16" x14ac:dyDescent="0.25">
      <c r="D330" s="16">
        <f t="shared" si="55"/>
        <v>3.9559999999999294</v>
      </c>
      <c r="E330" s="5">
        <f t="shared" si="56"/>
        <v>19.524813852813839</v>
      </c>
      <c r="G330" s="16">
        <f t="shared" si="57"/>
        <v>3.9559999999999294</v>
      </c>
      <c r="H330" s="4">
        <f t="shared" si="58"/>
        <v>19.524392826829434</v>
      </c>
      <c r="I330" s="5">
        <f t="shared" si="59"/>
        <v>27.049214727634133</v>
      </c>
      <c r="K330" s="16">
        <f t="shared" si="65"/>
        <v>3.9559999999999294</v>
      </c>
      <c r="L330" s="15">
        <f t="shared" si="60"/>
        <v>19.524605333025498</v>
      </c>
      <c r="M330" s="4">
        <f t="shared" si="61"/>
        <v>2.287435892630698E-2</v>
      </c>
      <c r="N330" s="4">
        <f t="shared" si="62"/>
        <v>2.2873731275796096E-2</v>
      </c>
      <c r="O330" s="4">
        <f t="shared" si="63"/>
        <v>2.2873731293909582E-2</v>
      </c>
      <c r="P330" s="5">
        <f t="shared" si="64"/>
        <v>2.2873103697736034E-2</v>
      </c>
    </row>
    <row r="331" spans="4:16" x14ac:dyDescent="0.25">
      <c r="D331" s="16">
        <f t="shared" si="55"/>
        <v>3.9619999999999291</v>
      </c>
      <c r="E331" s="5">
        <f t="shared" si="56"/>
        <v>19.547686944476496</v>
      </c>
      <c r="G331" s="16">
        <f t="shared" si="57"/>
        <v>3.9619999999999291</v>
      </c>
      <c r="H331" s="4">
        <f t="shared" si="58"/>
        <v>19.547264663446015</v>
      </c>
      <c r="I331" s="5">
        <f t="shared" si="59"/>
        <v>27.094959704584888</v>
      </c>
      <c r="K331" s="16">
        <f t="shared" si="65"/>
        <v>3.9619999999999291</v>
      </c>
      <c r="L331" s="15">
        <f t="shared" si="60"/>
        <v>19.547477809199503</v>
      </c>
      <c r="M331" s="4">
        <f t="shared" si="61"/>
        <v>2.2873103697736034E-2</v>
      </c>
      <c r="N331" s="4">
        <f t="shared" si="62"/>
        <v>2.2872476155895629E-2</v>
      </c>
      <c r="O331" s="4">
        <f t="shared" si="63"/>
        <v>2.2872476174004938E-2</v>
      </c>
      <c r="P331" s="5">
        <f t="shared" si="64"/>
        <v>2.2871848686489324E-2</v>
      </c>
    </row>
    <row r="332" spans="4:16" x14ac:dyDescent="0.25">
      <c r="D332" s="16">
        <f t="shared" si="55"/>
        <v>3.9679999999999289</v>
      </c>
      <c r="E332" s="5">
        <f t="shared" si="56"/>
        <v>19.570558781093077</v>
      </c>
      <c r="G332" s="16">
        <f t="shared" si="57"/>
        <v>3.9679999999999289</v>
      </c>
      <c r="H332" s="4">
        <f t="shared" si="58"/>
        <v>19.570135245233811</v>
      </c>
      <c r="I332" s="5">
        <f t="shared" si="59"/>
        <v>27.140702171802818</v>
      </c>
      <c r="K332" s="16">
        <f t="shared" si="65"/>
        <v>3.9679999999999289</v>
      </c>
      <c r="L332" s="15">
        <f t="shared" si="60"/>
        <v>19.570349030470901</v>
      </c>
      <c r="M332" s="4">
        <f t="shared" si="61"/>
        <v>2.2871848686489324E-2</v>
      </c>
      <c r="N332" s="4">
        <f t="shared" si="62"/>
        <v>2.2871221253294317E-2</v>
      </c>
      <c r="O332" s="4">
        <f t="shared" si="63"/>
        <v>2.2871221271399445E-2</v>
      </c>
      <c r="P332" s="5">
        <f t="shared" si="64"/>
        <v>2.2870593892516684E-2</v>
      </c>
    </row>
    <row r="333" spans="4:16" x14ac:dyDescent="0.25">
      <c r="D333" s="16">
        <f t="shared" si="55"/>
        <v>3.9739999999999287</v>
      </c>
      <c r="E333" s="5">
        <f t="shared" si="56"/>
        <v>19.593429362880872</v>
      </c>
      <c r="G333" s="16">
        <f t="shared" si="57"/>
        <v>3.9739999999999287</v>
      </c>
      <c r="H333" s="4">
        <f t="shared" si="58"/>
        <v>19.593004572410052</v>
      </c>
      <c r="I333" s="5">
        <f t="shared" si="59"/>
        <v>27.186442129722408</v>
      </c>
      <c r="K333" s="16">
        <f t="shared" si="65"/>
        <v>3.9739999999999287</v>
      </c>
      <c r="L333" s="15">
        <f t="shared" si="60"/>
        <v>19.593218997056944</v>
      </c>
      <c r="M333" s="4">
        <f t="shared" si="61"/>
        <v>2.2870593892516684E-2</v>
      </c>
      <c r="N333" s="4">
        <f t="shared" si="62"/>
        <v>2.2869966567941994E-2</v>
      </c>
      <c r="O333" s="4">
        <f t="shared" si="63"/>
        <v>2.2869966586042942E-2</v>
      </c>
      <c r="P333" s="5">
        <f t="shared" si="64"/>
        <v>2.2869339315767963E-2</v>
      </c>
    </row>
    <row r="334" spans="4:16" x14ac:dyDescent="0.25">
      <c r="D334" s="16">
        <f t="shared" si="55"/>
        <v>3.9799999999999285</v>
      </c>
      <c r="E334" s="5">
        <f t="shared" si="56"/>
        <v>19.616298690057114</v>
      </c>
      <c r="G334" s="16">
        <f t="shared" si="57"/>
        <v>3.9799999999999285</v>
      </c>
      <c r="H334" s="4">
        <f t="shared" si="58"/>
        <v>19.615872645191931</v>
      </c>
      <c r="I334" s="5">
        <f t="shared" si="59"/>
        <v>27.232179578778041</v>
      </c>
      <c r="K334" s="16">
        <f t="shared" si="65"/>
        <v>3.9799999999999285</v>
      </c>
      <c r="L334" s="15">
        <f t="shared" si="60"/>
        <v>19.616087709174828</v>
      </c>
      <c r="M334" s="4">
        <f t="shared" si="61"/>
        <v>2.2869339315767963E-2</v>
      </c>
      <c r="N334" s="4">
        <f t="shared" si="62"/>
        <v>2.2868712099788521E-2</v>
      </c>
      <c r="O334" s="4">
        <f t="shared" si="63"/>
        <v>2.2868712117885291E-2</v>
      </c>
      <c r="P334" s="5">
        <f t="shared" si="64"/>
        <v>2.2868084956193028E-2</v>
      </c>
    </row>
    <row r="335" spans="4:16" x14ac:dyDescent="0.25">
      <c r="D335" s="16">
        <f t="shared" ref="D335:D398" si="66">D334+$B$1</f>
        <v>3.9859999999999283</v>
      </c>
      <c r="E335" s="5">
        <f t="shared" ref="E335:E398" si="67">E334+$B$1*(4-(E334/(100+D334)))</f>
        <v>19.639166762838993</v>
      </c>
      <c r="G335" s="16">
        <f t="shared" ref="G335:G398" si="68">G334+$B$1</f>
        <v>3.9859999999999283</v>
      </c>
      <c r="H335" s="4">
        <f t="shared" ref="H335:H398" si="69">H334+$B$1*(4-(E335/(100+D335)))</f>
        <v>19.638739463796579</v>
      </c>
      <c r="I335" s="5">
        <f t="shared" ref="I335:I398" si="70">I334+$B$1*(4-(H334/(100+G334))+4-(H335/(100+G335)))</f>
        <v>27.277914519403993</v>
      </c>
      <c r="K335" s="16">
        <f t="shared" si="65"/>
        <v>3.9859999999999283</v>
      </c>
      <c r="L335" s="15">
        <f t="shared" ref="L335:L398" si="71">L334+1/6*(M335+2*N335+2*O335+P335)</f>
        <v>19.638955167041704</v>
      </c>
      <c r="M335" s="4">
        <f t="shared" ref="M335:M398" si="72">$B$1*(4-(L334/(100+K334)))</f>
        <v>2.2868084956193028E-2</v>
      </c>
      <c r="N335" s="4">
        <f t="shared" ref="N335:N398" si="73">$B$1*(4-((L334+1/2*M335)/(100+(K334+1/2*$B$1))))</f>
        <v>2.2867457848783766E-2</v>
      </c>
      <c r="O335" s="4">
        <f t="shared" ref="O335:O398" si="74">$B$1*(4-((L334+1/2*N335)/(100+(K334+1/2*$B$1))))</f>
        <v>2.286745786687636E-2</v>
      </c>
      <c r="P335" s="5">
        <f t="shared" ref="P335:P398" si="75">$B$1*(4-((L334+O335)/(100+(K334+$B$1))))</f>
        <v>2.2866830813741749E-2</v>
      </c>
    </row>
    <row r="336" spans="4:16" x14ac:dyDescent="0.25">
      <c r="D336" s="16">
        <f t="shared" si="66"/>
        <v>3.9919999999999281</v>
      </c>
      <c r="E336" s="5">
        <f t="shared" si="67"/>
        <v>19.662033581443641</v>
      </c>
      <c r="G336" s="16">
        <f t="shared" si="68"/>
        <v>3.9919999999999281</v>
      </c>
      <c r="H336" s="4">
        <f t="shared" si="69"/>
        <v>19.661605028441084</v>
      </c>
      <c r="I336" s="5">
        <f t="shared" si="70"/>
        <v>27.323646952034448</v>
      </c>
      <c r="K336" s="16">
        <f t="shared" si="65"/>
        <v>3.9919999999999281</v>
      </c>
      <c r="L336" s="15">
        <f t="shared" si="71"/>
        <v>19.661821370874669</v>
      </c>
      <c r="M336" s="4">
        <f t="shared" si="72"/>
        <v>2.2866830813741749E-2</v>
      </c>
      <c r="N336" s="4">
        <f t="shared" si="73"/>
        <v>2.2866203814877618E-2</v>
      </c>
      <c r="O336" s="4">
        <f t="shared" si="74"/>
        <v>2.2866203832966038E-2</v>
      </c>
      <c r="P336" s="5">
        <f t="shared" si="75"/>
        <v>2.2865576888364027E-2</v>
      </c>
    </row>
    <row r="337" spans="4:16" x14ac:dyDescent="0.25">
      <c r="D337" s="16">
        <f t="shared" si="66"/>
        <v>3.9979999999999278</v>
      </c>
      <c r="E337" s="5">
        <f t="shared" si="67"/>
        <v>19.684899146088146</v>
      </c>
      <c r="G337" s="16">
        <f t="shared" si="68"/>
        <v>3.9979999999999278</v>
      </c>
      <c r="H337" s="4">
        <f t="shared" si="69"/>
        <v>19.684469339342481</v>
      </c>
      <c r="I337" s="5">
        <f t="shared" si="70"/>
        <v>27.369376877103484</v>
      </c>
      <c r="K337" s="16">
        <f t="shared" si="65"/>
        <v>3.9979999999999278</v>
      </c>
      <c r="L337" s="15">
        <f t="shared" si="71"/>
        <v>19.684686320890773</v>
      </c>
      <c r="M337" s="4">
        <f t="shared" si="72"/>
        <v>2.2865576888364027E-2</v>
      </c>
      <c r="N337" s="4">
        <f t="shared" si="73"/>
        <v>2.2864949998019971E-2</v>
      </c>
      <c r="O337" s="4">
        <f t="shared" si="74"/>
        <v>2.2864950016104217E-2</v>
      </c>
      <c r="P337" s="5">
        <f t="shared" si="75"/>
        <v>2.2864323180009763E-2</v>
      </c>
    </row>
    <row r="338" spans="4:16" x14ac:dyDescent="0.25">
      <c r="D338" s="16">
        <f t="shared" si="66"/>
        <v>4.0039999999999276</v>
      </c>
      <c r="E338" s="5">
        <f t="shared" si="67"/>
        <v>19.707763456989543</v>
      </c>
      <c r="G338" s="16">
        <f t="shared" si="68"/>
        <v>4.0039999999999276</v>
      </c>
      <c r="H338" s="4">
        <f t="shared" si="69"/>
        <v>19.707332396717756</v>
      </c>
      <c r="I338" s="5">
        <f t="shared" si="70"/>
        <v>27.415104295045079</v>
      </c>
      <c r="K338" s="16">
        <f t="shared" si="65"/>
        <v>4.0039999999999276</v>
      </c>
      <c r="L338" s="15">
        <f t="shared" si="71"/>
        <v>19.707550017307014</v>
      </c>
      <c r="M338" s="4">
        <f t="shared" si="72"/>
        <v>2.2864323180009763E-2</v>
      </c>
      <c r="N338" s="4">
        <f t="shared" si="73"/>
        <v>2.2863696398160743E-2</v>
      </c>
      <c r="O338" s="4">
        <f t="shared" si="74"/>
        <v>2.2863696416240812E-2</v>
      </c>
      <c r="P338" s="5">
        <f t="shared" si="75"/>
        <v>2.2863069688628876E-2</v>
      </c>
    </row>
    <row r="339" spans="4:16" x14ac:dyDescent="0.25">
      <c r="D339" s="16">
        <f t="shared" si="66"/>
        <v>4.0099999999999278</v>
      </c>
      <c r="E339" s="5">
        <f t="shared" si="67"/>
        <v>19.730626514364818</v>
      </c>
      <c r="G339" s="16">
        <f t="shared" si="68"/>
        <v>4.0099999999999278</v>
      </c>
      <c r="H339" s="4">
        <f t="shared" si="69"/>
        <v>19.730194200783846</v>
      </c>
      <c r="I339" s="5">
        <f t="shared" si="70"/>
        <v>27.460829206293116</v>
      </c>
      <c r="K339" s="16">
        <f t="shared" si="65"/>
        <v>4.0099999999999278</v>
      </c>
      <c r="L339" s="15">
        <f t="shared" si="71"/>
        <v>19.730412460340339</v>
      </c>
      <c r="M339" s="4">
        <f t="shared" si="72"/>
        <v>2.2863069688628876E-2</v>
      </c>
      <c r="N339" s="4">
        <f t="shared" si="73"/>
        <v>2.286244301524986E-2</v>
      </c>
      <c r="O339" s="4">
        <f t="shared" si="74"/>
        <v>2.2862443033325758E-2</v>
      </c>
      <c r="P339" s="5">
        <f t="shared" si="75"/>
        <v>2.2861816414171308E-2</v>
      </c>
    </row>
    <row r="340" spans="4:16" x14ac:dyDescent="0.25">
      <c r="D340" s="16">
        <f t="shared" si="66"/>
        <v>4.0159999999999281</v>
      </c>
      <c r="E340" s="5">
        <f t="shared" si="67"/>
        <v>19.753488318430907</v>
      </c>
      <c r="G340" s="16">
        <f t="shared" si="68"/>
        <v>4.0159999999999281</v>
      </c>
      <c r="H340" s="4">
        <f t="shared" si="69"/>
        <v>19.753054751757631</v>
      </c>
      <c r="I340" s="5">
        <f t="shared" si="70"/>
        <v>27.506551611281374</v>
      </c>
      <c r="K340" s="16">
        <f t="shared" si="65"/>
        <v>4.0159999999999281</v>
      </c>
      <c r="L340" s="15">
        <f t="shared" si="71"/>
        <v>19.75327365020765</v>
      </c>
      <c r="M340" s="4">
        <f t="shared" si="72"/>
        <v>2.2861816414171308E-2</v>
      </c>
      <c r="N340" s="4">
        <f t="shared" si="73"/>
        <v>2.2861189849237264E-2</v>
      </c>
      <c r="O340" s="4">
        <f t="shared" si="74"/>
        <v>2.2861189867308992E-2</v>
      </c>
      <c r="P340" s="5">
        <f t="shared" si="75"/>
        <v>2.2860563356587007E-2</v>
      </c>
    </row>
    <row r="341" spans="4:16" x14ac:dyDescent="0.25">
      <c r="D341" s="16">
        <f t="shared" si="66"/>
        <v>4.0219999999999283</v>
      </c>
      <c r="E341" s="5">
        <f t="shared" si="67"/>
        <v>19.776348869404693</v>
      </c>
      <c r="G341" s="16">
        <f t="shared" si="68"/>
        <v>4.0219999999999283</v>
      </c>
      <c r="H341" s="4">
        <f t="shared" si="69"/>
        <v>19.775914049855952</v>
      </c>
      <c r="I341" s="5">
        <f t="shared" si="70"/>
        <v>27.552271510443536</v>
      </c>
      <c r="K341" s="16">
        <f t="shared" si="65"/>
        <v>4.0219999999999283</v>
      </c>
      <c r="L341" s="15">
        <f t="shared" si="71"/>
        <v>19.776133587125791</v>
      </c>
      <c r="M341" s="4">
        <f t="shared" si="72"/>
        <v>2.2860563356587007E-2</v>
      </c>
      <c r="N341" s="4">
        <f t="shared" si="73"/>
        <v>2.2859936900072913E-2</v>
      </c>
      <c r="O341" s="4">
        <f t="shared" si="74"/>
        <v>2.2859936918140474E-2</v>
      </c>
      <c r="P341" s="5">
        <f t="shared" si="75"/>
        <v>2.2859310515825935E-2</v>
      </c>
    </row>
    <row r="342" spans="4:16" x14ac:dyDescent="0.25">
      <c r="D342" s="16">
        <f t="shared" si="66"/>
        <v>4.0279999999999285</v>
      </c>
      <c r="E342" s="5">
        <f t="shared" si="67"/>
        <v>19.799208167503014</v>
      </c>
      <c r="G342" s="16">
        <f t="shared" si="68"/>
        <v>4.0279999999999285</v>
      </c>
      <c r="H342" s="4">
        <f t="shared" si="69"/>
        <v>19.798772095295593</v>
      </c>
      <c r="I342" s="5">
        <f t="shared" si="70"/>
        <v>27.597988904213175</v>
      </c>
      <c r="K342" s="16">
        <f t="shared" si="65"/>
        <v>4.0279999999999285</v>
      </c>
      <c r="L342" s="15">
        <f t="shared" si="71"/>
        <v>19.798992271311562</v>
      </c>
      <c r="M342" s="4">
        <f t="shared" si="72"/>
        <v>2.2859310515825935E-2</v>
      </c>
      <c r="N342" s="4">
        <f t="shared" si="73"/>
        <v>2.285868416770678E-2</v>
      </c>
      <c r="O342" s="4">
        <f t="shared" si="74"/>
        <v>2.2858684185770171E-2</v>
      </c>
      <c r="P342" s="5">
        <f t="shared" si="75"/>
        <v>2.285805789183807E-2</v>
      </c>
    </row>
    <row r="343" spans="4:16" x14ac:dyDescent="0.25">
      <c r="D343" s="16">
        <f t="shared" si="66"/>
        <v>4.0339999999999288</v>
      </c>
      <c r="E343" s="5">
        <f t="shared" si="67"/>
        <v>19.822066212942655</v>
      </c>
      <c r="G343" s="16">
        <f t="shared" si="68"/>
        <v>4.0339999999999288</v>
      </c>
      <c r="H343" s="4">
        <f t="shared" si="69"/>
        <v>19.82162888829329</v>
      </c>
      <c r="I343" s="5">
        <f t="shared" si="70"/>
        <v>27.643703793023775</v>
      </c>
      <c r="K343" s="16">
        <f t="shared" si="65"/>
        <v>4.0339999999999288</v>
      </c>
      <c r="L343" s="15">
        <f t="shared" si="71"/>
        <v>19.821849702981709</v>
      </c>
      <c r="M343" s="4">
        <f t="shared" si="72"/>
        <v>2.285805789183807E-2</v>
      </c>
      <c r="N343" s="4">
        <f t="shared" si="73"/>
        <v>2.2857431652088849E-2</v>
      </c>
      <c r="O343" s="4">
        <f t="shared" si="74"/>
        <v>2.2857431670148073E-2</v>
      </c>
      <c r="P343" s="5">
        <f t="shared" si="75"/>
        <v>2.2856805484573407E-2</v>
      </c>
    </row>
    <row r="344" spans="4:16" x14ac:dyDescent="0.25">
      <c r="D344" s="16">
        <f t="shared" si="66"/>
        <v>4.039999999999929</v>
      </c>
      <c r="E344" s="5">
        <f t="shared" si="67"/>
        <v>19.844923005940352</v>
      </c>
      <c r="G344" s="16">
        <f t="shared" si="68"/>
        <v>4.039999999999929</v>
      </c>
      <c r="H344" s="4">
        <f t="shared" si="69"/>
        <v>19.844484429065727</v>
      </c>
      <c r="I344" s="5">
        <f t="shared" si="70"/>
        <v>27.689416177308715</v>
      </c>
      <c r="K344" s="16">
        <f t="shared" si="65"/>
        <v>4.039999999999929</v>
      </c>
      <c r="L344" s="15">
        <f t="shared" si="71"/>
        <v>19.844705882352933</v>
      </c>
      <c r="M344" s="4">
        <f t="shared" si="72"/>
        <v>2.2856805484573407E-2</v>
      </c>
      <c r="N344" s="4">
        <f t="shared" si="73"/>
        <v>2.2856179353169123E-2</v>
      </c>
      <c r="O344" s="4">
        <f t="shared" si="74"/>
        <v>2.2856179371224181E-2</v>
      </c>
      <c r="P344" s="5">
        <f t="shared" si="75"/>
        <v>2.2855553293981954E-2</v>
      </c>
    </row>
    <row r="345" spans="4:16" x14ac:dyDescent="0.25">
      <c r="D345" s="16">
        <f t="shared" si="66"/>
        <v>4.0459999999999292</v>
      </c>
      <c r="E345" s="5">
        <f t="shared" si="67"/>
        <v>19.867778546712788</v>
      </c>
      <c r="G345" s="16">
        <f t="shared" si="68"/>
        <v>4.0459999999999292</v>
      </c>
      <c r="H345" s="4">
        <f t="shared" si="69"/>
        <v>19.86733871782954</v>
      </c>
      <c r="I345" s="5">
        <f t="shared" si="70"/>
        <v>27.735126057501272</v>
      </c>
      <c r="K345" s="16">
        <f t="shared" si="65"/>
        <v>4.0459999999999292</v>
      </c>
      <c r="L345" s="15">
        <f t="shared" si="71"/>
        <v>19.86756080964188</v>
      </c>
      <c r="M345" s="4">
        <f t="shared" si="72"/>
        <v>2.2855553293981954E-2</v>
      </c>
      <c r="N345" s="4">
        <f t="shared" si="73"/>
        <v>2.2854927270897614E-2</v>
      </c>
      <c r="O345" s="4">
        <f t="shared" si="74"/>
        <v>2.2854927288948508E-2</v>
      </c>
      <c r="P345" s="5">
        <f t="shared" si="75"/>
        <v>2.2854301320013731E-2</v>
      </c>
    </row>
    <row r="346" spans="4:16" x14ac:dyDescent="0.25">
      <c r="D346" s="16">
        <f t="shared" si="66"/>
        <v>4.0519999999999294</v>
      </c>
      <c r="E346" s="5">
        <f t="shared" si="67"/>
        <v>19.890632835476602</v>
      </c>
      <c r="G346" s="16">
        <f t="shared" si="68"/>
        <v>4.0519999999999294</v>
      </c>
      <c r="H346" s="4">
        <f t="shared" si="69"/>
        <v>19.890191754801315</v>
      </c>
      <c r="I346" s="5">
        <f t="shared" si="70"/>
        <v>27.78083343403463</v>
      </c>
      <c r="K346" s="16">
        <f t="shared" si="65"/>
        <v>4.0519999999999294</v>
      </c>
      <c r="L346" s="15">
        <f t="shared" si="71"/>
        <v>19.890414485065151</v>
      </c>
      <c r="M346" s="4">
        <f t="shared" si="72"/>
        <v>2.2854301320013731E-2</v>
      </c>
      <c r="N346" s="4">
        <f t="shared" si="73"/>
        <v>2.2853675405224351E-2</v>
      </c>
      <c r="O346" s="4">
        <f t="shared" si="74"/>
        <v>2.2853675423271085E-2</v>
      </c>
      <c r="P346" s="5">
        <f t="shared" si="75"/>
        <v>2.2853049562618778E-2</v>
      </c>
    </row>
    <row r="347" spans="4:16" x14ac:dyDescent="0.25">
      <c r="D347" s="16">
        <f t="shared" si="66"/>
        <v>4.0579999999999297</v>
      </c>
      <c r="E347" s="5">
        <f t="shared" si="67"/>
        <v>19.913485872448376</v>
      </c>
      <c r="G347" s="16">
        <f t="shared" si="68"/>
        <v>4.0579999999999297</v>
      </c>
      <c r="H347" s="4">
        <f t="shared" si="69"/>
        <v>19.913043540197588</v>
      </c>
      <c r="I347" s="5">
        <f t="shared" si="70"/>
        <v>27.826538307341867</v>
      </c>
      <c r="K347" s="16">
        <f t="shared" si="65"/>
        <v>4.0579999999999297</v>
      </c>
      <c r="L347" s="15">
        <f t="shared" si="71"/>
        <v>19.913266908839294</v>
      </c>
      <c r="M347" s="4">
        <f t="shared" si="72"/>
        <v>2.2853049562618778E-2</v>
      </c>
      <c r="N347" s="4">
        <f t="shared" si="73"/>
        <v>2.2852423756099381E-2</v>
      </c>
      <c r="O347" s="4">
        <f t="shared" si="74"/>
        <v>2.2852423774141952E-2</v>
      </c>
      <c r="P347" s="5">
        <f t="shared" si="75"/>
        <v>2.2851798021747142E-2</v>
      </c>
    </row>
    <row r="348" spans="4:16" x14ac:dyDescent="0.25">
      <c r="D348" s="16">
        <f t="shared" si="66"/>
        <v>4.0639999999999299</v>
      </c>
      <c r="E348" s="5">
        <f t="shared" si="67"/>
        <v>19.93633765784465</v>
      </c>
      <c r="G348" s="16">
        <f t="shared" si="68"/>
        <v>4.0639999999999299</v>
      </c>
      <c r="H348" s="4">
        <f t="shared" si="69"/>
        <v>19.935894074234842</v>
      </c>
      <c r="I348" s="5">
        <f t="shared" si="70"/>
        <v>27.872240677855963</v>
      </c>
      <c r="K348" s="16">
        <f t="shared" si="65"/>
        <v>4.0639999999999299</v>
      </c>
      <c r="L348" s="15">
        <f t="shared" si="71"/>
        <v>19.936118081180805</v>
      </c>
      <c r="M348" s="4">
        <f t="shared" si="72"/>
        <v>2.2851798021747142E-2</v>
      </c>
      <c r="N348" s="4">
        <f t="shared" si="73"/>
        <v>2.2851172323472762E-2</v>
      </c>
      <c r="O348" s="4">
        <f t="shared" si="74"/>
        <v>2.2851172341511169E-2</v>
      </c>
      <c r="P348" s="5">
        <f t="shared" si="75"/>
        <v>2.2850546697348893E-2</v>
      </c>
    </row>
    <row r="349" spans="4:16" x14ac:dyDescent="0.25">
      <c r="D349" s="16">
        <f t="shared" si="66"/>
        <v>4.0699999999999301</v>
      </c>
      <c r="E349" s="5">
        <f t="shared" si="67"/>
        <v>19.959188191881903</v>
      </c>
      <c r="G349" s="16">
        <f t="shared" si="68"/>
        <v>4.0699999999999301</v>
      </c>
      <c r="H349" s="4">
        <f t="shared" si="69"/>
        <v>19.958743357129517</v>
      </c>
      <c r="I349" s="5">
        <f t="shared" si="70"/>
        <v>27.917940546009795</v>
      </c>
      <c r="K349" s="16">
        <f t="shared" si="65"/>
        <v>4.0699999999999301</v>
      </c>
      <c r="L349" s="15">
        <f t="shared" si="71"/>
        <v>19.958968002306133</v>
      </c>
      <c r="M349" s="4">
        <f t="shared" si="72"/>
        <v>2.2850546697348893E-2</v>
      </c>
      <c r="N349" s="4">
        <f t="shared" si="73"/>
        <v>2.2849921107294561E-2</v>
      </c>
      <c r="O349" s="4">
        <f t="shared" si="74"/>
        <v>2.2849921125328809E-2</v>
      </c>
      <c r="P349" s="5">
        <f t="shared" si="75"/>
        <v>2.2849295589374107E-2</v>
      </c>
    </row>
    <row r="350" spans="4:16" x14ac:dyDescent="0.25">
      <c r="D350" s="16">
        <f t="shared" si="66"/>
        <v>4.0759999999999303</v>
      </c>
      <c r="E350" s="5">
        <f t="shared" si="67"/>
        <v>19.982037474776579</v>
      </c>
      <c r="G350" s="16">
        <f t="shared" si="68"/>
        <v>4.0759999999999303</v>
      </c>
      <c r="H350" s="4">
        <f t="shared" si="69"/>
        <v>19.981591389097996</v>
      </c>
      <c r="I350" s="5">
        <f t="shared" si="70"/>
        <v>27.963637912236148</v>
      </c>
      <c r="K350" s="16">
        <f t="shared" si="65"/>
        <v>4.0759999999999303</v>
      </c>
      <c r="L350" s="15">
        <f t="shared" si="71"/>
        <v>19.981816672431677</v>
      </c>
      <c r="M350" s="4">
        <f t="shared" si="72"/>
        <v>2.2849295589374107E-2</v>
      </c>
      <c r="N350" s="4">
        <f t="shared" si="73"/>
        <v>2.284867010751487E-2</v>
      </c>
      <c r="O350" s="4">
        <f t="shared" si="74"/>
        <v>2.2848670125544961E-2</v>
      </c>
      <c r="P350" s="5">
        <f t="shared" si="75"/>
        <v>2.2848044697772876E-2</v>
      </c>
    </row>
    <row r="351" spans="4:16" x14ac:dyDescent="0.25">
      <c r="D351" s="16">
        <f t="shared" si="66"/>
        <v>4.0819999999999306</v>
      </c>
      <c r="E351" s="5">
        <f t="shared" si="67"/>
        <v>20.004885506745058</v>
      </c>
      <c r="G351" s="16">
        <f t="shared" si="68"/>
        <v>4.0819999999999306</v>
      </c>
      <c r="H351" s="4">
        <f t="shared" si="69"/>
        <v>20.004438170356615</v>
      </c>
      <c r="I351" s="5">
        <f t="shared" si="70"/>
        <v>28.0093327769677</v>
      </c>
      <c r="K351" s="16">
        <f t="shared" si="65"/>
        <v>4.0819999999999306</v>
      </c>
      <c r="L351" s="15">
        <f t="shared" si="71"/>
        <v>20.004664091773787</v>
      </c>
      <c r="M351" s="4">
        <f t="shared" si="72"/>
        <v>2.2848044697772876E-2</v>
      </c>
      <c r="N351" s="4">
        <f t="shared" si="73"/>
        <v>2.2847419324083788E-2</v>
      </c>
      <c r="O351" s="4">
        <f t="shared" si="74"/>
        <v>2.284741934210972E-2</v>
      </c>
      <c r="P351" s="5">
        <f t="shared" si="75"/>
        <v>2.2846794022495315E-2</v>
      </c>
    </row>
    <row r="352" spans="4:16" x14ac:dyDescent="0.25">
      <c r="D352" s="16">
        <f t="shared" si="66"/>
        <v>4.0879999999999308</v>
      </c>
      <c r="E352" s="5">
        <f t="shared" si="67"/>
        <v>20.027732288003676</v>
      </c>
      <c r="G352" s="16">
        <f t="shared" si="68"/>
        <v>4.0879999999999308</v>
      </c>
      <c r="H352" s="4">
        <f t="shared" si="69"/>
        <v>20.027283701121661</v>
      </c>
      <c r="I352" s="5">
        <f t="shared" si="70"/>
        <v>28.055025140637031</v>
      </c>
      <c r="K352" s="16">
        <f t="shared" si="65"/>
        <v>4.0879999999999308</v>
      </c>
      <c r="L352" s="15">
        <f t="shared" si="71"/>
        <v>20.027510260548759</v>
      </c>
      <c r="M352" s="4">
        <f t="shared" si="72"/>
        <v>2.2846794022495315E-2</v>
      </c>
      <c r="N352" s="4">
        <f t="shared" si="73"/>
        <v>2.2846168756951432E-2</v>
      </c>
      <c r="O352" s="4">
        <f t="shared" si="74"/>
        <v>2.2846168774973207E-2</v>
      </c>
      <c r="P352" s="5">
        <f t="shared" si="75"/>
        <v>2.2845543563491541E-2</v>
      </c>
    </row>
    <row r="353" spans="4:16" x14ac:dyDescent="0.25">
      <c r="D353" s="16">
        <f t="shared" si="66"/>
        <v>4.093999999999931</v>
      </c>
      <c r="E353" s="5">
        <f t="shared" si="67"/>
        <v>20.050577818768723</v>
      </c>
      <c r="G353" s="16">
        <f t="shared" si="68"/>
        <v>4.093999999999931</v>
      </c>
      <c r="H353" s="4">
        <f t="shared" si="69"/>
        <v>20.050127981609368</v>
      </c>
      <c r="I353" s="5">
        <f t="shared" si="70"/>
        <v>28.100715003676623</v>
      </c>
      <c r="K353" s="16">
        <f t="shared" si="65"/>
        <v>4.093999999999931</v>
      </c>
      <c r="L353" s="15">
        <f t="shared" si="71"/>
        <v>20.050355178972843</v>
      </c>
      <c r="M353" s="4">
        <f t="shared" si="72"/>
        <v>2.2845543563491541E-2</v>
      </c>
      <c r="N353" s="4">
        <f t="shared" si="73"/>
        <v>2.2844918406067932E-2</v>
      </c>
      <c r="O353" s="4">
        <f t="shared" si="74"/>
        <v>2.284491842408555E-2</v>
      </c>
      <c r="P353" s="5">
        <f t="shared" si="75"/>
        <v>2.2844293320711691E-2</v>
      </c>
    </row>
    <row r="354" spans="4:16" x14ac:dyDescent="0.25">
      <c r="D354" s="16">
        <f t="shared" si="66"/>
        <v>4.0999999999999313</v>
      </c>
      <c r="E354" s="5">
        <f t="shared" si="67"/>
        <v>20.07342209925643</v>
      </c>
      <c r="G354" s="16">
        <f t="shared" si="68"/>
        <v>4.0999999999999313</v>
      </c>
      <c r="H354" s="4">
        <f t="shared" si="69"/>
        <v>20.072971012035925</v>
      </c>
      <c r="I354" s="5">
        <f t="shared" si="70"/>
        <v>28.146402366518856</v>
      </c>
      <c r="K354" s="16">
        <f t="shared" si="65"/>
        <v>4.0999999999999313</v>
      </c>
      <c r="L354" s="15">
        <f t="shared" si="71"/>
        <v>20.07319884726224</v>
      </c>
      <c r="M354" s="4">
        <f t="shared" si="72"/>
        <v>2.2844293320711691E-2</v>
      </c>
      <c r="N354" s="4">
        <f t="shared" si="73"/>
        <v>2.2843668271383431E-2</v>
      </c>
      <c r="O354" s="4">
        <f t="shared" si="74"/>
        <v>2.2843668289396896E-2</v>
      </c>
      <c r="P354" s="5">
        <f t="shared" si="75"/>
        <v>2.2843043294105924E-2</v>
      </c>
    </row>
    <row r="355" spans="4:16" x14ac:dyDescent="0.25">
      <c r="D355" s="16">
        <f t="shared" si="66"/>
        <v>4.1059999999999315</v>
      </c>
      <c r="E355" s="5">
        <f t="shared" si="67"/>
        <v>20.096265129682987</v>
      </c>
      <c r="G355" s="16">
        <f t="shared" si="68"/>
        <v>4.1059999999999315</v>
      </c>
      <c r="H355" s="4">
        <f t="shared" si="69"/>
        <v>20.095812792617465</v>
      </c>
      <c r="I355" s="5">
        <f t="shared" si="70"/>
        <v>28.192087229596016</v>
      </c>
      <c r="K355" s="16">
        <f t="shared" si="65"/>
        <v>4.1059999999999315</v>
      </c>
      <c r="L355" s="15">
        <f t="shared" si="71"/>
        <v>20.096041265633097</v>
      </c>
      <c r="M355" s="4">
        <f t="shared" si="72"/>
        <v>2.2843043294105924E-2</v>
      </c>
      <c r="N355" s="4">
        <f t="shared" si="73"/>
        <v>2.2842418352848084E-2</v>
      </c>
      <c r="O355" s="4">
        <f t="shared" si="74"/>
        <v>2.28424183708574E-2</v>
      </c>
      <c r="P355" s="5">
        <f t="shared" si="75"/>
        <v>2.2841793483624397E-2</v>
      </c>
    </row>
    <row r="356" spans="4:16" x14ac:dyDescent="0.25">
      <c r="D356" s="16">
        <f t="shared" si="66"/>
        <v>4.1119999999999317</v>
      </c>
      <c r="E356" s="5">
        <f t="shared" si="67"/>
        <v>20.119106910264527</v>
      </c>
      <c r="G356" s="16">
        <f t="shared" si="68"/>
        <v>4.1119999999999317</v>
      </c>
      <c r="H356" s="4">
        <f t="shared" si="69"/>
        <v>20.118653323570079</v>
      </c>
      <c r="I356" s="5">
        <f t="shared" si="70"/>
        <v>28.237769593340278</v>
      </c>
      <c r="K356" s="16">
        <f t="shared" si="65"/>
        <v>4.1119999999999317</v>
      </c>
      <c r="L356" s="15">
        <f t="shared" si="71"/>
        <v>20.118882434301515</v>
      </c>
      <c r="M356" s="4">
        <f t="shared" si="72"/>
        <v>2.2841793483624397E-2</v>
      </c>
      <c r="N356" s="4">
        <f t="shared" si="73"/>
        <v>2.2841168650412073E-2</v>
      </c>
      <c r="O356" s="4">
        <f t="shared" si="74"/>
        <v>2.2841168668417237E-2</v>
      </c>
      <c r="P356" s="5">
        <f t="shared" si="75"/>
        <v>2.2840543889217295E-2</v>
      </c>
    </row>
    <row r="357" spans="4:16" x14ac:dyDescent="0.25">
      <c r="D357" s="16">
        <f t="shared" si="66"/>
        <v>4.1179999999999319</v>
      </c>
      <c r="E357" s="5">
        <f t="shared" si="67"/>
        <v>20.141947441217141</v>
      </c>
      <c r="G357" s="16">
        <f t="shared" si="68"/>
        <v>4.1179999999999319</v>
      </c>
      <c r="H357" s="4">
        <f t="shared" si="69"/>
        <v>20.1414926051098</v>
      </c>
      <c r="I357" s="5">
        <f t="shared" si="70"/>
        <v>28.283449458183728</v>
      </c>
      <c r="K357" s="16">
        <f t="shared" si="65"/>
        <v>4.1179999999999319</v>
      </c>
      <c r="L357" s="15">
        <f t="shared" si="71"/>
        <v>20.141722353483541</v>
      </c>
      <c r="M357" s="4">
        <f t="shared" si="72"/>
        <v>2.2840543889217295E-2</v>
      </c>
      <c r="N357" s="4">
        <f t="shared" si="73"/>
        <v>2.2839919164025578E-2</v>
      </c>
      <c r="O357" s="4">
        <f t="shared" si="74"/>
        <v>2.2839919182026592E-2</v>
      </c>
      <c r="P357" s="5">
        <f t="shared" si="75"/>
        <v>2.2839294510834808E-2</v>
      </c>
    </row>
    <row r="358" spans="4:16" x14ac:dyDescent="0.25">
      <c r="D358" s="16">
        <f t="shared" si="66"/>
        <v>4.1239999999999322</v>
      </c>
      <c r="E358" s="5">
        <f t="shared" si="67"/>
        <v>20.164786722756862</v>
      </c>
      <c r="G358" s="16">
        <f t="shared" si="68"/>
        <v>4.1239999999999322</v>
      </c>
      <c r="H358" s="4">
        <f t="shared" si="69"/>
        <v>20.164330637452618</v>
      </c>
      <c r="I358" s="5">
        <f t="shared" si="70"/>
        <v>28.329126824558351</v>
      </c>
      <c r="K358" s="16">
        <f t="shared" si="65"/>
        <v>4.1239999999999322</v>
      </c>
      <c r="L358" s="15">
        <f t="shared" si="71"/>
        <v>20.164561023395176</v>
      </c>
      <c r="M358" s="4">
        <f t="shared" si="72"/>
        <v>2.2839294510834808E-2</v>
      </c>
      <c r="N358" s="4">
        <f t="shared" si="73"/>
        <v>2.2838669893638808E-2</v>
      </c>
      <c r="O358" s="4">
        <f t="shared" si="74"/>
        <v>2.2838669911635672E-2</v>
      </c>
      <c r="P358" s="5">
        <f t="shared" si="75"/>
        <v>2.2838045348427153E-2</v>
      </c>
    </row>
    <row r="359" spans="4:16" x14ac:dyDescent="0.25">
      <c r="D359" s="16">
        <f t="shared" si="66"/>
        <v>4.1299999999999324</v>
      </c>
      <c r="E359" s="5">
        <f t="shared" si="67"/>
        <v>20.18762475509968</v>
      </c>
      <c r="G359" s="16">
        <f t="shared" si="68"/>
        <v>4.1299999999999324</v>
      </c>
      <c r="H359" s="4">
        <f t="shared" si="69"/>
        <v>20.187167420814468</v>
      </c>
      <c r="I359" s="5">
        <f t="shared" si="70"/>
        <v>28.374801692896025</v>
      </c>
      <c r="K359" s="16">
        <f t="shared" si="65"/>
        <v>4.1299999999999324</v>
      </c>
      <c r="L359" s="15">
        <f t="shared" si="71"/>
        <v>20.18739844425237</v>
      </c>
      <c r="M359" s="4">
        <f t="shared" si="72"/>
        <v>2.2838045348427153E-2</v>
      </c>
      <c r="N359" s="4">
        <f t="shared" si="73"/>
        <v>2.2837420839201972E-2</v>
      </c>
      <c r="O359" s="4">
        <f t="shared" si="74"/>
        <v>2.2837420857194687E-2</v>
      </c>
      <c r="P359" s="5">
        <f t="shared" si="75"/>
        <v>2.2836796401944547E-2</v>
      </c>
    </row>
    <row r="360" spans="4:16" x14ac:dyDescent="0.25">
      <c r="D360" s="16">
        <f t="shared" si="66"/>
        <v>4.1359999999999326</v>
      </c>
      <c r="E360" s="5">
        <f t="shared" si="67"/>
        <v>20.21046153846153</v>
      </c>
      <c r="G360" s="16">
        <f t="shared" si="68"/>
        <v>4.1359999999999326</v>
      </c>
      <c r="H360" s="4">
        <f t="shared" si="69"/>
        <v>20.210002955411237</v>
      </c>
      <c r="I360" s="5">
        <f t="shared" si="70"/>
        <v>28.420474063628536</v>
      </c>
      <c r="K360" s="16">
        <f t="shared" si="65"/>
        <v>4.1359999999999326</v>
      </c>
      <c r="L360" s="15">
        <f t="shared" si="71"/>
        <v>20.210234616271023</v>
      </c>
      <c r="M360" s="4">
        <f t="shared" si="72"/>
        <v>2.2836796401944547E-2</v>
      </c>
      <c r="N360" s="4">
        <f t="shared" si="73"/>
        <v>2.2836172000665303E-2</v>
      </c>
      <c r="O360" s="4">
        <f t="shared" si="74"/>
        <v>2.2836172018653875E-2</v>
      </c>
      <c r="P360" s="5">
        <f t="shared" si="75"/>
        <v>2.283554767133723E-2</v>
      </c>
    </row>
    <row r="361" spans="4:16" x14ac:dyDescent="0.25">
      <c r="D361" s="16">
        <f t="shared" si="66"/>
        <v>4.1419999999999328</v>
      </c>
      <c r="E361" s="5">
        <f t="shared" si="67"/>
        <v>20.233297073058299</v>
      </c>
      <c r="G361" s="16">
        <f t="shared" si="68"/>
        <v>4.1419999999999328</v>
      </c>
      <c r="H361" s="4">
        <f t="shared" si="69"/>
        <v>20.232837241458764</v>
      </c>
      <c r="I361" s="5">
        <f t="shared" si="70"/>
        <v>28.466143937187571</v>
      </c>
      <c r="K361" s="16">
        <f t="shared" si="65"/>
        <v>4.1419999999999328</v>
      </c>
      <c r="L361" s="15">
        <f t="shared" si="71"/>
        <v>20.233069539666985</v>
      </c>
      <c r="M361" s="4">
        <f t="shared" si="72"/>
        <v>2.283554767133723E-2</v>
      </c>
      <c r="N361" s="4">
        <f t="shared" si="73"/>
        <v>2.2834923377979044E-2</v>
      </c>
      <c r="O361" s="4">
        <f t="shared" si="74"/>
        <v>2.2834923395963474E-2</v>
      </c>
      <c r="P361" s="5">
        <f t="shared" si="75"/>
        <v>2.2834299156555455E-2</v>
      </c>
    </row>
    <row r="362" spans="4:16" x14ac:dyDescent="0.25">
      <c r="D362" s="16">
        <f t="shared" si="66"/>
        <v>4.1479999999999331</v>
      </c>
      <c r="E362" s="5">
        <f t="shared" si="67"/>
        <v>20.256131359105826</v>
      </c>
      <c r="G362" s="16">
        <f t="shared" si="68"/>
        <v>4.1479999999999331</v>
      </c>
      <c r="H362" s="4">
        <f t="shared" si="69"/>
        <v>20.255670279172836</v>
      </c>
      <c r="I362" s="5">
        <f t="shared" si="70"/>
        <v>28.51181131400471</v>
      </c>
      <c r="K362" s="16">
        <f t="shared" si="65"/>
        <v>4.1479999999999331</v>
      </c>
      <c r="L362" s="15">
        <f t="shared" si="71"/>
        <v>20.255903214656058</v>
      </c>
      <c r="M362" s="4">
        <f t="shared" si="72"/>
        <v>2.2834299156555455E-2</v>
      </c>
      <c r="N362" s="4">
        <f t="shared" si="73"/>
        <v>2.2833674971093461E-2</v>
      </c>
      <c r="O362" s="4">
        <f t="shared" si="74"/>
        <v>2.2833674989073741E-2</v>
      </c>
      <c r="P362" s="5">
        <f t="shared" si="75"/>
        <v>2.2833050857549483E-2</v>
      </c>
    </row>
    <row r="363" spans="4:16" x14ac:dyDescent="0.25">
      <c r="D363" s="16">
        <f t="shared" si="66"/>
        <v>4.1539999999999333</v>
      </c>
      <c r="E363" s="5">
        <f t="shared" si="67"/>
        <v>20.278964396819898</v>
      </c>
      <c r="G363" s="16">
        <f t="shared" si="68"/>
        <v>4.1539999999999333</v>
      </c>
      <c r="H363" s="4">
        <f t="shared" si="69"/>
        <v>20.278502068769193</v>
      </c>
      <c r="I363" s="5">
        <f t="shared" si="70"/>
        <v>28.557476194511441</v>
      </c>
      <c r="K363" s="16">
        <f t="shared" si="65"/>
        <v>4.1539999999999333</v>
      </c>
      <c r="L363" s="15">
        <f t="shared" si="71"/>
        <v>20.278735641453991</v>
      </c>
      <c r="M363" s="4">
        <f t="shared" si="72"/>
        <v>2.2833050857549483E-2</v>
      </c>
      <c r="N363" s="4">
        <f t="shared" si="73"/>
        <v>2.2832426779958819E-2</v>
      </c>
      <c r="O363" s="4">
        <f t="shared" si="74"/>
        <v>2.2832426797934957E-2</v>
      </c>
      <c r="P363" s="5">
        <f t="shared" si="75"/>
        <v>2.2831802774269602E-2</v>
      </c>
    </row>
    <row r="364" spans="4:16" x14ac:dyDescent="0.25">
      <c r="D364" s="16">
        <f t="shared" si="66"/>
        <v>4.1599999999999335</v>
      </c>
      <c r="E364" s="5">
        <f t="shared" si="67"/>
        <v>20.301796186416254</v>
      </c>
      <c r="G364" s="16">
        <f t="shared" si="68"/>
        <v>4.1599999999999335</v>
      </c>
      <c r="H364" s="4">
        <f t="shared" si="69"/>
        <v>20.301332610463522</v>
      </c>
      <c r="I364" s="5">
        <f t="shared" si="70"/>
        <v>28.603138579139149</v>
      </c>
      <c r="K364" s="16">
        <f t="shared" si="65"/>
        <v>4.1599999999999335</v>
      </c>
      <c r="L364" s="15">
        <f t="shared" si="71"/>
        <v>20.301566820276488</v>
      </c>
      <c r="M364" s="4">
        <f t="shared" si="72"/>
        <v>2.2831802774269602E-2</v>
      </c>
      <c r="N364" s="4">
        <f t="shared" si="73"/>
        <v>2.2831178804525409E-2</v>
      </c>
      <c r="O364" s="4">
        <f t="shared" si="74"/>
        <v>2.2831178822497408E-2</v>
      </c>
      <c r="P364" s="5">
        <f t="shared" si="75"/>
        <v>2.2830554906666103E-2</v>
      </c>
    </row>
    <row r="365" spans="4:16" x14ac:dyDescent="0.25">
      <c r="D365" s="16">
        <f t="shared" si="66"/>
        <v>4.1659999999999338</v>
      </c>
      <c r="E365" s="5">
        <f t="shared" si="67"/>
        <v>20.324626728110584</v>
      </c>
      <c r="G365" s="16">
        <f t="shared" si="68"/>
        <v>4.1659999999999338</v>
      </c>
      <c r="H365" s="4">
        <f t="shared" si="69"/>
        <v>20.324161904471463</v>
      </c>
      <c r="I365" s="5">
        <f t="shared" si="70"/>
        <v>28.648798468319118</v>
      </c>
      <c r="K365" s="16">
        <f t="shared" si="65"/>
        <v>4.1659999999999338</v>
      </c>
      <c r="L365" s="15">
        <f t="shared" si="71"/>
        <v>20.324396751339197</v>
      </c>
      <c r="M365" s="4">
        <f t="shared" si="72"/>
        <v>2.2830554906666103E-2</v>
      </c>
      <c r="N365" s="4">
        <f t="shared" si="73"/>
        <v>2.2829931044743536E-2</v>
      </c>
      <c r="O365" s="4">
        <f t="shared" si="74"/>
        <v>2.2829931062711393E-2</v>
      </c>
      <c r="P365" s="5">
        <f t="shared" si="75"/>
        <v>2.2829307254689291E-2</v>
      </c>
    </row>
    <row r="366" spans="4:16" x14ac:dyDescent="0.25">
      <c r="D366" s="16">
        <f t="shared" si="66"/>
        <v>4.171999999999934</v>
      </c>
      <c r="E366" s="5">
        <f t="shared" si="67"/>
        <v>20.347456022118525</v>
      </c>
      <c r="G366" s="16">
        <f t="shared" si="68"/>
        <v>4.171999999999934</v>
      </c>
      <c r="H366" s="4">
        <f t="shared" si="69"/>
        <v>20.346989951008606</v>
      </c>
      <c r="I366" s="5">
        <f t="shared" si="70"/>
        <v>28.694455862482538</v>
      </c>
      <c r="K366" s="16">
        <f t="shared" si="65"/>
        <v>4.171999999999934</v>
      </c>
      <c r="L366" s="15">
        <f t="shared" si="71"/>
        <v>20.347225434857723</v>
      </c>
      <c r="M366" s="4">
        <f t="shared" si="72"/>
        <v>2.2829307254689291E-2</v>
      </c>
      <c r="N366" s="4">
        <f t="shared" si="73"/>
        <v>2.2828683500563513E-2</v>
      </c>
      <c r="O366" s="4">
        <f t="shared" si="74"/>
        <v>2.282868351852723E-2</v>
      </c>
      <c r="P366" s="5">
        <f t="shared" si="75"/>
        <v>2.28280598182895E-2</v>
      </c>
    </row>
    <row r="367" spans="4:16" x14ac:dyDescent="0.25">
      <c r="D367" s="16">
        <f t="shared" si="66"/>
        <v>4.1779999999999342</v>
      </c>
      <c r="E367" s="5">
        <f t="shared" si="67"/>
        <v>20.370284068655668</v>
      </c>
      <c r="G367" s="16">
        <f t="shared" si="68"/>
        <v>4.1779999999999342</v>
      </c>
      <c r="H367" s="4">
        <f t="shared" si="69"/>
        <v>20.369816750290489</v>
      </c>
      <c r="I367" s="5">
        <f t="shared" si="70"/>
        <v>28.740110762060496</v>
      </c>
      <c r="K367" s="16">
        <f t="shared" si="65"/>
        <v>4.1779999999999342</v>
      </c>
      <c r="L367" s="15">
        <f t="shared" si="71"/>
        <v>20.370052871047619</v>
      </c>
      <c r="M367" s="4">
        <f t="shared" si="72"/>
        <v>2.28280598182895E-2</v>
      </c>
      <c r="N367" s="4">
        <f t="shared" si="73"/>
        <v>2.2827436171935674E-2</v>
      </c>
      <c r="O367" s="4">
        <f t="shared" si="74"/>
        <v>2.2827436189895252E-2</v>
      </c>
      <c r="P367" s="5">
        <f t="shared" si="75"/>
        <v>2.2826812597417059E-2</v>
      </c>
    </row>
    <row r="368" spans="4:16" x14ac:dyDescent="0.25">
      <c r="D368" s="16">
        <f t="shared" si="66"/>
        <v>4.1839999999999344</v>
      </c>
      <c r="E368" s="5">
        <f t="shared" si="67"/>
        <v>20.393110867937551</v>
      </c>
      <c r="G368" s="16">
        <f t="shared" si="68"/>
        <v>4.1839999999999344</v>
      </c>
      <c r="H368" s="4">
        <f t="shared" si="69"/>
        <v>20.392642302532604</v>
      </c>
      <c r="I368" s="5">
        <f t="shared" si="70"/>
        <v>28.785763167483982</v>
      </c>
      <c r="K368" s="16">
        <f t="shared" si="65"/>
        <v>4.1839999999999344</v>
      </c>
      <c r="L368" s="15">
        <f t="shared" si="71"/>
        <v>20.392879060124386</v>
      </c>
      <c r="M368" s="4">
        <f t="shared" si="72"/>
        <v>2.2826812597417059E-2</v>
      </c>
      <c r="N368" s="4">
        <f t="shared" si="73"/>
        <v>2.282618905881036E-2</v>
      </c>
      <c r="O368" s="4">
        <f t="shared" si="74"/>
        <v>2.2826189076765802E-2</v>
      </c>
      <c r="P368" s="5">
        <f t="shared" si="75"/>
        <v>2.2825565592022323E-2</v>
      </c>
    </row>
    <row r="369" spans="4:16" x14ac:dyDescent="0.25">
      <c r="D369" s="16">
        <f t="shared" si="66"/>
        <v>4.1899999999999347</v>
      </c>
      <c r="E369" s="5">
        <f t="shared" si="67"/>
        <v>20.415936420179666</v>
      </c>
      <c r="G369" s="16">
        <f t="shared" si="68"/>
        <v>4.1899999999999347</v>
      </c>
      <c r="H369" s="4">
        <f t="shared" si="69"/>
        <v>20.415466607950389</v>
      </c>
      <c r="I369" s="5">
        <f t="shared" si="70"/>
        <v>28.831413079183882</v>
      </c>
      <c r="K369" s="16">
        <f t="shared" si="65"/>
        <v>4.1899999999999347</v>
      </c>
      <c r="L369" s="15">
        <f t="shared" si="71"/>
        <v>20.415704002303475</v>
      </c>
      <c r="M369" s="4">
        <f t="shared" si="72"/>
        <v>2.2825565592022323E-2</v>
      </c>
      <c r="N369" s="4">
        <f t="shared" si="73"/>
        <v>2.282494216113793E-2</v>
      </c>
      <c r="O369" s="4">
        <f t="shared" si="74"/>
        <v>2.2824942179089237E-2</v>
      </c>
      <c r="P369" s="5">
        <f t="shared" si="75"/>
        <v>2.2824318802055658E-2</v>
      </c>
    </row>
    <row r="370" spans="4:16" x14ac:dyDescent="0.25">
      <c r="D370" s="16">
        <f t="shared" si="66"/>
        <v>4.1959999999999349</v>
      </c>
      <c r="E370" s="5">
        <f t="shared" si="67"/>
        <v>20.438760725597451</v>
      </c>
      <c r="G370" s="16">
        <f t="shared" si="68"/>
        <v>4.1959999999999349</v>
      </c>
      <c r="H370" s="4">
        <f t="shared" si="69"/>
        <v>20.438289666759236</v>
      </c>
      <c r="I370" s="5">
        <f t="shared" si="70"/>
        <v>28.877060497590985</v>
      </c>
      <c r="K370" s="16">
        <f t="shared" si="65"/>
        <v>4.1959999999999349</v>
      </c>
      <c r="L370" s="15">
        <f t="shared" si="71"/>
        <v>20.438527697800289</v>
      </c>
      <c r="M370" s="4">
        <f t="shared" si="72"/>
        <v>2.2824318802055658E-2</v>
      </c>
      <c r="N370" s="4">
        <f t="shared" si="73"/>
        <v>2.2823695478868762E-2</v>
      </c>
      <c r="O370" s="4">
        <f t="shared" si="74"/>
        <v>2.282369549681593E-2</v>
      </c>
      <c r="P370" s="5">
        <f t="shared" si="75"/>
        <v>2.2823072227467447E-2</v>
      </c>
    </row>
    <row r="371" spans="4:16" x14ac:dyDescent="0.25">
      <c r="D371" s="16">
        <f t="shared" si="66"/>
        <v>4.2019999999999351</v>
      </c>
      <c r="E371" s="5">
        <f t="shared" si="67"/>
        <v>20.461583784406297</v>
      </c>
      <c r="G371" s="16">
        <f t="shared" si="68"/>
        <v>4.2019999999999351</v>
      </c>
      <c r="H371" s="4">
        <f t="shared" si="69"/>
        <v>20.461111479174484</v>
      </c>
      <c r="I371" s="5">
        <f t="shared" si="70"/>
        <v>28.922705423135984</v>
      </c>
      <c r="K371" s="16">
        <f t="shared" si="65"/>
        <v>4.2019999999999351</v>
      </c>
      <c r="L371" s="15">
        <f t="shared" si="71"/>
        <v>20.461350146830185</v>
      </c>
      <c r="M371" s="4">
        <f t="shared" si="72"/>
        <v>2.2823072227467447E-2</v>
      </c>
      <c r="N371" s="4">
        <f t="shared" si="73"/>
        <v>2.2822449011953242E-2</v>
      </c>
      <c r="O371" s="4">
        <f t="shared" si="74"/>
        <v>2.2822449029896278E-2</v>
      </c>
      <c r="P371" s="5">
        <f t="shared" si="75"/>
        <v>2.2821825868208086E-2</v>
      </c>
    </row>
    <row r="372" spans="4:16" x14ac:dyDescent="0.25">
      <c r="D372" s="16">
        <f t="shared" si="66"/>
        <v>4.2079999999999353</v>
      </c>
      <c r="E372" s="5">
        <f t="shared" si="67"/>
        <v>20.484405596821546</v>
      </c>
      <c r="G372" s="16">
        <f t="shared" si="68"/>
        <v>4.2079999999999353</v>
      </c>
      <c r="H372" s="4">
        <f t="shared" si="69"/>
        <v>20.483932045411425</v>
      </c>
      <c r="I372" s="5">
        <f t="shared" si="70"/>
        <v>28.968347856249469</v>
      </c>
      <c r="K372" s="16">
        <f t="shared" si="65"/>
        <v>4.2079999999999353</v>
      </c>
      <c r="L372" s="15">
        <f t="shared" si="71"/>
        <v>20.484171349608467</v>
      </c>
      <c r="M372" s="4">
        <f t="shared" si="72"/>
        <v>2.2821825868208086E-2</v>
      </c>
      <c r="N372" s="4">
        <f t="shared" si="73"/>
        <v>2.2821202760341771E-2</v>
      </c>
      <c r="O372" s="4">
        <f t="shared" si="74"/>
        <v>2.2821202778280678E-2</v>
      </c>
      <c r="P372" s="5">
        <f t="shared" si="75"/>
        <v>2.282057972422798E-2</v>
      </c>
    </row>
    <row r="373" spans="4:16" x14ac:dyDescent="0.25">
      <c r="D373" s="16">
        <f t="shared" si="66"/>
        <v>4.2139999999999356</v>
      </c>
      <c r="E373" s="5">
        <f t="shared" si="67"/>
        <v>20.507226163058487</v>
      </c>
      <c r="G373" s="16">
        <f t="shared" si="68"/>
        <v>4.2139999999999356</v>
      </c>
      <c r="H373" s="4">
        <f t="shared" si="69"/>
        <v>20.5067513656853</v>
      </c>
      <c r="I373" s="5">
        <f t="shared" si="70"/>
        <v>29.013987797361935</v>
      </c>
      <c r="K373" s="16">
        <f t="shared" si="65"/>
        <v>4.2139999999999356</v>
      </c>
      <c r="L373" s="15">
        <f t="shared" si="71"/>
        <v>20.506991306350386</v>
      </c>
      <c r="M373" s="4">
        <f t="shared" si="72"/>
        <v>2.282057972422798E-2</v>
      </c>
      <c r="N373" s="4">
        <f t="shared" si="73"/>
        <v>2.2819956723984767E-2</v>
      </c>
      <c r="O373" s="4">
        <f t="shared" si="74"/>
        <v>2.2819956741919542E-2</v>
      </c>
      <c r="P373" s="5">
        <f t="shared" si="75"/>
        <v>2.2819333795477553E-2</v>
      </c>
    </row>
    <row r="374" spans="4:16" x14ac:dyDescent="0.25">
      <c r="D374" s="16">
        <f t="shared" si="66"/>
        <v>4.2199999999999358</v>
      </c>
      <c r="E374" s="5">
        <f t="shared" si="67"/>
        <v>20.530045483332362</v>
      </c>
      <c r="G374" s="16">
        <f t="shared" si="68"/>
        <v>4.2199999999999358</v>
      </c>
      <c r="H374" s="4">
        <f t="shared" si="69"/>
        <v>20.529569440211304</v>
      </c>
      <c r="I374" s="5">
        <f t="shared" si="70"/>
        <v>29.059625246903771</v>
      </c>
      <c r="K374" s="16">
        <f t="shared" si="65"/>
        <v>4.2199999999999358</v>
      </c>
      <c r="L374" s="15">
        <f t="shared" si="71"/>
        <v>20.529810017271149</v>
      </c>
      <c r="M374" s="4">
        <f t="shared" si="72"/>
        <v>2.2819333795477553E-2</v>
      </c>
      <c r="N374" s="4">
        <f t="shared" si="73"/>
        <v>2.2818710902832658E-2</v>
      </c>
      <c r="O374" s="4">
        <f t="shared" si="74"/>
        <v>2.2818710920763305E-2</v>
      </c>
      <c r="P374" s="5">
        <f t="shared" si="75"/>
        <v>2.2818088081907245E-2</v>
      </c>
    </row>
    <row r="375" spans="4:16" x14ac:dyDescent="0.25">
      <c r="D375" s="16">
        <f t="shared" si="66"/>
        <v>4.225999999999936</v>
      </c>
      <c r="E375" s="5">
        <f t="shared" si="67"/>
        <v>20.552863557858366</v>
      </c>
      <c r="G375" s="16">
        <f t="shared" si="68"/>
        <v>4.225999999999936</v>
      </c>
      <c r="H375" s="4">
        <f t="shared" si="69"/>
        <v>20.552386269204575</v>
      </c>
      <c r="I375" s="5">
        <f t="shared" si="70"/>
        <v>29.105260205305274</v>
      </c>
      <c r="K375" s="16">
        <f t="shared" si="65"/>
        <v>4.225999999999936</v>
      </c>
      <c r="L375" s="15">
        <f t="shared" si="71"/>
        <v>20.552627482585912</v>
      </c>
      <c r="M375" s="4">
        <f t="shared" si="72"/>
        <v>2.2818088081907245E-2</v>
      </c>
      <c r="N375" s="4">
        <f t="shared" si="73"/>
        <v>2.2817465296835895E-2</v>
      </c>
      <c r="O375" s="4">
        <f t="shared" si="74"/>
        <v>2.2817465314762409E-2</v>
      </c>
      <c r="P375" s="5">
        <f t="shared" si="75"/>
        <v>2.2816842583467507E-2</v>
      </c>
    </row>
    <row r="376" spans="4:16" x14ac:dyDescent="0.25">
      <c r="D376" s="16">
        <f t="shared" si="66"/>
        <v>4.2319999999999363</v>
      </c>
      <c r="E376" s="5">
        <f t="shared" si="67"/>
        <v>20.575680386851637</v>
      </c>
      <c r="G376" s="16">
        <f t="shared" si="68"/>
        <v>4.2319999999999363</v>
      </c>
      <c r="H376" s="4">
        <f t="shared" si="69"/>
        <v>20.575201852880213</v>
      </c>
      <c r="I376" s="5">
        <f t="shared" si="70"/>
        <v>29.15089267299664</v>
      </c>
      <c r="K376" s="16">
        <f t="shared" si="65"/>
        <v>4.2319999999999363</v>
      </c>
      <c r="L376" s="15">
        <f t="shared" si="71"/>
        <v>20.57544370250978</v>
      </c>
      <c r="M376" s="4">
        <f t="shared" si="72"/>
        <v>2.2816842583467507E-2</v>
      </c>
      <c r="N376" s="4">
        <f t="shared" si="73"/>
        <v>2.2816219905944929E-2</v>
      </c>
      <c r="O376" s="4">
        <f t="shared" si="74"/>
        <v>2.2816219923867318E-2</v>
      </c>
      <c r="P376" s="5">
        <f t="shared" si="75"/>
        <v>2.2815597300108806E-2</v>
      </c>
    </row>
    <row r="377" spans="4:16" x14ac:dyDescent="0.25">
      <c r="D377" s="16">
        <f t="shared" si="66"/>
        <v>4.2379999999999365</v>
      </c>
      <c r="E377" s="5">
        <f t="shared" si="67"/>
        <v>20.598495970527274</v>
      </c>
      <c r="G377" s="16">
        <f t="shared" si="68"/>
        <v>4.2379999999999365</v>
      </c>
      <c r="H377" s="4">
        <f t="shared" si="69"/>
        <v>20.598016191453254</v>
      </c>
      <c r="I377" s="5">
        <f t="shared" si="70"/>
        <v>29.19652265040796</v>
      </c>
      <c r="K377" s="16">
        <f t="shared" si="65"/>
        <v>4.2379999999999365</v>
      </c>
      <c r="L377" s="15">
        <f t="shared" si="71"/>
        <v>20.598258677257807</v>
      </c>
      <c r="M377" s="4">
        <f t="shared" si="72"/>
        <v>2.2815597300108806E-2</v>
      </c>
      <c r="N377" s="4">
        <f t="shared" si="73"/>
        <v>2.2814974730110241E-2</v>
      </c>
      <c r="O377" s="4">
        <f t="shared" si="74"/>
        <v>2.2814974748028502E-2</v>
      </c>
      <c r="P377" s="5">
        <f t="shared" si="75"/>
        <v>2.2814352231781625E-2</v>
      </c>
    </row>
    <row r="378" spans="4:16" x14ac:dyDescent="0.25">
      <c r="D378" s="16">
        <f t="shared" si="66"/>
        <v>4.2439999999999367</v>
      </c>
      <c r="E378" s="5">
        <f t="shared" si="67"/>
        <v>20.621310309100316</v>
      </c>
      <c r="G378" s="16">
        <f t="shared" si="68"/>
        <v>4.2439999999999367</v>
      </c>
      <c r="H378" s="4">
        <f t="shared" si="69"/>
        <v>20.620829285138697</v>
      </c>
      <c r="I378" s="5">
        <f t="shared" si="70"/>
        <v>29.242150137969237</v>
      </c>
      <c r="K378" s="16">
        <f t="shared" si="65"/>
        <v>4.2439999999999367</v>
      </c>
      <c r="L378" s="15">
        <f t="shared" si="71"/>
        <v>20.621072407045002</v>
      </c>
      <c r="M378" s="4">
        <f t="shared" si="72"/>
        <v>2.2814352231781625E-2</v>
      </c>
      <c r="N378" s="4">
        <f t="shared" si="73"/>
        <v>2.2813729769282316E-2</v>
      </c>
      <c r="O378" s="4">
        <f t="shared" si="74"/>
        <v>2.2813729787196452E-2</v>
      </c>
      <c r="P378" s="5">
        <f t="shared" si="75"/>
        <v>2.2813107378436455E-2</v>
      </c>
    </row>
    <row r="379" spans="4:16" x14ac:dyDescent="0.25">
      <c r="D379" s="16">
        <f t="shared" si="66"/>
        <v>4.2499999999999369</v>
      </c>
      <c r="E379" s="5">
        <f t="shared" si="67"/>
        <v>20.644123402785759</v>
      </c>
      <c r="G379" s="16">
        <f t="shared" si="68"/>
        <v>4.2499999999999369</v>
      </c>
      <c r="H379" s="4">
        <f t="shared" si="69"/>
        <v>20.643641134151487</v>
      </c>
      <c r="I379" s="5">
        <f t="shared" si="70"/>
        <v>29.287775136110362</v>
      </c>
      <c r="K379" s="16">
        <f t="shared" si="65"/>
        <v>4.2499999999999369</v>
      </c>
      <c r="L379" s="15">
        <f t="shared" si="71"/>
        <v>20.643884892086323</v>
      </c>
      <c r="M379" s="4">
        <f t="shared" si="72"/>
        <v>2.2813107378436455E-2</v>
      </c>
      <c r="N379" s="4">
        <f t="shared" si="73"/>
        <v>2.2812485023411651E-2</v>
      </c>
      <c r="O379" s="4">
        <f t="shared" si="74"/>
        <v>2.2812485041321665E-2</v>
      </c>
      <c r="P379" s="5">
        <f t="shared" si="75"/>
        <v>2.2811862740023808E-2</v>
      </c>
    </row>
    <row r="380" spans="4:16" x14ac:dyDescent="0.25">
      <c r="D380" s="16">
        <f t="shared" si="66"/>
        <v>4.2559999999999372</v>
      </c>
      <c r="E380" s="5">
        <f t="shared" si="67"/>
        <v>20.666935251798549</v>
      </c>
      <c r="G380" s="16">
        <f t="shared" si="68"/>
        <v>4.2559999999999372</v>
      </c>
      <c r="H380" s="4">
        <f t="shared" si="69"/>
        <v>20.666451738706517</v>
      </c>
      <c r="I380" s="5">
        <f t="shared" si="70"/>
        <v>29.33339764526114</v>
      </c>
      <c r="K380" s="16">
        <f t="shared" si="65"/>
        <v>4.2559999999999372</v>
      </c>
      <c r="L380" s="15">
        <f t="shared" si="71"/>
        <v>20.666696132596677</v>
      </c>
      <c r="M380" s="4">
        <f t="shared" si="72"/>
        <v>2.2811862740023808E-2</v>
      </c>
      <c r="N380" s="4">
        <f t="shared" si="73"/>
        <v>2.2811240492448773E-2</v>
      </c>
      <c r="O380" s="4">
        <f t="shared" si="74"/>
        <v>2.2811240510354665E-2</v>
      </c>
      <c r="P380" s="5">
        <f t="shared" si="75"/>
        <v>2.2810618316494207E-2</v>
      </c>
    </row>
    <row r="381" spans="4:16" x14ac:dyDescent="0.25">
      <c r="D381" s="16">
        <f t="shared" si="66"/>
        <v>4.2619999999999374</v>
      </c>
      <c r="E381" s="5">
        <f t="shared" si="67"/>
        <v>20.689745856353579</v>
      </c>
      <c r="G381" s="16">
        <f t="shared" si="68"/>
        <v>4.2619999999999374</v>
      </c>
      <c r="H381" s="4">
        <f t="shared" si="69"/>
        <v>20.689261099018633</v>
      </c>
      <c r="I381" s="5">
        <f t="shared" si="70"/>
        <v>29.379017665851269</v>
      </c>
      <c r="K381" s="16">
        <f t="shared" si="65"/>
        <v>4.2619999999999374</v>
      </c>
      <c r="L381" s="15">
        <f t="shared" si="71"/>
        <v>20.689506128790921</v>
      </c>
      <c r="M381" s="4">
        <f t="shared" si="72"/>
        <v>2.2810618316494207E-2</v>
      </c>
      <c r="N381" s="4">
        <f t="shared" si="73"/>
        <v>2.2809996176344202E-2</v>
      </c>
      <c r="O381" s="4">
        <f t="shared" si="74"/>
        <v>2.2809996194245976E-2</v>
      </c>
      <c r="P381" s="5">
        <f t="shared" si="75"/>
        <v>2.2809374107798184E-2</v>
      </c>
    </row>
    <row r="382" spans="4:16" x14ac:dyDescent="0.25">
      <c r="D382" s="16">
        <f t="shared" si="66"/>
        <v>4.2679999999999376</v>
      </c>
      <c r="E382" s="5">
        <f t="shared" si="67"/>
        <v>20.712555216665695</v>
      </c>
      <c r="G382" s="16">
        <f t="shared" si="68"/>
        <v>4.2679999999999376</v>
      </c>
      <c r="H382" s="4">
        <f t="shared" si="69"/>
        <v>20.712069215302634</v>
      </c>
      <c r="I382" s="5">
        <f t="shared" si="70"/>
        <v>29.424635198310348</v>
      </c>
      <c r="K382" s="16">
        <f t="shared" si="65"/>
        <v>4.2679999999999376</v>
      </c>
      <c r="L382" s="15">
        <f t="shared" si="71"/>
        <v>20.712314880883866</v>
      </c>
      <c r="M382" s="4">
        <f t="shared" si="72"/>
        <v>2.2809374107798184E-2</v>
      </c>
      <c r="N382" s="4">
        <f t="shared" si="73"/>
        <v>2.2808752075048493E-2</v>
      </c>
      <c r="O382" s="4">
        <f t="shared" si="74"/>
        <v>2.2808752092946142E-2</v>
      </c>
      <c r="P382" s="5">
        <f t="shared" si="75"/>
        <v>2.2808130113886303E-2</v>
      </c>
    </row>
    <row r="383" spans="4:16" x14ac:dyDescent="0.25">
      <c r="D383" s="16">
        <f t="shared" si="66"/>
        <v>4.2739999999999378</v>
      </c>
      <c r="E383" s="5">
        <f t="shared" si="67"/>
        <v>20.735363332949696</v>
      </c>
      <c r="G383" s="16">
        <f t="shared" si="68"/>
        <v>4.2739999999999378</v>
      </c>
      <c r="H383" s="4">
        <f t="shared" si="69"/>
        <v>20.734876087773262</v>
      </c>
      <c r="I383" s="5">
        <f t="shared" si="70"/>
        <v>29.470250243067881</v>
      </c>
      <c r="K383" s="16">
        <f t="shared" si="65"/>
        <v>4.2739999999999378</v>
      </c>
      <c r="L383" s="15">
        <f t="shared" si="71"/>
        <v>20.735122389090272</v>
      </c>
      <c r="M383" s="4">
        <f t="shared" si="72"/>
        <v>2.2808130113886303E-2</v>
      </c>
      <c r="N383" s="4">
        <f t="shared" si="73"/>
        <v>2.2807508188512193E-2</v>
      </c>
      <c r="O383" s="4">
        <f t="shared" si="74"/>
        <v>2.2807508206405723E-2</v>
      </c>
      <c r="P383" s="5">
        <f t="shared" si="75"/>
        <v>2.2806886334709116E-2</v>
      </c>
    </row>
    <row r="384" spans="4:16" x14ac:dyDescent="0.25">
      <c r="D384" s="16">
        <f t="shared" si="66"/>
        <v>4.2799999999999381</v>
      </c>
      <c r="E384" s="5">
        <f t="shared" si="67"/>
        <v>20.758170205420324</v>
      </c>
      <c r="G384" s="16">
        <f t="shared" si="68"/>
        <v>4.2799999999999381</v>
      </c>
      <c r="H384" s="4">
        <f t="shared" si="69"/>
        <v>20.757681716645216</v>
      </c>
      <c r="I384" s="5">
        <f t="shared" si="70"/>
        <v>29.515862800553272</v>
      </c>
      <c r="K384" s="16">
        <f t="shared" si="65"/>
        <v>4.2799999999999381</v>
      </c>
      <c r="L384" s="15">
        <f t="shared" si="71"/>
        <v>20.757928653624845</v>
      </c>
      <c r="M384" s="4">
        <f t="shared" si="72"/>
        <v>2.2806886334709116E-2</v>
      </c>
      <c r="N384" s="4">
        <f t="shared" si="73"/>
        <v>2.2806264516685888E-2</v>
      </c>
      <c r="O384" s="4">
        <f t="shared" si="74"/>
        <v>2.2806264534575297E-2</v>
      </c>
      <c r="P384" s="5">
        <f t="shared" si="75"/>
        <v>2.280564277021721E-2</v>
      </c>
    </row>
    <row r="385" spans="4:16" x14ac:dyDescent="0.25">
      <c r="D385" s="16">
        <f t="shared" si="66"/>
        <v>4.2859999999999383</v>
      </c>
      <c r="E385" s="5">
        <f t="shared" si="67"/>
        <v>20.780975834292278</v>
      </c>
      <c r="G385" s="16">
        <f t="shared" si="68"/>
        <v>4.2859999999999383</v>
      </c>
      <c r="H385" s="4">
        <f t="shared" si="69"/>
        <v>20.780486102133146</v>
      </c>
      <c r="I385" s="5">
        <f t="shared" si="70"/>
        <v>29.561472871195825</v>
      </c>
      <c r="K385" s="16">
        <f t="shared" si="65"/>
        <v>4.2859999999999383</v>
      </c>
      <c r="L385" s="15">
        <f t="shared" si="71"/>
        <v>20.780733674702251</v>
      </c>
      <c r="M385" s="4">
        <f t="shared" si="72"/>
        <v>2.280564277021721E-2</v>
      </c>
      <c r="N385" s="4">
        <f t="shared" si="73"/>
        <v>2.2805021059520154E-2</v>
      </c>
      <c r="O385" s="4">
        <f t="shared" si="74"/>
        <v>2.2805021077405448E-2</v>
      </c>
      <c r="P385" s="5">
        <f t="shared" si="75"/>
        <v>2.2804399420361186E-2</v>
      </c>
    </row>
    <row r="386" spans="4:16" x14ac:dyDescent="0.25">
      <c r="D386" s="16">
        <f t="shared" si="66"/>
        <v>4.2919999999999385</v>
      </c>
      <c r="E386" s="5">
        <f t="shared" si="67"/>
        <v>20.803780219780208</v>
      </c>
      <c r="G386" s="16">
        <f t="shared" si="68"/>
        <v>4.2919999999999385</v>
      </c>
      <c r="H386" s="4">
        <f t="shared" si="69"/>
        <v>20.803289244451648</v>
      </c>
      <c r="I386" s="5">
        <f t="shared" si="70"/>
        <v>29.607080455424743</v>
      </c>
      <c r="K386" s="16">
        <f t="shared" si="65"/>
        <v>4.2919999999999385</v>
      </c>
      <c r="L386" s="15">
        <f t="shared" si="71"/>
        <v>20.803537452537096</v>
      </c>
      <c r="M386" s="4">
        <f t="shared" si="72"/>
        <v>2.2804399420361186E-2</v>
      </c>
      <c r="N386" s="4">
        <f t="shared" si="73"/>
        <v>2.28037778169656E-2</v>
      </c>
      <c r="O386" s="4">
        <f t="shared" si="74"/>
        <v>2.2803777834846779E-2</v>
      </c>
      <c r="P386" s="5">
        <f t="shared" si="75"/>
        <v>2.2803156285091643E-2</v>
      </c>
    </row>
    <row r="387" spans="4:16" x14ac:dyDescent="0.25">
      <c r="D387" s="16">
        <f t="shared" si="66"/>
        <v>4.2979999999999388</v>
      </c>
      <c r="E387" s="5">
        <f t="shared" si="67"/>
        <v>20.82658336209871</v>
      </c>
      <c r="G387" s="16">
        <f t="shared" si="68"/>
        <v>4.2979999999999388</v>
      </c>
      <c r="H387" s="4">
        <f t="shared" si="69"/>
        <v>20.826091143815272</v>
      </c>
      <c r="I387" s="5">
        <f t="shared" si="70"/>
        <v>29.652685553669137</v>
      </c>
      <c r="K387" s="16">
        <f t="shared" si="65"/>
        <v>4.2979999999999388</v>
      </c>
      <c r="L387" s="15">
        <f t="shared" si="71"/>
        <v>20.826339987343946</v>
      </c>
      <c r="M387" s="4">
        <f t="shared" si="72"/>
        <v>2.2803156285091643E-2</v>
      </c>
      <c r="N387" s="4">
        <f t="shared" si="73"/>
        <v>2.2802534788972838E-2</v>
      </c>
      <c r="O387" s="4">
        <f t="shared" si="74"/>
        <v>2.2802534806849902E-2</v>
      </c>
      <c r="P387" s="5">
        <f t="shared" si="75"/>
        <v>2.2801913364359206E-2</v>
      </c>
    </row>
    <row r="388" spans="4:16" x14ac:dyDescent="0.25">
      <c r="D388" s="16">
        <f t="shared" si="66"/>
        <v>4.303999999999939</v>
      </c>
      <c r="E388" s="5">
        <f t="shared" si="67"/>
        <v>20.849385261462334</v>
      </c>
      <c r="G388" s="16">
        <f t="shared" si="68"/>
        <v>4.303999999999939</v>
      </c>
      <c r="H388" s="4">
        <f t="shared" si="69"/>
        <v>20.848891800438519</v>
      </c>
      <c r="I388" s="5">
        <f t="shared" si="70"/>
        <v>29.698288166358015</v>
      </c>
      <c r="K388" s="16">
        <f t="shared" si="65"/>
        <v>4.303999999999939</v>
      </c>
      <c r="L388" s="15">
        <f t="shared" si="71"/>
        <v>20.84914127933731</v>
      </c>
      <c r="M388" s="4">
        <f t="shared" si="72"/>
        <v>2.2801913364359206E-2</v>
      </c>
      <c r="N388" s="4">
        <f t="shared" si="73"/>
        <v>2.2801291975492497E-2</v>
      </c>
      <c r="O388" s="4">
        <f t="shared" si="74"/>
        <v>2.280129199336545E-2</v>
      </c>
      <c r="P388" s="5">
        <f t="shared" si="75"/>
        <v>2.2800670658114513E-2</v>
      </c>
    </row>
    <row r="389" spans="4:16" x14ac:dyDescent="0.25">
      <c r="D389" s="16">
        <f t="shared" si="66"/>
        <v>4.3099999999999392</v>
      </c>
      <c r="E389" s="5">
        <f t="shared" si="67"/>
        <v>20.872185918085581</v>
      </c>
      <c r="G389" s="16">
        <f t="shared" si="68"/>
        <v>4.3099999999999392</v>
      </c>
      <c r="H389" s="4">
        <f t="shared" si="69"/>
        <v>20.87169121453584</v>
      </c>
      <c r="I389" s="5">
        <f t="shared" si="70"/>
        <v>29.743888293920282</v>
      </c>
      <c r="K389" s="16">
        <f t="shared" si="65"/>
        <v>4.3099999999999392</v>
      </c>
      <c r="L389" s="15">
        <f t="shared" si="71"/>
        <v>20.871941328731655</v>
      </c>
      <c r="M389" s="4">
        <f t="shared" si="72"/>
        <v>2.2800670658114513E-2</v>
      </c>
      <c r="N389" s="4">
        <f t="shared" si="73"/>
        <v>2.2800049376475232E-2</v>
      </c>
      <c r="O389" s="4">
        <f t="shared" si="74"/>
        <v>2.2800049394344067E-2</v>
      </c>
      <c r="P389" s="5">
        <f t="shared" si="75"/>
        <v>2.2799428166308217E-2</v>
      </c>
    </row>
    <row r="390" spans="4:16" x14ac:dyDescent="0.25">
      <c r="D390" s="16">
        <f t="shared" si="66"/>
        <v>4.3159999999999394</v>
      </c>
      <c r="E390" s="5">
        <f t="shared" si="67"/>
        <v>20.894985332182902</v>
      </c>
      <c r="G390" s="16">
        <f t="shared" si="68"/>
        <v>4.3159999999999394</v>
      </c>
      <c r="H390" s="4">
        <f t="shared" si="69"/>
        <v>20.894489386321634</v>
      </c>
      <c r="I390" s="5">
        <f t="shared" si="70"/>
        <v>29.789485936784754</v>
      </c>
      <c r="K390" s="16">
        <f t="shared" ref="K390:K453" si="76">K389+$B$1</f>
        <v>4.3159999999999394</v>
      </c>
      <c r="L390" s="15">
        <f t="shared" si="71"/>
        <v>20.89474013574139</v>
      </c>
      <c r="M390" s="4">
        <f t="shared" si="72"/>
        <v>2.2799428166308217E-2</v>
      </c>
      <c r="N390" s="4">
        <f t="shared" si="73"/>
        <v>2.2798806991871687E-2</v>
      </c>
      <c r="O390" s="4">
        <f t="shared" si="74"/>
        <v>2.2798807009736414E-2</v>
      </c>
      <c r="P390" s="5">
        <f t="shared" si="75"/>
        <v>2.279818588889098E-2</v>
      </c>
    </row>
    <row r="391" spans="4:16" x14ac:dyDescent="0.25">
      <c r="D391" s="16">
        <f t="shared" si="66"/>
        <v>4.3219999999999397</v>
      </c>
      <c r="E391" s="5">
        <f t="shared" si="67"/>
        <v>20.917783503968696</v>
      </c>
      <c r="G391" s="16">
        <f t="shared" si="68"/>
        <v>4.3219999999999397</v>
      </c>
      <c r="H391" s="4">
        <f t="shared" si="69"/>
        <v>20.917286316010255</v>
      </c>
      <c r="I391" s="5">
        <f t="shared" si="70"/>
        <v>29.83508109538014</v>
      </c>
      <c r="K391" s="16">
        <f t="shared" si="76"/>
        <v>4.3219999999999397</v>
      </c>
      <c r="L391" s="15">
        <f t="shared" si="71"/>
        <v>20.917537700580883</v>
      </c>
      <c r="M391" s="4">
        <f t="shared" si="72"/>
        <v>2.279818588889098E-2</v>
      </c>
      <c r="N391" s="4">
        <f t="shared" si="73"/>
        <v>2.2797564821632539E-2</v>
      </c>
      <c r="O391" s="4">
        <f t="shared" si="74"/>
        <v>2.2797564839493158E-2</v>
      </c>
      <c r="P391" s="5">
        <f t="shared" si="75"/>
        <v>2.2796943825813487E-2</v>
      </c>
    </row>
    <row r="392" spans="4:16" x14ac:dyDescent="0.25">
      <c r="D392" s="16">
        <f t="shared" si="66"/>
        <v>4.3279999999999399</v>
      </c>
      <c r="E392" s="5">
        <f t="shared" si="67"/>
        <v>20.940580433657317</v>
      </c>
      <c r="G392" s="16">
        <f t="shared" si="68"/>
        <v>4.3279999999999399</v>
      </c>
      <c r="H392" s="4">
        <f t="shared" si="69"/>
        <v>20.940082003816002</v>
      </c>
      <c r="I392" s="5">
        <f t="shared" si="70"/>
        <v>29.880673770135054</v>
      </c>
      <c r="K392" s="16">
        <f t="shared" si="76"/>
        <v>4.3279999999999399</v>
      </c>
      <c r="L392" s="15">
        <f t="shared" si="71"/>
        <v>20.940334023464448</v>
      </c>
      <c r="M392" s="4">
        <f t="shared" si="72"/>
        <v>2.2796943825813487E-2</v>
      </c>
      <c r="N392" s="4">
        <f t="shared" si="73"/>
        <v>2.2796322865708481E-2</v>
      </c>
      <c r="O392" s="4">
        <f t="shared" si="74"/>
        <v>2.2796322883564989E-2</v>
      </c>
      <c r="P392" s="5">
        <f t="shared" si="75"/>
        <v>2.279570197702643E-2</v>
      </c>
    </row>
    <row r="393" spans="4:16" x14ac:dyDescent="0.25">
      <c r="D393" s="16">
        <f t="shared" si="66"/>
        <v>4.3339999999999401</v>
      </c>
      <c r="E393" s="5">
        <f t="shared" si="67"/>
        <v>20.963376121463064</v>
      </c>
      <c r="G393" s="16">
        <f t="shared" si="68"/>
        <v>4.3339999999999401</v>
      </c>
      <c r="H393" s="4">
        <f t="shared" si="69"/>
        <v>20.962876449953132</v>
      </c>
      <c r="I393" s="5">
        <f t="shared" si="70"/>
        <v>29.926263961478014</v>
      </c>
      <c r="K393" s="16">
        <f t="shared" si="76"/>
        <v>4.3339999999999401</v>
      </c>
      <c r="L393" s="15">
        <f t="shared" si="71"/>
        <v>20.963129104606349</v>
      </c>
      <c r="M393" s="4">
        <f t="shared" si="72"/>
        <v>2.279570197702643E-2</v>
      </c>
      <c r="N393" s="4">
        <f t="shared" si="73"/>
        <v>2.2795081124050206E-2</v>
      </c>
      <c r="O393" s="4">
        <f t="shared" si="74"/>
        <v>2.2795081141902609E-2</v>
      </c>
      <c r="P393" s="5">
        <f t="shared" si="75"/>
        <v>2.2794460342480515E-2</v>
      </c>
    </row>
    <row r="394" spans="4:16" x14ac:dyDescent="0.25">
      <c r="D394" s="16">
        <f t="shared" si="66"/>
        <v>4.3399999999999403</v>
      </c>
      <c r="E394" s="5">
        <f t="shared" si="67"/>
        <v>20.986170567600194</v>
      </c>
      <c r="G394" s="16">
        <f t="shared" si="68"/>
        <v>4.3399999999999403</v>
      </c>
      <c r="H394" s="4">
        <f t="shared" si="69"/>
        <v>20.985669654635846</v>
      </c>
      <c r="I394" s="5">
        <f t="shared" si="70"/>
        <v>29.971851669837431</v>
      </c>
      <c r="K394" s="16">
        <f t="shared" si="76"/>
        <v>4.3399999999999403</v>
      </c>
      <c r="L394" s="15">
        <f t="shared" si="71"/>
        <v>20.985922944220803</v>
      </c>
      <c r="M394" s="4">
        <f t="shared" si="72"/>
        <v>2.2794460342480515E-2</v>
      </c>
      <c r="N394" s="4">
        <f t="shared" si="73"/>
        <v>2.2793839596608436E-2</v>
      </c>
      <c r="O394" s="4">
        <f t="shared" si="74"/>
        <v>2.2793839614456732E-2</v>
      </c>
      <c r="P394" s="5">
        <f t="shared" si="75"/>
        <v>2.2793218922126463E-2</v>
      </c>
    </row>
    <row r="395" spans="4:16" x14ac:dyDescent="0.25">
      <c r="D395" s="16">
        <f t="shared" si="66"/>
        <v>4.3459999999999406</v>
      </c>
      <c r="E395" s="5">
        <f t="shared" si="67"/>
        <v>21.008963772282907</v>
      </c>
      <c r="G395" s="16">
        <f t="shared" si="68"/>
        <v>4.3459999999999406</v>
      </c>
      <c r="H395" s="4">
        <f t="shared" si="69"/>
        <v>21.0084616180783</v>
      </c>
      <c r="I395" s="5">
        <f t="shared" si="70"/>
        <v>30.017436895641627</v>
      </c>
      <c r="K395" s="16">
        <f t="shared" si="76"/>
        <v>4.3459999999999406</v>
      </c>
      <c r="L395" s="15">
        <f t="shared" si="71"/>
        <v>21.00871554252198</v>
      </c>
      <c r="M395" s="4">
        <f t="shared" si="72"/>
        <v>2.2793218922126463E-2</v>
      </c>
      <c r="N395" s="4">
        <f t="shared" si="73"/>
        <v>2.2792598283333895E-2</v>
      </c>
      <c r="O395" s="4">
        <f t="shared" si="74"/>
        <v>2.2792598301178087E-2</v>
      </c>
      <c r="P395" s="5">
        <f t="shared" si="75"/>
        <v>2.2791977715915016E-2</v>
      </c>
    </row>
    <row r="396" spans="4:16" x14ac:dyDescent="0.25">
      <c r="D396" s="16">
        <f t="shared" si="66"/>
        <v>4.3519999999999408</v>
      </c>
      <c r="E396" s="5">
        <f t="shared" si="67"/>
        <v>21.031755735725362</v>
      </c>
      <c r="G396" s="16">
        <f t="shared" si="68"/>
        <v>4.3519999999999408</v>
      </c>
      <c r="H396" s="4">
        <f t="shared" si="69"/>
        <v>21.0312523404946</v>
      </c>
      <c r="I396" s="5">
        <f t="shared" si="70"/>
        <v>30.063019639318821</v>
      </c>
      <c r="K396" s="16">
        <f t="shared" si="76"/>
        <v>4.3519999999999408</v>
      </c>
      <c r="L396" s="15">
        <f t="shared" si="71"/>
        <v>21.031506899723997</v>
      </c>
      <c r="M396" s="4">
        <f t="shared" si="72"/>
        <v>2.2791977715915016E-2</v>
      </c>
      <c r="N396" s="4">
        <f t="shared" si="73"/>
        <v>2.2791357184177331E-2</v>
      </c>
      <c r="O396" s="4">
        <f t="shared" si="74"/>
        <v>2.2791357202017418E-2</v>
      </c>
      <c r="P396" s="5">
        <f t="shared" si="75"/>
        <v>2.2790736723796917E-2</v>
      </c>
    </row>
    <row r="397" spans="4:16" x14ac:dyDescent="0.25">
      <c r="D397" s="16">
        <f t="shared" si="66"/>
        <v>4.357999999999941</v>
      </c>
      <c r="E397" s="5">
        <f t="shared" si="67"/>
        <v>21.054546458141662</v>
      </c>
      <c r="G397" s="16">
        <f t="shared" si="68"/>
        <v>4.357999999999941</v>
      </c>
      <c r="H397" s="4">
        <f t="shared" si="69"/>
        <v>21.054041822098799</v>
      </c>
      <c r="I397" s="5">
        <f t="shared" si="70"/>
        <v>30.108599901297133</v>
      </c>
      <c r="K397" s="16">
        <f t="shared" si="76"/>
        <v>4.357999999999941</v>
      </c>
      <c r="L397" s="15">
        <f t="shared" si="71"/>
        <v>21.054297016040923</v>
      </c>
      <c r="M397" s="4">
        <f t="shared" si="72"/>
        <v>2.2790736723796917E-2</v>
      </c>
      <c r="N397" s="4">
        <f t="shared" si="73"/>
        <v>2.2790116299089499E-2</v>
      </c>
      <c r="O397" s="4">
        <f t="shared" si="74"/>
        <v>2.2790116316925482E-2</v>
      </c>
      <c r="P397" s="5">
        <f t="shared" si="75"/>
        <v>2.2789495945722941E-2</v>
      </c>
    </row>
    <row r="398" spans="4:16" x14ac:dyDescent="0.25">
      <c r="D398" s="16">
        <f t="shared" si="66"/>
        <v>4.3639999999999413</v>
      </c>
      <c r="E398" s="5">
        <f t="shared" si="67"/>
        <v>21.077335939745861</v>
      </c>
      <c r="G398" s="16">
        <f t="shared" si="68"/>
        <v>4.3639999999999413</v>
      </c>
      <c r="H398" s="4">
        <f t="shared" si="69"/>
        <v>21.076830063104907</v>
      </c>
      <c r="I398" s="5">
        <f t="shared" si="70"/>
        <v>30.154177682004583</v>
      </c>
      <c r="K398" s="16">
        <f t="shared" si="76"/>
        <v>4.3639999999999413</v>
      </c>
      <c r="L398" s="15">
        <f t="shared" si="71"/>
        <v>21.077085891686774</v>
      </c>
      <c r="M398" s="4">
        <f t="shared" si="72"/>
        <v>2.2789495945722941E-2</v>
      </c>
      <c r="N398" s="4">
        <f t="shared" si="73"/>
        <v>2.278887562802117E-2</v>
      </c>
      <c r="O398" s="4">
        <f t="shared" si="74"/>
        <v>2.2788875645853052E-2</v>
      </c>
      <c r="P398" s="5">
        <f t="shared" si="75"/>
        <v>2.2788255381643856E-2</v>
      </c>
    </row>
    <row r="399" spans="4:16" x14ac:dyDescent="0.25">
      <c r="D399" s="16">
        <f t="shared" ref="D399:D462" si="77">D398+$B$1</f>
        <v>4.3699999999999415</v>
      </c>
      <c r="E399" s="5">
        <f t="shared" ref="E399:E462" si="78">E398+$B$1*(4-(E398/(100+D398)))</f>
        <v>21.100124180751969</v>
      </c>
      <c r="G399" s="16">
        <f t="shared" ref="G399:G462" si="79">G398+$B$1</f>
        <v>4.3699999999999415</v>
      </c>
      <c r="H399" s="4">
        <f t="shared" ref="H399:H462" si="80">H398+$B$1*(4-(E399/(100+D399)))</f>
        <v>21.099617063726882</v>
      </c>
      <c r="I399" s="5">
        <f t="shared" ref="I399:I462" si="81">I398+$B$1*(4-(H398/(100+G398))+4-(H399/(100+G399)))</f>
        <v>30.1997529818691</v>
      </c>
      <c r="K399" s="16">
        <f t="shared" si="76"/>
        <v>4.3699999999999415</v>
      </c>
      <c r="L399" s="15">
        <f t="shared" ref="L399:L462" si="82">L398+1/6*(M399+2*N399+2*O399+P399)</f>
        <v>21.099873526875523</v>
      </c>
      <c r="M399" s="4">
        <f t="shared" ref="M399:M462" si="83">$B$1*(4-(L398/(100+K398)))</f>
        <v>2.2788255381643856E-2</v>
      </c>
      <c r="N399" s="4">
        <f t="shared" ref="N399:N462" si="84">$B$1*(4-((L398+1/2*M399)/(100+(K398+1/2*$B$1))))</f>
        <v>2.278763517092313E-2</v>
      </c>
      <c r="O399" s="4">
        <f t="shared" ref="O399:O462" si="85">$B$1*(4-((L398+1/2*N399)/(100+(K398+1/2*$B$1))))</f>
        <v>2.2787635188750915E-2</v>
      </c>
      <c r="P399" s="5">
        <f t="shared" ref="P399:P462" si="86">$B$1*(4-((L398+O399)/(100+(K398+$B$1))))</f>
        <v>2.2787015031510462E-2</v>
      </c>
    </row>
    <row r="400" spans="4:16" x14ac:dyDescent="0.25">
      <c r="D400" s="16">
        <f t="shared" si="77"/>
        <v>4.3759999999999417</v>
      </c>
      <c r="E400" s="5">
        <f t="shared" si="78"/>
        <v>21.122911181373944</v>
      </c>
      <c r="G400" s="16">
        <f t="shared" si="79"/>
        <v>4.3759999999999417</v>
      </c>
      <c r="H400" s="4">
        <f t="shared" si="80"/>
        <v>21.122402824178632</v>
      </c>
      <c r="I400" s="5">
        <f t="shared" si="81"/>
        <v>30.245325801318508</v>
      </c>
      <c r="K400" s="16">
        <f t="shared" si="76"/>
        <v>4.3759999999999417</v>
      </c>
      <c r="L400" s="15">
        <f t="shared" si="82"/>
        <v>21.122659921821093</v>
      </c>
      <c r="M400" s="4">
        <f t="shared" si="83"/>
        <v>2.2787015031510462E-2</v>
      </c>
      <c r="N400" s="4">
        <f t="shared" si="84"/>
        <v>2.2786394927746183E-2</v>
      </c>
      <c r="O400" s="4">
        <f t="shared" si="85"/>
        <v>2.2786394945569863E-2</v>
      </c>
      <c r="P400" s="5">
        <f t="shared" si="86"/>
        <v>2.2785774895273562E-2</v>
      </c>
    </row>
    <row r="401" spans="4:16" x14ac:dyDescent="0.25">
      <c r="D401" s="16">
        <f t="shared" si="77"/>
        <v>4.3819999999999419</v>
      </c>
      <c r="E401" s="5">
        <f t="shared" si="78"/>
        <v>21.145696941825694</v>
      </c>
      <c r="G401" s="16">
        <f t="shared" si="79"/>
        <v>4.3819999999999419</v>
      </c>
      <c r="H401" s="4">
        <f t="shared" si="80"/>
        <v>21.145187344674014</v>
      </c>
      <c r="I401" s="5">
        <f t="shared" si="81"/>
        <v>30.290896140780532</v>
      </c>
      <c r="K401" s="16">
        <f t="shared" si="76"/>
        <v>4.3819999999999419</v>
      </c>
      <c r="L401" s="15">
        <f t="shared" si="82"/>
        <v>21.145445076737353</v>
      </c>
      <c r="M401" s="4">
        <f t="shared" si="83"/>
        <v>2.2785774895273562E-2</v>
      </c>
      <c r="N401" s="4">
        <f t="shared" si="84"/>
        <v>2.2785154898441136E-2</v>
      </c>
      <c r="O401" s="4">
        <f t="shared" si="85"/>
        <v>2.2785154916260722E-2</v>
      </c>
      <c r="P401" s="5">
        <f t="shared" si="86"/>
        <v>2.2784534972883984E-2</v>
      </c>
    </row>
    <row r="402" spans="4:16" x14ac:dyDescent="0.25">
      <c r="D402" s="16">
        <f t="shared" si="77"/>
        <v>4.3879999999999422</v>
      </c>
      <c r="E402" s="5">
        <f t="shared" si="78"/>
        <v>21.168481462321076</v>
      </c>
      <c r="G402" s="16">
        <f t="shared" si="79"/>
        <v>4.3879999999999422</v>
      </c>
      <c r="H402" s="4">
        <f t="shared" si="80"/>
        <v>21.16797062542684</v>
      </c>
      <c r="I402" s="5">
        <f t="shared" si="81"/>
        <v>30.336464000682803</v>
      </c>
      <c r="K402" s="16">
        <f t="shared" si="76"/>
        <v>4.3879999999999422</v>
      </c>
      <c r="L402" s="15">
        <f t="shared" si="82"/>
        <v>21.168228991838127</v>
      </c>
      <c r="M402" s="4">
        <f t="shared" si="83"/>
        <v>2.2784534972883984E-2</v>
      </c>
      <c r="N402" s="4">
        <f t="shared" si="84"/>
        <v>2.2783915082958826E-2</v>
      </c>
      <c r="O402" s="4">
        <f t="shared" si="85"/>
        <v>2.2783915100774318E-2</v>
      </c>
      <c r="P402" s="5">
        <f t="shared" si="86"/>
        <v>2.2783295264292555E-2</v>
      </c>
    </row>
    <row r="403" spans="4:16" x14ac:dyDescent="0.25">
      <c r="D403" s="16">
        <f t="shared" si="77"/>
        <v>4.3939999999999424</v>
      </c>
      <c r="E403" s="5">
        <f t="shared" si="78"/>
        <v>21.191264743073901</v>
      </c>
      <c r="G403" s="16">
        <f t="shared" si="79"/>
        <v>4.3939999999999424</v>
      </c>
      <c r="H403" s="4">
        <f t="shared" si="80"/>
        <v>21.190752666650873</v>
      </c>
      <c r="I403" s="5">
        <f t="shared" si="81"/>
        <v>30.382029381452849</v>
      </c>
      <c r="K403" s="16">
        <f t="shared" si="76"/>
        <v>4.3939999999999424</v>
      </c>
      <c r="L403" s="15">
        <f t="shared" si="82"/>
        <v>21.19101166733719</v>
      </c>
      <c r="M403" s="4">
        <f t="shared" si="83"/>
        <v>2.2783295264292555E-2</v>
      </c>
      <c r="N403" s="4">
        <f t="shared" si="84"/>
        <v>2.2782675481250094E-2</v>
      </c>
      <c r="O403" s="4">
        <f t="shared" si="85"/>
        <v>2.2782675499061485E-2</v>
      </c>
      <c r="P403" s="5">
        <f t="shared" si="86"/>
        <v>2.2782055769450128E-2</v>
      </c>
    </row>
    <row r="404" spans="4:16" x14ac:dyDescent="0.25">
      <c r="D404" s="16">
        <f t="shared" si="77"/>
        <v>4.3999999999999426</v>
      </c>
      <c r="E404" s="5">
        <f t="shared" si="78"/>
        <v>21.214046784297935</v>
      </c>
      <c r="G404" s="16">
        <f t="shared" si="79"/>
        <v>4.3999999999999426</v>
      </c>
      <c r="H404" s="4">
        <f t="shared" si="80"/>
        <v>21.21353346855982</v>
      </c>
      <c r="I404" s="5">
        <f t="shared" si="81"/>
        <v>30.427592283518106</v>
      </c>
      <c r="K404" s="16">
        <f t="shared" si="76"/>
        <v>4.3999999999999426</v>
      </c>
      <c r="L404" s="15">
        <f t="shared" si="82"/>
        <v>21.213793103448261</v>
      </c>
      <c r="M404" s="4">
        <f t="shared" si="83"/>
        <v>2.2782055769450128E-2</v>
      </c>
      <c r="N404" s="4">
        <f t="shared" si="84"/>
        <v>2.278143609326579E-2</v>
      </c>
      <c r="O404" s="4">
        <f t="shared" si="85"/>
        <v>2.2781436111073087E-2</v>
      </c>
      <c r="P404" s="5">
        <f t="shared" si="86"/>
        <v>2.278081648830757E-2</v>
      </c>
    </row>
    <row r="405" spans="4:16" x14ac:dyDescent="0.25">
      <c r="D405" s="16">
        <f t="shared" si="77"/>
        <v>4.4059999999999429</v>
      </c>
      <c r="E405" s="5">
        <f t="shared" si="78"/>
        <v>21.236827586206882</v>
      </c>
      <c r="G405" s="16">
        <f t="shared" si="79"/>
        <v>4.4059999999999429</v>
      </c>
      <c r="H405" s="4">
        <f t="shared" si="80"/>
        <v>21.236313031367349</v>
      </c>
      <c r="I405" s="5">
        <f t="shared" si="81"/>
        <v>30.473152707305903</v>
      </c>
      <c r="K405" s="16">
        <f t="shared" si="76"/>
        <v>4.4059999999999429</v>
      </c>
      <c r="L405" s="15">
        <f t="shared" si="82"/>
        <v>21.236573300385022</v>
      </c>
      <c r="M405" s="4">
        <f t="shared" si="83"/>
        <v>2.278081648830757E-2</v>
      </c>
      <c r="N405" s="4">
        <f t="shared" si="84"/>
        <v>2.2780196918956788E-2</v>
      </c>
      <c r="O405" s="4">
        <f t="shared" si="85"/>
        <v>2.2780196936759992E-2</v>
      </c>
      <c r="P405" s="5">
        <f t="shared" si="86"/>
        <v>2.2779577420815756E-2</v>
      </c>
    </row>
    <row r="406" spans="4:16" x14ac:dyDescent="0.25">
      <c r="D406" s="16">
        <f t="shared" si="77"/>
        <v>4.4119999999999431</v>
      </c>
      <c r="E406" s="5">
        <f t="shared" si="78"/>
        <v>21.259607149014411</v>
      </c>
      <c r="G406" s="16">
        <f t="shared" si="79"/>
        <v>4.4119999999999431</v>
      </c>
      <c r="H406" s="4">
        <f t="shared" si="80"/>
        <v>21.259091355287069</v>
      </c>
      <c r="I406" s="5">
        <f t="shared" si="81"/>
        <v>30.518710653243481</v>
      </c>
      <c r="K406" s="16">
        <f t="shared" si="76"/>
        <v>4.4119999999999431</v>
      </c>
      <c r="L406" s="15">
        <f t="shared" si="82"/>
        <v>21.259352258361094</v>
      </c>
      <c r="M406" s="4">
        <f t="shared" si="83"/>
        <v>2.2779577420815756E-2</v>
      </c>
      <c r="N406" s="4">
        <f t="shared" si="84"/>
        <v>2.2778957958273973E-2</v>
      </c>
      <c r="O406" s="4">
        <f t="shared" si="85"/>
        <v>2.2778957976073089E-2</v>
      </c>
      <c r="P406" s="5">
        <f t="shared" si="86"/>
        <v>2.2778338566925578E-2</v>
      </c>
    </row>
    <row r="407" spans="4:16" x14ac:dyDescent="0.25">
      <c r="D407" s="16">
        <f t="shared" si="77"/>
        <v>4.4179999999999433</v>
      </c>
      <c r="E407" s="5">
        <f t="shared" si="78"/>
        <v>21.282385472934131</v>
      </c>
      <c r="G407" s="16">
        <f t="shared" si="79"/>
        <v>4.4179999999999433</v>
      </c>
      <c r="H407" s="4">
        <f t="shared" si="80"/>
        <v>21.281868440532548</v>
      </c>
      <c r="I407" s="5">
        <f t="shared" si="81"/>
        <v>30.564266121757974</v>
      </c>
      <c r="K407" s="16">
        <f t="shared" si="76"/>
        <v>4.4179999999999433</v>
      </c>
      <c r="L407" s="15">
        <f t="shared" si="82"/>
        <v>21.282129977590056</v>
      </c>
      <c r="M407" s="4">
        <f t="shared" si="83"/>
        <v>2.2778338566925578E-2</v>
      </c>
      <c r="N407" s="4">
        <f t="shared" si="84"/>
        <v>2.2777719211168248E-2</v>
      </c>
      <c r="O407" s="4">
        <f t="shared" si="85"/>
        <v>2.277771922896327E-2</v>
      </c>
      <c r="P407" s="5">
        <f t="shared" si="86"/>
        <v>2.277709992658794E-2</v>
      </c>
    </row>
    <row r="408" spans="4:16" x14ac:dyDescent="0.25">
      <c r="D408" s="16">
        <f t="shared" si="77"/>
        <v>4.4239999999999435</v>
      </c>
      <c r="E408" s="5">
        <f t="shared" si="78"/>
        <v>21.30516255817961</v>
      </c>
      <c r="G408" s="16">
        <f t="shared" si="79"/>
        <v>4.4239999999999435</v>
      </c>
      <c r="H408" s="4">
        <f t="shared" si="80"/>
        <v>21.304644287317299</v>
      </c>
      <c r="I408" s="5">
        <f t="shared" si="81"/>
        <v>30.609819113276423</v>
      </c>
      <c r="K408" s="16">
        <f t="shared" si="76"/>
        <v>4.4239999999999435</v>
      </c>
      <c r="L408" s="15">
        <f t="shared" si="82"/>
        <v>21.304906458285437</v>
      </c>
      <c r="M408" s="4">
        <f t="shared" si="83"/>
        <v>2.277709992658794E-2</v>
      </c>
      <c r="N408" s="4">
        <f t="shared" si="84"/>
        <v>2.2776480677590524E-2</v>
      </c>
      <c r="O408" s="4">
        <f t="shared" si="85"/>
        <v>2.2776480695381452E-2</v>
      </c>
      <c r="P408" s="5">
        <f t="shared" si="86"/>
        <v>2.2775861499753768E-2</v>
      </c>
    </row>
    <row r="409" spans="4:16" x14ac:dyDescent="0.25">
      <c r="D409" s="16">
        <f t="shared" si="77"/>
        <v>4.4299999999999438</v>
      </c>
      <c r="E409" s="5">
        <f t="shared" si="78"/>
        <v>21.32793840496436</v>
      </c>
      <c r="G409" s="16">
        <f t="shared" si="79"/>
        <v>4.4299999999999438</v>
      </c>
      <c r="H409" s="4">
        <f t="shared" si="80"/>
        <v>21.327418895854791</v>
      </c>
      <c r="I409" s="5">
        <f t="shared" si="81"/>
        <v>30.65536962822577</v>
      </c>
      <c r="K409" s="16">
        <f t="shared" si="76"/>
        <v>4.4299999999999438</v>
      </c>
      <c r="L409" s="15">
        <f t="shared" si="82"/>
        <v>21.327681700660715</v>
      </c>
      <c r="M409" s="4">
        <f t="shared" si="83"/>
        <v>2.2775861499753768E-2</v>
      </c>
      <c r="N409" s="4">
        <f t="shared" si="84"/>
        <v>2.2775242357491721E-2</v>
      </c>
      <c r="O409" s="4">
        <f t="shared" si="85"/>
        <v>2.2775242375278566E-2</v>
      </c>
      <c r="P409" s="5">
        <f t="shared" si="86"/>
        <v>2.2774623286373991E-2</v>
      </c>
    </row>
    <row r="410" spans="4:16" x14ac:dyDescent="0.25">
      <c r="D410" s="16">
        <f t="shared" si="77"/>
        <v>4.435999999999944</v>
      </c>
      <c r="E410" s="5">
        <f t="shared" si="78"/>
        <v>21.350713013501853</v>
      </c>
      <c r="G410" s="16">
        <f t="shared" si="79"/>
        <v>4.435999999999944</v>
      </c>
      <c r="H410" s="4">
        <f t="shared" si="80"/>
        <v>21.350192266358437</v>
      </c>
      <c r="I410" s="5">
        <f t="shared" si="81"/>
        <v>30.700917667032858</v>
      </c>
      <c r="K410" s="16">
        <f t="shared" si="76"/>
        <v>4.435999999999944</v>
      </c>
      <c r="L410" s="15">
        <f t="shared" si="82"/>
        <v>21.35045570492932</v>
      </c>
      <c r="M410" s="4">
        <f t="shared" si="83"/>
        <v>2.2774623286373991E-2</v>
      </c>
      <c r="N410" s="4">
        <f t="shared" si="84"/>
        <v>2.2774004250822794E-2</v>
      </c>
      <c r="O410" s="4">
        <f t="shared" si="85"/>
        <v>2.2774004268605548E-2</v>
      </c>
      <c r="P410" s="5">
        <f t="shared" si="86"/>
        <v>2.2773385286399557E-2</v>
      </c>
    </row>
    <row r="411" spans="4:16" x14ac:dyDescent="0.25">
      <c r="D411" s="16">
        <f t="shared" si="77"/>
        <v>4.4419999999999442</v>
      </c>
      <c r="E411" s="5">
        <f t="shared" si="78"/>
        <v>21.373486384005499</v>
      </c>
      <c r="G411" s="16">
        <f t="shared" si="79"/>
        <v>4.4419999999999442</v>
      </c>
      <c r="H411" s="4">
        <f t="shared" si="80"/>
        <v>21.37296439904161</v>
      </c>
      <c r="I411" s="5">
        <f t="shared" si="81"/>
        <v>30.74646323012443</v>
      </c>
      <c r="K411" s="16">
        <f t="shared" si="76"/>
        <v>4.4419999999999442</v>
      </c>
      <c r="L411" s="15">
        <f t="shared" si="82"/>
        <v>21.373228471304632</v>
      </c>
      <c r="M411" s="4">
        <f t="shared" si="83"/>
        <v>2.2773385286399557E-2</v>
      </c>
      <c r="N411" s="4">
        <f t="shared" si="84"/>
        <v>2.2772766357534686E-2</v>
      </c>
      <c r="O411" s="4">
        <f t="shared" si="85"/>
        <v>2.2772766375313353E-2</v>
      </c>
      <c r="P411" s="5">
        <f t="shared" si="86"/>
        <v>2.2772147499781431E-2</v>
      </c>
    </row>
    <row r="412" spans="4:16" x14ac:dyDescent="0.25">
      <c r="D412" s="16">
        <f t="shared" si="77"/>
        <v>4.4479999999999444</v>
      </c>
      <c r="E412" s="5">
        <f t="shared" si="78"/>
        <v>21.396258516688672</v>
      </c>
      <c r="G412" s="16">
        <f t="shared" si="79"/>
        <v>4.4479999999999444</v>
      </c>
      <c r="H412" s="4">
        <f t="shared" si="80"/>
        <v>21.395735294117628</v>
      </c>
      <c r="I412" s="5">
        <f t="shared" si="81"/>
        <v>30.792006317927136</v>
      </c>
      <c r="K412" s="16">
        <f t="shared" si="76"/>
        <v>4.4479999999999444</v>
      </c>
      <c r="L412" s="15">
        <f t="shared" si="82"/>
        <v>21.395999999999983</v>
      </c>
      <c r="M412" s="4">
        <f t="shared" si="83"/>
        <v>2.2772147499781431E-2</v>
      </c>
      <c r="N412" s="4">
        <f t="shared" si="84"/>
        <v>2.2771528677578371E-2</v>
      </c>
      <c r="O412" s="4">
        <f t="shared" si="85"/>
        <v>2.2771528695352955E-2</v>
      </c>
      <c r="P412" s="5">
        <f t="shared" si="86"/>
        <v>2.277090992647059E-2</v>
      </c>
    </row>
    <row r="413" spans="4:16" x14ac:dyDescent="0.25">
      <c r="D413" s="16">
        <f t="shared" si="77"/>
        <v>4.4539999999999447</v>
      </c>
      <c r="E413" s="5">
        <f t="shared" si="78"/>
        <v>21.41902941176469</v>
      </c>
      <c r="G413" s="16">
        <f t="shared" si="79"/>
        <v>4.4539999999999447</v>
      </c>
      <c r="H413" s="4">
        <f t="shared" si="80"/>
        <v>21.418504951799761</v>
      </c>
      <c r="I413" s="5">
        <f t="shared" si="81"/>
        <v>30.837546930867525</v>
      </c>
      <c r="K413" s="16">
        <f t="shared" si="76"/>
        <v>4.4539999999999447</v>
      </c>
      <c r="L413" s="15">
        <f t="shared" si="82"/>
        <v>21.418770291228657</v>
      </c>
      <c r="M413" s="4">
        <f t="shared" si="83"/>
        <v>2.277090992647059E-2</v>
      </c>
      <c r="N413" s="4">
        <f t="shared" si="84"/>
        <v>2.2770291210904833E-2</v>
      </c>
      <c r="O413" s="4">
        <f t="shared" si="85"/>
        <v>2.2770291228675337E-2</v>
      </c>
      <c r="P413" s="5">
        <f t="shared" si="86"/>
        <v>2.2769672566418021E-2</v>
      </c>
    </row>
    <row r="414" spans="4:16" x14ac:dyDescent="0.25">
      <c r="D414" s="16">
        <f t="shared" si="77"/>
        <v>4.4599999999999449</v>
      </c>
      <c r="E414" s="5">
        <f t="shared" si="78"/>
        <v>21.441799069446823</v>
      </c>
      <c r="G414" s="16">
        <f t="shared" si="79"/>
        <v>4.4599999999999449</v>
      </c>
      <c r="H414" s="4">
        <f t="shared" si="80"/>
        <v>21.441273372301229</v>
      </c>
      <c r="I414" s="5">
        <f t="shared" si="81"/>
        <v>30.883085069372047</v>
      </c>
      <c r="K414" s="16">
        <f t="shared" si="76"/>
        <v>4.4599999999999449</v>
      </c>
      <c r="L414" s="15">
        <f t="shared" si="82"/>
        <v>21.441539345203889</v>
      </c>
      <c r="M414" s="4">
        <f t="shared" si="83"/>
        <v>2.2769672566418021E-2</v>
      </c>
      <c r="N414" s="4">
        <f t="shared" si="84"/>
        <v>2.276905395746507E-2</v>
      </c>
      <c r="O414" s="4">
        <f t="shared" si="85"/>
        <v>2.2769053975231487E-2</v>
      </c>
      <c r="P414" s="5">
        <f t="shared" si="86"/>
        <v>2.2768435419574736E-2</v>
      </c>
    </row>
    <row r="415" spans="4:16" x14ac:dyDescent="0.25">
      <c r="D415" s="16">
        <f t="shared" si="77"/>
        <v>4.4659999999999451</v>
      </c>
      <c r="E415" s="5">
        <f t="shared" si="78"/>
        <v>21.464567489948291</v>
      </c>
      <c r="G415" s="16">
        <f t="shared" si="79"/>
        <v>4.4659999999999451</v>
      </c>
      <c r="H415" s="4">
        <f t="shared" si="80"/>
        <v>21.464040555835204</v>
      </c>
      <c r="I415" s="5">
        <f t="shared" si="81"/>
        <v>30.928620733867053</v>
      </c>
      <c r="K415" s="16">
        <f t="shared" si="76"/>
        <v>4.4659999999999451</v>
      </c>
      <c r="L415" s="15">
        <f t="shared" si="82"/>
        <v>21.464307162138862</v>
      </c>
      <c r="M415" s="4">
        <f t="shared" si="83"/>
        <v>2.2768435419574736E-2</v>
      </c>
      <c r="N415" s="4">
        <f t="shared" si="84"/>
        <v>2.2767816917210092E-2</v>
      </c>
      <c r="O415" s="4">
        <f t="shared" si="85"/>
        <v>2.2767816934972433E-2</v>
      </c>
      <c r="P415" s="5">
        <f t="shared" si="86"/>
        <v>2.2767198485891742E-2</v>
      </c>
    </row>
    <row r="416" spans="4:16" x14ac:dyDescent="0.25">
      <c r="D416" s="16">
        <f t="shared" si="77"/>
        <v>4.4719999999999454</v>
      </c>
      <c r="E416" s="5">
        <f t="shared" si="78"/>
        <v>21.487334673482266</v>
      </c>
      <c r="G416" s="16">
        <f t="shared" si="79"/>
        <v>4.4719999999999454</v>
      </c>
      <c r="H416" s="4">
        <f t="shared" si="80"/>
        <v>21.486806502614812</v>
      </c>
      <c r="I416" s="5">
        <f t="shared" si="81"/>
        <v>30.9741539247788</v>
      </c>
      <c r="K416" s="16">
        <f t="shared" si="76"/>
        <v>4.4719999999999454</v>
      </c>
      <c r="L416" s="15">
        <f t="shared" si="82"/>
        <v>21.487073742246711</v>
      </c>
      <c r="M416" s="4">
        <f t="shared" si="83"/>
        <v>2.2767198485891742E-2</v>
      </c>
      <c r="N416" s="4">
        <f t="shared" si="84"/>
        <v>2.2766580090090929E-2</v>
      </c>
      <c r="O416" s="4">
        <f t="shared" si="85"/>
        <v>2.2766580107849186E-2</v>
      </c>
      <c r="P416" s="5">
        <f t="shared" si="86"/>
        <v>2.2765961765320083E-2</v>
      </c>
    </row>
    <row r="417" spans="4:16" x14ac:dyDescent="0.25">
      <c r="D417" s="16">
        <f t="shared" si="77"/>
        <v>4.4779999999999456</v>
      </c>
      <c r="E417" s="5">
        <f t="shared" si="78"/>
        <v>21.510100620261873</v>
      </c>
      <c r="G417" s="16">
        <f t="shared" si="79"/>
        <v>4.4779999999999456</v>
      </c>
      <c r="H417" s="4">
        <f t="shared" si="80"/>
        <v>21.509571212853125</v>
      </c>
      <c r="I417" s="5">
        <f t="shared" si="81"/>
        <v>31.019684642533445</v>
      </c>
      <c r="K417" s="16">
        <f t="shared" si="76"/>
        <v>4.4779999999999456</v>
      </c>
      <c r="L417" s="15">
        <f t="shared" si="82"/>
        <v>21.509839085740524</v>
      </c>
      <c r="M417" s="4">
        <f t="shared" si="83"/>
        <v>2.2765961765320083E-2</v>
      </c>
      <c r="N417" s="4">
        <f t="shared" si="84"/>
        <v>2.2765343476058617E-2</v>
      </c>
      <c r="O417" s="4">
        <f t="shared" si="85"/>
        <v>2.2765343493812793E-2</v>
      </c>
      <c r="P417" s="5">
        <f t="shared" si="86"/>
        <v>2.27647252578108E-2</v>
      </c>
    </row>
    <row r="418" spans="4:16" x14ac:dyDescent="0.25">
      <c r="D418" s="16">
        <f t="shared" si="77"/>
        <v>4.4839999999999458</v>
      </c>
      <c r="E418" s="5">
        <f t="shared" si="78"/>
        <v>21.532865330500186</v>
      </c>
      <c r="G418" s="16">
        <f t="shared" si="79"/>
        <v>4.4839999999999458</v>
      </c>
      <c r="H418" s="4">
        <f t="shared" si="80"/>
        <v>21.532334686763168</v>
      </c>
      <c r="I418" s="5">
        <f t="shared" si="81"/>
        <v>31.065212887557049</v>
      </c>
      <c r="K418" s="16">
        <f t="shared" si="76"/>
        <v>4.4839999999999458</v>
      </c>
      <c r="L418" s="15">
        <f t="shared" si="82"/>
        <v>21.532603192833339</v>
      </c>
      <c r="M418" s="4">
        <f t="shared" si="83"/>
        <v>2.27647252578108E-2</v>
      </c>
      <c r="N418" s="4">
        <f t="shared" si="84"/>
        <v>2.2764107075064207E-2</v>
      </c>
      <c r="O418" s="4">
        <f t="shared" si="85"/>
        <v>2.2764107092814307E-2</v>
      </c>
      <c r="P418" s="5">
        <f t="shared" si="86"/>
        <v>2.2763488963314957E-2</v>
      </c>
    </row>
    <row r="419" spans="4:16" x14ac:dyDescent="0.25">
      <c r="D419" s="16">
        <f t="shared" si="77"/>
        <v>4.489999999999946</v>
      </c>
      <c r="E419" s="5">
        <f t="shared" si="78"/>
        <v>21.55562880441023</v>
      </c>
      <c r="G419" s="16">
        <f t="shared" si="79"/>
        <v>4.489999999999946</v>
      </c>
      <c r="H419" s="4">
        <f t="shared" si="80"/>
        <v>21.555096924557919</v>
      </c>
      <c r="I419" s="5">
        <f t="shared" si="81"/>
        <v>31.110738660275572</v>
      </c>
      <c r="K419" s="16">
        <f t="shared" si="76"/>
        <v>4.489999999999946</v>
      </c>
      <c r="L419" s="15">
        <f t="shared" si="82"/>
        <v>21.555366063738141</v>
      </c>
      <c r="M419" s="4">
        <f t="shared" si="83"/>
        <v>2.2763488963314957E-2</v>
      </c>
      <c r="N419" s="4">
        <f t="shared" si="84"/>
        <v>2.2762870887058775E-2</v>
      </c>
      <c r="O419" s="4">
        <f t="shared" si="85"/>
        <v>2.2762870904804798E-2</v>
      </c>
      <c r="P419" s="5">
        <f t="shared" si="86"/>
        <v>2.2762252881783625E-2</v>
      </c>
    </row>
    <row r="420" spans="4:16" x14ac:dyDescent="0.25">
      <c r="D420" s="16">
        <f t="shared" si="77"/>
        <v>4.4959999999999463</v>
      </c>
      <c r="E420" s="5">
        <f t="shared" si="78"/>
        <v>21.578391042204981</v>
      </c>
      <c r="G420" s="16">
        <f t="shared" si="79"/>
        <v>4.4959999999999463</v>
      </c>
      <c r="H420" s="4">
        <f t="shared" si="80"/>
        <v>21.577857926450307</v>
      </c>
      <c r="I420" s="5">
        <f t="shared" si="81"/>
        <v>31.156261961114875</v>
      </c>
      <c r="K420" s="16">
        <f t="shared" si="76"/>
        <v>4.4959999999999463</v>
      </c>
      <c r="L420" s="15">
        <f t="shared" si="82"/>
        <v>21.578127698667878</v>
      </c>
      <c r="M420" s="4">
        <f t="shared" si="83"/>
        <v>2.2762252881783625E-2</v>
      </c>
      <c r="N420" s="4">
        <f t="shared" si="84"/>
        <v>2.2761634911993397E-2</v>
      </c>
      <c r="O420" s="4">
        <f t="shared" si="85"/>
        <v>2.2761634929735344E-2</v>
      </c>
      <c r="P420" s="5">
        <f t="shared" si="86"/>
        <v>2.2761017013167899E-2</v>
      </c>
    </row>
    <row r="421" spans="4:16" x14ac:dyDescent="0.25">
      <c r="D421" s="16">
        <f t="shared" si="77"/>
        <v>4.5019999999999465</v>
      </c>
      <c r="E421" s="5">
        <f t="shared" si="78"/>
        <v>21.601152044097368</v>
      </c>
      <c r="G421" s="16">
        <f t="shared" si="79"/>
        <v>4.5019999999999465</v>
      </c>
      <c r="H421" s="4">
        <f t="shared" si="80"/>
        <v>21.600617692653206</v>
      </c>
      <c r="I421" s="5">
        <f t="shared" si="81"/>
        <v>31.201782790500729</v>
      </c>
      <c r="K421" s="16">
        <f t="shared" si="76"/>
        <v>4.5019999999999465</v>
      </c>
      <c r="L421" s="15">
        <f t="shared" si="82"/>
        <v>21.600888097835433</v>
      </c>
      <c r="M421" s="4">
        <f t="shared" si="83"/>
        <v>2.2761017013167899E-2</v>
      </c>
      <c r="N421" s="4">
        <f t="shared" si="84"/>
        <v>2.2760399149819168E-2</v>
      </c>
      <c r="O421" s="4">
        <f t="shared" si="85"/>
        <v>2.2760399167557042E-2</v>
      </c>
      <c r="P421" s="5">
        <f t="shared" si="86"/>
        <v>2.2759781357418876E-2</v>
      </c>
    </row>
    <row r="422" spans="4:16" x14ac:dyDescent="0.25">
      <c r="D422" s="16">
        <f t="shared" si="77"/>
        <v>4.5079999999999467</v>
      </c>
      <c r="E422" s="5">
        <f t="shared" si="78"/>
        <v>21.623911810300267</v>
      </c>
      <c r="G422" s="16">
        <f t="shared" si="79"/>
        <v>4.5079999999999467</v>
      </c>
      <c r="H422" s="4">
        <f t="shared" si="80"/>
        <v>21.623376223379449</v>
      </c>
      <c r="I422" s="5">
        <f t="shared" si="81"/>
        <v>31.247301148858799</v>
      </c>
      <c r="K422" s="16">
        <f t="shared" si="76"/>
        <v>4.5079999999999467</v>
      </c>
      <c r="L422" s="15">
        <f t="shared" si="82"/>
        <v>21.623647261453655</v>
      </c>
      <c r="M422" s="4">
        <f t="shared" si="83"/>
        <v>2.2759781357418876E-2</v>
      </c>
      <c r="N422" s="4">
        <f t="shared" si="84"/>
        <v>2.2759163600487204E-2</v>
      </c>
      <c r="O422" s="4">
        <f t="shared" si="85"/>
        <v>2.2759163618221005E-2</v>
      </c>
      <c r="P422" s="5">
        <f t="shared" si="86"/>
        <v>2.2758545914487675E-2</v>
      </c>
    </row>
    <row r="423" spans="4:16" x14ac:dyDescent="0.25">
      <c r="D423" s="16">
        <f t="shared" si="77"/>
        <v>4.5139999999999469</v>
      </c>
      <c r="E423" s="5">
        <f t="shared" si="78"/>
        <v>21.64667034102651</v>
      </c>
      <c r="G423" s="16">
        <f t="shared" si="79"/>
        <v>4.5139999999999469</v>
      </c>
      <c r="H423" s="4">
        <f t="shared" si="80"/>
        <v>21.646133518841815</v>
      </c>
      <c r="I423" s="5">
        <f t="shared" si="81"/>
        <v>31.292817036614654</v>
      </c>
      <c r="K423" s="16">
        <f t="shared" si="76"/>
        <v>4.5139999999999469</v>
      </c>
      <c r="L423" s="15">
        <f t="shared" si="82"/>
        <v>21.646405189735333</v>
      </c>
      <c r="M423" s="4">
        <f t="shared" si="83"/>
        <v>2.2758545914487675E-2</v>
      </c>
      <c r="N423" s="4">
        <f t="shared" si="84"/>
        <v>2.2757928263948624E-2</v>
      </c>
      <c r="O423" s="4">
        <f t="shared" si="85"/>
        <v>2.2757928281678351E-2</v>
      </c>
      <c r="P423" s="5">
        <f t="shared" si="86"/>
        <v>2.2757310684325429E-2</v>
      </c>
    </row>
    <row r="424" spans="4:16" x14ac:dyDescent="0.25">
      <c r="D424" s="16">
        <f t="shared" si="77"/>
        <v>4.5199999999999472</v>
      </c>
      <c r="E424" s="5">
        <f t="shared" si="78"/>
        <v>21.669427636488876</v>
      </c>
      <c r="G424" s="16">
        <f t="shared" si="79"/>
        <v>4.5199999999999472</v>
      </c>
      <c r="H424" s="4">
        <f t="shared" si="80"/>
        <v>21.668889579253037</v>
      </c>
      <c r="I424" s="5">
        <f t="shared" si="81"/>
        <v>31.33833045419377</v>
      </c>
      <c r="K424" s="16">
        <f t="shared" si="76"/>
        <v>4.5199999999999472</v>
      </c>
      <c r="L424" s="15">
        <f t="shared" si="82"/>
        <v>21.669161882893214</v>
      </c>
      <c r="M424" s="4">
        <f t="shared" si="83"/>
        <v>2.2757310684325429E-2</v>
      </c>
      <c r="N424" s="4">
        <f t="shared" si="84"/>
        <v>2.2756693140154566E-2</v>
      </c>
      <c r="O424" s="4">
        <f t="shared" si="85"/>
        <v>2.2756693157880228E-2</v>
      </c>
      <c r="P424" s="5">
        <f t="shared" si="86"/>
        <v>2.2756075666883282E-2</v>
      </c>
    </row>
    <row r="425" spans="4:16" x14ac:dyDescent="0.25">
      <c r="D425" s="16">
        <f t="shared" si="77"/>
        <v>4.5259999999999474</v>
      </c>
      <c r="E425" s="5">
        <f t="shared" si="78"/>
        <v>21.692183696900099</v>
      </c>
      <c r="G425" s="16">
        <f t="shared" si="79"/>
        <v>4.5259999999999474</v>
      </c>
      <c r="H425" s="4">
        <f t="shared" si="80"/>
        <v>21.691644404825798</v>
      </c>
      <c r="I425" s="5">
        <f t="shared" si="81"/>
        <v>31.38384140202152</v>
      </c>
      <c r="K425" s="16">
        <f t="shared" si="76"/>
        <v>4.5259999999999474</v>
      </c>
      <c r="L425" s="15">
        <f t="shared" si="82"/>
        <v>21.691917341139991</v>
      </c>
      <c r="M425" s="4">
        <f t="shared" si="83"/>
        <v>2.2756075666883282E-2</v>
      </c>
      <c r="N425" s="4">
        <f t="shared" si="84"/>
        <v>2.275545822905619E-2</v>
      </c>
      <c r="O425" s="4">
        <f t="shared" si="85"/>
        <v>2.2755458246777778E-2</v>
      </c>
      <c r="P425" s="5">
        <f t="shared" si="86"/>
        <v>2.2754840862112394E-2</v>
      </c>
    </row>
    <row r="426" spans="4:16" x14ac:dyDescent="0.25">
      <c r="D426" s="16">
        <f t="shared" si="77"/>
        <v>4.5319999999999476</v>
      </c>
      <c r="E426" s="5">
        <f t="shared" si="78"/>
        <v>21.71493852247286</v>
      </c>
      <c r="G426" s="16">
        <f t="shared" si="79"/>
        <v>4.5319999999999476</v>
      </c>
      <c r="H426" s="4">
        <f t="shared" si="80"/>
        <v>21.714397995772735</v>
      </c>
      <c r="I426" s="5">
        <f t="shared" si="81"/>
        <v>31.42934988052318</v>
      </c>
      <c r="K426" s="16">
        <f t="shared" si="76"/>
        <v>4.5319999999999476</v>
      </c>
      <c r="L426" s="15">
        <f t="shared" si="82"/>
        <v>21.714671564688313</v>
      </c>
      <c r="M426" s="4">
        <f t="shared" si="83"/>
        <v>2.2754840862112394E-2</v>
      </c>
      <c r="N426" s="4">
        <f t="shared" si="84"/>
        <v>2.2754223530604651E-2</v>
      </c>
      <c r="O426" s="4">
        <f t="shared" si="85"/>
        <v>2.2754223548322169E-2</v>
      </c>
      <c r="P426" s="5">
        <f t="shared" si="86"/>
        <v>2.2753606269963936E-2</v>
      </c>
    </row>
    <row r="427" spans="4:16" x14ac:dyDescent="0.25">
      <c r="D427" s="16">
        <f t="shared" si="77"/>
        <v>4.5379999999999479</v>
      </c>
      <c r="E427" s="5">
        <f t="shared" si="78"/>
        <v>21.737692113419797</v>
      </c>
      <c r="G427" s="16">
        <f t="shared" si="79"/>
        <v>4.5379999999999479</v>
      </c>
      <c r="H427" s="4">
        <f t="shared" si="80"/>
        <v>21.737150352306433</v>
      </c>
      <c r="I427" s="5">
        <f t="shared" si="81"/>
        <v>31.47485589012393</v>
      </c>
      <c r="K427" s="16">
        <f t="shared" si="76"/>
        <v>4.5379999999999479</v>
      </c>
      <c r="L427" s="15">
        <f t="shared" si="82"/>
        <v>21.737424553750778</v>
      </c>
      <c r="M427" s="4">
        <f t="shared" si="83"/>
        <v>2.2753606269963936E-2</v>
      </c>
      <c r="N427" s="4">
        <f t="shared" si="84"/>
        <v>2.2752989044751138E-2</v>
      </c>
      <c r="O427" s="4">
        <f t="shared" si="85"/>
        <v>2.275298906246459E-2</v>
      </c>
      <c r="P427" s="5">
        <f t="shared" si="86"/>
        <v>2.2752371890389096E-2</v>
      </c>
    </row>
    <row r="428" spans="4:16" x14ac:dyDescent="0.25">
      <c r="D428" s="16">
        <f t="shared" si="77"/>
        <v>4.5439999999999481</v>
      </c>
      <c r="E428" s="5">
        <f t="shared" si="78"/>
        <v>21.760444469953494</v>
      </c>
      <c r="G428" s="16">
        <f t="shared" si="79"/>
        <v>4.5439999999999481</v>
      </c>
      <c r="H428" s="4">
        <f t="shared" si="80"/>
        <v>21.759901474639424</v>
      </c>
      <c r="I428" s="5">
        <f t="shared" si="81"/>
        <v>31.520359431248853</v>
      </c>
      <c r="K428" s="16">
        <f t="shared" si="76"/>
        <v>4.5439999999999481</v>
      </c>
      <c r="L428" s="15">
        <f t="shared" si="82"/>
        <v>21.760176308539933</v>
      </c>
      <c r="M428" s="4">
        <f t="shared" si="83"/>
        <v>2.2752371890389096E-2</v>
      </c>
      <c r="N428" s="4">
        <f t="shared" si="84"/>
        <v>2.2751754771446839E-2</v>
      </c>
      <c r="O428" s="4">
        <f t="shared" si="85"/>
        <v>2.2751754789156226E-2</v>
      </c>
      <c r="P428" s="5">
        <f t="shared" si="86"/>
        <v>2.2751137723339074E-2</v>
      </c>
    </row>
    <row r="429" spans="4:16" x14ac:dyDescent="0.25">
      <c r="D429" s="16">
        <f t="shared" si="77"/>
        <v>4.5499999999999483</v>
      </c>
      <c r="E429" s="5">
        <f t="shared" si="78"/>
        <v>21.783195592286486</v>
      </c>
      <c r="G429" s="16">
        <f t="shared" si="79"/>
        <v>4.5499999999999483</v>
      </c>
      <c r="H429" s="4">
        <f t="shared" si="80"/>
        <v>21.7826513629842</v>
      </c>
      <c r="I429" s="5">
        <f t="shared" si="81"/>
        <v>31.565860504322934</v>
      </c>
      <c r="K429" s="16">
        <f t="shared" si="76"/>
        <v>4.5499999999999483</v>
      </c>
      <c r="L429" s="15">
        <f t="shared" si="82"/>
        <v>21.78292682926828</v>
      </c>
      <c r="M429" s="4">
        <f t="shared" si="83"/>
        <v>2.2751137723339074E-2</v>
      </c>
      <c r="N429" s="4">
        <f t="shared" si="84"/>
        <v>2.2750520710642968E-2</v>
      </c>
      <c r="O429" s="4">
        <f t="shared" si="85"/>
        <v>2.2750520728348288E-2</v>
      </c>
      <c r="P429" s="5">
        <f t="shared" si="86"/>
        <v>2.2749903768765092E-2</v>
      </c>
    </row>
    <row r="430" spans="4:16" x14ac:dyDescent="0.25">
      <c r="D430" s="16">
        <f t="shared" si="77"/>
        <v>4.5559999999999485</v>
      </c>
      <c r="E430" s="5">
        <f t="shared" si="78"/>
        <v>21.805945480631262</v>
      </c>
      <c r="G430" s="16">
        <f t="shared" si="79"/>
        <v>4.5559999999999485</v>
      </c>
      <c r="H430" s="4">
        <f t="shared" si="80"/>
        <v>21.8054000175532</v>
      </c>
      <c r="I430" s="5">
        <f t="shared" si="81"/>
        <v>31.611359109771062</v>
      </c>
      <c r="K430" s="16">
        <f t="shared" si="76"/>
        <v>4.5559999999999485</v>
      </c>
      <c r="L430" s="15">
        <f t="shared" si="82"/>
        <v>21.805676116148273</v>
      </c>
      <c r="M430" s="4">
        <f t="shared" si="83"/>
        <v>2.2749903768765092E-2</v>
      </c>
      <c r="N430" s="4">
        <f t="shared" si="84"/>
        <v>2.2749286862290743E-2</v>
      </c>
      <c r="O430" s="4">
        <f t="shared" si="85"/>
        <v>2.2749286879991996E-2</v>
      </c>
      <c r="P430" s="5">
        <f t="shared" si="86"/>
        <v>2.2748670026618373E-2</v>
      </c>
    </row>
    <row r="431" spans="4:16" x14ac:dyDescent="0.25">
      <c r="D431" s="16">
        <f t="shared" si="77"/>
        <v>4.5619999999999488</v>
      </c>
      <c r="E431" s="5">
        <f t="shared" si="78"/>
        <v>21.828694135200262</v>
      </c>
      <c r="G431" s="16">
        <f t="shared" si="79"/>
        <v>4.5619999999999488</v>
      </c>
      <c r="H431" s="4">
        <f t="shared" si="80"/>
        <v>21.828147438558812</v>
      </c>
      <c r="I431" s="5">
        <f t="shared" si="81"/>
        <v>31.656855248018022</v>
      </c>
      <c r="K431" s="16">
        <f t="shared" si="76"/>
        <v>4.5619999999999488</v>
      </c>
      <c r="L431" s="15">
        <f t="shared" si="82"/>
        <v>21.82842416939231</v>
      </c>
      <c r="M431" s="4">
        <f t="shared" si="83"/>
        <v>2.2748670026618373E-2</v>
      </c>
      <c r="N431" s="4">
        <f t="shared" si="84"/>
        <v>2.2748053226341401E-2</v>
      </c>
      <c r="O431" s="4">
        <f t="shared" si="85"/>
        <v>2.2748053244038596E-2</v>
      </c>
      <c r="P431" s="5">
        <f t="shared" si="86"/>
        <v>2.2747436496850158E-2</v>
      </c>
    </row>
    <row r="432" spans="4:16" x14ac:dyDescent="0.25">
      <c r="D432" s="16">
        <f t="shared" si="77"/>
        <v>4.567999999999949</v>
      </c>
      <c r="E432" s="5">
        <f t="shared" si="78"/>
        <v>21.851441556205874</v>
      </c>
      <c r="G432" s="16">
        <f t="shared" si="79"/>
        <v>4.567999999999949</v>
      </c>
      <c r="H432" s="4">
        <f t="shared" si="80"/>
        <v>21.850893626213377</v>
      </c>
      <c r="I432" s="5">
        <f t="shared" si="81"/>
        <v>31.702348919488507</v>
      </c>
      <c r="K432" s="16">
        <f t="shared" si="76"/>
        <v>4.567999999999949</v>
      </c>
      <c r="L432" s="15">
        <f t="shared" si="82"/>
        <v>21.851170989212751</v>
      </c>
      <c r="M432" s="4">
        <f t="shared" si="83"/>
        <v>2.2747436496850158E-2</v>
      </c>
      <c r="N432" s="4">
        <f t="shared" si="84"/>
        <v>2.274681980274619E-2</v>
      </c>
      <c r="O432" s="4">
        <f t="shared" si="85"/>
        <v>2.2746819820439326E-2</v>
      </c>
      <c r="P432" s="5">
        <f t="shared" si="86"/>
        <v>2.2746203179411707E-2</v>
      </c>
    </row>
    <row r="433" spans="4:16" x14ac:dyDescent="0.25">
      <c r="D433" s="16">
        <f t="shared" si="77"/>
        <v>4.5739999999999492</v>
      </c>
      <c r="E433" s="5">
        <f t="shared" si="78"/>
        <v>21.874187743860439</v>
      </c>
      <c r="G433" s="16">
        <f t="shared" si="79"/>
        <v>4.5739999999999492</v>
      </c>
      <c r="H433" s="4">
        <f t="shared" si="80"/>
        <v>21.873638580729192</v>
      </c>
      <c r="I433" s="5">
        <f t="shared" si="81"/>
        <v>31.747840124607112</v>
      </c>
      <c r="K433" s="16">
        <f t="shared" si="76"/>
        <v>4.5739999999999492</v>
      </c>
      <c r="L433" s="15">
        <f t="shared" si="82"/>
        <v>21.873916575821895</v>
      </c>
      <c r="M433" s="4">
        <f t="shared" si="83"/>
        <v>2.2746203179411707E-2</v>
      </c>
      <c r="N433" s="4">
        <f t="shared" si="84"/>
        <v>2.2745586591456382E-2</v>
      </c>
      <c r="O433" s="4">
        <f t="shared" si="85"/>
        <v>2.2745586609145451E-2</v>
      </c>
      <c r="P433" s="5">
        <f t="shared" si="86"/>
        <v>2.2744970074254297E-2</v>
      </c>
    </row>
    <row r="434" spans="4:16" x14ac:dyDescent="0.25">
      <c r="D434" s="16">
        <f t="shared" si="77"/>
        <v>4.5799999999999494</v>
      </c>
      <c r="E434" s="5">
        <f t="shared" si="78"/>
        <v>21.896932698376254</v>
      </c>
      <c r="G434" s="16">
        <f t="shared" si="79"/>
        <v>4.5799999999999494</v>
      </c>
      <c r="H434" s="4">
        <f t="shared" si="80"/>
        <v>21.8963823023185</v>
      </c>
      <c r="I434" s="5">
        <f t="shared" si="81"/>
        <v>31.793328863798333</v>
      </c>
      <c r="K434" s="16">
        <f t="shared" si="76"/>
        <v>4.5799999999999494</v>
      </c>
      <c r="L434" s="15">
        <f t="shared" si="82"/>
        <v>21.896660929432002</v>
      </c>
      <c r="M434" s="4">
        <f t="shared" si="83"/>
        <v>2.2744970074254297E-2</v>
      </c>
      <c r="N434" s="4">
        <f t="shared" si="84"/>
        <v>2.2744353592423244E-2</v>
      </c>
      <c r="O434" s="4">
        <f t="shared" si="85"/>
        <v>2.2744353610108257E-2</v>
      </c>
      <c r="P434" s="5">
        <f t="shared" si="86"/>
        <v>2.2743737181329202E-2</v>
      </c>
    </row>
    <row r="435" spans="4:16" x14ac:dyDescent="0.25">
      <c r="D435" s="16">
        <f t="shared" si="77"/>
        <v>4.5859999999999497</v>
      </c>
      <c r="E435" s="5">
        <f t="shared" si="78"/>
        <v>21.919676419965562</v>
      </c>
      <c r="G435" s="16">
        <f t="shared" si="79"/>
        <v>4.5859999999999497</v>
      </c>
      <c r="H435" s="4">
        <f t="shared" si="80"/>
        <v>21.919124791193497</v>
      </c>
      <c r="I435" s="5">
        <f t="shared" si="81"/>
        <v>31.83881513748657</v>
      </c>
      <c r="K435" s="16">
        <f t="shared" si="76"/>
        <v>4.5859999999999497</v>
      </c>
      <c r="L435" s="15">
        <f t="shared" si="82"/>
        <v>21.919404050255281</v>
      </c>
      <c r="M435" s="4">
        <f t="shared" si="83"/>
        <v>2.2743737181329202E-2</v>
      </c>
      <c r="N435" s="4">
        <f t="shared" si="84"/>
        <v>2.274312080559808E-2</v>
      </c>
      <c r="O435" s="4">
        <f t="shared" si="85"/>
        <v>2.2743120823279034E-2</v>
      </c>
      <c r="P435" s="5">
        <f t="shared" si="86"/>
        <v>2.2742504500587731E-2</v>
      </c>
    </row>
    <row r="436" spans="4:16" x14ac:dyDescent="0.25">
      <c r="D436" s="16">
        <f t="shared" si="77"/>
        <v>4.5919999999999499</v>
      </c>
      <c r="E436" s="5">
        <f t="shared" si="78"/>
        <v>21.942418908840558</v>
      </c>
      <c r="G436" s="16">
        <f t="shared" si="79"/>
        <v>4.5919999999999499</v>
      </c>
      <c r="H436" s="4">
        <f t="shared" si="80"/>
        <v>21.941866047566325</v>
      </c>
      <c r="I436" s="5">
        <f t="shared" si="81"/>
        <v>31.884298946096123</v>
      </c>
      <c r="K436" s="16">
        <f t="shared" si="76"/>
        <v>4.5919999999999499</v>
      </c>
      <c r="L436" s="15">
        <f t="shared" si="82"/>
        <v>21.942145938503888</v>
      </c>
      <c r="M436" s="4">
        <f t="shared" si="83"/>
        <v>2.2742504500587731E-2</v>
      </c>
      <c r="N436" s="4">
        <f t="shared" si="84"/>
        <v>2.2741888230932188E-2</v>
      </c>
      <c r="O436" s="4">
        <f t="shared" si="85"/>
        <v>2.2741888248609083E-2</v>
      </c>
      <c r="P436" s="5">
        <f t="shared" si="86"/>
        <v>2.2741272031981192E-2</v>
      </c>
    </row>
    <row r="437" spans="4:16" x14ac:dyDescent="0.25">
      <c r="D437" s="16">
        <f t="shared" si="77"/>
        <v>4.5979999999999501</v>
      </c>
      <c r="E437" s="5">
        <f t="shared" si="78"/>
        <v>21.965160165213387</v>
      </c>
      <c r="G437" s="16">
        <f t="shared" si="79"/>
        <v>4.5979999999999501</v>
      </c>
      <c r="H437" s="4">
        <f t="shared" si="80"/>
        <v>21.964606071649087</v>
      </c>
      <c r="I437" s="5">
        <f t="shared" si="81"/>
        <v>31.929780290051202</v>
      </c>
      <c r="K437" s="16">
        <f t="shared" si="76"/>
        <v>4.5979999999999501</v>
      </c>
      <c r="L437" s="15">
        <f t="shared" si="82"/>
        <v>21.964886594389938</v>
      </c>
      <c r="M437" s="4">
        <f t="shared" si="83"/>
        <v>2.2741272031981192E-2</v>
      </c>
      <c r="N437" s="4">
        <f t="shared" si="84"/>
        <v>2.274065586837689E-2</v>
      </c>
      <c r="O437" s="4">
        <f t="shared" si="85"/>
        <v>2.2740655886049732E-2</v>
      </c>
      <c r="P437" s="5">
        <f t="shared" si="86"/>
        <v>2.2740039775460911E-2</v>
      </c>
    </row>
    <row r="438" spans="4:16" x14ac:dyDescent="0.25">
      <c r="D438" s="16">
        <f t="shared" si="77"/>
        <v>4.6039999999999504</v>
      </c>
      <c r="E438" s="5">
        <f t="shared" si="78"/>
        <v>21.987900189296148</v>
      </c>
      <c r="G438" s="16">
        <f t="shared" si="79"/>
        <v>4.6039999999999504</v>
      </c>
      <c r="H438" s="4">
        <f t="shared" si="80"/>
        <v>21.987344863653831</v>
      </c>
      <c r="I438" s="5">
        <f t="shared" si="81"/>
        <v>31.97525916977591</v>
      </c>
      <c r="K438" s="16">
        <f t="shared" si="76"/>
        <v>4.6039999999999504</v>
      </c>
      <c r="L438" s="15">
        <f t="shared" si="82"/>
        <v>21.987626018125489</v>
      </c>
      <c r="M438" s="4">
        <f t="shared" si="83"/>
        <v>2.2740039775460911E-2</v>
      </c>
      <c r="N438" s="4">
        <f t="shared" si="84"/>
        <v>2.2739423717883518E-2</v>
      </c>
      <c r="O438" s="4">
        <f t="shared" si="85"/>
        <v>2.2739423735552305E-2</v>
      </c>
      <c r="P438" s="5">
        <f t="shared" si="86"/>
        <v>2.2738807730978233E-2</v>
      </c>
    </row>
    <row r="439" spans="4:16" x14ac:dyDescent="0.25">
      <c r="D439" s="16">
        <f t="shared" si="77"/>
        <v>4.6099999999999506</v>
      </c>
      <c r="E439" s="5">
        <f t="shared" si="78"/>
        <v>22.010638981300893</v>
      </c>
      <c r="G439" s="16">
        <f t="shared" si="79"/>
        <v>4.6099999999999506</v>
      </c>
      <c r="H439" s="4">
        <f t="shared" si="80"/>
        <v>22.010082423792557</v>
      </c>
      <c r="I439" s="5">
        <f t="shared" si="81"/>
        <v>32.020735585694261</v>
      </c>
      <c r="K439" s="16">
        <f t="shared" si="76"/>
        <v>4.6099999999999506</v>
      </c>
      <c r="L439" s="15">
        <f t="shared" si="82"/>
        <v>22.010364209922557</v>
      </c>
      <c r="M439" s="4">
        <f t="shared" si="83"/>
        <v>2.2738807730978233E-2</v>
      </c>
      <c r="N439" s="4">
        <f t="shared" si="84"/>
        <v>2.2738191779403425E-2</v>
      </c>
      <c r="O439" s="4">
        <f t="shared" si="85"/>
        <v>2.2738191797068159E-2</v>
      </c>
      <c r="P439" s="5">
        <f t="shared" si="86"/>
        <v>2.2737575898484512E-2</v>
      </c>
    </row>
    <row r="440" spans="4:16" x14ac:dyDescent="0.25">
      <c r="D440" s="16">
        <f t="shared" si="77"/>
        <v>4.6159999999999508</v>
      </c>
      <c r="E440" s="5">
        <f t="shared" si="78"/>
        <v>22.033376541439619</v>
      </c>
      <c r="G440" s="16">
        <f t="shared" si="79"/>
        <v>4.6159999999999508</v>
      </c>
      <c r="H440" s="4">
        <f t="shared" si="80"/>
        <v>22.032818752277219</v>
      </c>
      <c r="I440" s="5">
        <f t="shared" si="81"/>
        <v>32.066209538230162</v>
      </c>
      <c r="K440" s="16">
        <f t="shared" si="76"/>
        <v>4.6159999999999508</v>
      </c>
      <c r="L440" s="15">
        <f t="shared" si="82"/>
        <v>22.033101169993106</v>
      </c>
      <c r="M440" s="4">
        <f t="shared" si="83"/>
        <v>2.2737575898484512E-2</v>
      </c>
      <c r="N440" s="4">
        <f t="shared" si="84"/>
        <v>2.2736960052887972E-2</v>
      </c>
      <c r="O440" s="4">
        <f t="shared" si="85"/>
        <v>2.2736960070548651E-2</v>
      </c>
      <c r="P440" s="5">
        <f t="shared" si="86"/>
        <v>2.2736344277931114E-2</v>
      </c>
    </row>
    <row r="441" spans="4:16" x14ac:dyDescent="0.25">
      <c r="D441" s="16">
        <f t="shared" si="77"/>
        <v>4.621999999999951</v>
      </c>
      <c r="E441" s="5">
        <f t="shared" si="78"/>
        <v>22.056112869924281</v>
      </c>
      <c r="G441" s="16">
        <f t="shared" si="79"/>
        <v>4.621999999999951</v>
      </c>
      <c r="H441" s="4">
        <f t="shared" si="80"/>
        <v>22.055553849319718</v>
      </c>
      <c r="I441" s="5">
        <f t="shared" si="81"/>
        <v>32.111681027807435</v>
      </c>
      <c r="K441" s="16">
        <f t="shared" si="76"/>
        <v>4.621999999999951</v>
      </c>
      <c r="L441" s="15">
        <f t="shared" si="82"/>
        <v>22.05583689854905</v>
      </c>
      <c r="M441" s="4">
        <f t="shared" si="83"/>
        <v>2.2736344277931114E-2</v>
      </c>
      <c r="N441" s="4">
        <f t="shared" si="84"/>
        <v>2.2735728538288529E-2</v>
      </c>
      <c r="O441" s="4">
        <f t="shared" si="85"/>
        <v>2.2735728555945158E-2</v>
      </c>
      <c r="P441" s="5">
        <f t="shared" si="86"/>
        <v>2.2735112869269426E-2</v>
      </c>
    </row>
    <row r="442" spans="4:16" x14ac:dyDescent="0.25">
      <c r="D442" s="16">
        <f t="shared" si="77"/>
        <v>4.6279999999999513</v>
      </c>
      <c r="E442" s="5">
        <f t="shared" si="78"/>
        <v>22.07884796696678</v>
      </c>
      <c r="G442" s="16">
        <f t="shared" si="79"/>
        <v>4.6279999999999513</v>
      </c>
      <c r="H442" s="4">
        <f t="shared" si="80"/>
        <v>22.078287715131911</v>
      </c>
      <c r="I442" s="5">
        <f t="shared" si="81"/>
        <v>32.157150054849794</v>
      </c>
      <c r="K442" s="16">
        <f t="shared" si="76"/>
        <v>4.6279999999999513</v>
      </c>
      <c r="L442" s="15">
        <f t="shared" si="82"/>
        <v>22.078571395802257</v>
      </c>
      <c r="M442" s="4">
        <f t="shared" si="83"/>
        <v>2.2735112869269426E-2</v>
      </c>
      <c r="N442" s="4">
        <f t="shared" si="84"/>
        <v>2.273449723555649E-2</v>
      </c>
      <c r="O442" s="4">
        <f t="shared" si="85"/>
        <v>2.2734497253209071E-2</v>
      </c>
      <c r="P442" s="5">
        <f t="shared" si="86"/>
        <v>2.2733881672450839E-2</v>
      </c>
    </row>
    <row r="443" spans="4:16" x14ac:dyDescent="0.25">
      <c r="D443" s="16">
        <f t="shared" si="77"/>
        <v>4.6339999999999515</v>
      </c>
      <c r="E443" s="5">
        <f t="shared" si="78"/>
        <v>22.101581832778972</v>
      </c>
      <c r="G443" s="16">
        <f t="shared" si="79"/>
        <v>4.6339999999999515</v>
      </c>
      <c r="H443" s="4">
        <f t="shared" si="80"/>
        <v>22.101020349925605</v>
      </c>
      <c r="I443" s="5">
        <f t="shared" si="81"/>
        <v>32.202616619780862</v>
      </c>
      <c r="K443" s="16">
        <f t="shared" si="76"/>
        <v>4.6339999999999515</v>
      </c>
      <c r="L443" s="15">
        <f t="shared" si="82"/>
        <v>22.101304661964548</v>
      </c>
      <c r="M443" s="4">
        <f t="shared" si="83"/>
        <v>2.2733881672450839E-2</v>
      </c>
      <c r="N443" s="4">
        <f t="shared" si="84"/>
        <v>2.2733266144643261E-2</v>
      </c>
      <c r="O443" s="4">
        <f t="shared" si="85"/>
        <v>2.2733266162291793E-2</v>
      </c>
      <c r="P443" s="5">
        <f t="shared" si="86"/>
        <v>2.2732650687426772E-2</v>
      </c>
    </row>
    <row r="444" spans="4:16" x14ac:dyDescent="0.25">
      <c r="D444" s="16">
        <f t="shared" si="77"/>
        <v>4.6399999999999517</v>
      </c>
      <c r="E444" s="5">
        <f t="shared" si="78"/>
        <v>22.124314467572667</v>
      </c>
      <c r="G444" s="16">
        <f t="shared" si="79"/>
        <v>4.6399999999999517</v>
      </c>
      <c r="H444" s="4">
        <f t="shared" si="80"/>
        <v>22.123751753912558</v>
      </c>
      <c r="I444" s="5">
        <f t="shared" si="81"/>
        <v>32.24808072302416</v>
      </c>
      <c r="K444" s="16">
        <f t="shared" si="76"/>
        <v>4.6399999999999517</v>
      </c>
      <c r="L444" s="15">
        <f t="shared" si="82"/>
        <v>22.124036697247693</v>
      </c>
      <c r="M444" s="4">
        <f t="shared" si="83"/>
        <v>2.2732650687426772E-2</v>
      </c>
      <c r="N444" s="4">
        <f t="shared" si="84"/>
        <v>2.2732035265500258E-2</v>
      </c>
      <c r="O444" s="4">
        <f t="shared" si="85"/>
        <v>2.2732035283144741E-2</v>
      </c>
      <c r="P444" s="5">
        <f t="shared" si="86"/>
        <v>2.2731419914148641E-2</v>
      </c>
    </row>
    <row r="445" spans="4:16" x14ac:dyDescent="0.25">
      <c r="D445" s="16">
        <f t="shared" si="77"/>
        <v>4.6459999999999519</v>
      </c>
      <c r="E445" s="5">
        <f t="shared" si="78"/>
        <v>22.147045871559619</v>
      </c>
      <c r="G445" s="16">
        <f t="shared" si="79"/>
        <v>4.6459999999999519</v>
      </c>
      <c r="H445" s="4">
        <f t="shared" si="80"/>
        <v>22.146481927304475</v>
      </c>
      <c r="I445" s="5">
        <f t="shared" si="81"/>
        <v>32.29354236500312</v>
      </c>
      <c r="K445" s="16">
        <f t="shared" si="76"/>
        <v>4.6459999999999519</v>
      </c>
      <c r="L445" s="15">
        <f t="shared" si="82"/>
        <v>22.146767501863412</v>
      </c>
      <c r="M445" s="4">
        <f t="shared" si="83"/>
        <v>2.2731419914148641E-2</v>
      </c>
      <c r="N445" s="4">
        <f t="shared" si="84"/>
        <v>2.273080459807891E-2</v>
      </c>
      <c r="O445" s="4">
        <f t="shared" si="85"/>
        <v>2.2730804615719347E-2</v>
      </c>
      <c r="P445" s="5">
        <f t="shared" si="86"/>
        <v>2.2730189352567889E-2</v>
      </c>
    </row>
    <row r="446" spans="4:16" x14ac:dyDescent="0.25">
      <c r="D446" s="16">
        <f t="shared" si="77"/>
        <v>4.6519999999999522</v>
      </c>
      <c r="E446" s="5">
        <f t="shared" si="78"/>
        <v>22.169776044951536</v>
      </c>
      <c r="G446" s="16">
        <f t="shared" si="79"/>
        <v>4.6519999999999522</v>
      </c>
      <c r="H446" s="4">
        <f t="shared" si="80"/>
        <v>22.16921087031302</v>
      </c>
      <c r="I446" s="5">
        <f t="shared" si="81"/>
        <v>32.33900154614107</v>
      </c>
      <c r="K446" s="16">
        <f t="shared" si="76"/>
        <v>4.6519999999999522</v>
      </c>
      <c r="L446" s="15">
        <f t="shared" si="82"/>
        <v>22.169497076023379</v>
      </c>
      <c r="M446" s="4">
        <f t="shared" si="83"/>
        <v>2.2730189352567889E-2</v>
      </c>
      <c r="N446" s="4">
        <f t="shared" si="84"/>
        <v>2.2729574142330667E-2</v>
      </c>
      <c r="O446" s="4">
        <f t="shared" si="85"/>
        <v>2.2729574159967056E-2</v>
      </c>
      <c r="P446" s="5">
        <f t="shared" si="86"/>
        <v>2.2728959002635971E-2</v>
      </c>
    </row>
    <row r="447" spans="4:16" x14ac:dyDescent="0.25">
      <c r="D447" s="16">
        <f t="shared" si="77"/>
        <v>4.6579999999999524</v>
      </c>
      <c r="E447" s="5">
        <f t="shared" si="78"/>
        <v>22.192504987960081</v>
      </c>
      <c r="G447" s="16">
        <f t="shared" si="79"/>
        <v>4.6579999999999524</v>
      </c>
      <c r="H447" s="4">
        <f t="shared" si="80"/>
        <v>22.191938583149806</v>
      </c>
      <c r="I447" s="5">
        <f t="shared" si="81"/>
        <v>32.384458266861245</v>
      </c>
      <c r="K447" s="16">
        <f t="shared" si="76"/>
        <v>4.6579999999999524</v>
      </c>
      <c r="L447" s="15">
        <f t="shared" si="82"/>
        <v>22.19222541993922</v>
      </c>
      <c r="M447" s="4">
        <f t="shared" si="83"/>
        <v>2.2728959002635971E-2</v>
      </c>
      <c r="N447" s="4">
        <f t="shared" si="84"/>
        <v>2.2728343898206983E-2</v>
      </c>
      <c r="O447" s="4">
        <f t="shared" si="85"/>
        <v>2.272834391583933E-2</v>
      </c>
      <c r="P447" s="5">
        <f t="shared" si="86"/>
        <v>2.2727728864304349E-2</v>
      </c>
    </row>
    <row r="448" spans="4:16" x14ac:dyDescent="0.25">
      <c r="D448" s="16">
        <f t="shared" si="77"/>
        <v>4.6639999999999526</v>
      </c>
      <c r="E448" s="5">
        <f t="shared" si="78"/>
        <v>22.215232700796868</v>
      </c>
      <c r="G448" s="16">
        <f t="shared" si="79"/>
        <v>4.6639999999999526</v>
      </c>
      <c r="H448" s="4">
        <f t="shared" si="80"/>
        <v>22.214665066026395</v>
      </c>
      <c r="I448" s="5">
        <f t="shared" si="81"/>
        <v>32.429912527586772</v>
      </c>
      <c r="K448" s="16">
        <f t="shared" si="76"/>
        <v>4.6639999999999526</v>
      </c>
      <c r="L448" s="15">
        <f t="shared" si="82"/>
        <v>22.214952533822508</v>
      </c>
      <c r="M448" s="4">
        <f t="shared" si="83"/>
        <v>2.2727728864304349E-2</v>
      </c>
      <c r="N448" s="4">
        <f t="shared" si="84"/>
        <v>2.2727113865659336E-2</v>
      </c>
      <c r="O448" s="4">
        <f t="shared" si="85"/>
        <v>2.2727113883287641E-2</v>
      </c>
      <c r="P448" s="5">
        <f t="shared" si="86"/>
        <v>2.2726498937524507E-2</v>
      </c>
    </row>
    <row r="449" spans="4:16" x14ac:dyDescent="0.25">
      <c r="D449" s="16">
        <f t="shared" si="77"/>
        <v>4.6699999999999529</v>
      </c>
      <c r="E449" s="5">
        <f t="shared" si="78"/>
        <v>22.237959183673457</v>
      </c>
      <c r="G449" s="16">
        <f t="shared" si="79"/>
        <v>4.6699999999999529</v>
      </c>
      <c r="H449" s="4">
        <f t="shared" si="80"/>
        <v>22.237390319154301</v>
      </c>
      <c r="I449" s="5">
        <f t="shared" si="81"/>
        <v>32.475364328740696</v>
      </c>
      <c r="K449" s="16">
        <f t="shared" si="76"/>
        <v>4.6699999999999529</v>
      </c>
      <c r="L449" s="15">
        <f t="shared" si="82"/>
        <v>22.237678417884773</v>
      </c>
      <c r="M449" s="4">
        <f t="shared" si="83"/>
        <v>2.2726498937524507E-2</v>
      </c>
      <c r="N449" s="4">
        <f t="shared" si="84"/>
        <v>2.2725884044639211E-2</v>
      </c>
      <c r="O449" s="4">
        <f t="shared" si="85"/>
        <v>2.2725884062263474E-2</v>
      </c>
      <c r="P449" s="5">
        <f t="shared" si="86"/>
        <v>2.2725269222247935E-2</v>
      </c>
    </row>
    <row r="450" spans="4:16" x14ac:dyDescent="0.25">
      <c r="D450" s="16">
        <f t="shared" si="77"/>
        <v>4.6759999999999531</v>
      </c>
      <c r="E450" s="5">
        <f t="shared" si="78"/>
        <v>22.260684436801363</v>
      </c>
      <c r="G450" s="16">
        <f t="shared" si="79"/>
        <v>4.6759999999999531</v>
      </c>
      <c r="H450" s="4">
        <f t="shared" si="80"/>
        <v>22.260114342744991</v>
      </c>
      <c r="I450" s="5">
        <f t="shared" si="81"/>
        <v>32.520813670745959</v>
      </c>
      <c r="K450" s="16">
        <f t="shared" si="76"/>
        <v>4.6759999999999531</v>
      </c>
      <c r="L450" s="15">
        <f t="shared" si="82"/>
        <v>22.260403072337489</v>
      </c>
      <c r="M450" s="4">
        <f t="shared" si="83"/>
        <v>2.2725269222247935E-2</v>
      </c>
      <c r="N450" s="4">
        <f t="shared" si="84"/>
        <v>2.2724654435098111E-2</v>
      </c>
      <c r="O450" s="4">
        <f t="shared" si="85"/>
        <v>2.2724654452718332E-2</v>
      </c>
      <c r="P450" s="5">
        <f t="shared" si="86"/>
        <v>2.2724039718426146E-2</v>
      </c>
    </row>
    <row r="451" spans="4:16" x14ac:dyDescent="0.25">
      <c r="D451" s="16">
        <f t="shared" si="77"/>
        <v>4.6819999999999533</v>
      </c>
      <c r="E451" s="5">
        <f t="shared" si="78"/>
        <v>22.283408460392053</v>
      </c>
      <c r="G451" s="16">
        <f t="shared" si="79"/>
        <v>4.6819999999999533</v>
      </c>
      <c r="H451" s="4">
        <f t="shared" si="80"/>
        <v>22.282837137009885</v>
      </c>
      <c r="I451" s="5">
        <f t="shared" si="81"/>
        <v>32.566260554025405</v>
      </c>
      <c r="K451" s="16">
        <f t="shared" si="76"/>
        <v>4.6819999999999533</v>
      </c>
      <c r="L451" s="15">
        <f t="shared" si="82"/>
        <v>22.283126497392093</v>
      </c>
      <c r="M451" s="4">
        <f t="shared" si="83"/>
        <v>2.2724039718426146E-2</v>
      </c>
      <c r="N451" s="4">
        <f t="shared" si="84"/>
        <v>2.272342503698755E-2</v>
      </c>
      <c r="O451" s="4">
        <f t="shared" si="85"/>
        <v>2.2723425054603733E-2</v>
      </c>
      <c r="P451" s="5">
        <f t="shared" si="86"/>
        <v>2.2722810426010653E-2</v>
      </c>
    </row>
    <row r="452" spans="4:16" x14ac:dyDescent="0.25">
      <c r="D452" s="16">
        <f t="shared" si="77"/>
        <v>4.6879999999999535</v>
      </c>
      <c r="E452" s="5">
        <f t="shared" si="78"/>
        <v>22.306131254656947</v>
      </c>
      <c r="G452" s="16">
        <f t="shared" si="79"/>
        <v>4.6879999999999535</v>
      </c>
      <c r="H452" s="4">
        <f t="shared" si="80"/>
        <v>22.305558702160351</v>
      </c>
      <c r="I452" s="5">
        <f t="shared" si="81"/>
        <v>32.611704979001786</v>
      </c>
      <c r="K452" s="16">
        <f t="shared" si="76"/>
        <v>4.6879999999999535</v>
      </c>
      <c r="L452" s="15">
        <f t="shared" si="82"/>
        <v>22.305848693259964</v>
      </c>
      <c r="M452" s="4">
        <f t="shared" si="83"/>
        <v>2.2722810426010653E-2</v>
      </c>
      <c r="N452" s="4">
        <f t="shared" si="84"/>
        <v>2.2722195850259058E-2</v>
      </c>
      <c r="O452" s="4">
        <f t="shared" si="85"/>
        <v>2.2722195867871203E-2</v>
      </c>
      <c r="P452" s="5">
        <f t="shared" si="86"/>
        <v>2.2721581344953005E-2</v>
      </c>
    </row>
    <row r="453" spans="4:16" x14ac:dyDescent="0.25">
      <c r="D453" s="16">
        <f t="shared" si="77"/>
        <v>4.6939999999999538</v>
      </c>
      <c r="E453" s="5">
        <f t="shared" si="78"/>
        <v>22.328852819807413</v>
      </c>
      <c r="G453" s="16">
        <f t="shared" si="79"/>
        <v>4.6939999999999538</v>
      </c>
      <c r="H453" s="4">
        <f t="shared" si="80"/>
        <v>22.328279038407711</v>
      </c>
      <c r="I453" s="5">
        <f t="shared" si="81"/>
        <v>32.657146946097747</v>
      </c>
      <c r="K453" s="16">
        <f t="shared" si="76"/>
        <v>4.6939999999999538</v>
      </c>
      <c r="L453" s="15">
        <f t="shared" si="82"/>
        <v>22.328569660152436</v>
      </c>
      <c r="M453" s="4">
        <f t="shared" si="83"/>
        <v>2.2721581344953005E-2</v>
      </c>
      <c r="N453" s="4">
        <f t="shared" si="84"/>
        <v>2.2720966874864176E-2</v>
      </c>
      <c r="O453" s="4">
        <f t="shared" si="85"/>
        <v>2.2720966892472282E-2</v>
      </c>
      <c r="P453" s="5">
        <f t="shared" si="86"/>
        <v>2.2720352475204743E-2</v>
      </c>
    </row>
    <row r="454" spans="4:16" x14ac:dyDescent="0.25">
      <c r="D454" s="16">
        <f t="shared" si="77"/>
        <v>4.699999999999954</v>
      </c>
      <c r="E454" s="5">
        <f t="shared" si="78"/>
        <v>22.351573156054773</v>
      </c>
      <c r="G454" s="16">
        <f t="shared" si="79"/>
        <v>4.699999999999954</v>
      </c>
      <c r="H454" s="4">
        <f t="shared" si="80"/>
        <v>22.350998145963239</v>
      </c>
      <c r="I454" s="5">
        <f t="shared" si="81"/>
        <v>32.70258645573584</v>
      </c>
      <c r="K454" s="16">
        <f t="shared" ref="K454:K504" si="87">K453+$B$1</f>
        <v>4.699999999999954</v>
      </c>
      <c r="L454" s="15">
        <f t="shared" si="82"/>
        <v>22.351289398280795</v>
      </c>
      <c r="M454" s="4">
        <f t="shared" si="83"/>
        <v>2.2720352475204743E-2</v>
      </c>
      <c r="N454" s="4">
        <f t="shared" si="84"/>
        <v>2.2719738110754461E-2</v>
      </c>
      <c r="O454" s="4">
        <f t="shared" si="85"/>
        <v>2.2719738128358528E-2</v>
      </c>
      <c r="P454" s="5">
        <f t="shared" si="86"/>
        <v>2.2719123816717434E-2</v>
      </c>
    </row>
    <row r="455" spans="4:16" x14ac:dyDescent="0.25">
      <c r="D455" s="16">
        <f t="shared" si="77"/>
        <v>4.7059999999999542</v>
      </c>
      <c r="E455" s="5">
        <f t="shared" si="78"/>
        <v>22.3742922636103</v>
      </c>
      <c r="G455" s="16">
        <f t="shared" si="79"/>
        <v>4.7059999999999542</v>
      </c>
      <c r="H455" s="4">
        <f t="shared" si="80"/>
        <v>22.373716025038156</v>
      </c>
      <c r="I455" s="5">
        <f t="shared" si="81"/>
        <v>32.748023508338527</v>
      </c>
      <c r="K455" s="16">
        <f t="shared" si="87"/>
        <v>4.7059999999999542</v>
      </c>
      <c r="L455" s="15">
        <f t="shared" si="82"/>
        <v>22.374007907856274</v>
      </c>
      <c r="M455" s="4">
        <f t="shared" si="83"/>
        <v>2.2719123816717434E-2</v>
      </c>
      <c r="N455" s="4">
        <f t="shared" si="84"/>
        <v>2.2718509557881485E-2</v>
      </c>
      <c r="O455" s="4">
        <f t="shared" si="85"/>
        <v>2.2718509575481521E-2</v>
      </c>
      <c r="P455" s="5">
        <f t="shared" si="86"/>
        <v>2.2717895369442652E-2</v>
      </c>
    </row>
    <row r="456" spans="4:16" x14ac:dyDescent="0.25">
      <c r="D456" s="16">
        <f t="shared" si="77"/>
        <v>4.7119999999999544</v>
      </c>
      <c r="E456" s="5">
        <f t="shared" si="78"/>
        <v>22.397010142685218</v>
      </c>
      <c r="G456" s="16">
        <f t="shared" si="79"/>
        <v>4.7119999999999544</v>
      </c>
      <c r="H456" s="4">
        <f t="shared" si="80"/>
        <v>22.396432675843641</v>
      </c>
      <c r="I456" s="5">
        <f t="shared" si="81"/>
        <v>32.793458104328167</v>
      </c>
      <c r="K456" s="16">
        <f t="shared" si="87"/>
        <v>4.7119999999999544</v>
      </c>
      <c r="L456" s="15">
        <f t="shared" si="82"/>
        <v>22.396725189090066</v>
      </c>
      <c r="M456" s="4">
        <f t="shared" si="83"/>
        <v>2.2717895369442652E-2</v>
      </c>
      <c r="N456" s="4">
        <f t="shared" si="84"/>
        <v>2.2717281216196834E-2</v>
      </c>
      <c r="O456" s="4">
        <f t="shared" si="85"/>
        <v>2.2717281233792835E-2</v>
      </c>
      <c r="P456" s="5">
        <f t="shared" si="86"/>
        <v>2.2716667133331991E-2</v>
      </c>
    </row>
    <row r="457" spans="4:16" x14ac:dyDescent="0.25">
      <c r="D457" s="16">
        <f t="shared" si="77"/>
        <v>4.7179999999999547</v>
      </c>
      <c r="E457" s="5">
        <f t="shared" si="78"/>
        <v>22.419726793490703</v>
      </c>
      <c r="G457" s="16">
        <f t="shared" si="79"/>
        <v>4.7179999999999547</v>
      </c>
      <c r="H457" s="4">
        <f t="shared" si="80"/>
        <v>22.419148098590821</v>
      </c>
      <c r="I457" s="5">
        <f t="shared" si="81"/>
        <v>32.838890244127022</v>
      </c>
      <c r="K457" s="16">
        <f t="shared" si="87"/>
        <v>4.7179999999999547</v>
      </c>
      <c r="L457" s="15">
        <f t="shared" si="82"/>
        <v>22.419441242193312</v>
      </c>
      <c r="M457" s="4">
        <f t="shared" si="83"/>
        <v>2.2716667133331991E-2</v>
      </c>
      <c r="N457" s="4">
        <f t="shared" si="84"/>
        <v>2.27160530856521E-2</v>
      </c>
      <c r="O457" s="4">
        <f t="shared" si="85"/>
        <v>2.2716053103244069E-2</v>
      </c>
      <c r="P457" s="5">
        <f t="shared" si="86"/>
        <v>2.2715439108337059E-2</v>
      </c>
    </row>
    <row r="458" spans="4:16" x14ac:dyDescent="0.25">
      <c r="D458" s="16">
        <f t="shared" si="77"/>
        <v>4.7239999999999549</v>
      </c>
      <c r="E458" s="5">
        <f t="shared" si="78"/>
        <v>22.442442216237882</v>
      </c>
      <c r="G458" s="16">
        <f t="shared" si="79"/>
        <v>4.7239999999999549</v>
      </c>
      <c r="H458" s="4">
        <f t="shared" si="80"/>
        <v>22.441862293490772</v>
      </c>
      <c r="I458" s="5">
        <f t="shared" si="81"/>
        <v>32.884319928157261</v>
      </c>
      <c r="K458" s="16">
        <f t="shared" si="87"/>
        <v>4.7239999999999549</v>
      </c>
      <c r="L458" s="15">
        <f t="shared" si="82"/>
        <v>22.442156067377098</v>
      </c>
      <c r="M458" s="4">
        <f t="shared" si="83"/>
        <v>2.2715439108337059E-2</v>
      </c>
      <c r="N458" s="4">
        <f t="shared" si="84"/>
        <v>2.2714825166198903E-2</v>
      </c>
      <c r="O458" s="4">
        <f t="shared" si="85"/>
        <v>2.2714825183786837E-2</v>
      </c>
      <c r="P458" s="5">
        <f t="shared" si="86"/>
        <v>2.2714211294409471E-2</v>
      </c>
    </row>
    <row r="459" spans="4:16" x14ac:dyDescent="0.25">
      <c r="D459" s="16">
        <f t="shared" si="77"/>
        <v>4.7299999999999551</v>
      </c>
      <c r="E459" s="5">
        <f t="shared" si="78"/>
        <v>22.465156411137833</v>
      </c>
      <c r="G459" s="16">
        <f t="shared" si="79"/>
        <v>4.7299999999999551</v>
      </c>
      <c r="H459" s="4">
        <f t="shared" si="80"/>
        <v>22.464575260754529</v>
      </c>
      <c r="I459" s="5">
        <f t="shared" si="81"/>
        <v>32.929747156840953</v>
      </c>
      <c r="K459" s="16">
        <f t="shared" si="87"/>
        <v>4.7299999999999551</v>
      </c>
      <c r="L459" s="15">
        <f t="shared" si="82"/>
        <v>22.464869664852472</v>
      </c>
      <c r="M459" s="4">
        <f t="shared" si="83"/>
        <v>2.2714211294409471E-2</v>
      </c>
      <c r="N459" s="4">
        <f t="shared" si="84"/>
        <v>2.2713597457788864E-2</v>
      </c>
      <c r="O459" s="4">
        <f t="shared" si="85"/>
        <v>2.2713597475372771E-2</v>
      </c>
      <c r="P459" s="5">
        <f t="shared" si="86"/>
        <v>2.2712983691500863E-2</v>
      </c>
    </row>
    <row r="460" spans="4:16" x14ac:dyDescent="0.25">
      <c r="D460" s="16">
        <f t="shared" si="77"/>
        <v>4.7359999999999554</v>
      </c>
      <c r="E460" s="5">
        <f t="shared" si="78"/>
        <v>22.487869378401591</v>
      </c>
      <c r="G460" s="16">
        <f t="shared" si="79"/>
        <v>4.7359999999999554</v>
      </c>
      <c r="H460" s="4">
        <f t="shared" si="80"/>
        <v>22.487287000593071</v>
      </c>
      <c r="I460" s="5">
        <f t="shared" si="81"/>
        <v>32.975171930600077</v>
      </c>
      <c r="K460" s="16">
        <f t="shared" si="87"/>
        <v>4.7359999999999554</v>
      </c>
      <c r="L460" s="15">
        <f t="shared" si="82"/>
        <v>22.487582034830425</v>
      </c>
      <c r="M460" s="4">
        <f t="shared" si="83"/>
        <v>2.2712983691500863E-2</v>
      </c>
      <c r="N460" s="4">
        <f t="shared" si="84"/>
        <v>2.2712369960373624E-2</v>
      </c>
      <c r="O460" s="4">
        <f t="shared" si="85"/>
        <v>2.2712369977953503E-2</v>
      </c>
      <c r="P460" s="5">
        <f t="shared" si="86"/>
        <v>2.2711756299562878E-2</v>
      </c>
    </row>
    <row r="461" spans="4:16" x14ac:dyDescent="0.25">
      <c r="D461" s="16">
        <f t="shared" si="77"/>
        <v>4.7419999999999556</v>
      </c>
      <c r="E461" s="5">
        <f t="shared" si="78"/>
        <v>22.510581118240133</v>
      </c>
      <c r="G461" s="16">
        <f t="shared" si="79"/>
        <v>4.7419999999999556</v>
      </c>
      <c r="H461" s="4">
        <f t="shared" si="80"/>
        <v>22.509997513217332</v>
      </c>
      <c r="I461" s="5">
        <f t="shared" si="81"/>
        <v>33.020594249856501</v>
      </c>
      <c r="K461" s="16">
        <f t="shared" si="87"/>
        <v>4.7419999999999556</v>
      </c>
      <c r="L461" s="15">
        <f t="shared" si="82"/>
        <v>22.510293177521906</v>
      </c>
      <c r="M461" s="4">
        <f t="shared" si="83"/>
        <v>2.2711756299562878E-2</v>
      </c>
      <c r="N461" s="4">
        <f t="shared" si="84"/>
        <v>2.2711142673904838E-2</v>
      </c>
      <c r="O461" s="4">
        <f t="shared" si="85"/>
        <v>2.2711142691480689E-2</v>
      </c>
      <c r="P461" s="5">
        <f t="shared" si="86"/>
        <v>2.2710529118547179E-2</v>
      </c>
    </row>
    <row r="462" spans="4:16" x14ac:dyDescent="0.25">
      <c r="D462" s="16">
        <f t="shared" si="77"/>
        <v>4.7479999999999558</v>
      </c>
      <c r="E462" s="5">
        <f t="shared" si="78"/>
        <v>22.533291630864394</v>
      </c>
      <c r="G462" s="16">
        <f t="shared" si="79"/>
        <v>4.7479999999999558</v>
      </c>
      <c r="H462" s="4">
        <f t="shared" si="80"/>
        <v>22.532706798838202</v>
      </c>
      <c r="I462" s="5">
        <f t="shared" si="81"/>
        <v>33.066014115032004</v>
      </c>
      <c r="K462" s="16">
        <f t="shared" si="87"/>
        <v>4.7479999999999558</v>
      </c>
      <c r="L462" s="15">
        <f t="shared" si="82"/>
        <v>22.533003093137811</v>
      </c>
      <c r="M462" s="4">
        <f t="shared" si="83"/>
        <v>2.2710529118547179E-2</v>
      </c>
      <c r="N462" s="4">
        <f t="shared" si="84"/>
        <v>2.2709915598334171E-2</v>
      </c>
      <c r="O462" s="4">
        <f t="shared" si="85"/>
        <v>2.2709915615905997E-2</v>
      </c>
      <c r="P462" s="5">
        <f t="shared" si="86"/>
        <v>2.2709302148405441E-2</v>
      </c>
    </row>
    <row r="463" spans="4:16" x14ac:dyDescent="0.25">
      <c r="D463" s="16">
        <f t="shared" ref="D463:D504" si="88">D462+$B$1</f>
        <v>4.753999999999956</v>
      </c>
      <c r="E463" s="5">
        <f t="shared" ref="E463:E504" si="89">E462+$B$1*(4-(E462/(100+D462)))</f>
        <v>22.556000916485264</v>
      </c>
      <c r="G463" s="16">
        <f t="shared" ref="G463:G504" si="90">G462+$B$1</f>
        <v>4.753999999999956</v>
      </c>
      <c r="H463" s="4">
        <f t="shared" ref="H463:H504" si="91">H462+$B$1*(4-(E463/(100+D463)))</f>
        <v>22.555414857666516</v>
      </c>
      <c r="I463" s="5">
        <f t="shared" ref="I463:I504" si="92">I462+$B$1*(4-(H462/(100+G462))+4-(H463/(100+G463)))</f>
        <v>33.11143152654828</v>
      </c>
      <c r="K463" s="16">
        <f t="shared" si="87"/>
        <v>4.753999999999956</v>
      </c>
      <c r="L463" s="15">
        <f t="shared" ref="L463:L504" si="93">L462+1/6*(M463+2*N463+2*O463+P463)</f>
        <v>22.555711781888991</v>
      </c>
      <c r="M463" s="4">
        <f t="shared" ref="M463:M504" si="94">$B$1*(4-(L462/(100+K462)))</f>
        <v>2.2709302148405441E-2</v>
      </c>
      <c r="N463" s="4">
        <f t="shared" ref="N463:N504" si="95">$B$1*(4-((L462+1/2*M463)/(100+(K462+1/2*$B$1))))</f>
        <v>2.270868873361331E-2</v>
      </c>
      <c r="O463" s="4">
        <f t="shared" ref="O463:O504" si="96">$B$1*(4-((L462+1/2*N463)/(100+(K462+1/2*$B$1))))</f>
        <v>2.2708688751181108E-2</v>
      </c>
      <c r="P463" s="5">
        <f t="shared" ref="P463:P504" si="97">$B$1*(4-((L462+O463)/(100+(K462+$B$1))))</f>
        <v>2.2708075389089356E-2</v>
      </c>
    </row>
    <row r="464" spans="4:16" x14ac:dyDescent="0.25">
      <c r="D464" s="16">
        <f t="shared" si="88"/>
        <v>4.7599999999999563</v>
      </c>
      <c r="E464" s="5">
        <f t="shared" si="89"/>
        <v>22.578708975313578</v>
      </c>
      <c r="G464" s="16">
        <f t="shared" si="90"/>
        <v>4.7599999999999563</v>
      </c>
      <c r="H464" s="4">
        <f t="shared" si="91"/>
        <v>22.578121689913061</v>
      </c>
      <c r="I464" s="5">
        <f t="shared" si="92"/>
        <v>33.156846484826907</v>
      </c>
      <c r="K464" s="16">
        <f t="shared" si="87"/>
        <v>4.7599999999999563</v>
      </c>
      <c r="L464" s="15">
        <f t="shared" si="93"/>
        <v>22.57841924398625</v>
      </c>
      <c r="M464" s="4">
        <f t="shared" si="94"/>
        <v>2.2708075389089356E-2</v>
      </c>
      <c r="N464" s="4">
        <f t="shared" si="95"/>
        <v>2.2707462079693947E-2</v>
      </c>
      <c r="O464" s="4">
        <f t="shared" si="96"/>
        <v>2.270746209725772E-2</v>
      </c>
      <c r="P464" s="5">
        <f t="shared" si="97"/>
        <v>2.2706848840550617E-2</v>
      </c>
    </row>
    <row r="465" spans="4:16" x14ac:dyDescent="0.25">
      <c r="D465" s="16">
        <f t="shared" si="88"/>
        <v>4.7659999999999565</v>
      </c>
      <c r="E465" s="5">
        <f t="shared" si="89"/>
        <v>22.601415807560123</v>
      </c>
      <c r="G465" s="16">
        <f t="shared" si="90"/>
        <v>4.7659999999999565</v>
      </c>
      <c r="H465" s="4">
        <f t="shared" si="91"/>
        <v>22.60082729578858</v>
      </c>
      <c r="I465" s="5">
        <f t="shared" si="92"/>
        <v>33.20225899028938</v>
      </c>
      <c r="K465" s="16">
        <f t="shared" si="87"/>
        <v>4.7659999999999565</v>
      </c>
      <c r="L465" s="15">
        <f t="shared" si="93"/>
        <v>22.601125479640338</v>
      </c>
      <c r="M465" s="4">
        <f t="shared" si="94"/>
        <v>2.2706848840550617E-2</v>
      </c>
      <c r="N465" s="4">
        <f t="shared" si="95"/>
        <v>2.2706235636527791E-2</v>
      </c>
      <c r="O465" s="4">
        <f t="shared" si="96"/>
        <v>2.2706235654087539E-2</v>
      </c>
      <c r="P465" s="5">
        <f t="shared" si="97"/>
        <v>2.2705622502740948E-2</v>
      </c>
    </row>
    <row r="466" spans="4:16" x14ac:dyDescent="0.25">
      <c r="D466" s="16">
        <f t="shared" si="88"/>
        <v>4.7719999999999567</v>
      </c>
      <c r="E466" s="5">
        <f t="shared" si="89"/>
        <v>22.624121413435642</v>
      </c>
      <c r="G466" s="16">
        <f t="shared" si="90"/>
        <v>4.7719999999999567</v>
      </c>
      <c r="H466" s="4">
        <f t="shared" si="91"/>
        <v>22.623531675503767</v>
      </c>
      <c r="I466" s="5">
        <f t="shared" si="92"/>
        <v>33.247669043357085</v>
      </c>
      <c r="K466" s="16">
        <f t="shared" si="87"/>
        <v>4.7719999999999567</v>
      </c>
      <c r="L466" s="15">
        <f t="shared" si="93"/>
        <v>22.623830489061959</v>
      </c>
      <c r="M466" s="4">
        <f t="shared" si="94"/>
        <v>2.2705622502740948E-2</v>
      </c>
      <c r="N466" s="4">
        <f t="shared" si="95"/>
        <v>2.2705009404066563E-2</v>
      </c>
      <c r="O466" s="4">
        <f t="shared" si="96"/>
        <v>2.2705009421622291E-2</v>
      </c>
      <c r="P466" s="5">
        <f t="shared" si="97"/>
        <v>2.2704396375612074E-2</v>
      </c>
    </row>
    <row r="467" spans="4:16" x14ac:dyDescent="0.25">
      <c r="D467" s="16">
        <f t="shared" si="88"/>
        <v>4.7779999999999569</v>
      </c>
      <c r="E467" s="5">
        <f t="shared" si="89"/>
        <v>22.646825793150828</v>
      </c>
      <c r="G467" s="16">
        <f t="shared" si="90"/>
        <v>4.7779999999999569</v>
      </c>
      <c r="H467" s="4">
        <f t="shared" si="91"/>
        <v>22.646234829269261</v>
      </c>
      <c r="I467" s="5">
        <f t="shared" si="92"/>
        <v>33.293076644451325</v>
      </c>
      <c r="K467" s="16">
        <f t="shared" si="87"/>
        <v>4.7779999999999569</v>
      </c>
      <c r="L467" s="15">
        <f t="shared" si="93"/>
        <v>22.646534272461771</v>
      </c>
      <c r="M467" s="4">
        <f t="shared" si="94"/>
        <v>2.2704396375612074E-2</v>
      </c>
      <c r="N467" s="4">
        <f t="shared" si="95"/>
        <v>2.2703783382262005E-2</v>
      </c>
      <c r="O467" s="4">
        <f t="shared" si="96"/>
        <v>2.2703783399813712E-2</v>
      </c>
      <c r="P467" s="5">
        <f t="shared" si="97"/>
        <v>2.2703170459115744E-2</v>
      </c>
    </row>
    <row r="468" spans="4:16" x14ac:dyDescent="0.25">
      <c r="D468" s="16">
        <f t="shared" si="88"/>
        <v>4.7839999999999572</v>
      </c>
      <c r="E468" s="5">
        <f t="shared" si="89"/>
        <v>22.669528946916323</v>
      </c>
      <c r="G468" s="16">
        <f t="shared" si="90"/>
        <v>4.7839999999999572</v>
      </c>
      <c r="H468" s="4">
        <f t="shared" si="91"/>
        <v>22.668936757295661</v>
      </c>
      <c r="I468" s="5">
        <f t="shared" si="92"/>
        <v>33.338481793993303</v>
      </c>
      <c r="K468" s="16">
        <f t="shared" si="87"/>
        <v>4.7839999999999572</v>
      </c>
      <c r="L468" s="15">
        <f t="shared" si="93"/>
        <v>22.669236830050384</v>
      </c>
      <c r="M468" s="4">
        <f t="shared" si="94"/>
        <v>2.2703170459115744E-2</v>
      </c>
      <c r="N468" s="4">
        <f t="shared" si="95"/>
        <v>2.2702557571065863E-2</v>
      </c>
      <c r="O468" s="4">
        <f t="shared" si="96"/>
        <v>2.2702557588613548E-2</v>
      </c>
      <c r="P468" s="5">
        <f t="shared" si="97"/>
        <v>2.2701944753203713E-2</v>
      </c>
    </row>
    <row r="469" spans="4:16" x14ac:dyDescent="0.25">
      <c r="D469" s="16">
        <f t="shared" si="88"/>
        <v>4.7899999999999574</v>
      </c>
      <c r="E469" s="5">
        <f t="shared" si="89"/>
        <v>22.692230874942723</v>
      </c>
      <c r="G469" s="16">
        <f t="shared" si="90"/>
        <v>4.7899999999999574</v>
      </c>
      <c r="H469" s="4">
        <f t="shared" si="91"/>
        <v>22.691637459793519</v>
      </c>
      <c r="I469" s="5">
        <f t="shared" si="92"/>
        <v>33.383884492404114</v>
      </c>
      <c r="K469" s="16">
        <f t="shared" si="87"/>
        <v>4.7899999999999574</v>
      </c>
      <c r="L469" s="15">
        <f t="shared" si="93"/>
        <v>22.691938162038358</v>
      </c>
      <c r="M469" s="4">
        <f t="shared" si="94"/>
        <v>2.2701944753203713E-2</v>
      </c>
      <c r="N469" s="4">
        <f t="shared" si="95"/>
        <v>2.2701331970429901E-2</v>
      </c>
      <c r="O469" s="4">
        <f t="shared" si="96"/>
        <v>2.2701331987973569E-2</v>
      </c>
      <c r="P469" s="5">
        <f t="shared" si="97"/>
        <v>2.270071925782775E-2</v>
      </c>
    </row>
    <row r="470" spans="4:16" x14ac:dyDescent="0.25">
      <c r="D470" s="16">
        <f t="shared" si="88"/>
        <v>4.7959999999999576</v>
      </c>
      <c r="E470" s="5">
        <f t="shared" si="89"/>
        <v>22.714931577440581</v>
      </c>
      <c r="G470" s="16">
        <f t="shared" si="90"/>
        <v>4.7959999999999576</v>
      </c>
      <c r="H470" s="4">
        <f t="shared" si="91"/>
        <v>22.714336936973329</v>
      </c>
      <c r="I470" s="5">
        <f t="shared" si="92"/>
        <v>33.429284740104769</v>
      </c>
      <c r="K470" s="16">
        <f t="shared" si="87"/>
        <v>4.7959999999999576</v>
      </c>
      <c r="L470" s="15">
        <f t="shared" si="93"/>
        <v>22.714638268636204</v>
      </c>
      <c r="M470" s="4">
        <f t="shared" si="94"/>
        <v>2.270071925782775E-2</v>
      </c>
      <c r="N470" s="4">
        <f t="shared" si="95"/>
        <v>2.2700106580305902E-2</v>
      </c>
      <c r="O470" s="4">
        <f t="shared" si="96"/>
        <v>2.2700106597845552E-2</v>
      </c>
      <c r="P470" s="5">
        <f t="shared" si="97"/>
        <v>2.2699493972939643E-2</v>
      </c>
    </row>
    <row r="471" spans="4:16" x14ac:dyDescent="0.25">
      <c r="D471" s="16">
        <f t="shared" si="88"/>
        <v>4.8019999999999579</v>
      </c>
      <c r="E471" s="5">
        <f t="shared" si="89"/>
        <v>22.73763105462039</v>
      </c>
      <c r="G471" s="16">
        <f t="shared" si="90"/>
        <v>4.8019999999999579</v>
      </c>
      <c r="H471" s="4">
        <f t="shared" si="91"/>
        <v>22.737035189045542</v>
      </c>
      <c r="I471" s="5">
        <f t="shared" si="92"/>
        <v>33.474682537516188</v>
      </c>
      <c r="K471" s="16">
        <f t="shared" si="87"/>
        <v>4.8019999999999579</v>
      </c>
      <c r="L471" s="15">
        <f t="shared" si="93"/>
        <v>22.737337150054383</v>
      </c>
      <c r="M471" s="4">
        <f t="shared" si="94"/>
        <v>2.2699493972939643E-2</v>
      </c>
      <c r="N471" s="4">
        <f t="shared" si="95"/>
        <v>2.2698881400645656E-2</v>
      </c>
      <c r="O471" s="4">
        <f t="shared" si="96"/>
        <v>2.2698881418181289E-2</v>
      </c>
      <c r="P471" s="5">
        <f t="shared" si="97"/>
        <v>2.2698268898491192E-2</v>
      </c>
    </row>
    <row r="472" spans="4:16" x14ac:dyDescent="0.25">
      <c r="D472" s="16">
        <f t="shared" si="88"/>
        <v>4.8079999999999581</v>
      </c>
      <c r="E472" s="5">
        <f t="shared" si="89"/>
        <v>22.760329306692604</v>
      </c>
      <c r="G472" s="16">
        <f t="shared" si="90"/>
        <v>4.8079999999999581</v>
      </c>
      <c r="H472" s="4">
        <f t="shared" si="91"/>
        <v>22.759732216220566</v>
      </c>
      <c r="I472" s="5">
        <f t="shared" si="92"/>
        <v>33.520077885059173</v>
      </c>
      <c r="K472" s="16">
        <f t="shared" si="87"/>
        <v>4.8079999999999581</v>
      </c>
      <c r="L472" s="15">
        <f t="shared" si="93"/>
        <v>22.760034806503317</v>
      </c>
      <c r="M472" s="4">
        <f t="shared" si="94"/>
        <v>2.2698268898491192E-2</v>
      </c>
      <c r="N472" s="4">
        <f t="shared" si="95"/>
        <v>2.2697656431400967E-2</v>
      </c>
      <c r="O472" s="4">
        <f t="shared" si="96"/>
        <v>2.2697656448932586E-2</v>
      </c>
      <c r="P472" s="5">
        <f t="shared" si="97"/>
        <v>2.2697044034434205E-2</v>
      </c>
    </row>
    <row r="473" spans="4:16" x14ac:dyDescent="0.25">
      <c r="D473" s="16">
        <f t="shared" si="88"/>
        <v>4.8139999999999583</v>
      </c>
      <c r="E473" s="5">
        <f t="shared" si="89"/>
        <v>22.783026333867628</v>
      </c>
      <c r="G473" s="16">
        <f t="shared" si="90"/>
        <v>4.8139999999999583</v>
      </c>
      <c r="H473" s="4">
        <f t="shared" si="91"/>
        <v>22.782428018708753</v>
      </c>
      <c r="I473" s="5">
        <f t="shared" si="92"/>
        <v>33.565470783154453</v>
      </c>
      <c r="K473" s="16">
        <f t="shared" si="87"/>
        <v>4.8139999999999583</v>
      </c>
      <c r="L473" s="15">
        <f t="shared" si="93"/>
        <v>22.782731238193367</v>
      </c>
      <c r="M473" s="4">
        <f t="shared" si="94"/>
        <v>2.2697044034434205E-2</v>
      </c>
      <c r="N473" s="4">
        <f t="shared" si="95"/>
        <v>2.2696431672523654E-2</v>
      </c>
      <c r="O473" s="4">
        <f t="shared" si="96"/>
        <v>2.2696431690051259E-2</v>
      </c>
      <c r="P473" s="5">
        <f t="shared" si="97"/>
        <v>2.2695819380720513E-2</v>
      </c>
    </row>
    <row r="474" spans="4:16" x14ac:dyDescent="0.25">
      <c r="D474" s="16">
        <f t="shared" si="88"/>
        <v>4.8199999999999585</v>
      </c>
      <c r="E474" s="5">
        <f t="shared" si="89"/>
        <v>22.805722136355815</v>
      </c>
      <c r="G474" s="16">
        <f t="shared" si="90"/>
        <v>4.8199999999999585</v>
      </c>
      <c r="H474" s="4">
        <f t="shared" si="91"/>
        <v>22.805122596720409</v>
      </c>
      <c r="I474" s="5">
        <f t="shared" si="92"/>
        <v>33.610861232222646</v>
      </c>
      <c r="K474" s="16">
        <f t="shared" si="87"/>
        <v>4.8199999999999585</v>
      </c>
      <c r="L474" s="15">
        <f t="shared" si="93"/>
        <v>22.805426445334856</v>
      </c>
      <c r="M474" s="4">
        <f t="shared" si="94"/>
        <v>2.2695819380720513E-2</v>
      </c>
      <c r="N474" s="4">
        <f t="shared" si="95"/>
        <v>2.2695207123965555E-2</v>
      </c>
      <c r="O474" s="4">
        <f t="shared" si="96"/>
        <v>2.2695207141489145E-2</v>
      </c>
      <c r="P474" s="5">
        <f t="shared" si="97"/>
        <v>2.2694594937301953E-2</v>
      </c>
    </row>
    <row r="475" spans="4:16" x14ac:dyDescent="0.25">
      <c r="D475" s="16">
        <f t="shared" si="88"/>
        <v>4.8259999999999588</v>
      </c>
      <c r="E475" s="5">
        <f t="shared" si="89"/>
        <v>22.828416714367471</v>
      </c>
      <c r="G475" s="16">
        <f t="shared" si="90"/>
        <v>4.8259999999999588</v>
      </c>
      <c r="H475" s="4">
        <f t="shared" si="91"/>
        <v>22.827815950465794</v>
      </c>
      <c r="I475" s="5">
        <f t="shared" si="92"/>
        <v>33.656249232684274</v>
      </c>
      <c r="K475" s="16">
        <f t="shared" si="87"/>
        <v>4.8259999999999588</v>
      </c>
      <c r="L475" s="15">
        <f t="shared" si="93"/>
        <v>22.828120428138053</v>
      </c>
      <c r="M475" s="4">
        <f t="shared" si="94"/>
        <v>2.2694594937301953E-2</v>
      </c>
      <c r="N475" s="4">
        <f t="shared" si="95"/>
        <v>2.2693982785678513E-2</v>
      </c>
      <c r="O475" s="4">
        <f t="shared" si="96"/>
        <v>2.2693982803198096E-2</v>
      </c>
      <c r="P475" s="5">
        <f t="shared" si="97"/>
        <v>2.2693370704130383E-2</v>
      </c>
    </row>
    <row r="476" spans="4:16" x14ac:dyDescent="0.25">
      <c r="D476" s="16">
        <f t="shared" si="88"/>
        <v>4.831999999999959</v>
      </c>
      <c r="E476" s="5">
        <f t="shared" si="89"/>
        <v>22.851110068112856</v>
      </c>
      <c r="G476" s="16">
        <f t="shared" si="90"/>
        <v>4.831999999999959</v>
      </c>
      <c r="H476" s="4">
        <f t="shared" si="91"/>
        <v>22.850508080155119</v>
      </c>
      <c r="I476" s="5">
        <f t="shared" si="92"/>
        <v>33.701634784959772</v>
      </c>
      <c r="K476" s="16">
        <f t="shared" si="87"/>
        <v>4.831999999999959</v>
      </c>
      <c r="L476" s="15">
        <f t="shared" si="93"/>
        <v>22.850813186813184</v>
      </c>
      <c r="M476" s="4">
        <f t="shared" si="94"/>
        <v>2.2693370704130383E-2</v>
      </c>
      <c r="N476" s="4">
        <f t="shared" si="95"/>
        <v>2.2692758657614394E-2</v>
      </c>
      <c r="O476" s="4">
        <f t="shared" si="96"/>
        <v>2.2692758675129963E-2</v>
      </c>
      <c r="P476" s="5">
        <f t="shared" si="97"/>
        <v>2.2692146681157672E-2</v>
      </c>
    </row>
    <row r="477" spans="4:16" x14ac:dyDescent="0.25">
      <c r="D477" s="16">
        <f t="shared" si="88"/>
        <v>4.8379999999999592</v>
      </c>
      <c r="E477" s="5">
        <f t="shared" si="89"/>
        <v>22.873802197802181</v>
      </c>
      <c r="G477" s="16">
        <f t="shared" si="90"/>
        <v>4.8379999999999592</v>
      </c>
      <c r="H477" s="4">
        <f t="shared" si="91"/>
        <v>22.873198985998545</v>
      </c>
      <c r="I477" s="5">
        <f t="shared" si="92"/>
        <v>33.747017889469475</v>
      </c>
      <c r="K477" s="16">
        <f t="shared" si="87"/>
        <v>4.8379999999999592</v>
      </c>
      <c r="L477" s="15">
        <f t="shared" si="93"/>
        <v>22.87350472157042</v>
      </c>
      <c r="M477" s="4">
        <f t="shared" si="94"/>
        <v>2.2692146681157672E-2</v>
      </c>
      <c r="N477" s="4">
        <f t="shared" si="95"/>
        <v>2.2691534739725069E-2</v>
      </c>
      <c r="O477" s="4">
        <f t="shared" si="96"/>
        <v>2.2691534757236623E-2</v>
      </c>
      <c r="P477" s="5">
        <f t="shared" si="97"/>
        <v>2.2690922868335694E-2</v>
      </c>
    </row>
    <row r="478" spans="4:16" x14ac:dyDescent="0.25">
      <c r="D478" s="16">
        <f t="shared" si="88"/>
        <v>4.8439999999999594</v>
      </c>
      <c r="E478" s="5">
        <f t="shared" si="89"/>
        <v>22.896493103645607</v>
      </c>
      <c r="G478" s="16">
        <f t="shared" si="90"/>
        <v>4.8439999999999594</v>
      </c>
      <c r="H478" s="4">
        <f t="shared" si="91"/>
        <v>22.89588866820619</v>
      </c>
      <c r="I478" s="5">
        <f t="shared" si="92"/>
        <v>33.792398546633613</v>
      </c>
      <c r="K478" s="16">
        <f t="shared" si="87"/>
        <v>4.8439999999999594</v>
      </c>
      <c r="L478" s="15">
        <f t="shared" si="93"/>
        <v>22.89619503261989</v>
      </c>
      <c r="M478" s="4">
        <f t="shared" si="94"/>
        <v>2.2690922868335694E-2</v>
      </c>
      <c r="N478" s="4">
        <f t="shared" si="95"/>
        <v>2.2690311031962423E-2</v>
      </c>
      <c r="O478" s="4">
        <f t="shared" si="96"/>
        <v>2.2690311049469974E-2</v>
      </c>
      <c r="P478" s="5">
        <f t="shared" si="97"/>
        <v>2.2689699265616353E-2</v>
      </c>
    </row>
    <row r="479" spans="4:16" x14ac:dyDescent="0.25">
      <c r="D479" s="16">
        <f t="shared" si="88"/>
        <v>4.8499999999999597</v>
      </c>
      <c r="E479" s="5">
        <f t="shared" si="89"/>
        <v>22.919182785853252</v>
      </c>
      <c r="G479" s="16">
        <f t="shared" si="90"/>
        <v>4.8499999999999597</v>
      </c>
      <c r="H479" s="4">
        <f t="shared" si="91"/>
        <v>22.918577126988115</v>
      </c>
      <c r="I479" s="5">
        <f t="shared" si="92"/>
        <v>33.83777675687233</v>
      </c>
      <c r="K479" s="16">
        <f t="shared" si="87"/>
        <v>4.8499999999999597</v>
      </c>
      <c r="L479" s="15">
        <f t="shared" si="93"/>
        <v>22.918884120171672</v>
      </c>
      <c r="M479" s="4">
        <f t="shared" si="94"/>
        <v>2.2689699265616353E-2</v>
      </c>
      <c r="N479" s="4">
        <f t="shared" si="95"/>
        <v>2.2689087534278368E-2</v>
      </c>
      <c r="O479" s="4">
        <f t="shared" si="96"/>
        <v>2.2689087551781909E-2</v>
      </c>
      <c r="P479" s="5">
        <f t="shared" si="97"/>
        <v>2.2688475872951551E-2</v>
      </c>
    </row>
    <row r="480" spans="4:16" x14ac:dyDescent="0.25">
      <c r="D480" s="16">
        <f t="shared" si="88"/>
        <v>4.8559999999999599</v>
      </c>
      <c r="E480" s="5">
        <f t="shared" si="89"/>
        <v>22.941871244635177</v>
      </c>
      <c r="G480" s="16">
        <f t="shared" si="90"/>
        <v>4.8559999999999599</v>
      </c>
      <c r="H480" s="4">
        <f t="shared" si="91"/>
        <v>22.941264362554342</v>
      </c>
      <c r="I480" s="5">
        <f t="shared" si="92"/>
        <v>33.88315252060567</v>
      </c>
      <c r="K480" s="16">
        <f t="shared" si="87"/>
        <v>4.8559999999999599</v>
      </c>
      <c r="L480" s="15">
        <f t="shared" si="93"/>
        <v>22.941571984435797</v>
      </c>
      <c r="M480" s="4">
        <f t="shared" si="94"/>
        <v>2.2688475872951551E-2</v>
      </c>
      <c r="N480" s="4">
        <f t="shared" si="95"/>
        <v>2.2687864246624809E-2</v>
      </c>
      <c r="O480" s="4">
        <f t="shared" si="96"/>
        <v>2.2687864264124346E-2</v>
      </c>
      <c r="P480" s="5">
        <f t="shared" si="97"/>
        <v>2.2687252690293216E-2</v>
      </c>
    </row>
    <row r="481" spans="4:16" x14ac:dyDescent="0.25">
      <c r="D481" s="16">
        <f t="shared" si="88"/>
        <v>4.8619999999999601</v>
      </c>
      <c r="E481" s="5">
        <f t="shared" si="89"/>
        <v>22.964558480201404</v>
      </c>
      <c r="G481" s="16">
        <f t="shared" si="90"/>
        <v>4.8619999999999601</v>
      </c>
      <c r="H481" s="4">
        <f t="shared" si="91"/>
        <v>22.963950375114837</v>
      </c>
      <c r="I481" s="5">
        <f t="shared" si="92"/>
        <v>33.928525838253584</v>
      </c>
      <c r="K481" s="16">
        <f t="shared" si="87"/>
        <v>4.8619999999999601</v>
      </c>
      <c r="L481" s="15">
        <f t="shared" si="93"/>
        <v>22.964258625622247</v>
      </c>
      <c r="M481" s="4">
        <f t="shared" si="94"/>
        <v>2.2687252690293216E-2</v>
      </c>
      <c r="N481" s="4">
        <f t="shared" si="95"/>
        <v>2.2686641168953685E-2</v>
      </c>
      <c r="O481" s="4">
        <f t="shared" si="96"/>
        <v>2.2686641186449218E-2</v>
      </c>
      <c r="P481" s="5">
        <f t="shared" si="97"/>
        <v>2.268602971759328E-2</v>
      </c>
    </row>
    <row r="482" spans="4:16" x14ac:dyDescent="0.25">
      <c r="D482" s="16">
        <f t="shared" si="88"/>
        <v>4.8679999999999604</v>
      </c>
      <c r="E482" s="5">
        <f t="shared" si="89"/>
        <v>22.987244492761899</v>
      </c>
      <c r="G482" s="16">
        <f t="shared" si="90"/>
        <v>4.8679999999999604</v>
      </c>
      <c r="H482" s="4">
        <f t="shared" si="91"/>
        <v>22.986635164879527</v>
      </c>
      <c r="I482" s="5">
        <f t="shared" si="92"/>
        <v>33.973896710235927</v>
      </c>
      <c r="K482" s="16">
        <f t="shared" si="87"/>
        <v>4.8679999999999604</v>
      </c>
      <c r="L482" s="15">
        <f t="shared" si="93"/>
        <v>22.986944043940955</v>
      </c>
      <c r="M482" s="4">
        <f t="shared" si="94"/>
        <v>2.268602971759328E-2</v>
      </c>
      <c r="N482" s="4">
        <f t="shared" si="95"/>
        <v>2.2685418301216936E-2</v>
      </c>
      <c r="O482" s="4">
        <f t="shared" si="96"/>
        <v>2.2685418318708461E-2</v>
      </c>
      <c r="P482" s="5">
        <f t="shared" si="97"/>
        <v>2.26848069548037E-2</v>
      </c>
    </row>
    <row r="483" spans="4:16" x14ac:dyDescent="0.25">
      <c r="D483" s="16">
        <f t="shared" si="88"/>
        <v>4.8739999999999606</v>
      </c>
      <c r="E483" s="5">
        <f t="shared" si="89"/>
        <v>23.009929282526588</v>
      </c>
      <c r="G483" s="16">
        <f t="shared" si="90"/>
        <v>4.8739999999999606</v>
      </c>
      <c r="H483" s="4">
        <f t="shared" si="91"/>
        <v>23.009318732058283</v>
      </c>
      <c r="I483" s="5">
        <f t="shared" si="92"/>
        <v>34.01926513697245</v>
      </c>
      <c r="K483" s="16">
        <f t="shared" si="87"/>
        <v>4.8739999999999606</v>
      </c>
      <c r="L483" s="15">
        <f t="shared" si="93"/>
        <v>23.00962823960181</v>
      </c>
      <c r="M483" s="4">
        <f t="shared" si="94"/>
        <v>2.26848069548037E-2</v>
      </c>
      <c r="N483" s="4">
        <f t="shared" si="95"/>
        <v>2.2684195643366517E-2</v>
      </c>
      <c r="O483" s="4">
        <f t="shared" si="96"/>
        <v>2.2684195660854039E-2</v>
      </c>
      <c r="P483" s="5">
        <f t="shared" si="97"/>
        <v>2.2683584401876431E-2</v>
      </c>
    </row>
    <row r="484" spans="4:16" x14ac:dyDescent="0.25">
      <c r="D484" s="16">
        <f t="shared" si="88"/>
        <v>4.8799999999999608</v>
      </c>
      <c r="E484" s="5">
        <f t="shared" si="89"/>
        <v>23.032612849705345</v>
      </c>
      <c r="G484" s="16">
        <f t="shared" si="90"/>
        <v>4.8799999999999608</v>
      </c>
      <c r="H484" s="4">
        <f t="shared" si="91"/>
        <v>23.032001076860933</v>
      </c>
      <c r="I484" s="5">
        <f t="shared" si="92"/>
        <v>34.064631118882815</v>
      </c>
      <c r="K484" s="16">
        <f t="shared" si="87"/>
        <v>4.8799999999999608</v>
      </c>
      <c r="L484" s="15">
        <f t="shared" si="93"/>
        <v>23.032311212814648</v>
      </c>
      <c r="M484" s="4">
        <f t="shared" si="94"/>
        <v>2.2683584401876431E-2</v>
      </c>
      <c r="N484" s="4">
        <f t="shared" si="95"/>
        <v>2.2682973195354401E-2</v>
      </c>
      <c r="O484" s="4">
        <f t="shared" si="96"/>
        <v>2.2682973212837926E-2</v>
      </c>
      <c r="P484" s="5">
        <f t="shared" si="97"/>
        <v>2.2682362058763464E-2</v>
      </c>
    </row>
    <row r="485" spans="4:16" x14ac:dyDescent="0.25">
      <c r="D485" s="16">
        <f t="shared" si="88"/>
        <v>4.885999999999961</v>
      </c>
      <c r="E485" s="5">
        <f t="shared" si="89"/>
        <v>23.055295194507995</v>
      </c>
      <c r="G485" s="16">
        <f t="shared" si="90"/>
        <v>4.885999999999961</v>
      </c>
      <c r="H485" s="4">
        <f t="shared" si="91"/>
        <v>23.05468219949725</v>
      </c>
      <c r="I485" s="5">
        <f t="shared" si="92"/>
        <v>34.10999465638659</v>
      </c>
      <c r="K485" s="16">
        <f t="shared" si="87"/>
        <v>4.885999999999961</v>
      </c>
      <c r="L485" s="15">
        <f t="shared" si="93"/>
        <v>23.05499296378926</v>
      </c>
      <c r="M485" s="4">
        <f t="shared" si="94"/>
        <v>2.2682362058763464E-2</v>
      </c>
      <c r="N485" s="4">
        <f t="shared" si="95"/>
        <v>2.2681750957132575E-2</v>
      </c>
      <c r="O485" s="4">
        <f t="shared" si="96"/>
        <v>2.26817509746121E-2</v>
      </c>
      <c r="P485" s="5">
        <f t="shared" si="97"/>
        <v>2.2681139925416781E-2</v>
      </c>
    </row>
    <row r="486" spans="4:16" x14ac:dyDescent="0.25">
      <c r="D486" s="16">
        <f t="shared" si="88"/>
        <v>4.8919999999999613</v>
      </c>
      <c r="E486" s="5">
        <f t="shared" si="89"/>
        <v>23.077976317144312</v>
      </c>
      <c r="G486" s="16">
        <f t="shared" si="90"/>
        <v>4.8919999999999613</v>
      </c>
      <c r="H486" s="4">
        <f t="shared" si="91"/>
        <v>23.07736210017697</v>
      </c>
      <c r="I486" s="5">
        <f t="shared" si="92"/>
        <v>34.155355749903237</v>
      </c>
      <c r="K486" s="16">
        <f t="shared" si="87"/>
        <v>4.8919999999999613</v>
      </c>
      <c r="L486" s="15">
        <f t="shared" si="93"/>
        <v>23.077673492735389</v>
      </c>
      <c r="M486" s="4">
        <f t="shared" si="94"/>
        <v>2.2681139925416781E-2</v>
      </c>
      <c r="N486" s="4">
        <f t="shared" si="95"/>
        <v>2.2680528928653035E-2</v>
      </c>
      <c r="O486" s="4">
        <f t="shared" si="96"/>
        <v>2.2680528946128559E-2</v>
      </c>
      <c r="P486" s="5">
        <f t="shared" si="97"/>
        <v>2.2679918001788389E-2</v>
      </c>
    </row>
    <row r="487" spans="4:16" x14ac:dyDescent="0.25">
      <c r="D487" s="16">
        <f t="shared" si="88"/>
        <v>4.8979999999999615</v>
      </c>
      <c r="E487" s="5">
        <f t="shared" si="89"/>
        <v>23.100656217824032</v>
      </c>
      <c r="G487" s="16">
        <f t="shared" si="90"/>
        <v>4.8979999999999615</v>
      </c>
      <c r="H487" s="4">
        <f t="shared" si="91"/>
        <v>23.100040779109772</v>
      </c>
      <c r="I487" s="5">
        <f t="shared" si="92"/>
        <v>34.200714399852131</v>
      </c>
      <c r="K487" s="16">
        <f t="shared" si="87"/>
        <v>4.8979999999999615</v>
      </c>
      <c r="L487" s="15">
        <f t="shared" si="93"/>
        <v>23.10035279986273</v>
      </c>
      <c r="M487" s="4">
        <f t="shared" si="94"/>
        <v>2.2679918001788389E-2</v>
      </c>
      <c r="N487" s="4">
        <f t="shared" si="95"/>
        <v>2.2679307109867795E-2</v>
      </c>
      <c r="O487" s="4">
        <f t="shared" si="96"/>
        <v>2.2679307127339322E-2</v>
      </c>
      <c r="P487" s="5">
        <f t="shared" si="97"/>
        <v>2.2678696287830306E-2</v>
      </c>
    </row>
    <row r="488" spans="4:16" x14ac:dyDescent="0.25">
      <c r="D488" s="16">
        <f t="shared" si="88"/>
        <v>4.9039999999999617</v>
      </c>
      <c r="E488" s="5">
        <f t="shared" si="89"/>
        <v>23.123334896756834</v>
      </c>
      <c r="G488" s="16">
        <f t="shared" si="90"/>
        <v>4.9039999999999617</v>
      </c>
      <c r="H488" s="4">
        <f t="shared" si="91"/>
        <v>23.122718236505289</v>
      </c>
      <c r="I488" s="5">
        <f t="shared" si="92"/>
        <v>34.246070606652552</v>
      </c>
      <c r="K488" s="16">
        <f t="shared" si="87"/>
        <v>4.9039999999999617</v>
      </c>
      <c r="L488" s="15">
        <f t="shared" si="93"/>
        <v>23.123030885380924</v>
      </c>
      <c r="M488" s="4">
        <f t="shared" si="94"/>
        <v>2.2678696287830306E-2</v>
      </c>
      <c r="N488" s="4">
        <f t="shared" si="95"/>
        <v>2.2678085500728879E-2</v>
      </c>
      <c r="O488" s="4">
        <f t="shared" si="96"/>
        <v>2.267808551819641E-2</v>
      </c>
      <c r="P488" s="5">
        <f t="shared" si="97"/>
        <v>2.2677474783494571E-2</v>
      </c>
    </row>
    <row r="489" spans="4:16" x14ac:dyDescent="0.25">
      <c r="D489" s="16">
        <f t="shared" si="88"/>
        <v>4.909999999999962</v>
      </c>
      <c r="E489" s="5">
        <f t="shared" si="89"/>
        <v>23.146012354152351</v>
      </c>
      <c r="G489" s="16">
        <f t="shared" si="90"/>
        <v>4.909999999999962</v>
      </c>
      <c r="H489" s="4">
        <f t="shared" si="91"/>
        <v>23.145394472573109</v>
      </c>
      <c r="I489" s="5">
        <f t="shared" si="92"/>
        <v>34.291424370723675</v>
      </c>
      <c r="K489" s="16">
        <f t="shared" si="87"/>
        <v>4.909999999999962</v>
      </c>
      <c r="L489" s="15">
        <f t="shared" si="93"/>
        <v>23.145707749499575</v>
      </c>
      <c r="M489" s="4">
        <f t="shared" si="94"/>
        <v>2.2677474783494571E-2</v>
      </c>
      <c r="N489" s="4">
        <f t="shared" si="95"/>
        <v>2.2676864101188327E-2</v>
      </c>
      <c r="O489" s="4">
        <f t="shared" si="96"/>
        <v>2.2676864118651861E-2</v>
      </c>
      <c r="P489" s="5">
        <f t="shared" si="97"/>
        <v>2.2676253488733224E-2</v>
      </c>
    </row>
    <row r="490" spans="4:16" x14ac:dyDescent="0.25">
      <c r="D490" s="16">
        <f t="shared" si="88"/>
        <v>4.9159999999999622</v>
      </c>
      <c r="E490" s="5">
        <f t="shared" si="89"/>
        <v>23.168688590220171</v>
      </c>
      <c r="G490" s="16">
        <f t="shared" si="90"/>
        <v>4.9159999999999622</v>
      </c>
      <c r="H490" s="4">
        <f t="shared" si="91"/>
        <v>23.168069487522772</v>
      </c>
      <c r="I490" s="5">
        <f t="shared" si="92"/>
        <v>34.336775692484586</v>
      </c>
      <c r="K490" s="16">
        <f t="shared" si="87"/>
        <v>4.9159999999999622</v>
      </c>
      <c r="L490" s="15">
        <f t="shared" si="93"/>
        <v>23.168383392428233</v>
      </c>
      <c r="M490" s="4">
        <f t="shared" si="94"/>
        <v>2.2676253488733224E-2</v>
      </c>
      <c r="N490" s="4">
        <f t="shared" si="95"/>
        <v>2.2675642911198196E-2</v>
      </c>
      <c r="O490" s="4">
        <f t="shared" si="96"/>
        <v>2.2675642928657733E-2</v>
      </c>
      <c r="P490" s="5">
        <f t="shared" si="97"/>
        <v>2.267503240349833E-2</v>
      </c>
    </row>
    <row r="491" spans="4:16" x14ac:dyDescent="0.25">
      <c r="D491" s="16">
        <f t="shared" si="88"/>
        <v>4.9219999999999624</v>
      </c>
      <c r="E491" s="5">
        <f t="shared" si="89"/>
        <v>23.191363605169833</v>
      </c>
      <c r="G491" s="16">
        <f t="shared" si="90"/>
        <v>4.9219999999999624</v>
      </c>
      <c r="H491" s="4">
        <f t="shared" si="91"/>
        <v>23.190743281563762</v>
      </c>
      <c r="I491" s="5">
        <f t="shared" si="92"/>
        <v>34.382124572354279</v>
      </c>
      <c r="K491" s="16">
        <f t="shared" si="87"/>
        <v>4.9219999999999624</v>
      </c>
      <c r="L491" s="15">
        <f t="shared" si="93"/>
        <v>23.191057814376396</v>
      </c>
      <c r="M491" s="4">
        <f t="shared" si="94"/>
        <v>2.267503240349833E-2</v>
      </c>
      <c r="N491" s="4">
        <f t="shared" si="95"/>
        <v>2.267442193071055E-2</v>
      </c>
      <c r="O491" s="4">
        <f t="shared" si="96"/>
        <v>2.2674421948166094E-2</v>
      </c>
      <c r="P491" s="5">
        <f t="shared" si="97"/>
        <v>2.2673811527741956E-2</v>
      </c>
    </row>
    <row r="492" spans="4:16" x14ac:dyDescent="0.25">
      <c r="D492" s="16">
        <f t="shared" si="88"/>
        <v>4.9279999999999626</v>
      </c>
      <c r="E492" s="5">
        <f t="shared" si="89"/>
        <v>23.214037399210824</v>
      </c>
      <c r="G492" s="16">
        <f t="shared" si="90"/>
        <v>4.9279999999999626</v>
      </c>
      <c r="H492" s="4">
        <f t="shared" si="91"/>
        <v>23.213415854905527</v>
      </c>
      <c r="I492" s="5">
        <f t="shared" si="92"/>
        <v>34.427471010751638</v>
      </c>
      <c r="K492" s="16">
        <f t="shared" si="87"/>
        <v>4.9279999999999626</v>
      </c>
      <c r="L492" s="15">
        <f t="shared" si="93"/>
        <v>23.213731015553524</v>
      </c>
      <c r="M492" s="4">
        <f t="shared" si="94"/>
        <v>2.2673811527741956E-2</v>
      </c>
      <c r="N492" s="4">
        <f t="shared" si="95"/>
        <v>2.267320115967747E-2</v>
      </c>
      <c r="O492" s="4">
        <f t="shared" si="96"/>
        <v>2.267320117712902E-2</v>
      </c>
      <c r="P492" s="5">
        <f t="shared" si="97"/>
        <v>2.2672590861416198E-2</v>
      </c>
    </row>
    <row r="493" spans="4:16" x14ac:dyDescent="0.25">
      <c r="D493" s="16">
        <f t="shared" si="88"/>
        <v>4.9339999999999629</v>
      </c>
      <c r="E493" s="5">
        <f t="shared" si="89"/>
        <v>23.236709972552589</v>
      </c>
      <c r="G493" s="16">
        <f t="shared" si="90"/>
        <v>4.9339999999999629</v>
      </c>
      <c r="H493" s="4">
        <f t="shared" si="91"/>
        <v>23.236087207757461</v>
      </c>
      <c r="I493" s="5">
        <f t="shared" si="92"/>
        <v>34.472815008095466</v>
      </c>
      <c r="K493" s="16">
        <f t="shared" si="87"/>
        <v>4.9339999999999629</v>
      </c>
      <c r="L493" s="15">
        <f t="shared" si="93"/>
        <v>23.236402996169023</v>
      </c>
      <c r="M493" s="4">
        <f t="shared" si="94"/>
        <v>2.2672590861416198E-2</v>
      </c>
      <c r="N493" s="4">
        <f t="shared" si="95"/>
        <v>2.2671980598051047E-2</v>
      </c>
      <c r="O493" s="4">
        <f t="shared" si="96"/>
        <v>2.2671980615498612E-2</v>
      </c>
      <c r="P493" s="5">
        <f t="shared" si="97"/>
        <v>2.2671370404473153E-2</v>
      </c>
    </row>
    <row r="494" spans="4:16" x14ac:dyDescent="0.25">
      <c r="D494" s="16">
        <f t="shared" si="88"/>
        <v>4.9399999999999631</v>
      </c>
      <c r="E494" s="5">
        <f t="shared" si="89"/>
        <v>23.259381325404522</v>
      </c>
      <c r="G494" s="16">
        <f t="shared" si="90"/>
        <v>4.9399999999999631</v>
      </c>
      <c r="H494" s="4">
        <f t="shared" si="91"/>
        <v>23.258757340328906</v>
      </c>
      <c r="I494" s="5">
        <f t="shared" si="92"/>
        <v>34.518156564804464</v>
      </c>
      <c r="K494" s="16">
        <f t="shared" si="87"/>
        <v>4.9399999999999631</v>
      </c>
      <c r="L494" s="15">
        <f t="shared" si="93"/>
        <v>23.259073756432251</v>
      </c>
      <c r="M494" s="4">
        <f t="shared" si="94"/>
        <v>2.2671370404473153E-2</v>
      </c>
      <c r="N494" s="4">
        <f t="shared" si="95"/>
        <v>2.2670760245783399E-2</v>
      </c>
      <c r="O494" s="4">
        <f t="shared" si="96"/>
        <v>2.267076026322697E-2</v>
      </c>
      <c r="P494" s="5">
        <f t="shared" si="97"/>
        <v>2.2670150156864938E-2</v>
      </c>
    </row>
    <row r="495" spans="4:16" x14ac:dyDescent="0.25">
      <c r="D495" s="16">
        <f t="shared" si="88"/>
        <v>4.9459999999999633</v>
      </c>
      <c r="E495" s="5">
        <f t="shared" si="89"/>
        <v>23.282051457975967</v>
      </c>
      <c r="G495" s="16">
        <f t="shared" si="90"/>
        <v>4.9459999999999633</v>
      </c>
      <c r="H495" s="4">
        <f t="shared" si="91"/>
        <v>23.281426252829164</v>
      </c>
      <c r="I495" s="5">
        <f t="shared" si="92"/>
        <v>34.563495681297233</v>
      </c>
      <c r="K495" s="16">
        <f t="shared" si="87"/>
        <v>4.9459999999999633</v>
      </c>
      <c r="L495" s="15">
        <f t="shared" si="93"/>
        <v>23.281743296552516</v>
      </c>
      <c r="M495" s="4">
        <f t="shared" si="94"/>
        <v>2.2670150156864938E-2</v>
      </c>
      <c r="N495" s="4">
        <f t="shared" si="95"/>
        <v>2.2669540102826638E-2</v>
      </c>
      <c r="O495" s="4">
        <f t="shared" si="96"/>
        <v>2.2669540120266223E-2</v>
      </c>
      <c r="P495" s="5">
        <f t="shared" si="97"/>
        <v>2.2668930118543679E-2</v>
      </c>
    </row>
    <row r="496" spans="4:16" x14ac:dyDescent="0.25">
      <c r="D496" s="16">
        <f t="shared" si="88"/>
        <v>4.9519999999999635</v>
      </c>
      <c r="E496" s="5">
        <f t="shared" si="89"/>
        <v>23.304720370476225</v>
      </c>
      <c r="G496" s="16">
        <f t="shared" si="90"/>
        <v>4.9519999999999635</v>
      </c>
      <c r="H496" s="4">
        <f t="shared" si="91"/>
        <v>23.304093945467486</v>
      </c>
      <c r="I496" s="5">
        <f t="shared" si="92"/>
        <v>34.608832357992291</v>
      </c>
      <c r="K496" s="16">
        <f t="shared" si="87"/>
        <v>4.9519999999999635</v>
      </c>
      <c r="L496" s="15">
        <f t="shared" si="93"/>
        <v>23.304411616739085</v>
      </c>
      <c r="M496" s="4">
        <f t="shared" si="94"/>
        <v>2.2668930118543679E-2</v>
      </c>
      <c r="N496" s="4">
        <f t="shared" si="95"/>
        <v>2.2668320169132904E-2</v>
      </c>
      <c r="O496" s="4">
        <f t="shared" si="96"/>
        <v>2.2668320186568499E-2</v>
      </c>
      <c r="P496" s="5">
        <f t="shared" si="97"/>
        <v>2.2667710289461521E-2</v>
      </c>
    </row>
    <row r="497" spans="4:16" x14ac:dyDescent="0.25">
      <c r="D497" s="16">
        <f t="shared" si="88"/>
        <v>4.9579999999999638</v>
      </c>
      <c r="E497" s="5">
        <f t="shared" si="89"/>
        <v>23.327388063114547</v>
      </c>
      <c r="G497" s="16">
        <f t="shared" si="90"/>
        <v>4.9579999999999638</v>
      </c>
      <c r="H497" s="4">
        <f t="shared" si="91"/>
        <v>23.326760418453073</v>
      </c>
      <c r="I497" s="5">
        <f t="shared" si="92"/>
        <v>34.654166595308048</v>
      </c>
      <c r="K497" s="16">
        <f t="shared" si="87"/>
        <v>4.9579999999999638</v>
      </c>
      <c r="L497" s="15">
        <f t="shared" si="93"/>
        <v>23.327078717201172</v>
      </c>
      <c r="M497" s="4">
        <f t="shared" si="94"/>
        <v>2.2667710289461521E-2</v>
      </c>
      <c r="N497" s="4">
        <f t="shared" si="95"/>
        <v>2.2667100444654347E-2</v>
      </c>
      <c r="O497" s="4">
        <f t="shared" si="96"/>
        <v>2.2667100462085955E-2</v>
      </c>
      <c r="P497" s="5">
        <f t="shared" si="97"/>
        <v>2.2666490669570619E-2</v>
      </c>
    </row>
    <row r="498" spans="4:16" x14ac:dyDescent="0.25">
      <c r="D498" s="16">
        <f t="shared" si="88"/>
        <v>4.963999999999964</v>
      </c>
      <c r="E498" s="5">
        <f t="shared" si="89"/>
        <v>23.350054536100135</v>
      </c>
      <c r="G498" s="16">
        <f t="shared" si="90"/>
        <v>4.963999999999964</v>
      </c>
      <c r="H498" s="4">
        <f t="shared" si="91"/>
        <v>23.349425671995082</v>
      </c>
      <c r="I498" s="5">
        <f t="shared" si="92"/>
        <v>34.699498393662822</v>
      </c>
      <c r="K498" s="16">
        <f t="shared" si="87"/>
        <v>4.963999999999964</v>
      </c>
      <c r="L498" s="15">
        <f t="shared" si="93"/>
        <v>23.349744598147943</v>
      </c>
      <c r="M498" s="4">
        <f t="shared" si="94"/>
        <v>2.2666490669570619E-2</v>
      </c>
      <c r="N498" s="4">
        <f t="shared" si="95"/>
        <v>2.266588092934313E-2</v>
      </c>
      <c r="O498" s="4">
        <f t="shared" si="96"/>
        <v>2.2665880946770751E-2</v>
      </c>
      <c r="P498" s="5">
        <f t="shared" si="97"/>
        <v>2.2665271258823141E-2</v>
      </c>
    </row>
    <row r="499" spans="4:16" x14ac:dyDescent="0.25">
      <c r="D499" s="16">
        <f t="shared" si="88"/>
        <v>4.9699999999999642</v>
      </c>
      <c r="E499" s="5">
        <f t="shared" si="89"/>
        <v>23.372719789642144</v>
      </c>
      <c r="G499" s="16">
        <f t="shared" si="90"/>
        <v>4.9699999999999642</v>
      </c>
      <c r="H499" s="4">
        <f t="shared" si="91"/>
        <v>23.372089706302617</v>
      </c>
      <c r="I499" s="5">
        <f t="shared" si="92"/>
        <v>34.744827753474837</v>
      </c>
      <c r="K499" s="16">
        <f t="shared" si="87"/>
        <v>4.9699999999999642</v>
      </c>
      <c r="L499" s="15">
        <f t="shared" si="93"/>
        <v>23.372409259788519</v>
      </c>
      <c r="M499" s="4">
        <f t="shared" si="94"/>
        <v>2.2665271258823141E-2</v>
      </c>
      <c r="N499" s="4">
        <f t="shared" si="95"/>
        <v>2.2664661623151425E-2</v>
      </c>
      <c r="O499" s="4">
        <f t="shared" si="96"/>
        <v>2.2664661640575064E-2</v>
      </c>
      <c r="P499" s="5">
        <f t="shared" si="97"/>
        <v>2.2664052057171275E-2</v>
      </c>
    </row>
    <row r="500" spans="4:16" x14ac:dyDescent="0.25">
      <c r="D500" s="16">
        <f t="shared" si="88"/>
        <v>4.9759999999999645</v>
      </c>
      <c r="E500" s="5">
        <f t="shared" si="89"/>
        <v>23.395383823949679</v>
      </c>
      <c r="G500" s="16">
        <f t="shared" si="90"/>
        <v>4.9759999999999645</v>
      </c>
      <c r="H500" s="4">
        <f t="shared" si="91"/>
        <v>23.394752521584742</v>
      </c>
      <c r="I500" s="5">
        <f t="shared" si="92"/>
        <v>34.790154675162221</v>
      </c>
      <c r="K500" s="16">
        <f t="shared" si="87"/>
        <v>4.9759999999999645</v>
      </c>
      <c r="L500" s="15">
        <f t="shared" si="93"/>
        <v>23.395072702331969</v>
      </c>
      <c r="M500" s="4">
        <f t="shared" si="94"/>
        <v>2.2664052057171275E-2</v>
      </c>
      <c r="N500" s="4">
        <f t="shared" si="95"/>
        <v>2.2663442526031433E-2</v>
      </c>
      <c r="O500" s="4">
        <f t="shared" si="96"/>
        <v>2.2663442543451085E-2</v>
      </c>
      <c r="P500" s="5">
        <f t="shared" si="97"/>
        <v>2.2662833064567216E-2</v>
      </c>
    </row>
    <row r="501" spans="4:16" x14ac:dyDescent="0.25">
      <c r="D501" s="16">
        <f t="shared" si="88"/>
        <v>4.9819999999999647</v>
      </c>
      <c r="E501" s="5">
        <f t="shared" si="89"/>
        <v>23.418046639231804</v>
      </c>
      <c r="G501" s="16">
        <f t="shared" si="90"/>
        <v>4.9819999999999647</v>
      </c>
      <c r="H501" s="4">
        <f t="shared" si="91"/>
        <v>23.417414118050466</v>
      </c>
      <c r="I501" s="5">
        <f t="shared" si="92"/>
        <v>34.835479159142999</v>
      </c>
      <c r="K501" s="16">
        <f t="shared" si="87"/>
        <v>4.9819999999999647</v>
      </c>
      <c r="L501" s="15">
        <f t="shared" si="93"/>
        <v>23.417734925987318</v>
      </c>
      <c r="M501" s="4">
        <f t="shared" si="94"/>
        <v>2.2662833064567216E-2</v>
      </c>
      <c r="N501" s="4">
        <f t="shared" si="95"/>
        <v>2.2662223637935346E-2</v>
      </c>
      <c r="O501" s="4">
        <f t="shared" si="96"/>
        <v>2.2662223655351015E-2</v>
      </c>
      <c r="P501" s="5">
        <f t="shared" si="97"/>
        <v>2.2661614280963176E-2</v>
      </c>
    </row>
    <row r="502" spans="4:16" x14ac:dyDescent="0.25">
      <c r="D502" s="16">
        <f t="shared" si="88"/>
        <v>4.9879999999999649</v>
      </c>
      <c r="E502" s="5">
        <f t="shared" si="89"/>
        <v>23.440708235697528</v>
      </c>
      <c r="G502" s="16">
        <f t="shared" si="90"/>
        <v>4.9879999999999649</v>
      </c>
      <c r="H502" s="4">
        <f t="shared" si="91"/>
        <v>23.440074495908753</v>
      </c>
      <c r="I502" s="5">
        <f t="shared" si="92"/>
        <v>34.880801205835112</v>
      </c>
      <c r="K502" s="16">
        <f t="shared" si="87"/>
        <v>4.9879999999999649</v>
      </c>
      <c r="L502" s="15">
        <f t="shared" si="93"/>
        <v>23.440395930963543</v>
      </c>
      <c r="M502" s="4">
        <f t="shared" si="94"/>
        <v>2.2661614280963176E-2</v>
      </c>
      <c r="N502" s="4">
        <f t="shared" si="95"/>
        <v>2.2661004958815387E-2</v>
      </c>
      <c r="O502" s="4">
        <f t="shared" si="96"/>
        <v>2.2661004976227077E-2</v>
      </c>
      <c r="P502" s="5">
        <f t="shared" si="97"/>
        <v>2.2660395706311374E-2</v>
      </c>
    </row>
    <row r="503" spans="4:16" x14ac:dyDescent="0.25">
      <c r="D503" s="16">
        <f t="shared" si="88"/>
        <v>4.9939999999999651</v>
      </c>
      <c r="E503" s="5">
        <f t="shared" si="89"/>
        <v>23.463368613555815</v>
      </c>
      <c r="G503" s="16">
        <f t="shared" si="90"/>
        <v>4.9939999999999651</v>
      </c>
      <c r="H503" s="4">
        <f t="shared" si="91"/>
        <v>23.46273365536852</v>
      </c>
      <c r="I503" s="5">
        <f t="shared" si="92"/>
        <v>34.926120815656404</v>
      </c>
      <c r="K503" s="16">
        <f t="shared" si="87"/>
        <v>4.9939999999999651</v>
      </c>
      <c r="L503" s="15">
        <f t="shared" si="93"/>
        <v>23.463055717469576</v>
      </c>
      <c r="M503" s="4">
        <f t="shared" si="94"/>
        <v>2.2660395706311374E-2</v>
      </c>
      <c r="N503" s="4">
        <f t="shared" si="95"/>
        <v>2.2659786488623785E-2</v>
      </c>
      <c r="O503" s="4">
        <f t="shared" si="96"/>
        <v>2.2659786506031499E-2</v>
      </c>
      <c r="P503" s="5">
        <f t="shared" si="97"/>
        <v>2.2659177340564055E-2</v>
      </c>
    </row>
    <row r="504" spans="4:16" ht="15.75" thickBot="1" x14ac:dyDescent="0.3">
      <c r="D504" s="6">
        <f t="shared" si="88"/>
        <v>4.9999999999999654</v>
      </c>
      <c r="E504" s="8">
        <f t="shared" si="89"/>
        <v>23.486027773015582</v>
      </c>
      <c r="G504" s="6">
        <f t="shared" si="90"/>
        <v>4.9999999999999654</v>
      </c>
      <c r="H504" s="7">
        <f t="shared" si="91"/>
        <v>23.485391596638635</v>
      </c>
      <c r="I504" s="8">
        <f t="shared" si="92"/>
        <v>34.971437989024615</v>
      </c>
      <c r="K504" s="6">
        <f t="shared" si="87"/>
        <v>4.9999999999999654</v>
      </c>
      <c r="L504" s="7">
        <f t="shared" si="93"/>
        <v>23.485714285714291</v>
      </c>
      <c r="M504" s="7">
        <f t="shared" si="94"/>
        <v>2.2659177340564055E-2</v>
      </c>
      <c r="N504" s="7">
        <f t="shared" si="95"/>
        <v>2.2658568227312787E-2</v>
      </c>
      <c r="O504" s="7">
        <f t="shared" si="96"/>
        <v>2.2658568244716522E-2</v>
      </c>
      <c r="P504" s="8">
        <f t="shared" si="97"/>
        <v>2.2657959183673471E-2</v>
      </c>
    </row>
    <row r="505" spans="4:16" x14ac:dyDescent="0.25">
      <c r="D505" s="13"/>
      <c r="E505" s="13"/>
    </row>
    <row r="506" spans="4:16" x14ac:dyDescent="0.25">
      <c r="D506" s="13"/>
      <c r="E506" s="13"/>
    </row>
    <row r="507" spans="4:16" x14ac:dyDescent="0.25">
      <c r="D507" s="13"/>
      <c r="E507" s="13"/>
    </row>
    <row r="508" spans="4:16" x14ac:dyDescent="0.25">
      <c r="D508" s="13"/>
      <c r="E508" s="13"/>
    </row>
    <row r="509" spans="4:16" x14ac:dyDescent="0.25">
      <c r="D509" s="13"/>
      <c r="E509" s="13"/>
    </row>
    <row r="510" spans="4:16" x14ac:dyDescent="0.25">
      <c r="D510" s="13"/>
      <c r="E510" s="13"/>
    </row>
    <row r="511" spans="4:16" x14ac:dyDescent="0.25">
      <c r="D511" s="13"/>
      <c r="E511" s="13"/>
    </row>
    <row r="512" spans="4:16" x14ac:dyDescent="0.25">
      <c r="D512" s="13"/>
      <c r="E512" s="13"/>
    </row>
    <row r="513" spans="4:5" x14ac:dyDescent="0.25">
      <c r="D513" s="13"/>
      <c r="E513" s="13"/>
    </row>
    <row r="514" spans="4:5" x14ac:dyDescent="0.25">
      <c r="D514" s="13"/>
      <c r="E514" s="13"/>
    </row>
    <row r="515" spans="4:5" x14ac:dyDescent="0.25">
      <c r="D515" s="13"/>
      <c r="E515" s="13"/>
    </row>
    <row r="516" spans="4:5" x14ac:dyDescent="0.25">
      <c r="D516" s="13"/>
      <c r="E516" s="13"/>
    </row>
    <row r="517" spans="4:5" x14ac:dyDescent="0.25">
      <c r="D517" s="13"/>
      <c r="E517" s="13"/>
    </row>
    <row r="518" spans="4:5" x14ac:dyDescent="0.25">
      <c r="D518" s="13"/>
      <c r="E518" s="13"/>
    </row>
    <row r="519" spans="4:5" x14ac:dyDescent="0.25">
      <c r="D519" s="13"/>
      <c r="E519" s="13"/>
    </row>
    <row r="520" spans="4:5" x14ac:dyDescent="0.25">
      <c r="D520" s="13"/>
      <c r="E520" s="13"/>
    </row>
    <row r="521" spans="4:5" x14ac:dyDescent="0.25">
      <c r="D521" s="13"/>
      <c r="E521" s="13"/>
    </row>
    <row r="522" spans="4:5" x14ac:dyDescent="0.25">
      <c r="D522" s="13"/>
      <c r="E522" s="13"/>
    </row>
    <row r="523" spans="4:5" x14ac:dyDescent="0.25">
      <c r="D523" s="13"/>
      <c r="E523" s="13"/>
    </row>
    <row r="524" spans="4:5" x14ac:dyDescent="0.25">
      <c r="D524" s="13"/>
      <c r="E524" s="13"/>
    </row>
    <row r="525" spans="4:5" x14ac:dyDescent="0.25">
      <c r="D525" s="13"/>
      <c r="E525" s="13"/>
    </row>
    <row r="526" spans="4:5" x14ac:dyDescent="0.25">
      <c r="D526" s="13"/>
      <c r="E526" s="13"/>
    </row>
    <row r="527" spans="4:5" x14ac:dyDescent="0.25">
      <c r="D527" s="13"/>
      <c r="E527" s="13"/>
    </row>
    <row r="528" spans="4:5" x14ac:dyDescent="0.25">
      <c r="D528" s="13"/>
      <c r="E528" s="13"/>
    </row>
    <row r="529" spans="4:5" x14ac:dyDescent="0.25">
      <c r="D529" s="13"/>
      <c r="E529" s="13"/>
    </row>
    <row r="530" spans="4:5" x14ac:dyDescent="0.25">
      <c r="D530" s="13"/>
      <c r="E530" s="13"/>
    </row>
    <row r="531" spans="4:5" x14ac:dyDescent="0.25">
      <c r="D531" s="13"/>
      <c r="E531" s="13"/>
    </row>
    <row r="532" spans="4:5" x14ac:dyDescent="0.25">
      <c r="D532" s="13"/>
      <c r="E532" s="13"/>
    </row>
    <row r="533" spans="4:5" x14ac:dyDescent="0.25">
      <c r="D533" s="13"/>
      <c r="E533" s="13"/>
    </row>
    <row r="534" spans="4:5" x14ac:dyDescent="0.25">
      <c r="D534" s="13"/>
      <c r="E534" s="13"/>
    </row>
    <row r="535" spans="4:5" x14ac:dyDescent="0.25">
      <c r="D535" s="13"/>
      <c r="E535" s="13"/>
    </row>
    <row r="536" spans="4:5" x14ac:dyDescent="0.25">
      <c r="D536" s="13"/>
      <c r="E536" s="13"/>
    </row>
    <row r="537" spans="4:5" x14ac:dyDescent="0.25">
      <c r="D537" s="13"/>
      <c r="E537" s="13"/>
    </row>
    <row r="538" spans="4:5" x14ac:dyDescent="0.25">
      <c r="D538" s="13"/>
      <c r="E538" s="13"/>
    </row>
    <row r="539" spans="4:5" x14ac:dyDescent="0.25">
      <c r="D539" s="13"/>
      <c r="E539" s="13"/>
    </row>
    <row r="540" spans="4:5" x14ac:dyDescent="0.25">
      <c r="D540" s="13"/>
      <c r="E540" s="13"/>
    </row>
    <row r="541" spans="4:5" x14ac:dyDescent="0.25">
      <c r="D541" s="13"/>
      <c r="E541" s="13"/>
    </row>
    <row r="542" spans="4:5" x14ac:dyDescent="0.25">
      <c r="D542" s="13"/>
      <c r="E542" s="13"/>
    </row>
    <row r="543" spans="4:5" x14ac:dyDescent="0.25">
      <c r="D543" s="13"/>
      <c r="E543" s="13"/>
    </row>
    <row r="544" spans="4:5" x14ac:dyDescent="0.25">
      <c r="D544" s="13"/>
      <c r="E544" s="13"/>
    </row>
    <row r="545" spans="4:5" x14ac:dyDescent="0.25">
      <c r="D545" s="13"/>
      <c r="E545" s="13"/>
    </row>
    <row r="546" spans="4:5" x14ac:dyDescent="0.25">
      <c r="D546" s="13"/>
      <c r="E546" s="13"/>
    </row>
    <row r="547" spans="4:5" x14ac:dyDescent="0.25">
      <c r="D547" s="13"/>
      <c r="E547" s="13"/>
    </row>
    <row r="548" spans="4:5" x14ac:dyDescent="0.25">
      <c r="D548" s="13"/>
      <c r="E548" s="13"/>
    </row>
    <row r="549" spans="4:5" x14ac:dyDescent="0.25">
      <c r="D549" s="13"/>
      <c r="E549" s="13"/>
    </row>
    <row r="550" spans="4:5" x14ac:dyDescent="0.25">
      <c r="D550" s="13"/>
      <c r="E550" s="13"/>
    </row>
    <row r="551" spans="4:5" x14ac:dyDescent="0.25">
      <c r="D551" s="13"/>
      <c r="E551" s="13"/>
    </row>
    <row r="552" spans="4:5" x14ac:dyDescent="0.25">
      <c r="D552" s="13"/>
      <c r="E552" s="13"/>
    </row>
    <row r="553" spans="4:5" x14ac:dyDescent="0.25">
      <c r="D553" s="13"/>
      <c r="E553" s="13"/>
    </row>
    <row r="554" spans="4:5" x14ac:dyDescent="0.25">
      <c r="D554" s="13"/>
      <c r="E554" s="13"/>
    </row>
    <row r="555" spans="4:5" x14ac:dyDescent="0.25">
      <c r="D555" s="13"/>
      <c r="E555" s="13"/>
    </row>
    <row r="556" spans="4:5" x14ac:dyDescent="0.25">
      <c r="D556" s="13"/>
      <c r="E556" s="13"/>
    </row>
    <row r="557" spans="4:5" x14ac:dyDescent="0.25">
      <c r="D557" s="13"/>
      <c r="E557" s="13"/>
    </row>
    <row r="558" spans="4:5" x14ac:dyDescent="0.25">
      <c r="D558" s="13"/>
      <c r="E558" s="13"/>
    </row>
    <row r="559" spans="4:5" x14ac:dyDescent="0.25">
      <c r="D559" s="13"/>
      <c r="E559" s="13"/>
    </row>
    <row r="560" spans="4:5" x14ac:dyDescent="0.25">
      <c r="D560" s="13"/>
      <c r="E560" s="13"/>
    </row>
    <row r="561" spans="4:5" x14ac:dyDescent="0.25">
      <c r="D561" s="13"/>
      <c r="E561" s="13"/>
    </row>
    <row r="562" spans="4:5" x14ac:dyDescent="0.25">
      <c r="D562" s="13"/>
      <c r="E562" s="13"/>
    </row>
    <row r="563" spans="4:5" x14ac:dyDescent="0.25">
      <c r="D563" s="13"/>
      <c r="E563" s="13"/>
    </row>
    <row r="564" spans="4:5" x14ac:dyDescent="0.25">
      <c r="D564" s="13"/>
      <c r="E564" s="13"/>
    </row>
    <row r="565" spans="4:5" x14ac:dyDescent="0.25">
      <c r="D565" s="13"/>
      <c r="E565" s="13"/>
    </row>
    <row r="566" spans="4:5" x14ac:dyDescent="0.25">
      <c r="D566" s="13"/>
      <c r="E566" s="13"/>
    </row>
    <row r="567" spans="4:5" x14ac:dyDescent="0.25">
      <c r="D567" s="13"/>
      <c r="E567" s="13"/>
    </row>
    <row r="568" spans="4:5" x14ac:dyDescent="0.25">
      <c r="D568" s="13"/>
      <c r="E568" s="13"/>
    </row>
    <row r="569" spans="4:5" x14ac:dyDescent="0.25">
      <c r="D569" s="13"/>
      <c r="E569" s="13"/>
    </row>
    <row r="570" spans="4:5" x14ac:dyDescent="0.25">
      <c r="D570" s="13"/>
      <c r="E570" s="13"/>
    </row>
    <row r="571" spans="4:5" x14ac:dyDescent="0.25">
      <c r="D571" s="13"/>
      <c r="E571" s="13"/>
    </row>
    <row r="572" spans="4:5" x14ac:dyDescent="0.25">
      <c r="D572" s="13"/>
      <c r="E572" s="13"/>
    </row>
    <row r="573" spans="4:5" x14ac:dyDescent="0.25">
      <c r="D573" s="13"/>
      <c r="E573" s="13"/>
    </row>
    <row r="574" spans="4:5" x14ac:dyDescent="0.25">
      <c r="D574" s="13"/>
      <c r="E574" s="13"/>
    </row>
    <row r="575" spans="4:5" x14ac:dyDescent="0.25">
      <c r="D575" s="13"/>
      <c r="E575" s="13"/>
    </row>
    <row r="576" spans="4:5" x14ac:dyDescent="0.25">
      <c r="D576" s="13"/>
      <c r="E576" s="13"/>
    </row>
    <row r="577" spans="4:5" x14ac:dyDescent="0.25">
      <c r="D577" s="13"/>
      <c r="E577" s="13"/>
    </row>
    <row r="578" spans="4:5" x14ac:dyDescent="0.25">
      <c r="D578" s="13"/>
      <c r="E578" s="13"/>
    </row>
    <row r="579" spans="4:5" x14ac:dyDescent="0.25">
      <c r="D579" s="13"/>
      <c r="E579" s="13"/>
    </row>
    <row r="580" spans="4:5" x14ac:dyDescent="0.25">
      <c r="D580" s="13"/>
      <c r="E580" s="13"/>
    </row>
    <row r="581" spans="4:5" x14ac:dyDescent="0.25">
      <c r="D581" s="13"/>
      <c r="E581" s="13"/>
    </row>
    <row r="582" spans="4:5" x14ac:dyDescent="0.25">
      <c r="D582" s="13"/>
      <c r="E582" s="13"/>
    </row>
    <row r="583" spans="4:5" x14ac:dyDescent="0.25">
      <c r="D583" s="13"/>
      <c r="E583" s="13"/>
    </row>
    <row r="584" spans="4:5" x14ac:dyDescent="0.25">
      <c r="D584" s="13"/>
      <c r="E584" s="13"/>
    </row>
    <row r="585" spans="4:5" x14ac:dyDescent="0.25">
      <c r="D585" s="13"/>
      <c r="E585" s="13"/>
    </row>
    <row r="586" spans="4:5" x14ac:dyDescent="0.25">
      <c r="D586" s="13"/>
      <c r="E586" s="13"/>
    </row>
    <row r="587" spans="4:5" x14ac:dyDescent="0.25">
      <c r="D587" s="13"/>
      <c r="E587" s="13"/>
    </row>
    <row r="588" spans="4:5" x14ac:dyDescent="0.25">
      <c r="D588" s="13"/>
      <c r="E588" s="13"/>
    </row>
    <row r="589" spans="4:5" x14ac:dyDescent="0.25">
      <c r="D589" s="13"/>
      <c r="E589" s="13"/>
    </row>
    <row r="590" spans="4:5" x14ac:dyDescent="0.25">
      <c r="D590" s="13"/>
      <c r="E590" s="13"/>
    </row>
    <row r="591" spans="4:5" x14ac:dyDescent="0.25">
      <c r="D591" s="13"/>
      <c r="E591" s="13"/>
    </row>
    <row r="592" spans="4:5" x14ac:dyDescent="0.25">
      <c r="D592" s="13"/>
      <c r="E592" s="13"/>
    </row>
    <row r="593" spans="4:5" x14ac:dyDescent="0.25">
      <c r="D593" s="13"/>
      <c r="E593" s="13"/>
    </row>
    <row r="594" spans="4:5" x14ac:dyDescent="0.25">
      <c r="D594" s="13"/>
      <c r="E594" s="13"/>
    </row>
    <row r="595" spans="4:5" x14ac:dyDescent="0.25">
      <c r="D595" s="13"/>
      <c r="E595" s="13"/>
    </row>
    <row r="596" spans="4:5" x14ac:dyDescent="0.25">
      <c r="D596" s="13"/>
      <c r="E596" s="13"/>
    </row>
    <row r="597" spans="4:5" x14ac:dyDescent="0.25">
      <c r="D597" s="13"/>
      <c r="E597" s="13"/>
    </row>
    <row r="598" spans="4:5" x14ac:dyDescent="0.25">
      <c r="D598" s="13"/>
      <c r="E598" s="13"/>
    </row>
    <row r="599" spans="4:5" x14ac:dyDescent="0.25">
      <c r="D599" s="13"/>
      <c r="E599" s="13"/>
    </row>
    <row r="600" spans="4:5" x14ac:dyDescent="0.25">
      <c r="D600" s="13"/>
      <c r="E600" s="13"/>
    </row>
    <row r="601" spans="4:5" x14ac:dyDescent="0.25">
      <c r="D601" s="13"/>
      <c r="E601" s="13"/>
    </row>
    <row r="602" spans="4:5" x14ac:dyDescent="0.25">
      <c r="D602" s="13"/>
      <c r="E602" s="13"/>
    </row>
    <row r="603" spans="4:5" x14ac:dyDescent="0.25">
      <c r="D603" s="13"/>
      <c r="E603" s="13"/>
    </row>
    <row r="604" spans="4:5" x14ac:dyDescent="0.25">
      <c r="D604" s="13"/>
      <c r="E604" s="13"/>
    </row>
    <row r="605" spans="4:5" x14ac:dyDescent="0.25">
      <c r="D605" s="13"/>
      <c r="E605" s="13"/>
    </row>
    <row r="606" spans="4:5" x14ac:dyDescent="0.25">
      <c r="D606" s="13"/>
      <c r="E606" s="13"/>
    </row>
    <row r="607" spans="4:5" x14ac:dyDescent="0.25">
      <c r="D607" s="13"/>
      <c r="E607" s="13"/>
    </row>
    <row r="608" spans="4:5" x14ac:dyDescent="0.25">
      <c r="D608" s="13"/>
      <c r="E608" s="13"/>
    </row>
    <row r="609" spans="4:5" x14ac:dyDescent="0.25">
      <c r="D609" s="13"/>
      <c r="E609" s="13"/>
    </row>
    <row r="610" spans="4:5" x14ac:dyDescent="0.25">
      <c r="D610" s="13"/>
      <c r="E610" s="13"/>
    </row>
    <row r="611" spans="4:5" x14ac:dyDescent="0.25">
      <c r="D611" s="13"/>
      <c r="E611" s="13"/>
    </row>
    <row r="612" spans="4:5" x14ac:dyDescent="0.25">
      <c r="D612" s="13"/>
      <c r="E612" s="13"/>
    </row>
    <row r="613" spans="4:5" x14ac:dyDescent="0.25">
      <c r="D613" s="13"/>
      <c r="E613" s="13"/>
    </row>
    <row r="614" spans="4:5" x14ac:dyDescent="0.25">
      <c r="D614" s="13"/>
      <c r="E614" s="13"/>
    </row>
    <row r="615" spans="4:5" x14ac:dyDescent="0.25">
      <c r="D615" s="13"/>
      <c r="E615" s="13"/>
    </row>
    <row r="616" spans="4:5" x14ac:dyDescent="0.25">
      <c r="D616" s="13"/>
      <c r="E616" s="13"/>
    </row>
    <row r="617" spans="4:5" x14ac:dyDescent="0.25">
      <c r="D617" s="13"/>
      <c r="E617" s="13"/>
    </row>
    <row r="618" spans="4:5" x14ac:dyDescent="0.25">
      <c r="D618" s="13"/>
      <c r="E618" s="13"/>
    </row>
  </sheetData>
  <mergeCells count="6">
    <mergeCell ref="G2:I2"/>
    <mergeCell ref="K2:P2"/>
    <mergeCell ref="D1:E1"/>
    <mergeCell ref="G1:I1"/>
    <mergeCell ref="K1:P1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ABA3-A2C7-4E9D-9859-CA3D9D3724F2}">
  <dimension ref="A1:I30"/>
  <sheetViews>
    <sheetView zoomScale="115" zoomScaleNormal="115" workbookViewId="0">
      <selection activeCell="B8" sqref="B8"/>
    </sheetView>
  </sheetViews>
  <sheetFormatPr baseColWidth="10" defaultRowHeight="15" x14ac:dyDescent="0.25"/>
  <sheetData>
    <row r="1" spans="1:9" ht="15.75" thickBot="1" x14ac:dyDescent="0.3">
      <c r="A1" s="24" t="s">
        <v>8</v>
      </c>
      <c r="B1" s="18">
        <v>0.1</v>
      </c>
      <c r="D1" s="65" t="s">
        <v>12</v>
      </c>
      <c r="E1" s="66"/>
      <c r="F1" s="66"/>
      <c r="G1" s="66"/>
      <c r="H1" s="66"/>
      <c r="I1" s="67"/>
    </row>
    <row r="2" spans="1:9" x14ac:dyDescent="0.25">
      <c r="D2" s="19" t="s">
        <v>0</v>
      </c>
      <c r="E2" s="21" t="s">
        <v>22</v>
      </c>
      <c r="F2" s="21" t="s">
        <v>13</v>
      </c>
      <c r="G2" s="21" t="s">
        <v>14</v>
      </c>
      <c r="H2" s="21" t="s">
        <v>15</v>
      </c>
      <c r="I2" s="20" t="s">
        <v>16</v>
      </c>
    </row>
    <row r="3" spans="1:9" x14ac:dyDescent="0.25">
      <c r="D3" s="3">
        <v>0</v>
      </c>
      <c r="E3" s="4">
        <v>16</v>
      </c>
      <c r="F3" s="12"/>
      <c r="G3" s="4"/>
      <c r="H3" s="4"/>
      <c r="I3" s="5"/>
    </row>
    <row r="4" spans="1:9" x14ac:dyDescent="0.25">
      <c r="D4" s="3">
        <f>D3+$B$1</f>
        <v>0.1</v>
      </c>
      <c r="E4" s="4">
        <f>E3+1/6*(F4+2*G4+2*H4+I4)</f>
        <v>15.723471015625</v>
      </c>
      <c r="F4" s="4">
        <f>$B$1*(1.2-(E3/4))</f>
        <v>-0.27999999999999997</v>
      </c>
      <c r="G4" s="4">
        <f>$B$1*((1.2-((E3+1/2*F4)/4)))</f>
        <v>-0.27649999999999997</v>
      </c>
      <c r="H4" s="4">
        <f>$B$1*((1.2-((E3+1/2*G4)/4)))</f>
        <v>-0.27654375000000003</v>
      </c>
      <c r="I4" s="5">
        <f>$B$1*((1.2-((E3+H4)/4)))</f>
        <v>-0.27308640625000002</v>
      </c>
    </row>
    <row r="5" spans="1:9" x14ac:dyDescent="0.25">
      <c r="D5" s="3">
        <f t="shared" ref="D5:D23" si="0">D4+$B$1</f>
        <v>0.2</v>
      </c>
      <c r="E5" s="4">
        <f t="shared" ref="E5:E23" si="1">E4+1/6*(F5+2*G5+2*H5+I5)</f>
        <v>15.453769556178523</v>
      </c>
      <c r="F5" s="4">
        <f t="shared" ref="F5:F23" si="2">$B$1*(1.2-(E4/4))</f>
        <v>-0.27308677539062504</v>
      </c>
      <c r="G5" s="4">
        <f t="shared" ref="G5:G23" si="3">$B$1*((1.2-((E4+1/2*F5)/4)))</f>
        <v>-0.26967319069824225</v>
      </c>
      <c r="H5" s="4">
        <f t="shared" ref="H5:H23" si="4">$B$1*((1.2-((E4+1/2*G5)/4)))</f>
        <v>-0.269715860506897</v>
      </c>
      <c r="I5" s="5">
        <f t="shared" ref="I5:I23" si="5">$B$1*((1.2-((E4+H5)/4)))</f>
        <v>-0.26634387887795258</v>
      </c>
    </row>
    <row r="6" spans="1:9" x14ac:dyDescent="0.25">
      <c r="D6" s="3">
        <f t="shared" si="0"/>
        <v>0.30000000000000004</v>
      </c>
      <c r="E6" s="4">
        <f t="shared" si="1"/>
        <v>15.190727049470011</v>
      </c>
      <c r="F6" s="4">
        <f t="shared" si="2"/>
        <v>-0.26634423890446313</v>
      </c>
      <c r="G6" s="4">
        <f t="shared" si="3"/>
        <v>-0.26301493591815728</v>
      </c>
      <c r="H6" s="4">
        <f t="shared" si="4"/>
        <v>-0.26305655220548613</v>
      </c>
      <c r="I6" s="5">
        <f t="shared" si="5"/>
        <v>-0.25976782509932594</v>
      </c>
    </row>
    <row r="7" spans="1:9" x14ac:dyDescent="0.25">
      <c r="D7" s="3">
        <f t="shared" si="0"/>
        <v>0.4</v>
      </c>
      <c r="E7" s="4">
        <f t="shared" si="1"/>
        <v>14.934179085371103</v>
      </c>
      <c r="F7" s="4">
        <f t="shared" si="2"/>
        <v>-0.2597681762367503</v>
      </c>
      <c r="G7" s="4">
        <f t="shared" si="3"/>
        <v>-0.25652107403379087</v>
      </c>
      <c r="H7" s="4">
        <f t="shared" si="4"/>
        <v>-0.25656166281132792</v>
      </c>
      <c r="I7" s="5">
        <f t="shared" si="5"/>
        <v>-0.25335413466646711</v>
      </c>
    </row>
    <row r="8" spans="1:9" x14ac:dyDescent="0.25">
      <c r="D8" s="3">
        <f t="shared" si="0"/>
        <v>0.5</v>
      </c>
      <c r="E8" s="4">
        <f t="shared" si="1"/>
        <v>14.683965313053957</v>
      </c>
      <c r="F8" s="4">
        <f t="shared" si="2"/>
        <v>-0.25335447713427756</v>
      </c>
      <c r="G8" s="4">
        <f t="shared" si="3"/>
        <v>-0.25018754617009914</v>
      </c>
      <c r="H8" s="4">
        <f t="shared" si="4"/>
        <v>-0.25022713280715136</v>
      </c>
      <c r="I8" s="5">
        <f t="shared" si="5"/>
        <v>-0.2470987988140988</v>
      </c>
    </row>
    <row r="9" spans="1:9" x14ac:dyDescent="0.25">
      <c r="D9" s="3">
        <f t="shared" si="0"/>
        <v>0.6</v>
      </c>
      <c r="E9" s="4">
        <f t="shared" si="1"/>
        <v>14.439929340766765</v>
      </c>
      <c r="F9" s="4">
        <f t="shared" si="2"/>
        <v>-0.24709913282634891</v>
      </c>
      <c r="G9" s="4">
        <f t="shared" si="3"/>
        <v>-0.24401039366601954</v>
      </c>
      <c r="H9" s="4">
        <f t="shared" si="4"/>
        <v>-0.2440490029055237</v>
      </c>
      <c r="I9" s="5">
        <f t="shared" si="5"/>
        <v>-0.24099790775371083</v>
      </c>
    </row>
    <row r="10" spans="1:9" x14ac:dyDescent="0.25">
      <c r="D10" s="3">
        <f t="shared" si="0"/>
        <v>0.7</v>
      </c>
      <c r="E10" s="4">
        <f t="shared" si="1"/>
        <v>14.20191863808382</v>
      </c>
      <c r="F10" s="4">
        <f t="shared" si="2"/>
        <v>-0.24099823351916916</v>
      </c>
      <c r="G10" s="4">
        <f t="shared" si="3"/>
        <v>-0.23798575560017954</v>
      </c>
      <c r="H10" s="4">
        <f t="shared" si="4"/>
        <v>-0.23802341157416695</v>
      </c>
      <c r="I10" s="5">
        <f t="shared" si="5"/>
        <v>-0.23504764822981494</v>
      </c>
    </row>
    <row r="11" spans="1:9" x14ac:dyDescent="0.25">
      <c r="D11" s="3">
        <f t="shared" si="0"/>
        <v>0.79999999999999993</v>
      </c>
      <c r="E11" s="4">
        <f t="shared" si="1"/>
        <v>13.969784440569025</v>
      </c>
      <c r="F11" s="4">
        <f t="shared" si="2"/>
        <v>-0.23504796595209554</v>
      </c>
      <c r="G11" s="4">
        <f t="shared" si="3"/>
        <v>-0.23210986637769429</v>
      </c>
      <c r="H11" s="4">
        <f t="shared" si="4"/>
        <v>-0.2321465926223743</v>
      </c>
      <c r="I11" s="5">
        <f t="shared" si="5"/>
        <v>-0.22924430113653615</v>
      </c>
    </row>
    <row r="12" spans="1:9" x14ac:dyDescent="0.25">
      <c r="D12" s="3">
        <f t="shared" si="0"/>
        <v>0.89999999999999991</v>
      </c>
      <c r="E12" s="4">
        <f t="shared" si="1"/>
        <v>13.743381656793291</v>
      </c>
      <c r="F12" s="4">
        <f t="shared" si="2"/>
        <v>-0.22924461101422564</v>
      </c>
      <c r="G12" s="4">
        <f t="shared" si="3"/>
        <v>-0.22637905337654785</v>
      </c>
      <c r="H12" s="4">
        <f t="shared" si="4"/>
        <v>-0.22641487284701878</v>
      </c>
      <c r="I12" s="5">
        <f t="shared" si="5"/>
        <v>-0.22358423919305015</v>
      </c>
    </row>
    <row r="13" spans="1:9" x14ac:dyDescent="0.25">
      <c r="D13" s="16">
        <f t="shared" si="0"/>
        <v>0.99999999999999989</v>
      </c>
      <c r="E13" s="15">
        <f t="shared" si="1"/>
        <v>13.522568777647662</v>
      </c>
      <c r="F13" s="4">
        <f t="shared" si="2"/>
        <v>-0.22358454141983231</v>
      </c>
      <c r="G13" s="4">
        <f t="shared" si="3"/>
        <v>-0.2207897346520844</v>
      </c>
      <c r="H13" s="4">
        <f t="shared" si="4"/>
        <v>-0.22082466973668124</v>
      </c>
      <c r="I13" s="5">
        <f t="shared" si="5"/>
        <v>-0.21806392467641525</v>
      </c>
    </row>
    <row r="14" spans="1:9" x14ac:dyDescent="0.25">
      <c r="D14" s="16">
        <f t="shared" si="0"/>
        <v>1.0999999999999999</v>
      </c>
      <c r="E14" s="15">
        <f t="shared" si="1"/>
        <v>13.30720778789552</v>
      </c>
      <c r="F14" s="4">
        <f t="shared" si="2"/>
        <v>-0.21806421944119159</v>
      </c>
      <c r="G14" s="4">
        <f t="shared" si="3"/>
        <v>-0.21533841669817663</v>
      </c>
      <c r="H14" s="4">
        <f t="shared" si="4"/>
        <v>-0.21537248923246433</v>
      </c>
      <c r="I14" s="5">
        <f t="shared" si="5"/>
        <v>-0.21267990721037996</v>
      </c>
    </row>
    <row r="15" spans="1:9" x14ac:dyDescent="0.25">
      <c r="D15" s="16">
        <f t="shared" si="0"/>
        <v>1.2</v>
      </c>
      <c r="E15" s="15">
        <f t="shared" si="1"/>
        <v>13.09716407990857</v>
      </c>
      <c r="F15" s="4">
        <f t="shared" si="2"/>
        <v>-0.21268019469738803</v>
      </c>
      <c r="G15" s="4">
        <f t="shared" si="3"/>
        <v>-0.21002169226367062</v>
      </c>
      <c r="H15" s="4">
        <f t="shared" si="4"/>
        <v>-0.21005492354409211</v>
      </c>
      <c r="I15" s="5">
        <f t="shared" si="5"/>
        <v>-0.20742882160878573</v>
      </c>
    </row>
    <row r="16" spans="1:9" x14ac:dyDescent="0.25">
      <c r="D16" s="16">
        <f t="shared" si="0"/>
        <v>1.3</v>
      </c>
      <c r="E16" s="15">
        <f t="shared" si="1"/>
        <v>12.89230636953269</v>
      </c>
      <c r="F16" s="4">
        <f t="shared" si="2"/>
        <v>-0.20742910199771425</v>
      </c>
      <c r="G16" s="4">
        <f t="shared" si="3"/>
        <v>-0.20483623822274286</v>
      </c>
      <c r="H16" s="4">
        <f t="shared" si="4"/>
        <v>-0.20486864901992999</v>
      </c>
      <c r="I16" s="5">
        <f t="shared" si="5"/>
        <v>-0.20230738577221602</v>
      </c>
    </row>
    <row r="17" spans="4:9" x14ac:dyDescent="0.25">
      <c r="D17" s="16">
        <f t="shared" si="0"/>
        <v>1.4000000000000001</v>
      </c>
      <c r="E17" s="15">
        <f t="shared" si="1"/>
        <v>12.692506614031064</v>
      </c>
      <c r="F17" s="4">
        <f t="shared" si="2"/>
        <v>-0.20230765923831726</v>
      </c>
      <c r="G17" s="4">
        <f t="shared" si="3"/>
        <v>-0.1997788134978383</v>
      </c>
      <c r="H17" s="4">
        <f t="shared" si="4"/>
        <v>-0.19981042406959426</v>
      </c>
      <c r="I17" s="5">
        <f t="shared" si="5"/>
        <v>-0.1973123986365774</v>
      </c>
    </row>
    <row r="18" spans="4:9" x14ac:dyDescent="0.25">
      <c r="D18" s="16">
        <f t="shared" si="0"/>
        <v>1.5000000000000002</v>
      </c>
      <c r="E18" s="15">
        <f t="shared" si="1"/>
        <v>12.497639932053298</v>
      </c>
      <c r="F18" s="4">
        <f t="shared" si="2"/>
        <v>-0.19731266535077663</v>
      </c>
      <c r="G18" s="4">
        <f t="shared" si="3"/>
        <v>-0.19484625703389191</v>
      </c>
      <c r="H18" s="4">
        <f t="shared" si="4"/>
        <v>-0.19487708713785298</v>
      </c>
      <c r="I18" s="5">
        <f t="shared" si="5"/>
        <v>-0.19244073817233032</v>
      </c>
    </row>
    <row r="19" spans="4:9" x14ac:dyDescent="0.25">
      <c r="D19" s="16">
        <f t="shared" si="0"/>
        <v>1.6000000000000003</v>
      </c>
      <c r="E19" s="15">
        <f t="shared" si="1"/>
        <v>12.307584525580518</v>
      </c>
      <c r="F19" s="4">
        <f t="shared" si="2"/>
        <v>-0.19244099830133246</v>
      </c>
      <c r="G19" s="4">
        <f t="shared" si="3"/>
        <v>-0.1900354858225658</v>
      </c>
      <c r="H19" s="4">
        <f t="shared" si="4"/>
        <v>-0.19006555472855038</v>
      </c>
      <c r="I19" s="5">
        <f t="shared" si="5"/>
        <v>-0.18768935943311871</v>
      </c>
    </row>
    <row r="20" spans="4:9" x14ac:dyDescent="0.25">
      <c r="D20" s="16">
        <f t="shared" si="0"/>
        <v>1.7000000000000004</v>
      </c>
      <c r="E20" s="15">
        <f t="shared" si="1"/>
        <v>12.122221603797639</v>
      </c>
      <c r="F20" s="4">
        <f t="shared" si="2"/>
        <v>-0.18768961313951296</v>
      </c>
      <c r="G20" s="4">
        <f t="shared" si="3"/>
        <v>-0.18534349297526909</v>
      </c>
      <c r="H20" s="4">
        <f t="shared" si="4"/>
        <v>-0.18537281947732212</v>
      </c>
      <c r="I20" s="5">
        <f t="shared" si="5"/>
        <v>-0.18305529265257992</v>
      </c>
    </row>
    <row r="21" spans="4:9" x14ac:dyDescent="0.25">
      <c r="D21" s="16">
        <f t="shared" si="0"/>
        <v>1.8000000000000005</v>
      </c>
      <c r="E21" s="15">
        <f t="shared" si="1"/>
        <v>11.941435308845243</v>
      </c>
      <c r="F21" s="4">
        <f t="shared" si="2"/>
        <v>-0.18305554009494099</v>
      </c>
      <c r="G21" s="4">
        <f t="shared" si="3"/>
        <v>-0.18076734584375423</v>
      </c>
      <c r="H21" s="4">
        <f t="shared" si="4"/>
        <v>-0.18079594827189405</v>
      </c>
      <c r="I21" s="5">
        <f t="shared" si="5"/>
        <v>-0.17853564138814362</v>
      </c>
    </row>
    <row r="22" spans="4:9" x14ac:dyDescent="0.25">
      <c r="D22" s="16">
        <f t="shared" si="0"/>
        <v>1.9000000000000006</v>
      </c>
      <c r="E22" s="15">
        <f t="shared" si="1"/>
        <v>11.765112643404642</v>
      </c>
      <c r="F22" s="4">
        <f t="shared" si="2"/>
        <v>-0.17853588272113108</v>
      </c>
      <c r="G22" s="4">
        <f t="shared" si="3"/>
        <v>-0.17630418418711694</v>
      </c>
      <c r="H22" s="4">
        <f t="shared" si="4"/>
        <v>-0.17633208041879211</v>
      </c>
      <c r="I22" s="5">
        <f t="shared" si="5"/>
        <v>-0.17412758071066128</v>
      </c>
    </row>
    <row r="23" spans="4:9" ht="15.75" thickBot="1" x14ac:dyDescent="0.3">
      <c r="D23" s="6">
        <f t="shared" si="0"/>
        <v>2.0000000000000004</v>
      </c>
      <c r="E23" s="7">
        <f t="shared" si="1"/>
        <v>11.593143400070877</v>
      </c>
      <c r="F23" s="7">
        <f t="shared" si="2"/>
        <v>-0.17412781608511607</v>
      </c>
      <c r="G23" s="7">
        <f t="shared" si="3"/>
        <v>-0.17195121838405214</v>
      </c>
      <c r="H23" s="7">
        <f t="shared" si="4"/>
        <v>-0.17197842585531542</v>
      </c>
      <c r="I23" s="8">
        <f t="shared" si="5"/>
        <v>-0.1698283554387332</v>
      </c>
    </row>
    <row r="24" spans="4:9" x14ac:dyDescent="0.25">
      <c r="D24" s="11"/>
      <c r="E24" s="11"/>
      <c r="F24" s="11"/>
      <c r="G24" s="11"/>
      <c r="H24" s="11"/>
      <c r="I24" s="11"/>
    </row>
    <row r="25" spans="4:9" x14ac:dyDescent="0.25">
      <c r="D25" s="11"/>
      <c r="E25" s="11"/>
      <c r="F25" s="11"/>
      <c r="G25" s="11"/>
      <c r="H25" s="11"/>
      <c r="I25" s="11"/>
    </row>
    <row r="26" spans="4:9" x14ac:dyDescent="0.25">
      <c r="D26" s="11"/>
      <c r="E26" s="11"/>
      <c r="F26" s="11"/>
      <c r="G26" s="11"/>
      <c r="H26" s="11"/>
      <c r="I26" s="11"/>
    </row>
    <row r="27" spans="4:9" x14ac:dyDescent="0.25">
      <c r="D27" s="11"/>
      <c r="E27" s="11"/>
      <c r="F27" s="11"/>
      <c r="G27" s="11"/>
      <c r="H27" s="11"/>
      <c r="I27" s="11"/>
    </row>
    <row r="28" spans="4:9" x14ac:dyDescent="0.25">
      <c r="D28" s="11"/>
      <c r="E28" s="11"/>
      <c r="F28" s="11"/>
      <c r="G28" s="11"/>
      <c r="H28" s="11"/>
      <c r="I28" s="11"/>
    </row>
    <row r="29" spans="4:9" x14ac:dyDescent="0.25">
      <c r="D29" s="11"/>
      <c r="E29" s="11"/>
      <c r="F29" s="11"/>
      <c r="G29" s="11"/>
      <c r="H29" s="11"/>
      <c r="I29" s="11"/>
    </row>
    <row r="30" spans="4:9" x14ac:dyDescent="0.25">
      <c r="D30" s="11"/>
      <c r="E30" s="11"/>
      <c r="F30" s="11"/>
      <c r="G30" s="11"/>
      <c r="H30" s="11"/>
      <c r="I30" s="11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6530-1FBC-45C1-9A51-4DE1DD8DFBF9}">
  <dimension ref="A1:R201"/>
  <sheetViews>
    <sheetView zoomScale="70" zoomScaleNormal="70" workbookViewId="0">
      <selection activeCell="P17" sqref="P17"/>
    </sheetView>
  </sheetViews>
  <sheetFormatPr baseColWidth="10" defaultRowHeight="15" x14ac:dyDescent="0.25"/>
  <cols>
    <col min="1" max="12" width="11.42578125" style="13"/>
    <col min="13" max="14" width="11.42578125" style="17"/>
    <col min="16" max="16" width="16.85546875" customWidth="1"/>
  </cols>
  <sheetData>
    <row r="1" spans="1:18" ht="17.25" customHeight="1" thickBot="1" x14ac:dyDescent="0.3">
      <c r="A1" s="28" t="s">
        <v>8</v>
      </c>
      <c r="B1" s="29">
        <v>0.1</v>
      </c>
      <c r="D1" s="53" t="s">
        <v>12</v>
      </c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8" ht="17.25" customHeight="1" x14ac:dyDescent="0.25">
      <c r="D2" s="19" t="s">
        <v>17</v>
      </c>
      <c r="E2" s="21" t="s">
        <v>13</v>
      </c>
      <c r="F2" s="21" t="s">
        <v>14</v>
      </c>
      <c r="G2" s="21" t="s">
        <v>15</v>
      </c>
      <c r="H2" s="21" t="s">
        <v>16</v>
      </c>
      <c r="I2" s="21" t="s">
        <v>28</v>
      </c>
      <c r="J2" s="21" t="s">
        <v>29</v>
      </c>
      <c r="K2" s="21" t="s">
        <v>30</v>
      </c>
      <c r="L2" s="21" t="s">
        <v>31</v>
      </c>
      <c r="M2" s="21" t="s">
        <v>33</v>
      </c>
      <c r="N2" s="20" t="s">
        <v>32</v>
      </c>
      <c r="P2" s="68" t="s">
        <v>34</v>
      </c>
      <c r="Q2" s="69"/>
      <c r="R2" s="70"/>
    </row>
    <row r="3" spans="1:18" ht="17.25" customHeight="1" x14ac:dyDescent="0.25">
      <c r="D3" s="3">
        <v>0</v>
      </c>
      <c r="E3" s="12"/>
      <c r="F3" s="4"/>
      <c r="G3" s="4"/>
      <c r="H3" s="4"/>
      <c r="I3" s="12"/>
      <c r="J3" s="4"/>
      <c r="K3" s="4"/>
      <c r="L3" s="4"/>
      <c r="M3" s="4">
        <v>10</v>
      </c>
      <c r="N3" s="5">
        <v>15</v>
      </c>
      <c r="P3" s="71"/>
      <c r="Q3" s="72"/>
      <c r="R3" s="73"/>
    </row>
    <row r="4" spans="1:18" ht="17.25" customHeight="1" x14ac:dyDescent="0.25">
      <c r="D4" s="3">
        <f>D3+$B$1</f>
        <v>0.1</v>
      </c>
      <c r="E4" s="4">
        <f t="shared" ref="E4:E35" si="0">$B$1*(-0.1*M3*N3)</f>
        <v>-1.5</v>
      </c>
      <c r="F4" s="4">
        <f t="shared" ref="F4:F35" si="1">$B$1*(-0.1*(M3+1/2*E4)*(N3+1/2*I4))</f>
        <v>-1.3412500000000003</v>
      </c>
      <c r="G4" s="4">
        <f t="shared" ref="G4:G35" si="2">$B$1*(-0.1*(M3+1/2*F4)*(N3+1/2*J4))</f>
        <v>-1.3562578906250002</v>
      </c>
      <c r="H4" s="4">
        <f t="shared" ref="H4:H35" si="3">$B$1*(-0.1*(M3+G4)*(N3+K4))</f>
        <v>-1.2159206048645999</v>
      </c>
      <c r="I4" s="4">
        <f t="shared" ref="I4:I35" si="4">$B$1*(-M3)</f>
        <v>-1</v>
      </c>
      <c r="J4" s="4">
        <f t="shared" ref="J4:J35" si="5">$B$1*(-(M3+1/2*E4))</f>
        <v>-0.92500000000000004</v>
      </c>
      <c r="K4" s="4">
        <f t="shared" ref="K4:K35" si="6">$B$1*(-(M3+1/2*F4))</f>
        <v>-0.93293750000000009</v>
      </c>
      <c r="L4" s="4">
        <f t="shared" ref="L4:L35" si="7">$B$1*(-(M3+G4))</f>
        <v>-0.8643742109375</v>
      </c>
      <c r="M4" s="4">
        <f t="shared" ref="M4:M35" si="8">M3+1/6*(E4+2*F4+2*G4+H4)</f>
        <v>8.6481772689809002</v>
      </c>
      <c r="N4" s="5">
        <f t="shared" ref="N4:N35" si="9">N3+1/6*(I4+2*J4+2*K4+L4)</f>
        <v>14.069958464843751</v>
      </c>
      <c r="P4" s="71"/>
      <c r="Q4" s="72"/>
      <c r="R4" s="73"/>
    </row>
    <row r="5" spans="1:18" ht="17.25" customHeight="1" x14ac:dyDescent="0.25">
      <c r="D5" s="3">
        <f t="shared" ref="D5:D68" si="10">D4+$B$1</f>
        <v>0.2</v>
      </c>
      <c r="E5" s="4">
        <f t="shared" si="0"/>
        <v>-1.2167949497116715</v>
      </c>
      <c r="F5" s="4">
        <f t="shared" si="1"/>
        <v>-1.096428957266715</v>
      </c>
      <c r="G5" s="4">
        <f t="shared" si="2"/>
        <v>-1.1071004416821977</v>
      </c>
      <c r="H5" s="4">
        <f t="shared" si="3"/>
        <v>-0.99994393570261286</v>
      </c>
      <c r="I5" s="4">
        <f t="shared" si="4"/>
        <v>-0.86481772689809011</v>
      </c>
      <c r="J5" s="4">
        <f t="shared" si="5"/>
        <v>-0.80397797941250637</v>
      </c>
      <c r="K5" s="4">
        <f t="shared" si="6"/>
        <v>-0.80999627903475435</v>
      </c>
      <c r="L5" s="4">
        <f t="shared" si="7"/>
        <v>-0.75410768272987028</v>
      </c>
      <c r="M5" s="4">
        <f t="shared" si="8"/>
        <v>7.5442109884288815</v>
      </c>
      <c r="N5" s="5">
        <f t="shared" si="9"/>
        <v>13.26214614375667</v>
      </c>
      <c r="P5" s="71"/>
      <c r="Q5" s="72"/>
      <c r="R5" s="73"/>
    </row>
    <row r="6" spans="1:18" ht="17.25" customHeight="1" thickBot="1" x14ac:dyDescent="0.3">
      <c r="D6" s="3">
        <f t="shared" si="10"/>
        <v>0.30000000000000004</v>
      </c>
      <c r="E6" s="4">
        <f t="shared" si="0"/>
        <v>-1.000524286678788</v>
      </c>
      <c r="F6" s="4">
        <f t="shared" si="1"/>
        <v>-0.90760827198770055</v>
      </c>
      <c r="G6" s="4">
        <f t="shared" si="2"/>
        <v>-0.91536788737715902</v>
      </c>
      <c r="H6" s="4">
        <f t="shared" si="3"/>
        <v>-0.83212566515439734</v>
      </c>
      <c r="I6" s="4">
        <f t="shared" si="4"/>
        <v>-0.75442109884288822</v>
      </c>
      <c r="J6" s="4">
        <f t="shared" si="5"/>
        <v>-0.70439488450894883</v>
      </c>
      <c r="K6" s="4">
        <f t="shared" si="6"/>
        <v>-0.70904068524350317</v>
      </c>
      <c r="L6" s="4">
        <f t="shared" si="7"/>
        <v>-0.66288431010517224</v>
      </c>
      <c r="M6" s="4">
        <f t="shared" si="8"/>
        <v>6.6311106100017305</v>
      </c>
      <c r="N6" s="5">
        <f t="shared" si="9"/>
        <v>12.554783385681176</v>
      </c>
      <c r="P6" s="74"/>
      <c r="Q6" s="75"/>
      <c r="R6" s="76"/>
    </row>
    <row r="7" spans="1:18" x14ac:dyDescent="0.25">
      <c r="D7" s="3">
        <f t="shared" si="10"/>
        <v>0.4</v>
      </c>
      <c r="E7" s="4">
        <f t="shared" si="0"/>
        <v>-0.83252157315063924</v>
      </c>
      <c r="F7" s="4">
        <f t="shared" si="1"/>
        <v>-0.75965525477472995</v>
      </c>
      <c r="G7" s="4">
        <f t="shared" si="2"/>
        <v>-0.76540964482283846</v>
      </c>
      <c r="H7" s="4">
        <f t="shared" si="3"/>
        <v>-0.69975789360529239</v>
      </c>
      <c r="I7" s="4">
        <f t="shared" si="4"/>
        <v>-0.66311106100017314</v>
      </c>
      <c r="J7" s="4">
        <f t="shared" si="5"/>
        <v>-0.62148498234264116</v>
      </c>
      <c r="K7" s="4">
        <f t="shared" si="6"/>
        <v>-0.62512829826143657</v>
      </c>
      <c r="L7" s="4">
        <f t="shared" si="7"/>
        <v>-0.58657009651788916</v>
      </c>
      <c r="M7" s="4">
        <f t="shared" si="8"/>
        <v>5.867375732343219</v>
      </c>
      <c r="N7" s="5">
        <f t="shared" si="9"/>
        <v>11.930965432560139</v>
      </c>
    </row>
    <row r="8" spans="1:18" x14ac:dyDescent="0.25">
      <c r="D8" s="3">
        <f t="shared" si="10"/>
        <v>0.5</v>
      </c>
      <c r="E8" s="4">
        <f t="shared" si="0"/>
        <v>-0.70003457042429185</v>
      </c>
      <c r="F8" s="4">
        <f t="shared" si="1"/>
        <v>-0.64208792158797734</v>
      </c>
      <c r="G8" s="4">
        <f t="shared" si="2"/>
        <v>-0.64643037621346477</v>
      </c>
      <c r="H8" s="4">
        <f t="shared" si="3"/>
        <v>-0.59395209058647003</v>
      </c>
      <c r="I8" s="4">
        <f t="shared" si="4"/>
        <v>-0.58673757323432196</v>
      </c>
      <c r="J8" s="4">
        <f t="shared" si="5"/>
        <v>-0.55173584471310733</v>
      </c>
      <c r="K8" s="4">
        <f t="shared" si="6"/>
        <v>-0.554633177154923</v>
      </c>
      <c r="L8" s="4">
        <f t="shared" si="7"/>
        <v>-0.52209453561297547</v>
      </c>
      <c r="M8" s="4">
        <f t="shared" si="8"/>
        <v>5.2222051895742778</v>
      </c>
      <c r="N8" s="5">
        <f t="shared" si="9"/>
        <v>11.377370407129579</v>
      </c>
    </row>
    <row r="9" spans="1:18" x14ac:dyDescent="0.25">
      <c r="D9" s="3">
        <f t="shared" si="10"/>
        <v>0.6</v>
      </c>
      <c r="E9" s="4">
        <f t="shared" si="0"/>
        <v>-0.59414962783820913</v>
      </c>
      <c r="F9" s="4">
        <f t="shared" si="1"/>
        <v>-0.54749030516880337</v>
      </c>
      <c r="G9" s="4">
        <f t="shared" si="2"/>
        <v>-0.5508187224366724</v>
      </c>
      <c r="H9" s="4">
        <f t="shared" si="3"/>
        <v>-0.50836477226480414</v>
      </c>
      <c r="I9" s="4">
        <f t="shared" si="4"/>
        <v>-0.52222051895742783</v>
      </c>
      <c r="J9" s="4">
        <f t="shared" si="5"/>
        <v>-0.49251303756551734</v>
      </c>
      <c r="K9" s="4">
        <f t="shared" si="6"/>
        <v>-0.49484600369898762</v>
      </c>
      <c r="L9" s="4">
        <f t="shared" si="7"/>
        <v>-0.46713864671376054</v>
      </c>
      <c r="M9" s="4">
        <f t="shared" si="8"/>
        <v>4.6723497803552831</v>
      </c>
      <c r="N9" s="5">
        <f t="shared" si="9"/>
        <v>10.883357532429546</v>
      </c>
    </row>
    <row r="10" spans="1:18" x14ac:dyDescent="0.25">
      <c r="D10" s="3">
        <f t="shared" si="10"/>
        <v>0.7</v>
      </c>
      <c r="E10" s="4">
        <f t="shared" si="0"/>
        <v>-0.50850853176175215</v>
      </c>
      <c r="F10" s="4">
        <f t="shared" si="1"/>
        <v>-0.47051568716116077</v>
      </c>
      <c r="G10" s="4">
        <f t="shared" si="2"/>
        <v>-0.47310283153020621</v>
      </c>
      <c r="H10" s="4">
        <f t="shared" si="3"/>
        <v>-0.43838661433311438</v>
      </c>
      <c r="I10" s="4">
        <f t="shared" si="4"/>
        <v>-0.46723497803552833</v>
      </c>
      <c r="J10" s="4">
        <f t="shared" si="5"/>
        <v>-0.44180955144744072</v>
      </c>
      <c r="K10" s="4">
        <f t="shared" si="6"/>
        <v>-0.4437091936774703</v>
      </c>
      <c r="L10" s="4">
        <f t="shared" si="7"/>
        <v>-0.41992469488250772</v>
      </c>
      <c r="M10" s="4">
        <f t="shared" si="8"/>
        <v>4.1999944164423493</v>
      </c>
      <c r="N10" s="5">
        <f t="shared" si="9"/>
        <v>10.440324671901569</v>
      </c>
    </row>
    <row r="11" spans="1:18" x14ac:dyDescent="0.25">
      <c r="D11" s="3">
        <f t="shared" si="10"/>
        <v>0.79999999999999993</v>
      </c>
      <c r="E11" s="4">
        <f t="shared" si="0"/>
        <v>-0.438493053278319</v>
      </c>
      <c r="F11" s="4">
        <f t="shared" si="1"/>
        <v>-0.40724344461010448</v>
      </c>
      <c r="G11" s="4">
        <f t="shared" si="2"/>
        <v>-0.40928000828262667</v>
      </c>
      <c r="H11" s="4">
        <f t="shared" si="3"/>
        <v>-0.38061378404438484</v>
      </c>
      <c r="I11" s="4">
        <f t="shared" si="4"/>
        <v>-0.41999944164423497</v>
      </c>
      <c r="J11" s="4">
        <f t="shared" si="5"/>
        <v>-0.39807478898031901</v>
      </c>
      <c r="K11" s="4">
        <f t="shared" si="6"/>
        <v>-0.39963726941372973</v>
      </c>
      <c r="L11" s="4">
        <f t="shared" si="7"/>
        <v>-0.37907144081597227</v>
      </c>
      <c r="M11" s="4">
        <f t="shared" si="8"/>
        <v>3.7913021259243216</v>
      </c>
      <c r="N11" s="5">
        <f t="shared" si="9"/>
        <v>10.041242172026852</v>
      </c>
    </row>
    <row r="12" spans="1:18" x14ac:dyDescent="0.25">
      <c r="D12" s="3">
        <f t="shared" si="10"/>
        <v>0.89999999999999991</v>
      </c>
      <c r="E12" s="4">
        <f t="shared" si="0"/>
        <v>-0.38069382793726358</v>
      </c>
      <c r="F12" s="4">
        <f t="shared" si="1"/>
        <v>-0.35475447876347072</v>
      </c>
      <c r="G12" s="4">
        <f t="shared" si="2"/>
        <v>-0.35637615894498187</v>
      </c>
      <c r="H12" s="4">
        <f t="shared" si="3"/>
        <v>-0.33249567033873267</v>
      </c>
      <c r="I12" s="4">
        <f t="shared" si="4"/>
        <v>-0.37913021259243218</v>
      </c>
      <c r="J12" s="4">
        <f t="shared" si="5"/>
        <v>-0.36009552119556898</v>
      </c>
      <c r="K12" s="4">
        <f t="shared" si="6"/>
        <v>-0.36139248865425866</v>
      </c>
      <c r="L12" s="4">
        <f t="shared" si="7"/>
        <v>-0.34349259669793403</v>
      </c>
      <c r="M12" s="4">
        <f t="shared" si="8"/>
        <v>3.4353936636421714</v>
      </c>
      <c r="N12" s="5">
        <f t="shared" si="9"/>
        <v>9.6803090338618478</v>
      </c>
    </row>
    <row r="13" spans="1:18" x14ac:dyDescent="0.25">
      <c r="D13" s="3">
        <f t="shared" si="10"/>
        <v>0.99999999999999989</v>
      </c>
      <c r="E13" s="4">
        <f t="shared" si="0"/>
        <v>-0.33255672317027063</v>
      </c>
      <c r="F13" s="4">
        <f t="shared" si="1"/>
        <v>-0.31084511491518607</v>
      </c>
      <c r="G13" s="4">
        <f t="shared" si="2"/>
        <v>-0.31215003743327768</v>
      </c>
      <c r="H13" s="4">
        <f t="shared" si="3"/>
        <v>-0.29209548604587354</v>
      </c>
      <c r="I13" s="4">
        <f t="shared" si="4"/>
        <v>-0.34353936636421717</v>
      </c>
      <c r="J13" s="4">
        <f t="shared" si="5"/>
        <v>-0.32691153020570363</v>
      </c>
      <c r="K13" s="4">
        <f t="shared" si="6"/>
        <v>-0.32799711061845782</v>
      </c>
      <c r="L13" s="4">
        <f t="shared" si="7"/>
        <v>-0.31232436262088936</v>
      </c>
      <c r="M13" s="4">
        <f t="shared" si="8"/>
        <v>3.1236199113233258</v>
      </c>
      <c r="N13" s="5">
        <f t="shared" si="9"/>
        <v>9.3526955320896104</v>
      </c>
    </row>
    <row r="14" spans="1:18" x14ac:dyDescent="0.25">
      <c r="D14" s="3">
        <f t="shared" si="10"/>
        <v>1.0999999999999999</v>
      </c>
      <c r="E14" s="4">
        <f t="shared" si="0"/>
        <v>-0.29214265988579818</v>
      </c>
      <c r="F14" s="4">
        <f t="shared" si="1"/>
        <v>-0.27383068811869854</v>
      </c>
      <c r="G14" s="4">
        <f t="shared" si="2"/>
        <v>-0.27489085564558469</v>
      </c>
      <c r="H14" s="4">
        <f t="shared" si="3"/>
        <v>-0.25792464303022034</v>
      </c>
      <c r="I14" s="4">
        <f t="shared" si="4"/>
        <v>-0.31236199113233259</v>
      </c>
      <c r="J14" s="4">
        <f t="shared" si="5"/>
        <v>-0.29775485813804264</v>
      </c>
      <c r="K14" s="4">
        <f t="shared" si="6"/>
        <v>-0.29867045672639769</v>
      </c>
      <c r="L14" s="4">
        <f t="shared" si="7"/>
        <v>-0.28487290556777412</v>
      </c>
      <c r="M14" s="4">
        <f t="shared" si="8"/>
        <v>2.8490348462492285</v>
      </c>
      <c r="N14" s="5">
        <f t="shared" si="9"/>
        <v>9.054347944351445</v>
      </c>
    </row>
    <row r="15" spans="1:18" x14ac:dyDescent="0.25">
      <c r="D15" s="3">
        <f t="shared" si="10"/>
        <v>1.2</v>
      </c>
      <c r="E15" s="4">
        <f t="shared" si="0"/>
        <v>-0.25796152803522338</v>
      </c>
      <c r="F15" s="4">
        <f t="shared" si="1"/>
        <v>-0.24240839644780585</v>
      </c>
      <c r="G15" s="4">
        <f t="shared" si="2"/>
        <v>-0.24327735475997092</v>
      </c>
      <c r="H15" s="4">
        <f t="shared" si="3"/>
        <v>-0.22882628471883543</v>
      </c>
      <c r="I15" s="4">
        <f t="shared" si="4"/>
        <v>-0.28490348462492288</v>
      </c>
      <c r="J15" s="4">
        <f t="shared" si="5"/>
        <v>-0.27200540822316172</v>
      </c>
      <c r="K15" s="4">
        <f t="shared" si="6"/>
        <v>-0.27278306480253262</v>
      </c>
      <c r="L15" s="4">
        <f t="shared" si="7"/>
        <v>-0.26057574914892578</v>
      </c>
      <c r="M15" s="4">
        <f t="shared" si="8"/>
        <v>2.6060082937209597</v>
      </c>
      <c r="N15" s="5">
        <f t="shared" si="9"/>
        <v>8.7818385810472392</v>
      </c>
    </row>
    <row r="16" spans="1:18" x14ac:dyDescent="0.25">
      <c r="D16" s="3">
        <f t="shared" si="10"/>
        <v>1.3</v>
      </c>
      <c r="E16" s="4">
        <f t="shared" si="0"/>
        <v>-0.22885544176327813</v>
      </c>
      <c r="F16" s="4">
        <f t="shared" si="1"/>
        <v>-0.21556004420483466</v>
      </c>
      <c r="G16" s="4">
        <f t="shared" si="2"/>
        <v>-0.21627810568558542</v>
      </c>
      <c r="H16" s="4">
        <f t="shared" si="3"/>
        <v>-0.20389215611853295</v>
      </c>
      <c r="I16" s="4">
        <f t="shared" si="4"/>
        <v>-0.260600829372096</v>
      </c>
      <c r="J16" s="4">
        <f t="shared" si="5"/>
        <v>-0.24915805728393209</v>
      </c>
      <c r="K16" s="4">
        <f t="shared" si="6"/>
        <v>-0.24982282716185425</v>
      </c>
      <c r="L16" s="4">
        <f t="shared" si="7"/>
        <v>-0.23897301880353741</v>
      </c>
      <c r="M16" s="4">
        <f t="shared" si="8"/>
        <v>2.3899376441105176</v>
      </c>
      <c r="N16" s="5">
        <f t="shared" si="9"/>
        <v>8.5322493115360381</v>
      </c>
    </row>
    <row r="17" spans="4:14" x14ac:dyDescent="0.25">
      <c r="D17" s="3">
        <f t="shared" si="10"/>
        <v>1.4000000000000001</v>
      </c>
      <c r="E17" s="4">
        <f t="shared" si="0"/>
        <v>-0.2039154381857603</v>
      </c>
      <c r="F17" s="4">
        <f t="shared" si="1"/>
        <v>-0.19248208672451575</v>
      </c>
      <c r="G17" s="4">
        <f t="shared" si="2"/>
        <v>-0.1930799465377723</v>
      </c>
      <c r="H17" s="4">
        <f t="shared" si="3"/>
        <v>-0.18240245074332681</v>
      </c>
      <c r="I17" s="4">
        <f t="shared" si="4"/>
        <v>-0.23899376441105177</v>
      </c>
      <c r="J17" s="4">
        <f t="shared" si="5"/>
        <v>-0.22879799250176378</v>
      </c>
      <c r="K17" s="4">
        <f t="shared" si="6"/>
        <v>-0.22936966007482598</v>
      </c>
      <c r="L17" s="4">
        <f t="shared" si="7"/>
        <v>-0.21968576975727455</v>
      </c>
      <c r="M17" s="4">
        <f t="shared" si="8"/>
        <v>2.1970306515349072</v>
      </c>
      <c r="N17" s="5">
        <f t="shared" si="9"/>
        <v>8.3030801716491212</v>
      </c>
    </row>
    <row r="18" spans="4:14" x14ac:dyDescent="0.25">
      <c r="D18" s="3">
        <f t="shared" si="10"/>
        <v>1.5000000000000002</v>
      </c>
      <c r="E18" s="4">
        <f t="shared" si="0"/>
        <v>-0.18242121639264841</v>
      </c>
      <c r="F18" s="4">
        <f t="shared" si="1"/>
        <v>-0.17253465087814313</v>
      </c>
      <c r="G18" s="4">
        <f t="shared" si="2"/>
        <v>-0.17303592734008652</v>
      </c>
      <c r="H18" s="4">
        <f t="shared" si="3"/>
        <v>-0.16378173078380265</v>
      </c>
      <c r="I18" s="4">
        <f t="shared" si="4"/>
        <v>-0.21970306515349072</v>
      </c>
      <c r="J18" s="4">
        <f t="shared" si="5"/>
        <v>-0.21058200433385832</v>
      </c>
      <c r="K18" s="4">
        <f t="shared" si="6"/>
        <v>-0.21107633260958358</v>
      </c>
      <c r="L18" s="4">
        <f t="shared" si="7"/>
        <v>-0.20239947241948208</v>
      </c>
      <c r="M18" s="4">
        <f t="shared" si="8"/>
        <v>2.0241399675994223</v>
      </c>
      <c r="N18" s="5">
        <f t="shared" si="9"/>
        <v>8.0921769697391444</v>
      </c>
    </row>
    <row r="19" spans="4:14" x14ac:dyDescent="0.25">
      <c r="D19" s="3">
        <f t="shared" si="10"/>
        <v>1.6000000000000003</v>
      </c>
      <c r="E19" s="4">
        <f t="shared" si="0"/>
        <v>-0.16379698829336586</v>
      </c>
      <c r="F19" s="4">
        <f t="shared" si="1"/>
        <v>-0.15520393291489235</v>
      </c>
      <c r="G19" s="4">
        <f t="shared" si="2"/>
        <v>-0.15562697641789683</v>
      </c>
      <c r="H19" s="4">
        <f t="shared" si="3"/>
        <v>-0.14756624640601312</v>
      </c>
      <c r="I19" s="4">
        <f t="shared" si="4"/>
        <v>-0.20241399675994223</v>
      </c>
      <c r="J19" s="4">
        <f t="shared" si="5"/>
        <v>-0.19422414734527393</v>
      </c>
      <c r="K19" s="4">
        <f t="shared" si="6"/>
        <v>-0.19465380011419764</v>
      </c>
      <c r="L19" s="4">
        <f t="shared" si="7"/>
        <v>-0.18685129911815257</v>
      </c>
      <c r="M19" s="4">
        <f t="shared" si="8"/>
        <v>1.8686357920385961</v>
      </c>
      <c r="N19" s="5">
        <f t="shared" si="9"/>
        <v>7.8976734379396376</v>
      </c>
    </row>
    <row r="20" spans="4:14" x14ac:dyDescent="0.25">
      <c r="D20" s="3">
        <f t="shared" si="10"/>
        <v>1.7000000000000004</v>
      </c>
      <c r="E20" s="4">
        <f t="shared" si="0"/>
        <v>-0.14757875259966519</v>
      </c>
      <c r="F20" s="4">
        <f t="shared" si="1"/>
        <v>-0.14007415150078115</v>
      </c>
      <c r="G20" s="4">
        <f t="shared" si="2"/>
        <v>-0.1404333488417758</v>
      </c>
      <c r="H20" s="4">
        <f t="shared" si="3"/>
        <v>-0.13337944261435922</v>
      </c>
      <c r="I20" s="4">
        <f t="shared" si="4"/>
        <v>-0.18686357920385963</v>
      </c>
      <c r="J20" s="4">
        <f t="shared" si="5"/>
        <v>-0.17948464157387636</v>
      </c>
      <c r="K20" s="4">
        <f t="shared" si="6"/>
        <v>-0.17985987162882056</v>
      </c>
      <c r="L20" s="4">
        <f t="shared" si="7"/>
        <v>-0.17282024431968204</v>
      </c>
      <c r="M20" s="4">
        <f t="shared" si="8"/>
        <v>1.7283069260554065</v>
      </c>
      <c r="N20" s="5">
        <f t="shared" si="9"/>
        <v>7.717944629618148</v>
      </c>
    </row>
    <row r="21" spans="4:14" x14ac:dyDescent="0.25">
      <c r="D21" s="3">
        <f t="shared" si="10"/>
        <v>1.8000000000000005</v>
      </c>
      <c r="E21" s="4">
        <f t="shared" si="0"/>
        <v>-0.13338977158281173</v>
      </c>
      <c r="F21" s="4">
        <f t="shared" si="1"/>
        <v>-0.12680640942784135</v>
      </c>
      <c r="G21" s="4">
        <f t="shared" si="2"/>
        <v>-0.12711313531495724</v>
      </c>
      <c r="H21" s="4">
        <f t="shared" si="3"/>
        <v>-0.12091341668143912</v>
      </c>
      <c r="I21" s="4">
        <f t="shared" si="4"/>
        <v>-0.17283069260554065</v>
      </c>
      <c r="J21" s="4">
        <f t="shared" si="5"/>
        <v>-0.16616120402640008</v>
      </c>
      <c r="K21" s="4">
        <f t="shared" si="6"/>
        <v>-0.16649037213414861</v>
      </c>
      <c r="L21" s="4">
        <f t="shared" si="7"/>
        <v>-0.16011937907404494</v>
      </c>
      <c r="M21" s="4">
        <f t="shared" si="8"/>
        <v>1.6012832130970984</v>
      </c>
      <c r="N21" s="5">
        <f t="shared" si="9"/>
        <v>7.5515690922847005</v>
      </c>
    </row>
    <row r="22" spans="4:14" x14ac:dyDescent="0.25">
      <c r="D22" s="3">
        <f t="shared" si="10"/>
        <v>1.9000000000000006</v>
      </c>
      <c r="E22" s="4">
        <f t="shared" si="0"/>
        <v>-0.12092200820018387</v>
      </c>
      <c r="F22" s="4">
        <f t="shared" si="1"/>
        <v>-0.11512260733285928</v>
      </c>
      <c r="G22" s="4">
        <f t="shared" si="2"/>
        <v>-0.11538592608211058</v>
      </c>
      <c r="H22" s="4">
        <f t="shared" si="3"/>
        <v>-0.10991474807219209</v>
      </c>
      <c r="I22" s="4">
        <f t="shared" si="4"/>
        <v>-0.16012832130970986</v>
      </c>
      <c r="J22" s="4">
        <f t="shared" si="5"/>
        <v>-0.15408222089970067</v>
      </c>
      <c r="K22" s="4">
        <f t="shared" si="6"/>
        <v>-0.15437219094306687</v>
      </c>
      <c r="L22" s="4">
        <f t="shared" si="7"/>
        <v>-0.14858972870149878</v>
      </c>
      <c r="M22" s="4">
        <f t="shared" si="8"/>
        <v>1.4859742425800457</v>
      </c>
      <c r="N22" s="5">
        <f t="shared" si="9"/>
        <v>7.3972979466685764</v>
      </c>
    </row>
    <row r="23" spans="4:14" x14ac:dyDescent="0.25">
      <c r="D23" s="3">
        <f t="shared" si="10"/>
        <v>2.0000000000000004</v>
      </c>
      <c r="E23" s="4">
        <f t="shared" si="0"/>
        <v>-0.10992194213439765</v>
      </c>
      <c r="F23" s="4">
        <f t="shared" si="1"/>
        <v>-0.1047930909190455</v>
      </c>
      <c r="G23" s="4">
        <f t="shared" si="2"/>
        <v>-0.10502027919783297</v>
      </c>
      <c r="H23" s="4">
        <f t="shared" si="3"/>
        <v>-0.10017357437505583</v>
      </c>
      <c r="I23" s="4">
        <f t="shared" si="4"/>
        <v>-0.14859742425800457</v>
      </c>
      <c r="J23" s="4">
        <f t="shared" si="5"/>
        <v>-0.14310132715128471</v>
      </c>
      <c r="K23" s="4">
        <f t="shared" si="6"/>
        <v>-0.1433577697120523</v>
      </c>
      <c r="L23" s="4">
        <f t="shared" si="7"/>
        <v>-0.13809539633822129</v>
      </c>
      <c r="M23" s="4">
        <f t="shared" si="8"/>
        <v>1.381020533122844</v>
      </c>
      <c r="N23" s="5">
        <f t="shared" si="9"/>
        <v>7.2540294442814268</v>
      </c>
    </row>
    <row r="24" spans="4:14" x14ac:dyDescent="0.25">
      <c r="D24" s="3">
        <f t="shared" si="10"/>
        <v>2.1000000000000005</v>
      </c>
      <c r="E24" s="4">
        <f t="shared" si="0"/>
        <v>-0.10017963610430343</v>
      </c>
      <c r="F24" s="4">
        <f t="shared" si="1"/>
        <v>-9.5627084631375148E-2</v>
      </c>
      <c r="G24" s="4">
        <f t="shared" si="2"/>
        <v>-9.5824024599563407E-2</v>
      </c>
      <c r="H24" s="4">
        <f t="shared" si="3"/>
        <v>-9.1515100175431449E-2</v>
      </c>
      <c r="I24" s="4">
        <f t="shared" si="4"/>
        <v>-0.1381020533122844</v>
      </c>
      <c r="J24" s="4">
        <f t="shared" si="5"/>
        <v>-0.13309307150706925</v>
      </c>
      <c r="K24" s="4">
        <f t="shared" si="6"/>
        <v>-0.13332069908071564</v>
      </c>
      <c r="L24" s="4">
        <f t="shared" si="7"/>
        <v>-0.12851965085232805</v>
      </c>
      <c r="M24" s="4">
        <f t="shared" si="8"/>
        <v>1.2852543739992419</v>
      </c>
      <c r="N24" s="5">
        <f t="shared" si="9"/>
        <v>7.1207879033913963</v>
      </c>
    </row>
    <row r="25" spans="4:14" x14ac:dyDescent="0.25">
      <c r="D25" s="3">
        <f t="shared" si="10"/>
        <v>2.2000000000000006</v>
      </c>
      <c r="E25" s="4">
        <f t="shared" si="0"/>
        <v>-9.1520237991546849E-2</v>
      </c>
      <c r="F25" s="4">
        <f t="shared" si="1"/>
        <v>-8.7465224267123221E-2</v>
      </c>
      <c r="G25" s="4">
        <f t="shared" si="2"/>
        <v>-8.7636701891255955E-2</v>
      </c>
      <c r="H25" s="4">
        <f t="shared" si="3"/>
        <v>-8.379294592202613E-2</v>
      </c>
      <c r="I25" s="4">
        <f t="shared" si="4"/>
        <v>-0.1285254373999242</v>
      </c>
      <c r="J25" s="4">
        <f t="shared" si="5"/>
        <v>-0.12394942550034685</v>
      </c>
      <c r="K25" s="4">
        <f t="shared" si="6"/>
        <v>-0.12415217618656804</v>
      </c>
      <c r="L25" s="4">
        <f t="shared" si="7"/>
        <v>-0.11976176721079859</v>
      </c>
      <c r="M25" s="4">
        <f t="shared" si="8"/>
        <v>1.1976682012941866</v>
      </c>
      <c r="N25" s="5">
        <f t="shared" si="9"/>
        <v>6.9967061687273047</v>
      </c>
    </row>
    <row r="26" spans="4:14" x14ac:dyDescent="0.25">
      <c r="D26" s="3">
        <f t="shared" si="10"/>
        <v>2.3000000000000007</v>
      </c>
      <c r="E26" s="4">
        <f t="shared" si="0"/>
        <v>-8.379732492083572E-2</v>
      </c>
      <c r="F26" s="4">
        <f t="shared" si="1"/>
        <v>-8.0173684407510604E-2</v>
      </c>
      <c r="G26" s="4">
        <f t="shared" si="2"/>
        <v>-8.0323617722738327E-2</v>
      </c>
      <c r="H26" s="4">
        <f t="shared" si="3"/>
        <v>-7.6883900143060971E-2</v>
      </c>
      <c r="I26" s="4">
        <f t="shared" si="4"/>
        <v>-0.11976682012941867</v>
      </c>
      <c r="J26" s="4">
        <f t="shared" si="5"/>
        <v>-0.11557695388337688</v>
      </c>
      <c r="K26" s="4">
        <f t="shared" si="6"/>
        <v>-0.11575813590904314</v>
      </c>
      <c r="L26" s="4">
        <f t="shared" si="7"/>
        <v>-0.11173445835714482</v>
      </c>
      <c r="M26" s="4">
        <f t="shared" si="8"/>
        <v>1.1173888964067875</v>
      </c>
      <c r="N26" s="5">
        <f t="shared" si="9"/>
        <v>6.8810109257154037</v>
      </c>
    </row>
    <row r="27" spans="4:14" x14ac:dyDescent="0.25">
      <c r="D27" s="3">
        <f t="shared" si="10"/>
        <v>2.4000000000000008</v>
      </c>
      <c r="E27" s="4">
        <f t="shared" si="0"/>
        <v>-7.6887652044481836E-2</v>
      </c>
      <c r="F27" s="4">
        <f t="shared" si="1"/>
        <v>-7.3639527554888159E-2</v>
      </c>
      <c r="G27" s="4">
        <f t="shared" si="2"/>
        <v>-7.3771142706703235E-2</v>
      </c>
      <c r="H27" s="4">
        <f t="shared" si="3"/>
        <v>-7.0683750523896208E-2</v>
      </c>
      <c r="I27" s="4">
        <f t="shared" si="4"/>
        <v>-0.11173888964067875</v>
      </c>
      <c r="J27" s="4">
        <f t="shared" si="5"/>
        <v>-0.10789450703845467</v>
      </c>
      <c r="K27" s="4">
        <f t="shared" si="6"/>
        <v>-0.10805691326293435</v>
      </c>
      <c r="L27" s="4">
        <f t="shared" si="7"/>
        <v>-0.10436177537000844</v>
      </c>
      <c r="M27" s="4">
        <f t="shared" si="8"/>
        <v>1.043656772558194</v>
      </c>
      <c r="N27" s="5">
        <f t="shared" si="9"/>
        <v>6.7730103414464926</v>
      </c>
    </row>
    <row r="28" spans="4:14" x14ac:dyDescent="0.25">
      <c r="D28" s="3">
        <f t="shared" si="10"/>
        <v>2.5000000000000009</v>
      </c>
      <c r="E28" s="4">
        <f t="shared" si="0"/>
        <v>-7.0686981134573196E-2</v>
      </c>
      <c r="F28" s="4">
        <f t="shared" si="1"/>
        <v>-6.7766996370617602E-2</v>
      </c>
      <c r="G28" s="4">
        <f t="shared" si="2"/>
        <v>-6.7882964396263568E-2</v>
      </c>
      <c r="H28" s="4">
        <f t="shared" si="3"/>
        <v>-6.5103950622618853E-2</v>
      </c>
      <c r="I28" s="4">
        <f t="shared" si="4"/>
        <v>-0.10436567725581941</v>
      </c>
      <c r="J28" s="4">
        <f t="shared" si="5"/>
        <v>-0.10083132819909074</v>
      </c>
      <c r="K28" s="4">
        <f t="shared" si="6"/>
        <v>-0.10097732743728852</v>
      </c>
      <c r="L28" s="4">
        <f t="shared" si="7"/>
        <v>-9.7577380816193049E-2</v>
      </c>
      <c r="M28" s="4">
        <f t="shared" si="8"/>
        <v>0.97580829700970162</v>
      </c>
      <c r="N28" s="5">
        <f t="shared" si="9"/>
        <v>6.6720836132223642</v>
      </c>
    </row>
    <row r="29" spans="4:14" x14ac:dyDescent="0.25">
      <c r="D29" s="3">
        <f t="shared" si="10"/>
        <v>2.600000000000001</v>
      </c>
      <c r="E29" s="4">
        <f t="shared" si="0"/>
        <v>-6.5106745481248521E-2</v>
      </c>
      <c r="F29" s="4">
        <f t="shared" si="1"/>
        <v>-6.2474539242421627E-2</v>
      </c>
      <c r="G29" s="4">
        <f t="shared" si="2"/>
        <v>-6.2577083097180589E-2</v>
      </c>
      <c r="H29" s="4">
        <f t="shared" si="3"/>
        <v>-6.0068938428320409E-2</v>
      </c>
      <c r="I29" s="4">
        <f t="shared" si="4"/>
        <v>-9.7580829700970165E-2</v>
      </c>
      <c r="J29" s="4">
        <f t="shared" si="5"/>
        <v>-9.4325492426907742E-2</v>
      </c>
      <c r="K29" s="4">
        <f t="shared" si="6"/>
        <v>-9.4457102738849094E-2</v>
      </c>
      <c r="L29" s="4">
        <f t="shared" si="7"/>
        <v>-9.1323121391252107E-2</v>
      </c>
      <c r="M29" s="4">
        <f t="shared" si="8"/>
        <v>0.91326180891157271</v>
      </c>
      <c r="N29" s="5">
        <f t="shared" si="9"/>
        <v>6.5776720896517418</v>
      </c>
    </row>
    <row r="30" spans="4:14" x14ac:dyDescent="0.25">
      <c r="D30" s="3">
        <f t="shared" si="10"/>
        <v>2.7000000000000011</v>
      </c>
      <c r="E30" s="4">
        <f t="shared" si="0"/>
        <v>-6.0071367110225149E-2</v>
      </c>
      <c r="F30" s="4">
        <f t="shared" si="1"/>
        <v>-5.7692409991623894E-2</v>
      </c>
      <c r="G30" s="4">
        <f t="shared" si="2"/>
        <v>-5.7783388851766239E-2</v>
      </c>
      <c r="H30" s="4">
        <f t="shared" si="3"/>
        <v>-5.5513966805753483E-2</v>
      </c>
      <c r="I30" s="4">
        <f t="shared" si="4"/>
        <v>-9.132618089115728E-2</v>
      </c>
      <c r="J30" s="4">
        <f t="shared" si="5"/>
        <v>-8.8322612535646022E-2</v>
      </c>
      <c r="K30" s="4">
        <f t="shared" si="6"/>
        <v>-8.844156039157608E-2</v>
      </c>
      <c r="L30" s="4">
        <f t="shared" si="7"/>
        <v>-8.5547842005980645E-2</v>
      </c>
      <c r="M30" s="4">
        <f t="shared" si="8"/>
        <v>0.8555056536444462</v>
      </c>
      <c r="N30" s="5">
        <f t="shared" si="9"/>
        <v>6.489271694859811</v>
      </c>
    </row>
    <row r="31" spans="4:14" x14ac:dyDescent="0.25">
      <c r="D31" s="3">
        <f t="shared" si="10"/>
        <v>2.8000000000000012</v>
      </c>
      <c r="E31" s="4">
        <f t="shared" si="0"/>
        <v>-5.5516086229874466E-2</v>
      </c>
      <c r="F31" s="4">
        <f t="shared" si="1"/>
        <v>-5.3360720014670515E-2</v>
      </c>
      <c r="G31" s="4">
        <f t="shared" si="2"/>
        <v>-5.3441696101654494E-2</v>
      </c>
      <c r="H31" s="4">
        <f t="shared" si="3"/>
        <v>-5.1383338476370659E-2</v>
      </c>
      <c r="I31" s="4">
        <f t="shared" si="4"/>
        <v>-8.5550565364444622E-2</v>
      </c>
      <c r="J31" s="4">
        <f t="shared" si="5"/>
        <v>-8.2774761052950896E-2</v>
      </c>
      <c r="K31" s="4">
        <f t="shared" si="6"/>
        <v>-8.2882529363711099E-2</v>
      </c>
      <c r="L31" s="4">
        <f t="shared" si="7"/>
        <v>-8.0206395754279181E-2</v>
      </c>
      <c r="M31" s="4">
        <f t="shared" si="8"/>
        <v>0.80208827748796363</v>
      </c>
      <c r="N31" s="5">
        <f t="shared" si="9"/>
        <v>6.4064264378678031</v>
      </c>
    </row>
    <row r="32" spans="4:14" x14ac:dyDescent="0.25">
      <c r="D32" s="3">
        <f t="shared" si="10"/>
        <v>2.9000000000000012</v>
      </c>
      <c r="E32" s="4">
        <f t="shared" si="0"/>
        <v>-5.1385195464027367E-2</v>
      </c>
      <c r="F32" s="4">
        <f t="shared" si="1"/>
        <v>-4.942784915363635E-2</v>
      </c>
      <c r="G32" s="4">
        <f t="shared" si="2"/>
        <v>-4.9500141021526736E-2</v>
      </c>
      <c r="H32" s="4">
        <f t="shared" si="3"/>
        <v>-4.7628962627248236E-2</v>
      </c>
      <c r="I32" s="4">
        <f t="shared" si="4"/>
        <v>-8.0208827748796369E-2</v>
      </c>
      <c r="J32" s="4">
        <f t="shared" si="5"/>
        <v>-7.7639567975595E-2</v>
      </c>
      <c r="K32" s="4">
        <f t="shared" si="6"/>
        <v>-7.7737435291114543E-2</v>
      </c>
      <c r="L32" s="4">
        <f t="shared" si="7"/>
        <v>-7.5258813646643691E-2</v>
      </c>
      <c r="M32" s="4">
        <f t="shared" si="8"/>
        <v>0.75260992108102998</v>
      </c>
      <c r="N32" s="5">
        <f t="shared" si="9"/>
        <v>6.3287228298796601</v>
      </c>
    </row>
    <row r="33" spans="4:14" x14ac:dyDescent="0.25">
      <c r="D33" s="3">
        <f t="shared" si="10"/>
        <v>3.0000000000000013</v>
      </c>
      <c r="E33" s="4">
        <f t="shared" si="0"/>
        <v>-4.7630595895394437E-2</v>
      </c>
      <c r="F33" s="4">
        <f t="shared" si="1"/>
        <v>-4.5849142665274345E-2</v>
      </c>
      <c r="G33" s="4">
        <f t="shared" si="2"/>
        <v>-4.5913867936075888E-2</v>
      </c>
      <c r="H33" s="4">
        <f t="shared" si="3"/>
        <v>-4.4209168696538327E-2</v>
      </c>
      <c r="I33" s="4">
        <f t="shared" si="4"/>
        <v>-7.5260992108102998E-2</v>
      </c>
      <c r="J33" s="4">
        <f t="shared" si="5"/>
        <v>-7.2879462313333282E-2</v>
      </c>
      <c r="K33" s="4">
        <f t="shared" si="6"/>
        <v>-7.296853497483928E-2</v>
      </c>
      <c r="L33" s="4">
        <f t="shared" si="7"/>
        <v>-7.0669605314495412E-2</v>
      </c>
      <c r="M33" s="4">
        <f t="shared" si="8"/>
        <v>0.70671562344859107</v>
      </c>
      <c r="N33" s="5">
        <f t="shared" si="9"/>
        <v>6.2557850645465027</v>
      </c>
    </row>
    <row r="34" spans="4:14" x14ac:dyDescent="0.25">
      <c r="D34" s="3">
        <f t="shared" si="10"/>
        <v>3.1000000000000014</v>
      </c>
      <c r="E34" s="4">
        <f t="shared" si="0"/>
        <v>-4.4210610420513663E-2</v>
      </c>
      <c r="F34" s="4">
        <f t="shared" si="1"/>
        <v>-4.2585837634761432E-2</v>
      </c>
      <c r="G34" s="4">
        <f t="shared" si="2"/>
        <v>-4.2643947457357279E-2</v>
      </c>
      <c r="H34" s="4">
        <f t="shared" si="3"/>
        <v>-4.1087726920316356E-2</v>
      </c>
      <c r="I34" s="4">
        <f t="shared" si="4"/>
        <v>-7.0671562344859107E-2</v>
      </c>
      <c r="J34" s="4">
        <f t="shared" si="5"/>
        <v>-6.8461031823833438E-2</v>
      </c>
      <c r="K34" s="4">
        <f t="shared" si="6"/>
        <v>-6.8542270463121044E-2</v>
      </c>
      <c r="L34" s="4">
        <f t="shared" si="7"/>
        <v>-6.6407167599123379E-2</v>
      </c>
      <c r="M34" s="4">
        <f t="shared" si="8"/>
        <v>0.66408930552774648</v>
      </c>
      <c r="N34" s="5">
        <f t="shared" si="9"/>
        <v>6.1872708421268543</v>
      </c>
    </row>
    <row r="35" spans="4:14" x14ac:dyDescent="0.25">
      <c r="D35" s="3">
        <f t="shared" si="10"/>
        <v>3.2000000000000015</v>
      </c>
      <c r="E35" s="4">
        <f t="shared" si="0"/>
        <v>-4.1089003966600979E-2</v>
      </c>
      <c r="F35" s="4">
        <f t="shared" si="1"/>
        <v>-3.9604174374897147E-2</v>
      </c>
      <c r="G35" s="4">
        <f t="shared" si="2"/>
        <v>-3.9656481354242941E-2</v>
      </c>
      <c r="H35" s="4">
        <f t="shared" si="3"/>
        <v>-3.8233035971429317E-2</v>
      </c>
      <c r="I35" s="4">
        <f t="shared" si="4"/>
        <v>-6.640893055277465E-2</v>
      </c>
      <c r="J35" s="4">
        <f t="shared" si="5"/>
        <v>-6.4354480354444604E-2</v>
      </c>
      <c r="K35" s="4">
        <f t="shared" si="6"/>
        <v>-6.4428721834029798E-2</v>
      </c>
      <c r="L35" s="4">
        <f t="shared" si="7"/>
        <v>-6.2443282417350358E-2</v>
      </c>
      <c r="M35" s="4">
        <f t="shared" si="8"/>
        <v>0.62444874696169472</v>
      </c>
      <c r="N35" s="5">
        <f t="shared" si="9"/>
        <v>6.1228677392356756</v>
      </c>
    </row>
    <row r="36" spans="4:14" x14ac:dyDescent="0.25">
      <c r="D36" s="3">
        <f t="shared" si="10"/>
        <v>3.3000000000000016</v>
      </c>
      <c r="E36" s="4">
        <f t="shared" ref="E36:E67" si="11">$B$1*(-0.1*M35*N35)</f>
        <v>-3.8234170875779024E-2</v>
      </c>
      <c r="F36" s="4">
        <f t="shared" ref="F36:F67" si="12">$B$1*(-0.1*(M35+1/2*E36)*(N35+1/2*I36))</f>
        <v>-3.6874657720052981E-2</v>
      </c>
      <c r="G36" s="4">
        <f t="shared" ref="G36:G67" si="13">$B$1*(-0.1*(M35+1/2*F36)*(N35+1/2*J36))</f>
        <v>-3.6921858665720737E-2</v>
      </c>
      <c r="H36" s="4">
        <f t="shared" ref="H36:H67" si="14">$B$1*(-0.1*(M35+G36)*(N35+K36))</f>
        <v>-3.5617446300060321E-2</v>
      </c>
      <c r="I36" s="4">
        <f t="shared" ref="I36:I67" si="15">$B$1*(-M35)</f>
        <v>-6.2444874696169474E-2</v>
      </c>
      <c r="J36" s="4">
        <f t="shared" ref="J36:J67" si="16">$B$1*(-(M35+1/2*E36))</f>
        <v>-6.0533166152380524E-2</v>
      </c>
      <c r="K36" s="4">
        <f t="shared" ref="K36:K67" si="17">$B$1*(-(M35+1/2*F36))</f>
        <v>-6.0601141810166827E-2</v>
      </c>
      <c r="L36" s="4">
        <f t="shared" ref="L36:L67" si="18">$B$1*(-(M35+G36))</f>
        <v>-5.8752688829597402E-2</v>
      </c>
      <c r="M36" s="4">
        <f t="shared" ref="M36:M67" si="19">M35+1/6*(E36+2*F36+2*G36+H36)</f>
        <v>0.58754130530379689</v>
      </c>
      <c r="N36" s="5">
        <f t="shared" ref="N36:N67" si="20">N35+1/6*(I36+2*J36+2*K36+L36)</f>
        <v>6.062290042660532</v>
      </c>
    </row>
    <row r="37" spans="4:14" x14ac:dyDescent="0.25">
      <c r="D37" s="3">
        <f t="shared" si="10"/>
        <v>3.4000000000000017</v>
      </c>
      <c r="E37" s="4">
        <f t="shared" si="11"/>
        <v>-3.5618458047949796E-2</v>
      </c>
      <c r="F37" s="4">
        <f t="shared" si="12"/>
        <v>-3.4371440366269317E-2</v>
      </c>
      <c r="G37" s="4">
        <f t="shared" si="13"/>
        <v>-3.4414134908663831E-2</v>
      </c>
      <c r="H37" s="4">
        <f t="shared" si="14"/>
        <v>-3.3216694203197256E-2</v>
      </c>
      <c r="I37" s="4">
        <f t="shared" si="15"/>
        <v>-5.8754130530379693E-2</v>
      </c>
      <c r="J37" s="4">
        <f t="shared" si="16"/>
        <v>-5.6973207627982206E-2</v>
      </c>
      <c r="K37" s="4">
        <f t="shared" si="17"/>
        <v>-5.7035558512066223E-2</v>
      </c>
      <c r="L37" s="4">
        <f t="shared" si="18"/>
        <v>-5.5312717039513307E-2</v>
      </c>
      <c r="M37" s="4">
        <f t="shared" si="19"/>
        <v>0.55314025483696139</v>
      </c>
      <c r="N37" s="5">
        <f t="shared" si="20"/>
        <v>6.0052759793522004</v>
      </c>
    </row>
    <row r="38" spans="4:14" x14ac:dyDescent="0.25">
      <c r="D38" s="3">
        <f t="shared" si="10"/>
        <v>3.5000000000000018</v>
      </c>
      <c r="E38" s="4">
        <f t="shared" si="11"/>
        <v>-3.3217598855851592E-2</v>
      </c>
      <c r="F38" s="4">
        <f t="shared" si="12"/>
        <v>-3.2071806040361077E-2</v>
      </c>
      <c r="G38" s="4">
        <f t="shared" si="13"/>
        <v>-3.2110511933915085E-2</v>
      </c>
      <c r="H38" s="4">
        <f t="shared" si="14"/>
        <v>-3.1009426653497964E-2</v>
      </c>
      <c r="I38" s="4">
        <f t="shared" si="15"/>
        <v>-5.5314025483696141E-2</v>
      </c>
      <c r="J38" s="4">
        <f t="shared" si="16"/>
        <v>-5.3653145540903557E-2</v>
      </c>
      <c r="K38" s="4">
        <f t="shared" si="17"/>
        <v>-5.371043518167809E-2</v>
      </c>
      <c r="L38" s="4">
        <f t="shared" si="18"/>
        <v>-5.2102974290304631E-2</v>
      </c>
      <c r="M38" s="4">
        <f t="shared" si="19"/>
        <v>0.52104164459397773</v>
      </c>
      <c r="N38" s="5">
        <f t="shared" si="20"/>
        <v>5.951585285815673</v>
      </c>
    </row>
    <row r="39" spans="4:14" x14ac:dyDescent="0.25">
      <c r="D39" s="3">
        <f t="shared" si="10"/>
        <v>3.6000000000000019</v>
      </c>
      <c r="E39" s="4">
        <f t="shared" si="11"/>
        <v>-3.1010237852627177E-2</v>
      </c>
      <c r="F39" s="4">
        <f t="shared" si="12"/>
        <v>-2.995573468469237E-2</v>
      </c>
      <c r="G39" s="4">
        <f t="shared" si="13"/>
        <v>-2.999090044189209E-2</v>
      </c>
      <c r="H39" s="4">
        <f t="shared" si="14"/>
        <v>-2.8976800840436068E-2</v>
      </c>
      <c r="I39" s="4">
        <f t="shared" si="15"/>
        <v>-5.2104164459397778E-2</v>
      </c>
      <c r="J39" s="4">
        <f t="shared" si="16"/>
        <v>-5.0553652566766416E-2</v>
      </c>
      <c r="K39" s="4">
        <f t="shared" si="17"/>
        <v>-5.060637772516316E-2</v>
      </c>
      <c r="L39" s="4">
        <f t="shared" si="18"/>
        <v>-4.9105074415208567E-2</v>
      </c>
      <c r="M39" s="4">
        <f t="shared" si="19"/>
        <v>0.49106159310293901</v>
      </c>
      <c r="N39" s="5">
        <f t="shared" si="20"/>
        <v>5.9009970692392617</v>
      </c>
    </row>
    <row r="40" spans="4:14" x14ac:dyDescent="0.25">
      <c r="D40" s="3">
        <f t="shared" si="10"/>
        <v>3.700000000000002</v>
      </c>
      <c r="E40" s="4">
        <f t="shared" si="11"/>
        <v>-2.8977530217164062E-2</v>
      </c>
      <c r="F40" s="4">
        <f t="shared" si="12"/>
        <v>-2.8005535306665438E-2</v>
      </c>
      <c r="G40" s="4">
        <f t="shared" si="13"/>
        <v>-2.8037550671546424E-2</v>
      </c>
      <c r="H40" s="4">
        <f t="shared" si="14"/>
        <v>-2.7102145467912387E-2</v>
      </c>
      <c r="I40" s="4">
        <f t="shared" si="15"/>
        <v>-4.9106159310293905E-2</v>
      </c>
      <c r="J40" s="4">
        <f t="shared" si="16"/>
        <v>-4.76572827994357E-2</v>
      </c>
      <c r="K40" s="4">
        <f t="shared" si="17"/>
        <v>-4.7705882544960637E-2</v>
      </c>
      <c r="L40" s="4">
        <f t="shared" si="18"/>
        <v>-4.6302404243139264E-2</v>
      </c>
      <c r="M40" s="4">
        <f t="shared" si="19"/>
        <v>0.46303395182935564</v>
      </c>
      <c r="N40" s="5">
        <f t="shared" si="20"/>
        <v>5.8533079201988905</v>
      </c>
    </row>
    <row r="41" spans="4:14" x14ac:dyDescent="0.25">
      <c r="D41" s="3">
        <f t="shared" si="10"/>
        <v>3.800000000000002</v>
      </c>
      <c r="E41" s="4">
        <f t="shared" si="11"/>
        <v>-2.7102802975637594E-2</v>
      </c>
      <c r="F41" s="4">
        <f t="shared" si="12"/>
        <v>-2.6205534878271652E-2</v>
      </c>
      <c r="G41" s="4">
        <f t="shared" si="13"/>
        <v>-2.6234739543238461E-2</v>
      </c>
      <c r="H41" s="4">
        <f t="shared" si="14"/>
        <v>-2.5370673301185059E-2</v>
      </c>
      <c r="I41" s="4">
        <f t="shared" si="15"/>
        <v>-4.6303395182935567E-2</v>
      </c>
      <c r="J41" s="4">
        <f t="shared" si="16"/>
        <v>-4.4948255034153686E-2</v>
      </c>
      <c r="K41" s="4">
        <f t="shared" si="17"/>
        <v>-4.4993118439021984E-2</v>
      </c>
      <c r="L41" s="4">
        <f t="shared" si="18"/>
        <v>-4.3679921228611723E-2</v>
      </c>
      <c r="M41" s="4">
        <f t="shared" si="19"/>
        <v>0.43680828097604851</v>
      </c>
      <c r="N41" s="5">
        <f t="shared" si="20"/>
        <v>5.8083302429725743</v>
      </c>
    </row>
    <row r="42" spans="4:14" x14ac:dyDescent="0.25">
      <c r="D42" s="3">
        <f t="shared" si="10"/>
        <v>3.9000000000000021</v>
      </c>
      <c r="E42" s="4">
        <f t="shared" si="11"/>
        <v>-2.5371267487740448E-2</v>
      </c>
      <c r="F42" s="4">
        <f t="shared" si="12"/>
        <v>-2.4541813844252247E-2</v>
      </c>
      <c r="G42" s="4">
        <f t="shared" si="13"/>
        <v>-2.4568504732429206E-2</v>
      </c>
      <c r="H42" s="4">
        <f t="shared" si="14"/>
        <v>-2.3769236405033572E-2</v>
      </c>
      <c r="I42" s="4">
        <f t="shared" si="15"/>
        <v>-4.3680828097604853E-2</v>
      </c>
      <c r="J42" s="4">
        <f t="shared" si="16"/>
        <v>-4.2412264723217831E-2</v>
      </c>
      <c r="K42" s="4">
        <f t="shared" si="17"/>
        <v>-4.2453737405392239E-2</v>
      </c>
      <c r="L42" s="4">
        <f t="shared" si="18"/>
        <v>-4.1223977624361932E-2</v>
      </c>
      <c r="M42" s="4">
        <f t="shared" si="19"/>
        <v>0.41224809080169234</v>
      </c>
      <c r="N42" s="5">
        <f t="shared" si="20"/>
        <v>5.7658907746427097</v>
      </c>
    </row>
    <row r="43" spans="4:14" x14ac:dyDescent="0.25">
      <c r="D43" s="3">
        <f t="shared" si="10"/>
        <v>4.0000000000000018</v>
      </c>
      <c r="E43" s="4">
        <f t="shared" si="11"/>
        <v>-2.3769774636175481E-2</v>
      </c>
      <c r="F43" s="4">
        <f t="shared" si="12"/>
        <v>-2.3001980531593497E-2</v>
      </c>
      <c r="G43" s="4">
        <f t="shared" si="13"/>
        <v>-2.3026417902968693E-2</v>
      </c>
      <c r="H43" s="4">
        <f t="shared" si="14"/>
        <v>-2.2286117073697639E-2</v>
      </c>
      <c r="I43" s="4">
        <f t="shared" si="15"/>
        <v>-4.1224809080169234E-2</v>
      </c>
      <c r="J43" s="4">
        <f t="shared" si="16"/>
        <v>-4.0036320348360466E-2</v>
      </c>
      <c r="K43" s="4">
        <f t="shared" si="17"/>
        <v>-4.0074710053589563E-2</v>
      </c>
      <c r="L43" s="4">
        <f t="shared" si="18"/>
        <v>-3.892216728987237E-2</v>
      </c>
      <c r="M43" s="4">
        <f t="shared" si="19"/>
        <v>0.3892293093718594</v>
      </c>
      <c r="N43" s="5">
        <f t="shared" si="20"/>
        <v>5.7258292684470531</v>
      </c>
    </row>
    <row r="44" spans="4:14" x14ac:dyDescent="0.25">
      <c r="D44" s="3">
        <f t="shared" si="10"/>
        <v>4.1000000000000014</v>
      </c>
      <c r="E44" s="4">
        <f t="shared" si="11"/>
        <v>-2.2286605717388257E-2</v>
      </c>
      <c r="F44" s="4">
        <f t="shared" si="12"/>
        <v>-2.1574978143234308E-2</v>
      </c>
      <c r="G44" s="4">
        <f t="shared" si="13"/>
        <v>-2.159739073252763E-2</v>
      </c>
      <c r="H44" s="4">
        <f t="shared" si="14"/>
        <v>-2.0910848705113977E-2</v>
      </c>
      <c r="I44" s="4">
        <f t="shared" si="15"/>
        <v>-3.8922930937185941E-2</v>
      </c>
      <c r="J44" s="4">
        <f t="shared" si="16"/>
        <v>-3.7808600651316526E-2</v>
      </c>
      <c r="K44" s="4">
        <f t="shared" si="17"/>
        <v>-3.784418203002423E-2</v>
      </c>
      <c r="L44" s="4">
        <f t="shared" si="18"/>
        <v>-3.6763191863933176E-2</v>
      </c>
      <c r="M44" s="4">
        <f t="shared" si="19"/>
        <v>0.36763894400952168</v>
      </c>
      <c r="N44" s="5">
        <f t="shared" si="20"/>
        <v>5.6879973204197531</v>
      </c>
    </row>
    <row r="45" spans="4:14" x14ac:dyDescent="0.25">
      <c r="D45" s="3">
        <f t="shared" si="10"/>
        <v>4.2000000000000011</v>
      </c>
      <c r="E45" s="4">
        <f t="shared" si="11"/>
        <v>-2.0911293284081076E-2</v>
      </c>
      <c r="F45" s="4">
        <f t="shared" si="12"/>
        <v>-2.0250919138118242E-2</v>
      </c>
      <c r="G45" s="4">
        <f t="shared" si="13"/>
        <v>-2.0271508492499909E-2</v>
      </c>
      <c r="H45" s="4">
        <f t="shared" si="14"/>
        <v>-1.9634061881966175E-2</v>
      </c>
      <c r="I45" s="4">
        <f t="shared" si="15"/>
        <v>-3.6763894400952173E-2</v>
      </c>
      <c r="J45" s="4">
        <f t="shared" si="16"/>
        <v>-3.5718329736748121E-2</v>
      </c>
      <c r="K45" s="4">
        <f t="shared" si="17"/>
        <v>-3.5751348444046253E-2</v>
      </c>
      <c r="L45" s="4">
        <f t="shared" si="18"/>
        <v>-3.4736743551702177E-2</v>
      </c>
      <c r="M45" s="4">
        <f t="shared" si="19"/>
        <v>0.34737390893830777</v>
      </c>
      <c r="N45" s="5">
        <f t="shared" si="20"/>
        <v>5.6522573213673795</v>
      </c>
    </row>
    <row r="46" spans="4:14" x14ac:dyDescent="0.25">
      <c r="D46" s="3">
        <f t="shared" si="10"/>
        <v>4.3000000000000007</v>
      </c>
      <c r="E46" s="4">
        <f t="shared" si="11"/>
        <v>-1.9634467200485558E-2</v>
      </c>
      <c r="F46" s="4">
        <f t="shared" si="12"/>
        <v>-1.9020942704659895E-2</v>
      </c>
      <c r="G46" s="4">
        <f t="shared" si="13"/>
        <v>-1.9039886857822035E-2</v>
      </c>
      <c r="H46" s="4">
        <f t="shared" si="14"/>
        <v>-1.8447351740207701E-2</v>
      </c>
      <c r="I46" s="4">
        <f t="shared" si="15"/>
        <v>-3.473739089383078E-2</v>
      </c>
      <c r="J46" s="4">
        <f t="shared" si="16"/>
        <v>-3.3755667533806502E-2</v>
      </c>
      <c r="K46" s="4">
        <f t="shared" si="17"/>
        <v>-3.3786343758597785E-2</v>
      </c>
      <c r="L46" s="4">
        <f t="shared" si="18"/>
        <v>-3.2833402208048576E-2</v>
      </c>
      <c r="M46" s="4">
        <f t="shared" si="19"/>
        <v>0.3283399959273649</v>
      </c>
      <c r="N46" s="5">
        <f t="shared" si="20"/>
        <v>5.6184815187529313</v>
      </c>
    </row>
    <row r="47" spans="4:14" x14ac:dyDescent="0.25">
      <c r="D47" s="3">
        <f t="shared" si="10"/>
        <v>4.4000000000000004</v>
      </c>
      <c r="E47" s="4">
        <f t="shared" si="11"/>
        <v>-1.8447721989853127E-2</v>
      </c>
      <c r="F47" s="4">
        <f t="shared" si="12"/>
        <v>-1.7877091769315678E-2</v>
      </c>
      <c r="G47" s="4">
        <f t="shared" si="13"/>
        <v>-1.7894548363163648E-2</v>
      </c>
      <c r="H47" s="4">
        <f t="shared" si="14"/>
        <v>-1.7343163371093307E-2</v>
      </c>
      <c r="I47" s="4">
        <f t="shared" si="15"/>
        <v>-3.2833999592736494E-2</v>
      </c>
      <c r="J47" s="4">
        <f t="shared" si="16"/>
        <v>-3.1911613493243833E-2</v>
      </c>
      <c r="K47" s="4">
        <f t="shared" si="17"/>
        <v>-3.1940145004270705E-2</v>
      </c>
      <c r="L47" s="4">
        <f t="shared" si="18"/>
        <v>-3.1044544756420125E-2</v>
      </c>
      <c r="M47" s="4">
        <f t="shared" si="19"/>
        <v>0.31045096832304742</v>
      </c>
      <c r="N47" s="5">
        <f t="shared" si="20"/>
        <v>5.5865511751955674</v>
      </c>
    </row>
    <row r="48" spans="4:14" x14ac:dyDescent="0.25">
      <c r="D48" s="3">
        <f t="shared" si="10"/>
        <v>4.5</v>
      </c>
      <c r="E48" s="4">
        <f t="shared" si="11"/>
        <v>-1.7343502219257227E-2</v>
      </c>
      <c r="F48" s="4">
        <f t="shared" si="12"/>
        <v>-1.6812206580630398E-2</v>
      </c>
      <c r="G48" s="4">
        <f t="shared" si="13"/>
        <v>-1.6828315525637513E-2</v>
      </c>
      <c r="H48" s="4">
        <f t="shared" si="14"/>
        <v>-1.631469254595936E-2</v>
      </c>
      <c r="I48" s="4">
        <f t="shared" si="15"/>
        <v>-3.1045096832304744E-2</v>
      </c>
      <c r="J48" s="4">
        <f t="shared" si="16"/>
        <v>-3.0177921721341885E-2</v>
      </c>
      <c r="K48" s="4">
        <f t="shared" si="17"/>
        <v>-3.0204486503273221E-2</v>
      </c>
      <c r="L48" s="4">
        <f t="shared" si="18"/>
        <v>-2.9362265279740993E-2</v>
      </c>
      <c r="M48" s="4">
        <f t="shared" si="19"/>
        <v>0.29362776182675537</v>
      </c>
      <c r="N48" s="5">
        <f t="shared" si="20"/>
        <v>5.5563558121020211</v>
      </c>
    </row>
    <row r="49" spans="4:14" x14ac:dyDescent="0.25">
      <c r="D49" s="3">
        <f t="shared" si="10"/>
        <v>4.5999999999999996</v>
      </c>
      <c r="E49" s="4">
        <f t="shared" si="11"/>
        <v>-1.6315003210206003E-2</v>
      </c>
      <c r="F49" s="4">
        <f t="shared" si="12"/>
        <v>-1.5819832398860055E-2</v>
      </c>
      <c r="G49" s="4">
        <f t="shared" si="13"/>
        <v>-1.5834718147855972E-2</v>
      </c>
      <c r="H49" s="4">
        <f t="shared" si="14"/>
        <v>-1.5355799498097442E-2</v>
      </c>
      <c r="I49" s="4">
        <f t="shared" si="15"/>
        <v>-2.9362776182675538E-2</v>
      </c>
      <c r="J49" s="4">
        <f t="shared" si="16"/>
        <v>-2.8547026022165242E-2</v>
      </c>
      <c r="K49" s="4">
        <f t="shared" si="17"/>
        <v>-2.8571784562732534E-2</v>
      </c>
      <c r="L49" s="4">
        <f t="shared" si="18"/>
        <v>-2.7779304367889942E-2</v>
      </c>
      <c r="M49" s="4">
        <f t="shared" si="19"/>
        <v>0.27779777785979948</v>
      </c>
      <c r="N49" s="5">
        <f t="shared" si="20"/>
        <v>5.5277925284819611</v>
      </c>
    </row>
    <row r="50" spans="4:14" x14ac:dyDescent="0.25">
      <c r="D50" s="3">
        <f t="shared" si="10"/>
        <v>4.6999999999999993</v>
      </c>
      <c r="E50" s="4">
        <f t="shared" si="11"/>
        <v>-1.5356084808822912E-2</v>
      </c>
      <c r="F50" s="4">
        <f t="shared" si="12"/>
        <v>-1.4894139223325387E-2</v>
      </c>
      <c r="G50" s="4">
        <f t="shared" si="13"/>
        <v>-1.4907912720342489E-2</v>
      </c>
      <c r="H50" s="4">
        <f t="shared" si="14"/>
        <v>-1.4460933862083501E-2</v>
      </c>
      <c r="I50" s="4">
        <f t="shared" si="15"/>
        <v>-2.777977778597995E-2</v>
      </c>
      <c r="J50" s="4">
        <f t="shared" si="16"/>
        <v>-2.7011973545538803E-2</v>
      </c>
      <c r="K50" s="4">
        <f t="shared" si="17"/>
        <v>-2.703507082481368E-2</v>
      </c>
      <c r="L50" s="4">
        <f t="shared" si="18"/>
        <v>-2.6288986513945702E-2</v>
      </c>
      <c r="M50" s="4">
        <f t="shared" si="19"/>
        <v>0.26289425743342576</v>
      </c>
      <c r="N50" s="5">
        <f t="shared" si="20"/>
        <v>5.5007653863085224</v>
      </c>
    </row>
    <row r="51" spans="4:14" x14ac:dyDescent="0.25">
      <c r="D51" s="3">
        <f t="shared" si="10"/>
        <v>4.7999999999999989</v>
      </c>
      <c r="E51" s="4">
        <f t="shared" si="11"/>
        <v>-1.4461196315490706E-2</v>
      </c>
      <c r="F51" s="4">
        <f t="shared" si="12"/>
        <v>-1.402985182087739E-2</v>
      </c>
      <c r="G51" s="4">
        <f t="shared" si="13"/>
        <v>-1.4042612176019015E-2</v>
      </c>
      <c r="H51" s="4">
        <f t="shared" si="14"/>
        <v>-1.3625069172941845E-2</v>
      </c>
      <c r="I51" s="4">
        <f t="shared" si="15"/>
        <v>-2.6289425743342577E-2</v>
      </c>
      <c r="J51" s="4">
        <f t="shared" si="16"/>
        <v>-2.5566365927568044E-2</v>
      </c>
      <c r="K51" s="4">
        <f t="shared" si="17"/>
        <v>-2.5587933152298709E-2</v>
      </c>
      <c r="L51" s="4">
        <f t="shared" si="18"/>
        <v>-2.4885164525740675E-2</v>
      </c>
      <c r="M51" s="4">
        <f t="shared" si="19"/>
        <v>0.24885572518638821</v>
      </c>
      <c r="N51" s="5">
        <f t="shared" si="20"/>
        <v>5.4751848549037199</v>
      </c>
    </row>
    <row r="52" spans="4:14" x14ac:dyDescent="0.25">
      <c r="D52" s="3">
        <f t="shared" si="10"/>
        <v>4.8999999999999986</v>
      </c>
      <c r="E52" s="4">
        <f t="shared" si="11"/>
        <v>-1.3625310975965949E-2</v>
      </c>
      <c r="F52" s="4">
        <f t="shared" si="12"/>
        <v>-1.322218859265307E-2</v>
      </c>
      <c r="G52" s="4">
        <f t="shared" si="13"/>
        <v>-1.3234024525270782E-2</v>
      </c>
      <c r="H52" s="4">
        <f t="shared" si="14"/>
        <v>-1.2843645577557739E-2</v>
      </c>
      <c r="I52" s="4">
        <f t="shared" si="15"/>
        <v>-2.4885572518638821E-2</v>
      </c>
      <c r="J52" s="4">
        <f t="shared" si="16"/>
        <v>-2.4204306969840522E-2</v>
      </c>
      <c r="K52" s="4">
        <f t="shared" si="17"/>
        <v>-2.4224463089006169E-2</v>
      </c>
      <c r="L52" s="4">
        <f t="shared" si="18"/>
        <v>-2.3562170066111745E-2</v>
      </c>
      <c r="M52" s="4">
        <f t="shared" si="19"/>
        <v>0.23562549472149297</v>
      </c>
      <c r="N52" s="5">
        <f t="shared" si="20"/>
        <v>5.4509673077866463</v>
      </c>
    </row>
    <row r="53" spans="4:14" x14ac:dyDescent="0.25">
      <c r="D53" s="3">
        <f t="shared" si="10"/>
        <v>4.9999999999999982</v>
      </c>
      <c r="E53" s="4">
        <f t="shared" si="11"/>
        <v>-1.2843868686079132E-2</v>
      </c>
      <c r="F53" s="4">
        <f t="shared" si="12"/>
        <v>-1.2466808043359472E-2</v>
      </c>
      <c r="G53" s="4">
        <f t="shared" si="13"/>
        <v>-1.2477799128739586E-2</v>
      </c>
      <c r="H53" s="4">
        <f t="shared" si="14"/>
        <v>-1.2112519618413385E-2</v>
      </c>
      <c r="I53" s="4">
        <f t="shared" si="15"/>
        <v>-2.3562549472149297E-2</v>
      </c>
      <c r="J53" s="4">
        <f t="shared" si="16"/>
        <v>-2.2920356037845341E-2</v>
      </c>
      <c r="K53" s="4">
        <f t="shared" si="17"/>
        <v>-2.2939209069981325E-2</v>
      </c>
      <c r="L53" s="4">
        <f t="shared" si="18"/>
        <v>-2.231476955927534E-2</v>
      </c>
      <c r="M53" s="4">
        <f t="shared" si="19"/>
        <v>0.22315122761337786</v>
      </c>
      <c r="N53" s="5">
        <f t="shared" si="20"/>
        <v>5.4280345662454668</v>
      </c>
    </row>
    <row r="54" spans="4:14" x14ac:dyDescent="0.25">
      <c r="D54" s="3">
        <f t="shared" si="10"/>
        <v>5.0999999999999979</v>
      </c>
      <c r="E54" s="4">
        <f t="shared" si="11"/>
        <v>-1.211272576985525E-2</v>
      </c>
      <c r="F54" s="4">
        <f t="shared" si="12"/>
        <v>-1.1759761806217761E-2</v>
      </c>
      <c r="G54" s="4">
        <f t="shared" si="13"/>
        <v>-1.1769979555168716E-2</v>
      </c>
      <c r="H54" s="4">
        <f t="shared" si="14"/>
        <v>-1.1427920122725763E-2</v>
      </c>
      <c r="I54" s="4">
        <f t="shared" si="15"/>
        <v>-2.2315122761337788E-2</v>
      </c>
      <c r="J54" s="4">
        <f t="shared" si="16"/>
        <v>-2.1709486472845027E-2</v>
      </c>
      <c r="K54" s="4">
        <f t="shared" si="17"/>
        <v>-2.1727134671026899E-2</v>
      </c>
      <c r="L54" s="4">
        <f t="shared" si="18"/>
        <v>-2.1138124805820915E-2</v>
      </c>
      <c r="M54" s="4">
        <f t="shared" si="19"/>
        <v>0.21138453951081887</v>
      </c>
      <c r="N54" s="5">
        <f t="shared" si="20"/>
        <v>5.4063134846029834</v>
      </c>
    </row>
    <row r="55" spans="4:14" x14ac:dyDescent="0.25">
      <c r="D55" s="3">
        <f t="shared" si="10"/>
        <v>5.1999999999999975</v>
      </c>
      <c r="E55" s="4">
        <f t="shared" si="11"/>
        <v>-1.1428110863939323E-2</v>
      </c>
      <c r="F55" s="4">
        <f t="shared" si="12"/>
        <v>-1.1097453334319073E-2</v>
      </c>
      <c r="G55" s="4">
        <f t="shared" si="13"/>
        <v>-1.1106962130274756E-2</v>
      </c>
      <c r="H55" s="4">
        <f t="shared" si="14"/>
        <v>-1.0786409374626049E-2</v>
      </c>
      <c r="I55" s="4">
        <f t="shared" si="15"/>
        <v>-2.1138453951081888E-2</v>
      </c>
      <c r="J55" s="4">
        <f t="shared" si="16"/>
        <v>-2.0567048407884925E-2</v>
      </c>
      <c r="K55" s="4">
        <f t="shared" si="17"/>
        <v>-2.0583581284365937E-2</v>
      </c>
      <c r="L55" s="4">
        <f t="shared" si="18"/>
        <v>-2.0027757738054413E-2</v>
      </c>
      <c r="M55" s="4">
        <f t="shared" si="19"/>
        <v>0.20028064764952669</v>
      </c>
      <c r="N55" s="5">
        <f t="shared" si="20"/>
        <v>5.385735572757377</v>
      </c>
    </row>
    <row r="56" spans="4:14" x14ac:dyDescent="0.25">
      <c r="D56" s="3">
        <f t="shared" si="10"/>
        <v>5.2999999999999972</v>
      </c>
      <c r="E56" s="4">
        <f t="shared" si="11"/>
        <v>-1.0786586085809421E-2</v>
      </c>
      <c r="F56" s="4">
        <f t="shared" si="12"/>
        <v>-1.0476601501054996E-2</v>
      </c>
      <c r="G56" s="4">
        <f t="shared" si="13"/>
        <v>-1.0485459415368541E-2</v>
      </c>
      <c r="H56" s="4">
        <f t="shared" si="14"/>
        <v>-1.0184848869165554E-2</v>
      </c>
      <c r="I56" s="4">
        <f t="shared" si="15"/>
        <v>-2.0028064764952669E-2</v>
      </c>
      <c r="J56" s="4">
        <f t="shared" si="16"/>
        <v>-1.9488735460662199E-2</v>
      </c>
      <c r="K56" s="4">
        <f t="shared" si="17"/>
        <v>-1.9504234689899921E-2</v>
      </c>
      <c r="L56" s="4">
        <f t="shared" si="18"/>
        <v>-1.8979518823415815E-2</v>
      </c>
      <c r="M56" s="4">
        <f t="shared" si="19"/>
        <v>0.18979805485155635</v>
      </c>
      <c r="N56" s="5">
        <f t="shared" si="20"/>
        <v>5.3662366521091283</v>
      </c>
    </row>
    <row r="57" spans="4:14" x14ac:dyDescent="0.25">
      <c r="D57" s="3">
        <f t="shared" si="10"/>
        <v>5.3999999999999968</v>
      </c>
      <c r="E57" s="4">
        <f t="shared" si="11"/>
        <v>-1.0185012784434407E-2</v>
      </c>
      <c r="F57" s="4">
        <f t="shared" si="12"/>
        <v>-9.8942084629953103E-3</v>
      </c>
      <c r="G57" s="4">
        <f t="shared" si="13"/>
        <v>-9.9024679658369832E-3</v>
      </c>
      <c r="H57" s="4">
        <f t="shared" si="14"/>
        <v>-9.6203690487401163E-3</v>
      </c>
      <c r="I57" s="4">
        <f t="shared" si="15"/>
        <v>-1.8979805485155637E-2</v>
      </c>
      <c r="J57" s="4">
        <f t="shared" si="16"/>
        <v>-1.8470554845933917E-2</v>
      </c>
      <c r="K57" s="4">
        <f t="shared" si="17"/>
        <v>-1.8485095062005869E-2</v>
      </c>
      <c r="L57" s="4">
        <f t="shared" si="18"/>
        <v>-1.7989558688571935E-2</v>
      </c>
      <c r="M57" s="4">
        <f t="shared" si="19"/>
        <v>0.17989826573641648</v>
      </c>
      <c r="N57" s="5">
        <f t="shared" si="20"/>
        <v>5.3477565414441939</v>
      </c>
    </row>
    <row r="58" spans="4:14" x14ac:dyDescent="0.25">
      <c r="D58" s="3">
        <f t="shared" si="10"/>
        <v>5.4999999999999964</v>
      </c>
      <c r="E58" s="4">
        <f t="shared" si="11"/>
        <v>-9.6205212738638725E-3</v>
      </c>
      <c r="F58" s="4">
        <f t="shared" si="12"/>
        <v>-9.3475312317575065E-3</v>
      </c>
      <c r="G58" s="4">
        <f t="shared" si="13"/>
        <v>-9.3552398133236164E-3</v>
      </c>
      <c r="H58" s="4">
        <f t="shared" si="14"/>
        <v>-9.0903425083126484E-3</v>
      </c>
      <c r="I58" s="4">
        <f t="shared" si="15"/>
        <v>-1.7989826573641648E-2</v>
      </c>
      <c r="J58" s="4">
        <f t="shared" si="16"/>
        <v>-1.7508800509948456E-2</v>
      </c>
      <c r="K58" s="4">
        <f t="shared" si="17"/>
        <v>-1.7522450012053773E-2</v>
      </c>
      <c r="L58" s="4">
        <f t="shared" si="18"/>
        <v>-1.7054302592309289E-2</v>
      </c>
      <c r="M58" s="4">
        <f t="shared" si="19"/>
        <v>0.17054553142436002</v>
      </c>
      <c r="N58" s="5">
        <f t="shared" si="20"/>
        <v>5.3302387697425351</v>
      </c>
    </row>
    <row r="59" spans="4:14" x14ac:dyDescent="0.25">
      <c r="D59" s="3">
        <f t="shared" si="10"/>
        <v>5.5999999999999961</v>
      </c>
      <c r="E59" s="4">
        <f t="shared" si="11"/>
        <v>-9.090484036044677E-3</v>
      </c>
      <c r="F59" s="4">
        <f t="shared" si="12"/>
        <v>-8.8340564800347202E-3</v>
      </c>
      <c r="G59" s="4">
        <f t="shared" si="13"/>
        <v>-8.8412571945211734E-3</v>
      </c>
      <c r="H59" s="4">
        <f t="shared" si="14"/>
        <v>-8.5923602282933428E-3</v>
      </c>
      <c r="I59" s="4">
        <f t="shared" si="15"/>
        <v>-1.7054553142436004E-2</v>
      </c>
      <c r="J59" s="4">
        <f t="shared" si="16"/>
        <v>-1.6600028940633768E-2</v>
      </c>
      <c r="K59" s="4">
        <f t="shared" si="17"/>
        <v>-1.6612850318434267E-2</v>
      </c>
      <c r="L59" s="4">
        <f t="shared" si="18"/>
        <v>-1.6170427422983885E-2</v>
      </c>
      <c r="M59" s="4">
        <f t="shared" si="19"/>
        <v>0.16170661948878506</v>
      </c>
      <c r="N59" s="5">
        <f t="shared" si="20"/>
        <v>5.3136303132286091</v>
      </c>
    </row>
    <row r="60" spans="4:14" x14ac:dyDescent="0.25">
      <c r="D60" s="3">
        <f t="shared" si="10"/>
        <v>5.6999999999999957</v>
      </c>
      <c r="E60" s="4">
        <f t="shared" si="11"/>
        <v>-8.5924919516533246E-3</v>
      </c>
      <c r="F60" s="4">
        <f t="shared" si="12"/>
        <v>-8.3514781734643113E-3</v>
      </c>
      <c r="G60" s="4">
        <f t="shared" si="13"/>
        <v>-8.3582101163774351E-3</v>
      </c>
      <c r="H60" s="4">
        <f t="shared" si="14"/>
        <v>-8.1242104553294631E-3</v>
      </c>
      <c r="I60" s="4">
        <f t="shared" si="15"/>
        <v>-1.6170661948878506E-2</v>
      </c>
      <c r="J60" s="4">
        <f t="shared" si="16"/>
        <v>-1.5741037351295839E-2</v>
      </c>
      <c r="K60" s="4">
        <f t="shared" si="17"/>
        <v>-1.5753088040205292E-2</v>
      </c>
      <c r="L60" s="4">
        <f t="shared" si="18"/>
        <v>-1.5334840937240763E-2</v>
      </c>
      <c r="M60" s="4">
        <f t="shared" si="19"/>
        <v>0.15335060632434069</v>
      </c>
      <c r="N60" s="5">
        <f t="shared" si="20"/>
        <v>5.2978813542837555</v>
      </c>
    </row>
    <row r="61" spans="4:14" x14ac:dyDescent="0.25">
      <c r="D61" s="3">
        <f t="shared" si="10"/>
        <v>5.7999999999999954</v>
      </c>
      <c r="E61" s="4">
        <f t="shared" si="11"/>
        <v>-8.1243331791383318E-3</v>
      </c>
      <c r="F61" s="4">
        <f t="shared" si="12"/>
        <v>-7.8976776764343292E-3</v>
      </c>
      <c r="G61" s="4">
        <f t="shared" si="13"/>
        <v>-7.9039764042368992E-3</v>
      </c>
      <c r="H61" s="4">
        <f t="shared" si="14"/>
        <v>-7.6838599033863132E-3</v>
      </c>
      <c r="I61" s="4">
        <f t="shared" si="15"/>
        <v>-1.533506063243407E-2</v>
      </c>
      <c r="J61" s="4">
        <f t="shared" si="16"/>
        <v>-1.4928843973477152E-2</v>
      </c>
      <c r="K61" s="4">
        <f t="shared" si="17"/>
        <v>-1.4940176748612352E-2</v>
      </c>
      <c r="L61" s="4">
        <f t="shared" si="18"/>
        <v>-1.454466299201038E-2</v>
      </c>
      <c r="M61" s="4">
        <f t="shared" si="19"/>
        <v>0.14544868945036285</v>
      </c>
      <c r="N61" s="5">
        <f t="shared" si="20"/>
        <v>5.2829450601056518</v>
      </c>
    </row>
    <row r="62" spans="4:14" x14ac:dyDescent="0.25">
      <c r="D62" s="3">
        <f t="shared" si="10"/>
        <v>5.899999999999995</v>
      </c>
      <c r="E62" s="4">
        <f t="shared" si="11"/>
        <v>-7.6839743543063556E-3</v>
      </c>
      <c r="F62" s="4">
        <f t="shared" si="12"/>
        <v>-7.4707060278895359E-3</v>
      </c>
      <c r="G62" s="4">
        <f t="shared" si="13"/>
        <v>-7.4766039276582047E-3</v>
      </c>
      <c r="H62" s="4">
        <f t="shared" si="14"/>
        <v>-7.2694369918719585E-3</v>
      </c>
      <c r="I62" s="4">
        <f t="shared" si="15"/>
        <v>-1.4544868945036286E-2</v>
      </c>
      <c r="J62" s="4">
        <f t="shared" si="16"/>
        <v>-1.4160670227320968E-2</v>
      </c>
      <c r="K62" s="4">
        <f t="shared" si="17"/>
        <v>-1.4171333643641809E-2</v>
      </c>
      <c r="L62" s="4">
        <f t="shared" si="18"/>
        <v>-1.3797208552270466E-2</v>
      </c>
      <c r="M62" s="4">
        <f t="shared" si="19"/>
        <v>0.13797401757415056</v>
      </c>
      <c r="N62" s="5">
        <f t="shared" si="20"/>
        <v>5.2687773792324464</v>
      </c>
    </row>
    <row r="63" spans="4:14" x14ac:dyDescent="0.25">
      <c r="D63" s="3">
        <f t="shared" si="10"/>
        <v>5.9999999999999947</v>
      </c>
      <c r="E63" s="4">
        <f t="shared" si="11"/>
        <v>-7.2695438271650455E-3</v>
      </c>
      <c r="F63" s="4">
        <f t="shared" si="12"/>
        <v>-7.0687681240746815E-3</v>
      </c>
      <c r="G63" s="4">
        <f t="shared" si="13"/>
        <v>-7.0742947397327742E-3</v>
      </c>
      <c r="H63" s="4">
        <f t="shared" si="14"/>
        <v>-6.8792168754130776E-3</v>
      </c>
      <c r="I63" s="4">
        <f t="shared" si="15"/>
        <v>-1.3797401757415057E-2</v>
      </c>
      <c r="J63" s="4">
        <f t="shared" si="16"/>
        <v>-1.3433924566056805E-2</v>
      </c>
      <c r="K63" s="4">
        <f t="shared" si="17"/>
        <v>-1.3443963351211322E-2</v>
      </c>
      <c r="L63" s="4">
        <f t="shared" si="18"/>
        <v>-1.3089972283441779E-2</v>
      </c>
      <c r="M63" s="4">
        <f t="shared" si="19"/>
        <v>0.13090153650245173</v>
      </c>
      <c r="N63" s="5">
        <f t="shared" si="20"/>
        <v>5.2553368542532146</v>
      </c>
    </row>
    <row r="64" spans="4:14" x14ac:dyDescent="0.25">
      <c r="D64" s="3">
        <f t="shared" si="10"/>
        <v>6.0999999999999943</v>
      </c>
      <c r="E64" s="4">
        <f t="shared" si="11"/>
        <v>-6.8793166905970708E-3</v>
      </c>
      <c r="F64" s="4">
        <f t="shared" si="12"/>
        <v>-6.6902085800680721E-3</v>
      </c>
      <c r="G64" s="4">
        <f t="shared" si="13"/>
        <v>-6.6953909008192966E-3</v>
      </c>
      <c r="H64" s="4">
        <f t="shared" si="14"/>
        <v>-6.5116080522581972E-3</v>
      </c>
      <c r="I64" s="4">
        <f t="shared" si="15"/>
        <v>-1.3090153650245174E-2</v>
      </c>
      <c r="J64" s="4">
        <f t="shared" si="16"/>
        <v>-1.2746187815715321E-2</v>
      </c>
      <c r="K64" s="4">
        <f t="shared" si="17"/>
        <v>-1.275564322124177E-2</v>
      </c>
      <c r="L64" s="4">
        <f t="shared" si="18"/>
        <v>-1.2420614560163244E-2</v>
      </c>
      <c r="M64" s="4">
        <f t="shared" si="19"/>
        <v>0.12420784921834672</v>
      </c>
      <c r="N64" s="5">
        <f t="shared" si="20"/>
        <v>5.2425844492058271</v>
      </c>
    </row>
    <row r="65" spans="4:14" x14ac:dyDescent="0.25">
      <c r="D65" s="3">
        <f t="shared" si="10"/>
        <v>6.199999999999994</v>
      </c>
      <c r="E65" s="4">
        <f t="shared" si="11"/>
        <v>-6.5117013878140673E-3</v>
      </c>
      <c r="F65" s="4">
        <f t="shared" si="12"/>
        <v>-6.3334990718482463E-3</v>
      </c>
      <c r="G65" s="4">
        <f t="shared" si="13"/>
        <v>-6.3383617876433193E-3</v>
      </c>
      <c r="H65" s="4">
        <f t="shared" si="14"/>
        <v>-6.1651403660230586E-3</v>
      </c>
      <c r="I65" s="4">
        <f t="shared" si="15"/>
        <v>-1.2420784921834674E-2</v>
      </c>
      <c r="J65" s="4">
        <f t="shared" si="16"/>
        <v>-1.2095199852443971E-2</v>
      </c>
      <c r="K65" s="4">
        <f t="shared" si="17"/>
        <v>-1.2104109968242261E-2</v>
      </c>
      <c r="L65" s="4">
        <f t="shared" si="18"/>
        <v>-1.1786948743070342E-2</v>
      </c>
      <c r="M65" s="4">
        <f t="shared" si="19"/>
        <v>0.11787108863954335</v>
      </c>
      <c r="N65" s="5">
        <f t="shared" si="20"/>
        <v>5.2304833903214476</v>
      </c>
    </row>
    <row r="66" spans="4:14" x14ac:dyDescent="0.25">
      <c r="D66" s="3">
        <f t="shared" si="10"/>
        <v>6.2999999999999936</v>
      </c>
      <c r="E66" s="4">
        <f t="shared" si="11"/>
        <v>-6.1652277132823868E-3</v>
      </c>
      <c r="F66" s="4">
        <f t="shared" si="12"/>
        <v>-5.9972269862800555E-3</v>
      </c>
      <c r="G66" s="4">
        <f t="shared" si="13"/>
        <v>-6.0017927144754629E-3</v>
      </c>
      <c r="H66" s="4">
        <f t="shared" si="14"/>
        <v>-5.8384542393144266E-3</v>
      </c>
      <c r="I66" s="4">
        <f t="shared" si="15"/>
        <v>-1.1787108863954336E-2</v>
      </c>
      <c r="J66" s="4">
        <f t="shared" si="16"/>
        <v>-1.1478847478290217E-2</v>
      </c>
      <c r="K66" s="4">
        <f t="shared" si="17"/>
        <v>-1.1487247514640333E-2</v>
      </c>
      <c r="L66" s="4">
        <f t="shared" si="18"/>
        <v>-1.118692959250679E-2</v>
      </c>
      <c r="M66" s="4">
        <f t="shared" si="19"/>
        <v>0.11187080174719204</v>
      </c>
      <c r="N66" s="5">
        <f t="shared" si="20"/>
        <v>5.2189990189143938</v>
      </c>
    </row>
    <row r="67" spans="4:14" x14ac:dyDescent="0.25">
      <c r="D67" s="3">
        <f t="shared" si="10"/>
        <v>6.3999999999999932</v>
      </c>
      <c r="E67" s="4">
        <f t="shared" si="11"/>
        <v>-5.8385360456376196E-3</v>
      </c>
      <c r="F67" s="4">
        <f t="shared" si="12"/>
        <v>-5.6800852284525577E-3</v>
      </c>
      <c r="G67" s="4">
        <f t="shared" si="13"/>
        <v>-5.6843747152490638E-3</v>
      </c>
      <c r="H67" s="4">
        <f t="shared" si="14"/>
        <v>-5.5302909982684438E-3</v>
      </c>
      <c r="I67" s="4">
        <f t="shared" si="15"/>
        <v>-1.1187080174719205E-2</v>
      </c>
      <c r="J67" s="4">
        <f t="shared" si="16"/>
        <v>-1.0895153372437323E-2</v>
      </c>
      <c r="K67" s="4">
        <f t="shared" si="17"/>
        <v>-1.0903075913296575E-2</v>
      </c>
      <c r="L67" s="4">
        <f t="shared" si="18"/>
        <v>-1.0618642703194299E-2</v>
      </c>
      <c r="M67" s="4">
        <f t="shared" si="19"/>
        <v>0.10618784392530715</v>
      </c>
      <c r="N67" s="5">
        <f t="shared" si="20"/>
        <v>5.208098655339497</v>
      </c>
    </row>
    <row r="68" spans="4:14" x14ac:dyDescent="0.25">
      <c r="D68" s="3">
        <f t="shared" si="10"/>
        <v>6.4999999999999929</v>
      </c>
      <c r="E68" s="4">
        <f t="shared" ref="E68:E99" si="21">$B$1*(-0.1*M67*N67)</f>
        <v>-5.530367671607926E-3</v>
      </c>
      <c r="F68" s="4">
        <f t="shared" ref="F68:F99" si="22">$B$1*(-0.1*(M67+1/2*E68)*(N67+1/2*I68))</f>
        <v>-5.3808630547937941E-3</v>
      </c>
      <c r="G68" s="4">
        <f t="shared" ref="G68:G99" si="23">$B$1*(-0.1*(M67+1/2*F68)*(N67+1/2*J68))</f>
        <v>-5.3848953545554525E-3</v>
      </c>
      <c r="H68" s="4">
        <f t="shared" ref="H68:H99" si="24">$B$1*(-0.1*(M67+G68)*(N67+K68))</f>
        <v>-5.2394841647167324E-3</v>
      </c>
      <c r="I68" s="4">
        <f t="shared" ref="I68:I99" si="25">$B$1*(-M67)</f>
        <v>-1.0618784392530715E-2</v>
      </c>
      <c r="J68" s="4">
        <f t="shared" ref="J68:J99" si="26">$B$1*(-(M67+1/2*E68))</f>
        <v>-1.0342266008950321E-2</v>
      </c>
      <c r="K68" s="4">
        <f t="shared" ref="K68:K99" si="27">$B$1*(-(M67+1/2*F68))</f>
        <v>-1.0349741239791026E-2</v>
      </c>
      <c r="L68" s="4">
        <f t="shared" ref="L68:L99" si="28">$B$1*(-(M67+G68))</f>
        <v>-1.0080294857075171E-2</v>
      </c>
      <c r="M68" s="4">
        <f t="shared" ref="M68:M99" si="29">M67+1/6*(E68+2*F68+2*G68+H68)</f>
        <v>0.10080428248280329</v>
      </c>
      <c r="N68" s="5">
        <f t="shared" ref="N68:N99" si="30">N67+1/6*(I68+2*J68+2*K68+L68)</f>
        <v>5.1977514730483154</v>
      </c>
    </row>
    <row r="69" spans="4:14" x14ac:dyDescent="0.25">
      <c r="D69" s="3">
        <f t="shared" ref="D69:D132" si="31">D68+$B$1</f>
        <v>6.5999999999999925</v>
      </c>
      <c r="E69" s="4">
        <f t="shared" si="21"/>
        <v>-5.2395560776456939E-3</v>
      </c>
      <c r="F69" s="4">
        <f t="shared" si="22"/>
        <v>-5.0984378167814809E-3</v>
      </c>
      <c r="G69" s="4">
        <f t="shared" si="23"/>
        <v>-5.1022304519205046E-3</v>
      </c>
      <c r="H69" s="4">
        <f t="shared" si="24"/>
        <v>-4.9649516079661804E-3</v>
      </c>
      <c r="I69" s="4">
        <f t="shared" si="25"/>
        <v>-1.0080428248280329E-2</v>
      </c>
      <c r="J69" s="4">
        <f t="shared" si="26"/>
        <v>-9.8184504443980455E-3</v>
      </c>
      <c r="K69" s="4">
        <f t="shared" si="27"/>
        <v>-9.8255063574412549E-3</v>
      </c>
      <c r="L69" s="4">
        <f t="shared" si="28"/>
        <v>-9.5702052030882806E-3</v>
      </c>
      <c r="M69" s="4">
        <f t="shared" si="29"/>
        <v>9.5703308445633989E-2</v>
      </c>
      <c r="N69" s="5">
        <f t="shared" si="30"/>
        <v>5.1879283818724744</v>
      </c>
    </row>
    <row r="70" spans="4:14" x14ac:dyDescent="0.25">
      <c r="D70" s="3">
        <f t="shared" si="31"/>
        <v>6.6999999999999922</v>
      </c>
      <c r="E70" s="4">
        <f t="shared" si="21"/>
        <v>-4.9650191012420037E-3</v>
      </c>
      <c r="F70" s="4">
        <f t="shared" si="22"/>
        <v>-4.831767514247542E-3</v>
      </c>
      <c r="G70" s="4">
        <f t="shared" si="23"/>
        <v>-4.8353366180049701E-3</v>
      </c>
      <c r="H70" s="4">
        <f t="shared" si="24"/>
        <v>-4.7056884613989828E-3</v>
      </c>
      <c r="I70" s="4">
        <f t="shared" si="25"/>
        <v>-9.5703308445634003E-3</v>
      </c>
      <c r="J70" s="4">
        <f t="shared" si="26"/>
        <v>-9.3220798895012995E-3</v>
      </c>
      <c r="K70" s="4">
        <f t="shared" si="27"/>
        <v>-9.3287424688510215E-3</v>
      </c>
      <c r="L70" s="4">
        <f t="shared" si="28"/>
        <v>-9.0867971827629009E-3</v>
      </c>
      <c r="M70" s="4">
        <f t="shared" si="29"/>
        <v>9.0869155807776325E-2</v>
      </c>
      <c r="N70" s="5">
        <f t="shared" si="30"/>
        <v>5.178601919748469</v>
      </c>
    </row>
    <row r="71" spans="4:14" x14ac:dyDescent="0.25">
      <c r="D71" s="3">
        <f t="shared" si="31"/>
        <v>6.7999999999999918</v>
      </c>
      <c r="E71" s="4">
        <f t="shared" si="21"/>
        <v>-4.7057518471207331E-3</v>
      </c>
      <c r="F71" s="4">
        <f t="shared" si="22"/>
        <v>-4.5798840695597731E-3</v>
      </c>
      <c r="G71" s="4">
        <f t="shared" si="23"/>
        <v>-4.5832445137073668E-3</v>
      </c>
      <c r="H71" s="4">
        <f t="shared" si="24"/>
        <v>-4.4607607205650011E-3</v>
      </c>
      <c r="I71" s="4">
        <f t="shared" si="25"/>
        <v>-9.0869155807776335E-3</v>
      </c>
      <c r="J71" s="4">
        <f t="shared" si="26"/>
        <v>-8.8516279884215954E-3</v>
      </c>
      <c r="K71" s="4">
        <f t="shared" si="27"/>
        <v>-8.8579213772996442E-3</v>
      </c>
      <c r="L71" s="4">
        <f t="shared" si="28"/>
        <v>-8.6285911294068963E-3</v>
      </c>
      <c r="M71" s="4">
        <f t="shared" si="29"/>
        <v>8.6287027518739651E-2</v>
      </c>
      <c r="N71" s="5">
        <f t="shared" si="30"/>
        <v>5.1697461521748647</v>
      </c>
    </row>
    <row r="72" spans="4:14" x14ac:dyDescent="0.25">
      <c r="D72" s="3">
        <f t="shared" si="31"/>
        <v>6.8999999999999915</v>
      </c>
      <c r="E72" s="4">
        <f t="shared" si="21"/>
        <v>-4.4608202849761103E-3</v>
      </c>
      <c r="F72" s="4">
        <f t="shared" si="22"/>
        <v>-4.3418872446287773E-3</v>
      </c>
      <c r="G72" s="4">
        <f t="shared" si="23"/>
        <v>-4.3450527538559909E-3</v>
      </c>
      <c r="H72" s="4">
        <f t="shared" si="24"/>
        <v>-4.2292994493997099E-3</v>
      </c>
      <c r="I72" s="4">
        <f t="shared" si="25"/>
        <v>-8.6287027518739661E-3</v>
      </c>
      <c r="J72" s="4">
        <f t="shared" si="26"/>
        <v>-8.4056617376251606E-3</v>
      </c>
      <c r="K72" s="4">
        <f t="shared" si="27"/>
        <v>-8.4116083896425258E-3</v>
      </c>
      <c r="L72" s="4">
        <f t="shared" si="28"/>
        <v>-8.1941974764883664E-3</v>
      </c>
      <c r="M72" s="4">
        <f t="shared" si="29"/>
        <v>8.194302756351543E-2</v>
      </c>
      <c r="N72" s="5">
        <f t="shared" si="30"/>
        <v>5.1613365787610483</v>
      </c>
    </row>
    <row r="73" spans="4:14" x14ac:dyDescent="0.25">
      <c r="D73" s="3">
        <f t="shared" si="31"/>
        <v>6.9999999999999911</v>
      </c>
      <c r="E73" s="4">
        <f t="shared" si="21"/>
        <v>-4.2293554553799696E-3</v>
      </c>
      <c r="F73" s="4">
        <f t="shared" si="22"/>
        <v>-4.1169391319623213E-3</v>
      </c>
      <c r="G73" s="4">
        <f t="shared" si="23"/>
        <v>-4.1199223864871667E-3</v>
      </c>
      <c r="H73" s="4">
        <f t="shared" si="24"/>
        <v>-4.0104955298705799E-3</v>
      </c>
      <c r="I73" s="4">
        <f t="shared" si="25"/>
        <v>-8.1943027563515427E-3</v>
      </c>
      <c r="J73" s="4">
        <f t="shared" si="26"/>
        <v>-7.9828349835825447E-3</v>
      </c>
      <c r="K73" s="4">
        <f t="shared" si="27"/>
        <v>-7.9884557997534269E-3</v>
      </c>
      <c r="L73" s="4">
        <f t="shared" si="28"/>
        <v>-7.7823105177028257E-3</v>
      </c>
      <c r="M73" s="4">
        <f t="shared" si="29"/>
        <v>7.7824098559823848E-2</v>
      </c>
      <c r="N73" s="5">
        <f t="shared" si="30"/>
        <v>5.1533500462875939</v>
      </c>
    </row>
    <row r="74" spans="4:14" x14ac:dyDescent="0.25">
      <c r="D74" s="3">
        <f t="shared" si="31"/>
        <v>7.0999999999999908</v>
      </c>
      <c r="E74" s="4">
        <f t="shared" si="21"/>
        <v>-4.0105482191555852E-3</v>
      </c>
      <c r="F74" s="4">
        <f t="shared" si="22"/>
        <v>-3.9042591590681117E-3</v>
      </c>
      <c r="G74" s="4">
        <f t="shared" si="23"/>
        <v>-3.9070718868166677E-3</v>
      </c>
      <c r="H74" s="4">
        <f t="shared" si="24"/>
        <v>-3.8035948979129792E-3</v>
      </c>
      <c r="I74" s="4">
        <f t="shared" si="25"/>
        <v>-7.7824098559823853E-3</v>
      </c>
      <c r="J74" s="4">
        <f t="shared" si="26"/>
        <v>-7.5818824450246056E-3</v>
      </c>
      <c r="K74" s="4">
        <f t="shared" si="27"/>
        <v>-7.5871968980289793E-3</v>
      </c>
      <c r="L74" s="4">
        <f t="shared" si="28"/>
        <v>-7.3917026673007181E-3</v>
      </c>
      <c r="M74" s="4">
        <f t="shared" si="29"/>
        <v>7.3917964358350824E-2</v>
      </c>
      <c r="N74" s="5">
        <f t="shared" si="30"/>
        <v>5.1457646677526956</v>
      </c>
    </row>
    <row r="75" spans="4:14" x14ac:dyDescent="0.25">
      <c r="D75" s="3">
        <f t="shared" si="31"/>
        <v>7.1999999999999904</v>
      </c>
      <c r="E75" s="4">
        <f t="shared" si="21"/>
        <v>-3.8036444930740474E-3</v>
      </c>
      <c r="F75" s="4">
        <f t="shared" si="22"/>
        <v>-3.7031195525553612E-3</v>
      </c>
      <c r="G75" s="4">
        <f t="shared" si="23"/>
        <v>-3.7057726120870945E-3</v>
      </c>
      <c r="H75" s="4">
        <f t="shared" si="24"/>
        <v>-3.6078942151170331E-3</v>
      </c>
      <c r="I75" s="4">
        <f t="shared" si="25"/>
        <v>-7.3917964358350824E-3</v>
      </c>
      <c r="J75" s="4">
        <f t="shared" si="26"/>
        <v>-7.20161421118138E-3</v>
      </c>
      <c r="K75" s="4">
        <f t="shared" si="27"/>
        <v>-7.2066404582073144E-3</v>
      </c>
      <c r="L75" s="4">
        <f t="shared" si="28"/>
        <v>-7.0212191746263728E-3</v>
      </c>
      <c r="M75" s="4">
        <f t="shared" si="29"/>
        <v>7.0213077185438164E-2</v>
      </c>
      <c r="N75" s="5">
        <f t="shared" si="30"/>
        <v>5.1385597469278226</v>
      </c>
    </row>
    <row r="76" spans="4:14" x14ac:dyDescent="0.25">
      <c r="D76" s="3">
        <f t="shared" si="31"/>
        <v>7.2999999999999901</v>
      </c>
      <c r="E76" s="4">
        <f t="shared" si="21"/>
        <v>-3.6079409213302886E-3</v>
      </c>
      <c r="F76" s="4">
        <f t="shared" si="22"/>
        <v>-3.5128412144467542E-3</v>
      </c>
      <c r="G76" s="4">
        <f t="shared" si="23"/>
        <v>-3.5153446696578224E-3</v>
      </c>
      <c r="H76" s="4">
        <f t="shared" si="24"/>
        <v>-3.4227369314001003E-3</v>
      </c>
      <c r="I76" s="4">
        <f t="shared" si="25"/>
        <v>-7.0213077185438165E-3</v>
      </c>
      <c r="J76" s="4">
        <f t="shared" si="26"/>
        <v>-6.8409106724773017E-3</v>
      </c>
      <c r="K76" s="4">
        <f t="shared" si="27"/>
        <v>-6.8456656578214786E-3</v>
      </c>
      <c r="L76" s="4">
        <f t="shared" si="28"/>
        <v>-6.6697732515780348E-3</v>
      </c>
      <c r="M76" s="4">
        <f t="shared" si="29"/>
        <v>6.6698568915281573E-2</v>
      </c>
      <c r="N76" s="5">
        <f t="shared" si="30"/>
        <v>5.1317157079893692</v>
      </c>
    </row>
    <row r="77" spans="4:14" x14ac:dyDescent="0.25">
      <c r="D77" s="3">
        <f t="shared" si="31"/>
        <v>7.3999999999999897</v>
      </c>
      <c r="E77" s="4">
        <f t="shared" si="21"/>
        <v>-3.4227809380296195E-3</v>
      </c>
      <c r="F77" s="4">
        <f t="shared" si="22"/>
        <v>-3.3327899686060496E-3</v>
      </c>
      <c r="G77" s="4">
        <f t="shared" si="23"/>
        <v>-3.3351531561169935E-3</v>
      </c>
      <c r="H77" s="4">
        <f t="shared" si="24"/>
        <v>-3.24750969895715E-3</v>
      </c>
      <c r="I77" s="4">
        <f t="shared" si="25"/>
        <v>-6.6698568915281578E-3</v>
      </c>
      <c r="J77" s="4">
        <f t="shared" si="26"/>
        <v>-6.498717844626677E-3</v>
      </c>
      <c r="K77" s="4">
        <f t="shared" si="27"/>
        <v>-6.503217393097855E-3</v>
      </c>
      <c r="L77" s="4">
        <f t="shared" si="28"/>
        <v>-6.3363415759164592E-3</v>
      </c>
      <c r="M77" s="4">
        <f t="shared" si="29"/>
        <v>6.3364206100876092E-2</v>
      </c>
      <c r="N77" s="5">
        <f t="shared" si="30"/>
        <v>5.12521402983222</v>
      </c>
    </row>
    <row r="78" spans="4:14" x14ac:dyDescent="0.25">
      <c r="D78" s="3">
        <f t="shared" si="31"/>
        <v>7.4999999999999893</v>
      </c>
      <c r="E78" s="4">
        <f t="shared" si="21"/>
        <v>-3.2475511809739056E-3</v>
      </c>
      <c r="F78" s="4">
        <f t="shared" si="22"/>
        <v>-3.1623731399154677E-3</v>
      </c>
      <c r="G78" s="4">
        <f t="shared" si="23"/>
        <v>-3.1646047299405729E-3</v>
      </c>
      <c r="H78" s="4">
        <f t="shared" si="24"/>
        <v>-3.081639102219003E-3</v>
      </c>
      <c r="I78" s="4">
        <f t="shared" si="25"/>
        <v>-6.3364206100876095E-3</v>
      </c>
      <c r="J78" s="4">
        <f t="shared" si="26"/>
        <v>-6.1740430510389141E-3</v>
      </c>
      <c r="K78" s="4">
        <f t="shared" si="27"/>
        <v>-6.1783019530918361E-3</v>
      </c>
      <c r="L78" s="4">
        <f t="shared" si="28"/>
        <v>-6.0199601370935522E-3</v>
      </c>
      <c r="M78" s="4">
        <f t="shared" si="29"/>
        <v>6.0200348430391924E-2</v>
      </c>
      <c r="N78" s="5">
        <f t="shared" si="30"/>
        <v>5.119037184706313</v>
      </c>
    </row>
    <row r="79" spans="4:14" x14ac:dyDescent="0.25">
      <c r="D79" s="3">
        <f t="shared" si="31"/>
        <v>7.599999999999989</v>
      </c>
      <c r="E79" s="4">
        <f t="shared" si="21"/>
        <v>-3.0816782214745262E-3</v>
      </c>
      <c r="F79" s="4">
        <f t="shared" si="22"/>
        <v>-3.0010364329894879E-3</v>
      </c>
      <c r="G79" s="4">
        <f t="shared" si="23"/>
        <v>-3.003144484390121E-3</v>
      </c>
      <c r="H79" s="4">
        <f t="shared" si="24"/>
        <v>-2.9245886724477994E-3</v>
      </c>
      <c r="I79" s="4">
        <f t="shared" si="25"/>
        <v>-6.0200348430391928E-3</v>
      </c>
      <c r="J79" s="4">
        <f t="shared" si="26"/>
        <v>-5.8659509319654666E-3</v>
      </c>
      <c r="K79" s="4">
        <f t="shared" si="27"/>
        <v>-5.8699830213897186E-3</v>
      </c>
      <c r="L79" s="4">
        <f t="shared" si="28"/>
        <v>-5.7197203946001808E-3</v>
      </c>
      <c r="M79" s="4">
        <f t="shared" si="29"/>
        <v>5.7197910308944999E-2</v>
      </c>
      <c r="N79" s="5">
        <f t="shared" si="30"/>
        <v>5.1131685808489218</v>
      </c>
    </row>
    <row r="80" spans="4:14" x14ac:dyDescent="0.25">
      <c r="D80" s="3">
        <f t="shared" si="31"/>
        <v>7.6999999999999886</v>
      </c>
      <c r="E80" s="4">
        <f t="shared" si="21"/>
        <v>-2.924625578819123E-3</v>
      </c>
      <c r="F80" s="4">
        <f t="shared" si="22"/>
        <v>-2.8482610808633281E-3</v>
      </c>
      <c r="G80" s="4">
        <f t="shared" si="23"/>
        <v>-2.8502530910048361E-3</v>
      </c>
      <c r="H80" s="4">
        <f t="shared" si="24"/>
        <v>-2.7758561590305797E-3</v>
      </c>
      <c r="I80" s="4">
        <f t="shared" si="25"/>
        <v>-5.7197910308945006E-3</v>
      </c>
      <c r="J80" s="4">
        <f t="shared" si="26"/>
        <v>-5.5735597519535442E-3</v>
      </c>
      <c r="K80" s="4">
        <f t="shared" si="27"/>
        <v>-5.5773779768513339E-3</v>
      </c>
      <c r="L80" s="4">
        <f t="shared" si="28"/>
        <v>-5.4347657217940163E-3</v>
      </c>
      <c r="M80" s="4">
        <f t="shared" si="29"/>
        <v>5.4348325295347326E-2</v>
      </c>
      <c r="N80" s="5">
        <f t="shared" si="30"/>
        <v>5.1075925088138723</v>
      </c>
    </row>
    <row r="81" spans="4:14" x14ac:dyDescent="0.25">
      <c r="D81" s="3">
        <f t="shared" si="31"/>
        <v>7.7999999999999883</v>
      </c>
      <c r="E81" s="4">
        <f t="shared" si="21"/>
        <v>-2.7758909914509552E-3</v>
      </c>
      <c r="F81" s="4">
        <f t="shared" si="22"/>
        <v>-2.7035612373103035E-3</v>
      </c>
      <c r="G81" s="4">
        <f t="shared" si="23"/>
        <v>-2.7054441872698541E-3</v>
      </c>
      <c r="H81" s="4">
        <f t="shared" si="24"/>
        <v>-2.6349710325559426E-3</v>
      </c>
      <c r="I81" s="4">
        <f t="shared" si="25"/>
        <v>-5.4348325295347326E-3</v>
      </c>
      <c r="J81" s="4">
        <f t="shared" si="26"/>
        <v>-5.2960379799621852E-3</v>
      </c>
      <c r="K81" s="4">
        <f t="shared" si="27"/>
        <v>-5.2996544676692176E-3</v>
      </c>
      <c r="L81" s="4">
        <f t="shared" si="28"/>
        <v>-5.1642881108077479E-3</v>
      </c>
      <c r="M81" s="4">
        <f t="shared" si="29"/>
        <v>5.1643513149819457E-2</v>
      </c>
      <c r="N81" s="5">
        <f t="shared" si="30"/>
        <v>5.1022940912246044</v>
      </c>
    </row>
    <row r="82" spans="4:14" x14ac:dyDescent="0.25">
      <c r="D82" s="3">
        <f t="shared" si="31"/>
        <v>7.8999999999999879</v>
      </c>
      <c r="E82" s="4">
        <f t="shared" si="21"/>
        <v>-2.6350039199440401E-3</v>
      </c>
      <c r="F82" s="4">
        <f t="shared" si="22"/>
        <v>-2.5664815892782892E-3</v>
      </c>
      <c r="G82" s="4">
        <f t="shared" si="23"/>
        <v>-2.5682619848879477E-3</v>
      </c>
      <c r="H82" s="4">
        <f t="shared" si="24"/>
        <v>-2.5014921974273697E-3</v>
      </c>
      <c r="I82" s="4">
        <f t="shared" si="25"/>
        <v>-5.1643513149819461E-3</v>
      </c>
      <c r="J82" s="4">
        <f t="shared" si="26"/>
        <v>-5.0326011189847442E-3</v>
      </c>
      <c r="K82" s="4">
        <f t="shared" si="27"/>
        <v>-5.0360272355180315E-3</v>
      </c>
      <c r="L82" s="4">
        <f t="shared" si="28"/>
        <v>-4.9075251164931513E-3</v>
      </c>
      <c r="M82" s="4">
        <f t="shared" si="29"/>
        <v>4.9075849272202141E-2</v>
      </c>
      <c r="N82" s="5">
        <f t="shared" si="30"/>
        <v>5.0972592357011912</v>
      </c>
    </row>
    <row r="83" spans="4:14" x14ac:dyDescent="0.25">
      <c r="D83" s="3">
        <f t="shared" si="31"/>
        <v>7.9999999999999876</v>
      </c>
      <c r="E83" s="4">
        <f t="shared" si="21"/>
        <v>-2.5015232595261196E-3</v>
      </c>
      <c r="F83" s="4">
        <f t="shared" si="22"/>
        <v>-2.4365951684401305E-3</v>
      </c>
      <c r="G83" s="4">
        <f t="shared" si="23"/>
        <v>-2.4382790775942225E-3</v>
      </c>
      <c r="H83" s="4">
        <f t="shared" si="24"/>
        <v>-2.3750058941250877E-3</v>
      </c>
      <c r="I83" s="4">
        <f t="shared" si="25"/>
        <v>-4.9075849272202142E-3</v>
      </c>
      <c r="J83" s="4">
        <f t="shared" si="26"/>
        <v>-4.782508764243909E-3</v>
      </c>
      <c r="K83" s="4">
        <f t="shared" si="27"/>
        <v>-4.7857551687982072E-3</v>
      </c>
      <c r="L83" s="4">
        <f t="shared" si="28"/>
        <v>-4.6637570194607916E-3</v>
      </c>
      <c r="M83" s="4">
        <f t="shared" si="29"/>
        <v>4.6638136331248824E-2</v>
      </c>
      <c r="N83" s="5">
        <f t="shared" si="30"/>
        <v>5.0924745907323974</v>
      </c>
    </row>
    <row r="84" spans="4:14" x14ac:dyDescent="0.25">
      <c r="D84" s="3">
        <f t="shared" si="31"/>
        <v>8.0999999999999872</v>
      </c>
      <c r="E84" s="4">
        <f t="shared" si="21"/>
        <v>-2.3750352422599813E-3</v>
      </c>
      <c r="F84" s="4">
        <f t="shared" si="22"/>
        <v>-2.3135013430675955E-3</v>
      </c>
      <c r="G84" s="4">
        <f t="shared" si="23"/>
        <v>-2.3150944296749824E-3</v>
      </c>
      <c r="H84" s="4">
        <f t="shared" si="24"/>
        <v>-2.255123773314984E-3</v>
      </c>
      <c r="I84" s="4">
        <f t="shared" si="25"/>
        <v>-4.6638136331248825E-3</v>
      </c>
      <c r="J84" s="4">
        <f t="shared" si="26"/>
        <v>-4.5450618710118828E-3</v>
      </c>
      <c r="K84" s="4">
        <f t="shared" si="27"/>
        <v>-4.5481385659715025E-3</v>
      </c>
      <c r="L84" s="4">
        <f t="shared" si="28"/>
        <v>-4.4323041901573844E-3</v>
      </c>
      <c r="M84" s="4">
        <f t="shared" si="29"/>
        <v>4.432357790440547E-2</v>
      </c>
      <c r="N84" s="5">
        <f t="shared" si="30"/>
        <v>5.087927504282856</v>
      </c>
    </row>
    <row r="85" spans="4:14" x14ac:dyDescent="0.25">
      <c r="D85" s="3">
        <f t="shared" si="31"/>
        <v>8.1999999999999869</v>
      </c>
      <c r="E85" s="4">
        <f t="shared" si="21"/>
        <v>-2.2551515110804847E-3</v>
      </c>
      <c r="F85" s="4">
        <f t="shared" si="22"/>
        <v>-2.196823973399526E-3</v>
      </c>
      <c r="G85" s="4">
        <f t="shared" si="23"/>
        <v>-2.1983315283189151E-3</v>
      </c>
      <c r="H85" s="4">
        <f t="shared" si="24"/>
        <v>-2.1414811258518946E-3</v>
      </c>
      <c r="I85" s="4">
        <f t="shared" si="25"/>
        <v>-4.4323577904405468E-3</v>
      </c>
      <c r="J85" s="4">
        <f t="shared" si="26"/>
        <v>-4.3196002148865233E-3</v>
      </c>
      <c r="K85" s="4">
        <f t="shared" si="27"/>
        <v>-4.3225165917705711E-3</v>
      </c>
      <c r="L85" s="4">
        <f t="shared" si="28"/>
        <v>-4.2125246376086556E-3</v>
      </c>
      <c r="M85" s="4">
        <f t="shared" si="29"/>
        <v>4.2125753964343926E-2</v>
      </c>
      <c r="N85" s="5">
        <f t="shared" si="30"/>
        <v>5.0836059849426292</v>
      </c>
    </row>
    <row r="86" spans="4:14" x14ac:dyDescent="0.25">
      <c r="D86" s="3">
        <f t="shared" si="31"/>
        <v>8.2999999999999865</v>
      </c>
      <c r="E86" s="4">
        <f t="shared" si="21"/>
        <v>-2.1415073497335949E-3</v>
      </c>
      <c r="F86" s="4">
        <f t="shared" si="22"/>
        <v>-2.0862097154134727E-3</v>
      </c>
      <c r="G86" s="4">
        <f t="shared" si="23"/>
        <v>-2.0876366846725052E-3</v>
      </c>
      <c r="H86" s="4">
        <f t="shared" si="24"/>
        <v>-2.0337352543646349E-3</v>
      </c>
      <c r="I86" s="4">
        <f t="shared" si="25"/>
        <v>-4.2125753964343928E-3</v>
      </c>
      <c r="J86" s="4">
        <f t="shared" si="26"/>
        <v>-4.1055000289477129E-3</v>
      </c>
      <c r="K86" s="4">
        <f t="shared" si="27"/>
        <v>-4.1082649106637193E-3</v>
      </c>
      <c r="L86" s="4">
        <f t="shared" si="28"/>
        <v>-4.0038117279671426E-3</v>
      </c>
      <c r="M86" s="4">
        <f t="shared" si="29"/>
        <v>4.0038598063632226E-2</v>
      </c>
      <c r="N86" s="5">
        <f t="shared" si="30"/>
        <v>5.0794986654420251</v>
      </c>
    </row>
    <row r="87" spans="4:14" x14ac:dyDescent="0.25">
      <c r="D87" s="3">
        <f t="shared" si="31"/>
        <v>8.3999999999999861</v>
      </c>
      <c r="E87" s="4">
        <f t="shared" si="21"/>
        <v>-2.0337600543038955E-3</v>
      </c>
      <c r="F87" s="4">
        <f t="shared" si="22"/>
        <v>-1.9813264594534582E-3</v>
      </c>
      <c r="G87" s="4">
        <f t="shared" si="23"/>
        <v>-1.9826774700194036E-3</v>
      </c>
      <c r="H87" s="4">
        <f t="shared" si="24"/>
        <v>-1.9315639735668568E-3</v>
      </c>
      <c r="I87" s="4">
        <f t="shared" si="25"/>
        <v>-4.003859806363223E-3</v>
      </c>
      <c r="J87" s="4">
        <f t="shared" si="26"/>
        <v>-3.9021718036480282E-3</v>
      </c>
      <c r="K87" s="4">
        <f t="shared" si="27"/>
        <v>-3.90479348339055E-3</v>
      </c>
      <c r="L87" s="4">
        <f t="shared" si="28"/>
        <v>-3.8055920593612828E-3</v>
      </c>
      <c r="M87" s="4">
        <f t="shared" si="29"/>
        <v>3.8056376082496145E-2</v>
      </c>
      <c r="N87" s="5">
        <f t="shared" si="30"/>
        <v>5.0755947683687248</v>
      </c>
    </row>
    <row r="88" spans="4:14" x14ac:dyDescent="0.25">
      <c r="D88" s="3">
        <f t="shared" si="31"/>
        <v>8.4999999999999858</v>
      </c>
      <c r="E88" s="4">
        <f t="shared" si="21"/>
        <v>-1.9315874334739011E-3</v>
      </c>
      <c r="F88" s="4">
        <f t="shared" si="22"/>
        <v>-1.8818618915381513E-3</v>
      </c>
      <c r="G88" s="4">
        <f t="shared" si="23"/>
        <v>-1.883141274879041E-3</v>
      </c>
      <c r="H88" s="4">
        <f t="shared" si="24"/>
        <v>-1.8346642277332283E-3</v>
      </c>
      <c r="I88" s="4">
        <f t="shared" si="25"/>
        <v>-3.8056376082496145E-3</v>
      </c>
      <c r="J88" s="4">
        <f t="shared" si="26"/>
        <v>-3.7090582365759198E-3</v>
      </c>
      <c r="K88" s="4">
        <f t="shared" si="27"/>
        <v>-3.7115445136727074E-3</v>
      </c>
      <c r="L88" s="4">
        <f t="shared" si="28"/>
        <v>-3.6173234807617104E-3</v>
      </c>
      <c r="M88" s="4">
        <f t="shared" si="29"/>
        <v>3.6173666416822556E-2</v>
      </c>
      <c r="N88" s="5">
        <f t="shared" si="30"/>
        <v>5.0718840739371398</v>
      </c>
    </row>
    <row r="89" spans="4:14" x14ac:dyDescent="0.25">
      <c r="D89" s="3">
        <f t="shared" si="31"/>
        <v>8.5999999999999854</v>
      </c>
      <c r="E89" s="4">
        <f t="shared" si="21"/>
        <v>-1.8346864259539712E-3</v>
      </c>
      <c r="F89" s="4">
        <f t="shared" si="22"/>
        <v>-1.7875221663943182E-3</v>
      </c>
      <c r="G89" s="4">
        <f t="shared" si="23"/>
        <v>-1.7887339800437248E-3</v>
      </c>
      <c r="H89" s="4">
        <f t="shared" si="24"/>
        <v>-1.7427508149337582E-3</v>
      </c>
      <c r="I89" s="4">
        <f t="shared" si="25"/>
        <v>-3.6173666416822558E-3</v>
      </c>
      <c r="J89" s="4">
        <f t="shared" si="26"/>
        <v>-3.5256323203845573E-3</v>
      </c>
      <c r="K89" s="4">
        <f t="shared" si="27"/>
        <v>-3.5279905333625398E-3</v>
      </c>
      <c r="L89" s="4">
        <f t="shared" si="28"/>
        <v>-3.4384932436778829E-3</v>
      </c>
      <c r="M89" s="4">
        <f t="shared" si="29"/>
        <v>3.4385341494528585E-2</v>
      </c>
      <c r="N89" s="5">
        <f t="shared" si="30"/>
        <v>5.068356889671664</v>
      </c>
    </row>
    <row r="90" spans="4:14" x14ac:dyDescent="0.25">
      <c r="D90" s="3">
        <f t="shared" si="31"/>
        <v>8.6999999999999851</v>
      </c>
      <c r="E90" s="4">
        <f t="shared" si="21"/>
        <v>-1.7427718246750693E-3</v>
      </c>
      <c r="F90" s="4">
        <f t="shared" si="22"/>
        <v>-1.6980306823477184E-3</v>
      </c>
      <c r="G90" s="4">
        <f t="shared" si="23"/>
        <v>-1.6991787296637675E-3</v>
      </c>
      <c r="H90" s="4">
        <f t="shared" si="24"/>
        <v>-1.6555552086471356E-3</v>
      </c>
      <c r="I90" s="4">
        <f t="shared" si="25"/>
        <v>-3.4385341494528585E-3</v>
      </c>
      <c r="J90" s="4">
        <f t="shared" si="26"/>
        <v>-3.3513955582191051E-3</v>
      </c>
      <c r="K90" s="4">
        <f t="shared" si="27"/>
        <v>-3.3536326153354723E-3</v>
      </c>
      <c r="L90" s="4">
        <f t="shared" si="28"/>
        <v>-3.2686162764864815E-3</v>
      </c>
      <c r="M90" s="4">
        <f t="shared" si="29"/>
        <v>3.2686550518304387E-2</v>
      </c>
      <c r="N90" s="5">
        <f t="shared" si="30"/>
        <v>5.0650040218761561</v>
      </c>
    </row>
    <row r="91" spans="4:14" x14ac:dyDescent="0.25">
      <c r="D91" s="3">
        <f t="shared" si="31"/>
        <v>8.7999999999999847</v>
      </c>
      <c r="E91" s="4">
        <f t="shared" si="21"/>
        <v>-1.6555750983646988E-3</v>
      </c>
      <c r="F91" s="4">
        <f t="shared" si="22"/>
        <v>-1.6131269491734025E-3</v>
      </c>
      <c r="G91" s="4">
        <f t="shared" si="23"/>
        <v>-1.6142147974625562E-3</v>
      </c>
      <c r="H91" s="4">
        <f t="shared" si="24"/>
        <v>-1.5728244682913018E-3</v>
      </c>
      <c r="I91" s="4">
        <f t="shared" si="25"/>
        <v>-3.2686550518304389E-3</v>
      </c>
      <c r="J91" s="4">
        <f t="shared" si="26"/>
        <v>-3.1858762969122038E-3</v>
      </c>
      <c r="K91" s="4">
        <f t="shared" si="27"/>
        <v>-3.1879987043717689E-3</v>
      </c>
      <c r="L91" s="4">
        <f t="shared" si="28"/>
        <v>-3.107233572084183E-3</v>
      </c>
      <c r="M91" s="4">
        <f t="shared" si="29"/>
        <v>3.1072703341649733E-2</v>
      </c>
      <c r="N91" s="5">
        <f t="shared" si="30"/>
        <v>5.0618167487717427</v>
      </c>
    </row>
    <row r="92" spans="4:14" x14ac:dyDescent="0.25">
      <c r="D92" s="3">
        <f t="shared" si="31"/>
        <v>8.8999999999999844</v>
      </c>
      <c r="E92" s="4">
        <f t="shared" si="21"/>
        <v>-1.5728433020437832E-3</v>
      </c>
      <c r="F92" s="4">
        <f t="shared" si="22"/>
        <v>-1.5325655408732425E-3</v>
      </c>
      <c r="G92" s="4">
        <f t="shared" si="23"/>
        <v>-1.5335965380316432E-3</v>
      </c>
      <c r="H92" s="4">
        <f t="shared" si="24"/>
        <v>-1.4943202310290257E-3</v>
      </c>
      <c r="I92" s="4">
        <f t="shared" si="25"/>
        <v>-3.1072703341649736E-3</v>
      </c>
      <c r="J92" s="4">
        <f t="shared" si="26"/>
        <v>-3.0286281690627844E-3</v>
      </c>
      <c r="K92" s="4">
        <f t="shared" si="27"/>
        <v>-3.0306420571213112E-3</v>
      </c>
      <c r="L92" s="4">
        <f t="shared" si="28"/>
        <v>-2.9539106803618091E-3</v>
      </c>
      <c r="M92" s="4">
        <f t="shared" si="29"/>
        <v>2.9539455393169302E-2</v>
      </c>
      <c r="N92" s="5">
        <f t="shared" si="30"/>
        <v>5.0587867951939272</v>
      </c>
    </row>
    <row r="93" spans="4:14" x14ac:dyDescent="0.25">
      <c r="D93" s="3">
        <f t="shared" si="31"/>
        <v>8.999999999999984</v>
      </c>
      <c r="E93" s="4">
        <f t="shared" si="21"/>
        <v>-1.4943380688018492E-3</v>
      </c>
      <c r="F93" s="4">
        <f t="shared" si="22"/>
        <v>-1.4561151261225161E-3</v>
      </c>
      <c r="G93" s="4">
        <f t="shared" si="23"/>
        <v>-1.4570924159319353E-3</v>
      </c>
      <c r="H93" s="4">
        <f t="shared" si="24"/>
        <v>-1.4198177779391656E-3</v>
      </c>
      <c r="I93" s="4">
        <f t="shared" si="25"/>
        <v>-2.9539455393169304E-3</v>
      </c>
      <c r="J93" s="4">
        <f t="shared" si="26"/>
        <v>-2.8792286358768379E-3</v>
      </c>
      <c r="K93" s="4">
        <f t="shared" si="27"/>
        <v>-2.8811397830108046E-3</v>
      </c>
      <c r="L93" s="4">
        <f t="shared" si="28"/>
        <v>-2.8082362977237367E-3</v>
      </c>
      <c r="M93" s="4">
        <f t="shared" si="29"/>
        <v>2.8082693571360982E-2</v>
      </c>
      <c r="N93" s="5">
        <f t="shared" si="30"/>
        <v>5.0559063087481242</v>
      </c>
    </row>
    <row r="94" spans="4:14" x14ac:dyDescent="0.25">
      <c r="D94" s="3">
        <f t="shared" si="31"/>
        <v>9.0999999999999837</v>
      </c>
      <c r="E94" s="4">
        <f t="shared" si="21"/>
        <v>-1.4198346759408441E-3</v>
      </c>
      <c r="F94" s="4">
        <f t="shared" si="22"/>
        <v>-1.3835575698199207E-3</v>
      </c>
      <c r="G94" s="4">
        <f t="shared" si="23"/>
        <v>-1.3844841060213615E-3</v>
      </c>
      <c r="H94" s="4">
        <f t="shared" si="24"/>
        <v>-1.349105168300479E-3</v>
      </c>
      <c r="I94" s="4">
        <f t="shared" si="25"/>
        <v>-2.8082693571360984E-3</v>
      </c>
      <c r="J94" s="4">
        <f t="shared" si="26"/>
        <v>-2.7372776233390559E-3</v>
      </c>
      <c r="K94" s="4">
        <f t="shared" si="27"/>
        <v>-2.7390914786451022E-3</v>
      </c>
      <c r="L94" s="4">
        <f t="shared" si="28"/>
        <v>-2.6698209465339622E-3</v>
      </c>
      <c r="M94" s="4">
        <f t="shared" si="29"/>
        <v>2.6698523038707001E-2</v>
      </c>
      <c r="N94" s="5">
        <f t="shared" si="30"/>
        <v>5.053167837330184</v>
      </c>
    </row>
    <row r="95" spans="4:14" x14ac:dyDescent="0.25">
      <c r="D95" s="3">
        <f t="shared" si="31"/>
        <v>9.1999999999999833</v>
      </c>
      <c r="E95" s="4">
        <f t="shared" si="21"/>
        <v>-1.3491211792341317E-3</v>
      </c>
      <c r="F95" s="4">
        <f t="shared" si="22"/>
        <v>-1.3146870997957946E-3</v>
      </c>
      <c r="G95" s="4">
        <f t="shared" si="23"/>
        <v>-1.3155656590513535E-3</v>
      </c>
      <c r="H95" s="4">
        <f t="shared" si="24"/>
        <v>-1.2819824363229076E-3</v>
      </c>
      <c r="I95" s="4">
        <f t="shared" si="25"/>
        <v>-2.6698523038707002E-3</v>
      </c>
      <c r="J95" s="4">
        <f t="shared" si="26"/>
        <v>-2.602396244908994E-3</v>
      </c>
      <c r="K95" s="4">
        <f t="shared" si="27"/>
        <v>-2.6041179488809109E-3</v>
      </c>
      <c r="L95" s="4">
        <f t="shared" si="28"/>
        <v>-2.5382957379655648E-3</v>
      </c>
      <c r="M95" s="4">
        <f t="shared" si="29"/>
        <v>2.5383254849831779E-2</v>
      </c>
      <c r="N95" s="5">
        <f t="shared" si="30"/>
        <v>5.0505643079252813</v>
      </c>
    </row>
    <row r="96" spans="4:14" x14ac:dyDescent="0.25">
      <c r="D96" s="3">
        <f t="shared" si="31"/>
        <v>9.2999999999999829</v>
      </c>
      <c r="E96" s="4">
        <f t="shared" si="21"/>
        <v>-1.2819976096353168E-3</v>
      </c>
      <c r="F96" s="4">
        <f t="shared" si="22"/>
        <v>-1.2493095332895936E-3</v>
      </c>
      <c r="G96" s="4">
        <f t="shared" si="23"/>
        <v>-1.2501427271321137E-3</v>
      </c>
      <c r="H96" s="4">
        <f t="shared" si="24"/>
        <v>-1.2182608451888502E-3</v>
      </c>
      <c r="I96" s="4">
        <f t="shared" si="25"/>
        <v>-2.5383254849831779E-3</v>
      </c>
      <c r="J96" s="4">
        <f t="shared" si="26"/>
        <v>-2.4742256045014125E-3</v>
      </c>
      <c r="K96" s="4">
        <f t="shared" si="27"/>
        <v>-2.4758600083186985E-3</v>
      </c>
      <c r="L96" s="4">
        <f t="shared" si="28"/>
        <v>-2.4133112122699668E-3</v>
      </c>
      <c r="M96" s="4">
        <f t="shared" si="29"/>
        <v>2.4133394353887182E-2</v>
      </c>
      <c r="N96" s="5">
        <f t="shared" si="30"/>
        <v>5.0480890066047994</v>
      </c>
    </row>
    <row r="97" spans="4:14" x14ac:dyDescent="0.25">
      <c r="D97" s="3">
        <f t="shared" si="31"/>
        <v>9.3999999999999826</v>
      </c>
      <c r="E97" s="4">
        <f t="shared" si="21"/>
        <v>-1.2182752272991626E-3</v>
      </c>
      <c r="F97" s="4">
        <f t="shared" si="22"/>
        <v>-1.1872415583070259E-3</v>
      </c>
      <c r="G97" s="4">
        <f t="shared" si="23"/>
        <v>-1.1880318441672025E-3</v>
      </c>
      <c r="H97" s="4">
        <f t="shared" si="24"/>
        <v>-1.1577621937407243E-3</v>
      </c>
      <c r="I97" s="4">
        <f t="shared" si="25"/>
        <v>-2.4133394353887186E-3</v>
      </c>
      <c r="J97" s="4">
        <f t="shared" si="26"/>
        <v>-2.3524256740237604E-3</v>
      </c>
      <c r="K97" s="4">
        <f t="shared" si="27"/>
        <v>-2.353977357473367E-3</v>
      </c>
      <c r="L97" s="4">
        <f t="shared" si="28"/>
        <v>-2.2945362509719978E-3</v>
      </c>
      <c r="M97" s="4">
        <f t="shared" si="29"/>
        <v>2.294563031622246E-2</v>
      </c>
      <c r="N97" s="5">
        <f t="shared" si="30"/>
        <v>5.0457355596465732</v>
      </c>
    </row>
    <row r="98" spans="4:14" x14ac:dyDescent="0.25">
      <c r="D98" s="3">
        <f t="shared" si="31"/>
        <v>9.4999999999999822</v>
      </c>
      <c r="E98" s="4">
        <f t="shared" si="21"/>
        <v>-1.1577758282506811E-3</v>
      </c>
      <c r="F98" s="4">
        <f t="shared" si="22"/>
        <v>-1.1283100654158943E-3</v>
      </c>
      <c r="G98" s="4">
        <f t="shared" si="23"/>
        <v>-1.1290597568076779E-3</v>
      </c>
      <c r="H98" s="4">
        <f t="shared" si="24"/>
        <v>-1.1003181715770304E-3</v>
      </c>
      <c r="I98" s="4">
        <f t="shared" si="25"/>
        <v>-2.294563031622246E-3</v>
      </c>
      <c r="J98" s="4">
        <f t="shared" si="26"/>
        <v>-2.2366742402097121E-3</v>
      </c>
      <c r="K98" s="4">
        <f t="shared" si="27"/>
        <v>-2.2381475283514514E-3</v>
      </c>
      <c r="L98" s="4">
        <f t="shared" si="28"/>
        <v>-2.1816570559414785E-3</v>
      </c>
      <c r="M98" s="4">
        <f t="shared" si="29"/>
        <v>2.1816824708843316E-2</v>
      </c>
      <c r="N98" s="5">
        <f t="shared" si="30"/>
        <v>5.0434979157091258</v>
      </c>
    </row>
    <row r="99" spans="4:14" x14ac:dyDescent="0.25">
      <c r="D99" s="3">
        <f t="shared" si="31"/>
        <v>9.5999999999999819</v>
      </c>
      <c r="E99" s="4">
        <f t="shared" si="21"/>
        <v>-1.1003310994644265E-3</v>
      </c>
      <c r="F99" s="4">
        <f t="shared" si="22"/>
        <v>-1.0723515259432239E-3</v>
      </c>
      <c r="G99" s="4">
        <f t="shared" si="23"/>
        <v>-1.0730628018805072E-3</v>
      </c>
      <c r="H99" s="4">
        <f t="shared" si="24"/>
        <v>-1.0457697587023741E-3</v>
      </c>
      <c r="I99" s="4">
        <f t="shared" si="25"/>
        <v>-2.1816824708843319E-3</v>
      </c>
      <c r="J99" s="4">
        <f t="shared" si="26"/>
        <v>-2.1266659159111102E-3</v>
      </c>
      <c r="K99" s="4">
        <f t="shared" si="27"/>
        <v>-2.1280648945871702E-3</v>
      </c>
      <c r="L99" s="4">
        <f t="shared" si="28"/>
        <v>-2.074376190696281E-3</v>
      </c>
      <c r="M99" s="4">
        <f t="shared" si="29"/>
        <v>2.0744003123207604E-2</v>
      </c>
      <c r="N99" s="5">
        <f t="shared" si="30"/>
        <v>5.0413703289953631</v>
      </c>
    </row>
    <row r="100" spans="4:14" x14ac:dyDescent="0.25">
      <c r="D100" s="3">
        <f t="shared" si="31"/>
        <v>9.6999999999999815</v>
      </c>
      <c r="E100" s="4">
        <f t="shared" ref="E100:E131" si="32">$B$1*(-0.1*M99*N99)</f>
        <v>-1.0457820184992595E-3</v>
      </c>
      <c r="F100" s="4">
        <f t="shared" ref="F100:F131" si="33">$B$1*(-0.1*(M99+1/2*E100)*(N99+1/2*I100))</f>
        <v>-1.0192114128995413E-3</v>
      </c>
      <c r="G100" s="4">
        <f t="shared" ref="G100:G131" si="34">$B$1*(-0.1*(M99+1/2*F100)*(N99+1/2*J100))</f>
        <v>-1.0198863266100723E-3</v>
      </c>
      <c r="H100" s="4">
        <f t="shared" ref="H100:H131" si="35">$B$1*(-0.1*(M99+G100)*(N99+K100))</f>
        <v>-9.93966666222102E-4</v>
      </c>
      <c r="I100" s="4">
        <f t="shared" ref="I100:I131" si="36">$B$1*(-M99)</f>
        <v>-2.0744003123207605E-3</v>
      </c>
      <c r="J100" s="4">
        <f t="shared" ref="J100:J131" si="37">$B$1*(-(M99+1/2*E100))</f>
        <v>-2.0221112113957976E-3</v>
      </c>
      <c r="K100" s="4">
        <f t="shared" ref="K100:K131" si="38">$B$1*(-(M99+1/2*F100))</f>
        <v>-2.0234397416757834E-3</v>
      </c>
      <c r="L100" s="4">
        <f t="shared" ref="L100:L131" si="39">$B$1*(-(M99+G100))</f>
        <v>-1.9724116796597533E-3</v>
      </c>
      <c r="M100" s="4">
        <f t="shared" ref="M100:M131" si="40">M99+1/6*(E100+2*F100+2*G100+H100)</f>
        <v>1.9724345762584174E-2</v>
      </c>
      <c r="N100" s="5">
        <f t="shared" ref="N100:N131" si="41">N99+1/6*(I100+2*J100+2*K100+L100)</f>
        <v>5.0393473433456757</v>
      </c>
    </row>
    <row r="101" spans="4:14" x14ac:dyDescent="0.25">
      <c r="D101" s="3">
        <f t="shared" si="31"/>
        <v>9.7999999999999812</v>
      </c>
      <c r="E101" s="4">
        <f t="shared" si="32"/>
        <v>-9.9397829417910118E-4</v>
      </c>
      <c r="F101" s="4">
        <f t="shared" si="33"/>
        <v>-9.6874366128353508E-4</v>
      </c>
      <c r="G101" s="4">
        <f t="shared" si="34"/>
        <v>-9.6938414827970904E-4</v>
      </c>
      <c r="H101" s="4">
        <f t="shared" si="35"/>
        <v>-9.4476681488339957E-4</v>
      </c>
      <c r="I101" s="4">
        <f t="shared" si="36"/>
        <v>-1.9724345762584176E-3</v>
      </c>
      <c r="J101" s="4">
        <f t="shared" si="37"/>
        <v>-1.9227356615494622E-3</v>
      </c>
      <c r="K101" s="4">
        <f t="shared" si="38"/>
        <v>-1.9239973931942406E-3</v>
      </c>
      <c r="L101" s="4">
        <f t="shared" si="39"/>
        <v>-1.8754961614304466E-3</v>
      </c>
      <c r="M101" s="4">
        <f t="shared" si="40"/>
        <v>1.8755178974552675E-2</v>
      </c>
      <c r="N101" s="5">
        <f t="shared" si="41"/>
        <v>5.0374237772044799</v>
      </c>
    </row>
    <row r="102" spans="4:14" x14ac:dyDescent="0.25">
      <c r="D102" s="3">
        <f t="shared" si="31"/>
        <v>9.8999999999999808</v>
      </c>
      <c r="E102" s="4">
        <f t="shared" si="32"/>
        <v>-9.4477784512137181E-4</v>
      </c>
      <c r="F102" s="4">
        <f t="shared" si="33"/>
        <v>-9.2081016471563023E-4</v>
      </c>
      <c r="G102" s="4">
        <f t="shared" si="34"/>
        <v>-9.2141805027616162E-4</v>
      </c>
      <c r="H102" s="4">
        <f t="shared" si="35"/>
        <v>-8.9803584854554952E-4</v>
      </c>
      <c r="I102" s="4">
        <f t="shared" si="36"/>
        <v>-1.8755178974552676E-3</v>
      </c>
      <c r="J102" s="4">
        <f t="shared" si="37"/>
        <v>-1.8282790051991991E-3</v>
      </c>
      <c r="K102" s="4">
        <f t="shared" si="38"/>
        <v>-1.829477389219486E-3</v>
      </c>
      <c r="L102" s="4">
        <f t="shared" si="39"/>
        <v>-1.7833760924276514E-3</v>
      </c>
      <c r="M102" s="4">
        <f t="shared" si="40"/>
        <v>1.783396728727759E-2</v>
      </c>
      <c r="N102" s="5">
        <f t="shared" si="41"/>
        <v>5.0355947094080262</v>
      </c>
    </row>
    <row r="103" spans="4:14" x14ac:dyDescent="0.25">
      <c r="D103" s="3">
        <f t="shared" si="31"/>
        <v>9.9999999999999805</v>
      </c>
      <c r="E103" s="4">
        <f t="shared" si="32"/>
        <v>-8.9804631319570852E-4</v>
      </c>
      <c r="F103" s="4">
        <f t="shared" si="33"/>
        <v>-8.7528030561559141E-4</v>
      </c>
      <c r="G103" s="4">
        <f t="shared" si="34"/>
        <v>-8.7585731172701786E-4</v>
      </c>
      <c r="H103" s="4">
        <f t="shared" si="35"/>
        <v>-8.5364667991570252E-4</v>
      </c>
      <c r="I103" s="4">
        <f t="shared" si="36"/>
        <v>-1.7833967287277592E-3</v>
      </c>
      <c r="J103" s="4">
        <f t="shared" si="37"/>
        <v>-1.7384944130679739E-3</v>
      </c>
      <c r="K103" s="4">
        <f t="shared" si="38"/>
        <v>-1.7396327134469793E-3</v>
      </c>
      <c r="L103" s="4">
        <f t="shared" si="39"/>
        <v>-1.6958109975550575E-3</v>
      </c>
      <c r="M103" s="4">
        <f t="shared" si="40"/>
        <v>1.6958305915978151E-2</v>
      </c>
      <c r="N103" s="5">
        <f t="shared" si="41"/>
        <v>5.0338554657448071</v>
      </c>
    </row>
    <row r="104" spans="4:14" x14ac:dyDescent="0.25">
      <c r="D104" s="3">
        <f t="shared" si="31"/>
        <v>10.09999999999998</v>
      </c>
      <c r="E104" s="4">
        <f t="shared" si="32"/>
        <v>-8.536566092491913E-4</v>
      </c>
      <c r="F104" s="4">
        <f t="shared" si="33"/>
        <v>-8.320305163802118E-4</v>
      </c>
      <c r="G104" s="4">
        <f t="shared" si="34"/>
        <v>-8.325782681826311E-4</v>
      </c>
      <c r="H104" s="4">
        <f t="shared" si="35"/>
        <v>-8.1147906611585795E-4</v>
      </c>
      <c r="I104" s="4">
        <f t="shared" si="36"/>
        <v>-1.6958305915978152E-3</v>
      </c>
      <c r="J104" s="4">
        <f t="shared" si="37"/>
        <v>-1.6531477611353555E-3</v>
      </c>
      <c r="K104" s="4">
        <f t="shared" si="38"/>
        <v>-1.6542290657788044E-3</v>
      </c>
      <c r="L104" s="4">
        <f t="shared" si="39"/>
        <v>-1.6125727647795518E-3</v>
      </c>
      <c r="M104" s="4">
        <f t="shared" si="40"/>
        <v>1.612591370856303E-2</v>
      </c>
      <c r="N104" s="5">
        <f t="shared" si="41"/>
        <v>5.0322016062431061</v>
      </c>
    </row>
    <row r="105" spans="4:14" x14ac:dyDescent="0.25">
      <c r="D105" s="3">
        <f t="shared" si="31"/>
        <v>10.19999999999998</v>
      </c>
      <c r="E105" s="4">
        <f t="shared" si="32"/>
        <v>-8.1148848866368609E-4</v>
      </c>
      <c r="F105" s="4">
        <f t="shared" si="33"/>
        <v>-7.909438692350481E-4</v>
      </c>
      <c r="G105" s="4">
        <f t="shared" si="34"/>
        <v>-7.9146390101240559E-4</v>
      </c>
      <c r="H105" s="4">
        <f t="shared" si="35"/>
        <v>-7.7141921185427216E-4</v>
      </c>
      <c r="I105" s="4">
        <f t="shared" si="36"/>
        <v>-1.6125913708563032E-3</v>
      </c>
      <c r="J105" s="4">
        <f t="shared" si="37"/>
        <v>-1.5720169464231188E-3</v>
      </c>
      <c r="K105" s="4">
        <f t="shared" si="38"/>
        <v>-1.5730441773945507E-3</v>
      </c>
      <c r="L105" s="4">
        <f t="shared" si="39"/>
        <v>-1.5334449807550624E-3</v>
      </c>
      <c r="M105" s="4">
        <f t="shared" si="40"/>
        <v>1.5334626501727552E-2</v>
      </c>
      <c r="N105" s="5">
        <f t="shared" si="41"/>
        <v>5.0306289131432314</v>
      </c>
    </row>
    <row r="106" spans="4:14" x14ac:dyDescent="0.25">
      <c r="D106" s="3">
        <f t="shared" si="31"/>
        <v>10.299999999999979</v>
      </c>
      <c r="E106" s="4">
        <f t="shared" si="32"/>
        <v>-7.7142815451843071E-4</v>
      </c>
      <c r="F106" s="4">
        <f t="shared" si="33"/>
        <v>-7.5190969263144692E-4</v>
      </c>
      <c r="G106" s="4">
        <f t="shared" si="34"/>
        <v>-7.5240345338302721E-4</v>
      </c>
      <c r="H106" s="4">
        <f t="shared" si="35"/>
        <v>-7.3335939816246984E-4</v>
      </c>
      <c r="I106" s="4">
        <f t="shared" si="36"/>
        <v>-1.5334626501727552E-3</v>
      </c>
      <c r="J106" s="4">
        <f t="shared" si="37"/>
        <v>-1.4948912424468338E-3</v>
      </c>
      <c r="K106" s="4">
        <f t="shared" si="38"/>
        <v>-1.4958671655411829E-3</v>
      </c>
      <c r="L106" s="4">
        <f t="shared" si="39"/>
        <v>-1.4582223048344525E-3</v>
      </c>
      <c r="M106" s="4">
        <f t="shared" si="40"/>
        <v>1.4582390860942578E-2</v>
      </c>
      <c r="N106" s="5">
        <f t="shared" si="41"/>
        <v>5.0291333795147342</v>
      </c>
    </row>
    <row r="107" spans="4:14" x14ac:dyDescent="0.25">
      <c r="D107" s="3">
        <f t="shared" si="31"/>
        <v>10.399999999999979</v>
      </c>
      <c r="E107" s="4">
        <f t="shared" si="32"/>
        <v>-7.3336788631896924E-4</v>
      </c>
      <c r="F107" s="4">
        <f t="shared" si="33"/>
        <v>-7.1482321223889503E-4</v>
      </c>
      <c r="G107" s="4">
        <f t="shared" si="34"/>
        <v>-7.1529207086535739E-4</v>
      </c>
      <c r="H107" s="4">
        <f t="shared" si="35"/>
        <v>-6.9719763482944399E-4</v>
      </c>
      <c r="I107" s="4">
        <f t="shared" si="36"/>
        <v>-1.4582390860942579E-3</v>
      </c>
      <c r="J107" s="4">
        <f t="shared" si="37"/>
        <v>-1.4215706917783096E-3</v>
      </c>
      <c r="K107" s="4">
        <f t="shared" si="38"/>
        <v>-1.4224979254823132E-3</v>
      </c>
      <c r="L107" s="4">
        <f t="shared" si="39"/>
        <v>-1.3867098790077222E-3</v>
      </c>
      <c r="M107" s="4">
        <f t="shared" si="40"/>
        <v>1.3867258179716426E-2</v>
      </c>
      <c r="N107" s="5">
        <f t="shared" si="41"/>
        <v>5.0277111984814633</v>
      </c>
    </row>
    <row r="108" spans="4:14" x14ac:dyDescent="0.25">
      <c r="D108" s="3">
        <f t="shared" si="31"/>
        <v>10.499999999999979</v>
      </c>
      <c r="E108" s="4">
        <f t="shared" si="32"/>
        <v>-6.9720569242393959E-4</v>
      </c>
      <c r="F108" s="4">
        <f t="shared" si="33"/>
        <v>-6.7958521474483912E-4</v>
      </c>
      <c r="G108" s="4">
        <f t="shared" si="34"/>
        <v>-6.8003046487915999E-4</v>
      </c>
      <c r="H108" s="4">
        <f t="shared" si="35"/>
        <v>-6.6283733481921738E-4</v>
      </c>
      <c r="I108" s="4">
        <f t="shared" si="36"/>
        <v>-1.3867258179716428E-3</v>
      </c>
      <c r="J108" s="4">
        <f t="shared" si="37"/>
        <v>-1.3518655333504457E-3</v>
      </c>
      <c r="K108" s="4">
        <f t="shared" si="38"/>
        <v>-1.3527465572344007E-3</v>
      </c>
      <c r="L108" s="4">
        <f t="shared" si="39"/>
        <v>-1.3187227714837268E-3</v>
      </c>
      <c r="M108" s="4">
        <f t="shared" si="40"/>
        <v>1.3187379115301233E-2</v>
      </c>
      <c r="N108" s="5">
        <f t="shared" si="41"/>
        <v>5.026358753019692</v>
      </c>
    </row>
    <row r="109" spans="4:14" x14ac:dyDescent="0.25">
      <c r="D109" s="3">
        <f t="shared" si="31"/>
        <v>10.599999999999978</v>
      </c>
      <c r="E109" s="4">
        <f t="shared" si="32"/>
        <v>-6.6284498445583445E-4</v>
      </c>
      <c r="F109" s="4">
        <f t="shared" si="33"/>
        <v>-6.4610173282132137E-4</v>
      </c>
      <c r="G109" s="4">
        <f t="shared" si="34"/>
        <v>-6.4652459733231978E-4</v>
      </c>
      <c r="H109" s="4">
        <f t="shared" si="35"/>
        <v>-6.3018700909835525E-4</v>
      </c>
      <c r="I109" s="4">
        <f t="shared" si="36"/>
        <v>-1.3187379115301235E-3</v>
      </c>
      <c r="J109" s="4">
        <f t="shared" si="37"/>
        <v>-1.2855956623073316E-3</v>
      </c>
      <c r="K109" s="4">
        <f t="shared" si="38"/>
        <v>-1.2864328248890573E-3</v>
      </c>
      <c r="L109" s="4">
        <f t="shared" si="39"/>
        <v>-1.2540854517968914E-3</v>
      </c>
      <c r="M109" s="4">
        <f t="shared" si="40"/>
        <v>1.2540998339657654E-2</v>
      </c>
      <c r="N109" s="5">
        <f t="shared" si="41"/>
        <v>5.0250726062967388</v>
      </c>
    </row>
    <row r="110" spans="4:14" x14ac:dyDescent="0.25">
      <c r="D110" s="3">
        <f t="shared" si="31"/>
        <v>10.699999999999978</v>
      </c>
      <c r="E110" s="4">
        <f t="shared" si="32"/>
        <v>-6.3019427212226563E-4</v>
      </c>
      <c r="F110" s="4">
        <f t="shared" si="33"/>
        <v>-6.142837497514845E-4</v>
      </c>
      <c r="G110" s="4">
        <f t="shared" si="34"/>
        <v>-6.146853849451798E-4</v>
      </c>
      <c r="H110" s="4">
        <f t="shared" si="35"/>
        <v>-5.9915998042763376E-4</v>
      </c>
      <c r="I110" s="4">
        <f t="shared" si="36"/>
        <v>-1.2540998339657654E-3</v>
      </c>
      <c r="J110" s="4">
        <f t="shared" si="37"/>
        <v>-1.2225901203596521E-3</v>
      </c>
      <c r="K110" s="4">
        <f t="shared" si="38"/>
        <v>-1.2233856464781913E-3</v>
      </c>
      <c r="L110" s="4">
        <f t="shared" si="39"/>
        <v>-1.1926312954712475E-3</v>
      </c>
      <c r="M110" s="4">
        <f t="shared" si="40"/>
        <v>1.192644958600045E-2</v>
      </c>
      <c r="N110" s="5">
        <f t="shared" si="41"/>
        <v>5.0238494925195534</v>
      </c>
    </row>
    <row r="111" spans="4:14" x14ac:dyDescent="0.25">
      <c r="D111" s="3">
        <f t="shared" si="31"/>
        <v>10.799999999999978</v>
      </c>
      <c r="E111" s="4">
        <f t="shared" si="32"/>
        <v>-5.9916687700188413E-4</v>
      </c>
      <c r="F111" s="4">
        <f t="shared" si="33"/>
        <v>-5.8404692233060616E-4</v>
      </c>
      <c r="G111" s="4">
        <f t="shared" si="34"/>
        <v>-5.8442842187246481E-4</v>
      </c>
      <c r="H111" s="4">
        <f t="shared" si="35"/>
        <v>-5.6967411478816372E-4</v>
      </c>
      <c r="I111" s="4">
        <f t="shared" si="36"/>
        <v>-1.1926449586000451E-3</v>
      </c>
      <c r="J111" s="4">
        <f t="shared" si="37"/>
        <v>-1.1626866147499508E-3</v>
      </c>
      <c r="K111" s="4">
        <f t="shared" si="38"/>
        <v>-1.1634426124835149E-3</v>
      </c>
      <c r="L111" s="4">
        <f t="shared" si="39"/>
        <v>-1.1342021164127984E-3</v>
      </c>
      <c r="M111" s="4">
        <f t="shared" si="40"/>
        <v>1.1342150972634418E-2</v>
      </c>
      <c r="N111" s="5">
        <f t="shared" si="41"/>
        <v>5.0226863082646398</v>
      </c>
    </row>
    <row r="112" spans="4:14" x14ac:dyDescent="0.25">
      <c r="D112" s="3">
        <f t="shared" si="31"/>
        <v>10.899999999999977</v>
      </c>
      <c r="E112" s="4">
        <f t="shared" si="32"/>
        <v>-5.6968066396521368E-4</v>
      </c>
      <c r="F112" s="4">
        <f t="shared" si="33"/>
        <v>-5.5531132076698899E-4</v>
      </c>
      <c r="G112" s="4">
        <f t="shared" si="34"/>
        <v>-5.556737193461353E-4</v>
      </c>
      <c r="H112" s="4">
        <f t="shared" si="35"/>
        <v>-5.4165156921798577E-4</v>
      </c>
      <c r="I112" s="4">
        <f t="shared" si="36"/>
        <v>-1.1342150972634419E-3</v>
      </c>
      <c r="J112" s="4">
        <f t="shared" si="37"/>
        <v>-1.1057310640651813E-3</v>
      </c>
      <c r="K112" s="4">
        <f t="shared" si="38"/>
        <v>-1.1064495312250924E-3</v>
      </c>
      <c r="L112" s="4">
        <f t="shared" si="39"/>
        <v>-1.0786477253288283E-3</v>
      </c>
      <c r="M112" s="4">
        <f t="shared" si="40"/>
        <v>1.0786600587066177E-2</v>
      </c>
      <c r="N112" s="5">
        <f t="shared" si="41"/>
        <v>5.0215801042624442</v>
      </c>
    </row>
    <row r="113" spans="4:14" x14ac:dyDescent="0.25">
      <c r="D113" s="3">
        <f t="shared" si="31"/>
        <v>10.999999999999977</v>
      </c>
      <c r="E113" s="4">
        <f t="shared" si="32"/>
        <v>-5.4165778900637127E-4</v>
      </c>
      <c r="F113" s="4">
        <f t="shared" si="33"/>
        <v>-5.2800118440884914E-4</v>
      </c>
      <c r="G113" s="4">
        <f t="shared" si="34"/>
        <v>-5.2834546116351964E-4</v>
      </c>
      <c r="H113" s="4">
        <f t="shared" si="35"/>
        <v>-5.1501855493147513E-4</v>
      </c>
      <c r="I113" s="4">
        <f t="shared" si="36"/>
        <v>-1.0786600587066179E-3</v>
      </c>
      <c r="J113" s="4">
        <f t="shared" si="37"/>
        <v>-1.0515771692562992E-3</v>
      </c>
      <c r="K113" s="4">
        <f t="shared" si="38"/>
        <v>-1.0522599994861753E-3</v>
      </c>
      <c r="L113" s="4">
        <f t="shared" si="39"/>
        <v>-1.0258255125902658E-3</v>
      </c>
      <c r="M113" s="4">
        <f t="shared" si="40"/>
        <v>1.0258372314552414E-2</v>
      </c>
      <c r="N113" s="5">
        <f t="shared" si="41"/>
        <v>5.0205280776109804</v>
      </c>
    </row>
    <row r="114" spans="4:14" x14ac:dyDescent="0.25">
      <c r="D114" s="3">
        <f t="shared" si="31"/>
        <v>11.099999999999977</v>
      </c>
      <c r="E114" s="4">
        <f t="shared" si="32"/>
        <v>-5.1502446235797536E-4</v>
      </c>
      <c r="F114" s="4">
        <f t="shared" si="33"/>
        <v>-5.0204469221525126E-4</v>
      </c>
      <c r="G114" s="4">
        <f t="shared" si="34"/>
        <v>-5.0237177393714434E-4</v>
      </c>
      <c r="H114" s="4">
        <f t="shared" si="35"/>
        <v>-4.8970511468176647E-4</v>
      </c>
      <c r="I114" s="4">
        <f t="shared" si="36"/>
        <v>-1.0258372314552414E-3</v>
      </c>
      <c r="J114" s="4">
        <f t="shared" si="37"/>
        <v>-1.0000860083373426E-3</v>
      </c>
      <c r="K114" s="4">
        <f t="shared" si="38"/>
        <v>-1.0007349968444788E-3</v>
      </c>
      <c r="L114" s="4">
        <f t="shared" si="39"/>
        <v>-9.7560005406152693E-4</v>
      </c>
      <c r="M114" s="4">
        <f t="shared" si="40"/>
        <v>9.7561118963283254E-3</v>
      </c>
      <c r="N114" s="5">
        <f t="shared" si="41"/>
        <v>5.0195275643950001</v>
      </c>
    </row>
    <row r="115" spans="4:14" x14ac:dyDescent="0.25">
      <c r="D115" s="3">
        <f t="shared" si="31"/>
        <v>11.199999999999976</v>
      </c>
      <c r="E115" s="4">
        <f t="shared" si="32"/>
        <v>-4.8971072584942004E-4</v>
      </c>
      <c r="F115" s="4">
        <f t="shared" si="33"/>
        <v>-4.7737374697300755E-4</v>
      </c>
      <c r="G115" s="4">
        <f t="shared" si="34"/>
        <v>-4.7768451110670761E-4</v>
      </c>
      <c r="H115" s="4">
        <f t="shared" si="35"/>
        <v>-4.6564491340660467E-4</v>
      </c>
      <c r="I115" s="4">
        <f t="shared" si="36"/>
        <v>-9.7561118963283258E-4</v>
      </c>
      <c r="J115" s="4">
        <f t="shared" si="37"/>
        <v>-9.5112565334036156E-4</v>
      </c>
      <c r="K115" s="4">
        <f t="shared" si="38"/>
        <v>-9.5174250228418223E-4</v>
      </c>
      <c r="L115" s="4">
        <f t="shared" si="39"/>
        <v>-9.2784273852216173E-4</v>
      </c>
      <c r="M115" s="4">
        <f t="shared" si="40"/>
        <v>9.2785332037590828E-3</v>
      </c>
      <c r="N115" s="5">
        <f t="shared" si="41"/>
        <v>5.0185760326884328</v>
      </c>
    </row>
    <row r="116" spans="4:14" x14ac:dyDescent="0.25">
      <c r="D116" s="3">
        <f t="shared" si="31"/>
        <v>11.299999999999976</v>
      </c>
      <c r="E116" s="4">
        <f t="shared" si="32"/>
        <v>-4.6565024354889152E-4</v>
      </c>
      <c r="F116" s="4">
        <f t="shared" si="33"/>
        <v>-4.5392377233804656E-4</v>
      </c>
      <c r="G116" s="4">
        <f t="shared" si="34"/>
        <v>-4.5421904979036428E-4</v>
      </c>
      <c r="H116" s="4">
        <f t="shared" si="35"/>
        <v>-4.4277504127131369E-4</v>
      </c>
      <c r="I116" s="4">
        <f t="shared" si="36"/>
        <v>-9.2785332037590828E-4</v>
      </c>
      <c r="J116" s="4">
        <f t="shared" si="37"/>
        <v>-9.0457080819846382E-4</v>
      </c>
      <c r="K116" s="4">
        <f t="shared" si="38"/>
        <v>-9.0515713175900602E-4</v>
      </c>
      <c r="L116" s="4">
        <f t="shared" si="39"/>
        <v>-8.8243141539687178E-4</v>
      </c>
      <c r="M116" s="4">
        <f t="shared" si="40"/>
        <v>8.8244147155795774E-3</v>
      </c>
      <c r="N116" s="5">
        <f t="shared" si="41"/>
        <v>5.0176710759191518</v>
      </c>
    </row>
    <row r="117" spans="4:14" x14ac:dyDescent="0.25">
      <c r="D117" s="3">
        <f t="shared" si="31"/>
        <v>11.399999999999975</v>
      </c>
      <c r="E117" s="4">
        <f t="shared" si="32"/>
        <v>-4.427801048027898E-4</v>
      </c>
      <c r="F117" s="4">
        <f t="shared" si="33"/>
        <v>-4.3163352184976463E-4</v>
      </c>
      <c r="G117" s="4">
        <f t="shared" si="34"/>
        <v>-4.3191409962261667E-4</v>
      </c>
      <c r="H117" s="4">
        <f t="shared" si="35"/>
        <v>-4.2103582828957218E-4</v>
      </c>
      <c r="I117" s="4">
        <f t="shared" si="36"/>
        <v>-8.8244147155795781E-4</v>
      </c>
      <c r="J117" s="4">
        <f t="shared" si="37"/>
        <v>-8.6030246631781842E-4</v>
      </c>
      <c r="K117" s="4">
        <f t="shared" si="38"/>
        <v>-8.6085979546546949E-4</v>
      </c>
      <c r="L117" s="4">
        <f t="shared" si="39"/>
        <v>-8.3925006159569614E-4</v>
      </c>
      <c r="M117" s="4">
        <f t="shared" si="40"/>
        <v>8.3925961862400568E-3</v>
      </c>
      <c r="N117" s="5">
        <f t="shared" si="41"/>
        <v>5.016810406576365</v>
      </c>
    </row>
    <row r="118" spans="4:14" x14ac:dyDescent="0.25">
      <c r="D118" s="3">
        <f t="shared" si="31"/>
        <v>11.499999999999975</v>
      </c>
      <c r="E118" s="4">
        <f t="shared" si="32"/>
        <v>-4.210406388532223E-4</v>
      </c>
      <c r="F118" s="4">
        <f t="shared" si="33"/>
        <v>-4.1044489913091262E-4</v>
      </c>
      <c r="G118" s="4">
        <f t="shared" si="34"/>
        <v>-4.1071152279025994E-4</v>
      </c>
      <c r="H118" s="4">
        <f t="shared" si="35"/>
        <v>-4.003706697640096E-4</v>
      </c>
      <c r="I118" s="4">
        <f t="shared" si="36"/>
        <v>-8.3925961862400572E-4</v>
      </c>
      <c r="J118" s="4">
        <f t="shared" si="37"/>
        <v>-8.1820758668134461E-4</v>
      </c>
      <c r="K118" s="4">
        <f t="shared" si="38"/>
        <v>-8.1873737366746019E-4</v>
      </c>
      <c r="L118" s="4">
        <f t="shared" si="39"/>
        <v>-7.9818846634497969E-4</v>
      </c>
      <c r="M118" s="4">
        <f t="shared" si="40"/>
        <v>7.9819754941634607E-3</v>
      </c>
      <c r="N118" s="5">
        <f t="shared" si="41"/>
        <v>5.015991850242087</v>
      </c>
    </row>
    <row r="119" spans="4:14" x14ac:dyDescent="0.25">
      <c r="D119" s="3">
        <f t="shared" si="31"/>
        <v>11.599999999999975</v>
      </c>
      <c r="E119" s="4">
        <f t="shared" si="32"/>
        <v>-4.0037524027555983E-4</v>
      </c>
      <c r="F119" s="4">
        <f t="shared" si="33"/>
        <v>-3.9030278854419948E-4</v>
      </c>
      <c r="G119" s="4">
        <f t="shared" si="34"/>
        <v>-3.9055616453655861E-4</v>
      </c>
      <c r="H119" s="4">
        <f t="shared" si="35"/>
        <v>-3.8072586184479957E-4</v>
      </c>
      <c r="I119" s="4">
        <f t="shared" si="36"/>
        <v>-7.9819754941634613E-4</v>
      </c>
      <c r="J119" s="4">
        <f t="shared" si="37"/>
        <v>-7.7817878740256809E-4</v>
      </c>
      <c r="K119" s="4">
        <f t="shared" si="38"/>
        <v>-7.7868240998913612E-4</v>
      </c>
      <c r="L119" s="4">
        <f t="shared" si="39"/>
        <v>-7.5914193296269025E-4</v>
      </c>
      <c r="M119" s="4">
        <f t="shared" si="40"/>
        <v>7.5915056594498143E-3</v>
      </c>
      <c r="N119" s="5">
        <f t="shared" si="41"/>
        <v>5.0152133399292262</v>
      </c>
    </row>
    <row r="120" spans="4:14" x14ac:dyDescent="0.25">
      <c r="D120" s="3">
        <f t="shared" si="31"/>
        <v>11.699999999999974</v>
      </c>
      <c r="E120" s="4">
        <f t="shared" si="32"/>
        <v>-3.8073020453420936E-4</v>
      </c>
      <c r="F120" s="4">
        <f t="shared" si="33"/>
        <v>-3.7115489563052645E-4</v>
      </c>
      <c r="G120" s="4">
        <f t="shared" si="34"/>
        <v>-3.7139569345765269E-4</v>
      </c>
      <c r="H120" s="4">
        <f t="shared" si="35"/>
        <v>-3.6205044655591024E-4</v>
      </c>
      <c r="I120" s="4">
        <f t="shared" si="36"/>
        <v>-7.5915056594498152E-4</v>
      </c>
      <c r="J120" s="4">
        <f t="shared" si="37"/>
        <v>-7.4011405571827098E-4</v>
      </c>
      <c r="K120" s="4">
        <f t="shared" si="38"/>
        <v>-7.4059282116345515E-4</v>
      </c>
      <c r="L120" s="4">
        <f t="shared" si="39"/>
        <v>-7.2201099659921627E-4</v>
      </c>
      <c r="M120" s="4">
        <f t="shared" si="40"/>
        <v>7.220192021238735E-3</v>
      </c>
      <c r="N120" s="5">
        <f t="shared" si="41"/>
        <v>5.0144729107098414</v>
      </c>
    </row>
    <row r="121" spans="4:14" x14ac:dyDescent="0.25">
      <c r="D121" s="3">
        <f t="shared" si="31"/>
        <v>11.799999999999974</v>
      </c>
      <c r="E121" s="4">
        <f t="shared" si="32"/>
        <v>-3.6205457300624976E-4</v>
      </c>
      <c r="F121" s="4">
        <f t="shared" si="33"/>
        <v>-3.5295159670303047E-4</v>
      </c>
      <c r="G121" s="4">
        <f t="shared" si="34"/>
        <v>-3.5318045096453533E-4</v>
      </c>
      <c r="H121" s="4">
        <f t="shared" si="35"/>
        <v>-3.4429606568591001E-4</v>
      </c>
      <c r="I121" s="4">
        <f t="shared" si="36"/>
        <v>-7.2201920212387359E-4</v>
      </c>
      <c r="J121" s="4">
        <f t="shared" si="37"/>
        <v>-7.0391647347356099E-4</v>
      </c>
      <c r="K121" s="4">
        <f t="shared" si="38"/>
        <v>-7.0437162228872204E-4</v>
      </c>
      <c r="L121" s="4">
        <f t="shared" si="39"/>
        <v>-6.8670115702741999E-4</v>
      </c>
      <c r="M121" s="4">
        <f t="shared" si="40"/>
        <v>6.8670895655675197E-3</v>
      </c>
      <c r="N121" s="5">
        <f t="shared" si="41"/>
        <v>5.0137686946180624</v>
      </c>
    </row>
    <row r="122" spans="4:14" x14ac:dyDescent="0.25">
      <c r="D122" s="3">
        <f t="shared" si="31"/>
        <v>11.899999999999974</v>
      </c>
      <c r="E122" s="4">
        <f t="shared" si="32"/>
        <v>-3.4429998686980783E-4</v>
      </c>
      <c r="F122" s="4">
        <f t="shared" si="33"/>
        <v>-3.356457970163426E-4</v>
      </c>
      <c r="G122" s="4">
        <f t="shared" si="34"/>
        <v>-3.3586330932924776E-4</v>
      </c>
      <c r="H122" s="4">
        <f t="shared" si="35"/>
        <v>-3.2741682298359633E-4</v>
      </c>
      <c r="I122" s="4">
        <f t="shared" si="36"/>
        <v>-6.8670895655675206E-4</v>
      </c>
      <c r="J122" s="4">
        <f t="shared" si="37"/>
        <v>-6.6949395721326163E-4</v>
      </c>
      <c r="K122" s="4">
        <f t="shared" si="38"/>
        <v>-6.6992666670593487E-4</v>
      </c>
      <c r="L122" s="4">
        <f t="shared" si="39"/>
        <v>-6.5312262562382728E-4</v>
      </c>
      <c r="M122" s="4">
        <f t="shared" si="40"/>
        <v>6.5313003951434226E-3</v>
      </c>
      <c r="N122" s="5">
        <f t="shared" si="41"/>
        <v>5.0130989158130594</v>
      </c>
    </row>
    <row r="123" spans="4:14" x14ac:dyDescent="0.25">
      <c r="D123" s="3">
        <f t="shared" si="31"/>
        <v>11.999999999999973</v>
      </c>
      <c r="E123" s="4">
        <f t="shared" si="32"/>
        <v>-3.2742054929742908E-4</v>
      </c>
      <c r="F123" s="4">
        <f t="shared" si="33"/>
        <v>-3.1919279697200471E-4</v>
      </c>
      <c r="G123" s="4">
        <f t="shared" si="34"/>
        <v>-3.1939953777554062E-4</v>
      </c>
      <c r="H123" s="4">
        <f t="shared" si="35"/>
        <v>-3.1136915413857168E-4</v>
      </c>
      <c r="I123" s="4">
        <f t="shared" si="36"/>
        <v>-6.5313003951434235E-4</v>
      </c>
      <c r="J123" s="4">
        <f t="shared" si="37"/>
        <v>-6.3675901204947088E-4</v>
      </c>
      <c r="K123" s="4">
        <f t="shared" si="38"/>
        <v>-6.3717039966574207E-4</v>
      </c>
      <c r="L123" s="4">
        <f t="shared" si="39"/>
        <v>-6.211900857367882E-4</v>
      </c>
      <c r="M123" s="4">
        <f t="shared" si="40"/>
        <v>6.2119713329882404E-3</v>
      </c>
      <c r="N123" s="5">
        <f t="shared" si="41"/>
        <v>5.0124618859882792</v>
      </c>
    </row>
    <row r="124" spans="4:14" x14ac:dyDescent="0.25">
      <c r="D124" s="3">
        <f t="shared" si="31"/>
        <v>12.099999999999973</v>
      </c>
      <c r="E124" s="4">
        <f t="shared" si="32"/>
        <v>-3.1137269543455367E-4</v>
      </c>
      <c r="F124" s="4">
        <f t="shared" si="33"/>
        <v>-3.0355016585918151E-4</v>
      </c>
      <c r="G124" s="4">
        <f t="shared" si="34"/>
        <v>-3.0374667611250228E-4</v>
      </c>
      <c r="H124" s="4">
        <f t="shared" si="35"/>
        <v>-2.9611170406354807E-4</v>
      </c>
      <c r="I124" s="4">
        <f t="shared" si="36"/>
        <v>-6.2119713329882411E-4</v>
      </c>
      <c r="J124" s="4">
        <f t="shared" si="37"/>
        <v>-6.0562849852709632E-4</v>
      </c>
      <c r="K124" s="4">
        <f t="shared" si="38"/>
        <v>-6.0601962500586495E-4</v>
      </c>
      <c r="L124" s="4">
        <f t="shared" si="39"/>
        <v>-5.9082246568757386E-4</v>
      </c>
      <c r="M124" s="4">
        <f t="shared" si="40"/>
        <v>5.9082916524146626E-3</v>
      </c>
      <c r="N124" s="5">
        <f t="shared" si="41"/>
        <v>5.0118560000139372</v>
      </c>
    </row>
    <row r="125" spans="4:14" x14ac:dyDescent="0.25">
      <c r="D125" s="3">
        <f t="shared" si="31"/>
        <v>12.199999999999973</v>
      </c>
      <c r="E125" s="4">
        <f t="shared" si="32"/>
        <v>-2.9611506967986692E-4</v>
      </c>
      <c r="F125" s="4">
        <f t="shared" si="33"/>
        <v>-2.8867762266494254E-4</v>
      </c>
      <c r="G125" s="4">
        <f t="shared" si="34"/>
        <v>-2.8886441544484796E-4</v>
      </c>
      <c r="H125" s="4">
        <f t="shared" si="35"/>
        <v>-2.8160521102890132E-4</v>
      </c>
      <c r="I125" s="4">
        <f t="shared" si="36"/>
        <v>-5.9082916524146631E-4</v>
      </c>
      <c r="J125" s="4">
        <f t="shared" si="37"/>
        <v>-5.760234117574729E-4</v>
      </c>
      <c r="K125" s="4">
        <f t="shared" si="38"/>
        <v>-5.763952841082191E-4</v>
      </c>
      <c r="L125" s="4">
        <f t="shared" si="39"/>
        <v>-5.6194272369698153E-4</v>
      </c>
      <c r="M125" s="4">
        <f t="shared" si="40"/>
        <v>5.6194909262599381E-3</v>
      </c>
      <c r="N125" s="5">
        <f t="shared" si="41"/>
        <v>5.0112797318004922</v>
      </c>
    </row>
    <row r="126" spans="4:14" x14ac:dyDescent="0.25">
      <c r="D126" s="3">
        <f t="shared" si="31"/>
        <v>12.299999999999972</v>
      </c>
      <c r="E126" s="4">
        <f t="shared" si="32"/>
        <v>-2.8160840981803208E-4</v>
      </c>
      <c r="F126" s="4">
        <f t="shared" si="33"/>
        <v>-2.7453692352074444E-4</v>
      </c>
      <c r="G126" s="4">
        <f t="shared" si="34"/>
        <v>-2.7471448552597035E-4</v>
      </c>
      <c r="H126" s="4">
        <f t="shared" si="35"/>
        <v>-2.6781239723107792E-4</v>
      </c>
      <c r="I126" s="4">
        <f t="shared" si="36"/>
        <v>-5.6194909262599385E-4</v>
      </c>
      <c r="J126" s="4">
        <f t="shared" si="37"/>
        <v>-5.4786867213509223E-4</v>
      </c>
      <c r="K126" s="4">
        <f t="shared" si="38"/>
        <v>-5.4822224644995659E-4</v>
      </c>
      <c r="L126" s="4">
        <f t="shared" si="39"/>
        <v>-5.3447764407339672E-4</v>
      </c>
      <c r="M126" s="4">
        <f t="shared" si="40"/>
        <v>5.3448369887361818E-3</v>
      </c>
      <c r="N126" s="5">
        <f t="shared" si="41"/>
        <v>5.0107316303715139</v>
      </c>
    </row>
    <row r="127" spans="4:14" x14ac:dyDescent="0.25">
      <c r="D127" s="3">
        <f t="shared" si="31"/>
        <v>12.399999999999972</v>
      </c>
      <c r="E127" s="4">
        <f t="shared" si="32"/>
        <v>-2.6781543758640024E-4</v>
      </c>
      <c r="F127" s="4">
        <f t="shared" si="33"/>
        <v>-2.6109175538156657E-4</v>
      </c>
      <c r="G127" s="4">
        <f t="shared" si="34"/>
        <v>-2.6126054834971576E-4</v>
      </c>
      <c r="H127" s="4">
        <f t="shared" si="35"/>
        <v>-2.5469786540511353E-4</v>
      </c>
      <c r="I127" s="4">
        <f t="shared" si="36"/>
        <v>-5.3448369887361825E-4</v>
      </c>
      <c r="J127" s="4">
        <f t="shared" si="37"/>
        <v>-5.2109292699429818E-4</v>
      </c>
      <c r="K127" s="4">
        <f t="shared" si="38"/>
        <v>-5.2142911110453986E-4</v>
      </c>
      <c r="L127" s="4">
        <f t="shared" si="39"/>
        <v>-5.083576440386466E-4</v>
      </c>
      <c r="M127" s="4">
        <f t="shared" si="40"/>
        <v>5.0836340036605025E-3</v>
      </c>
      <c r="N127" s="5">
        <f t="shared" si="41"/>
        <v>5.0102103161349953</v>
      </c>
    </row>
    <row r="128" spans="4:14" x14ac:dyDescent="0.25">
      <c r="D128" s="3">
        <f t="shared" si="31"/>
        <v>12.499999999999972</v>
      </c>
      <c r="E128" s="4">
        <f t="shared" si="32"/>
        <v>-2.5470075528594502E-4</v>
      </c>
      <c r="F128" s="4">
        <f t="shared" si="33"/>
        <v>-2.483076355616534E-4</v>
      </c>
      <c r="G128" s="4">
        <f t="shared" si="34"/>
        <v>-2.4846809760439517E-4</v>
      </c>
      <c r="H128" s="4">
        <f t="shared" si="35"/>
        <v>-2.4222800111795871E-4</v>
      </c>
      <c r="I128" s="4">
        <f t="shared" si="36"/>
        <v>-5.0836340036605027E-4</v>
      </c>
      <c r="J128" s="4">
        <f t="shared" si="37"/>
        <v>-4.95628362601753E-4</v>
      </c>
      <c r="K128" s="4">
        <f t="shared" si="38"/>
        <v>-4.9594801858796761E-4</v>
      </c>
      <c r="L128" s="4">
        <f t="shared" si="39"/>
        <v>-4.8351659060561077E-4</v>
      </c>
      <c r="M128" s="4">
        <f t="shared" si="40"/>
        <v>4.8352206332045022E-3</v>
      </c>
      <c r="N128" s="5">
        <f t="shared" si="41"/>
        <v>5.0097144773427704</v>
      </c>
    </row>
    <row r="129" spans="4:14" x14ac:dyDescent="0.25">
      <c r="D129" s="3">
        <f t="shared" si="31"/>
        <v>12.599999999999971</v>
      </c>
      <c r="E129" s="4">
        <f t="shared" si="32"/>
        <v>-2.4223074807311072E-4</v>
      </c>
      <c r="F129" s="4">
        <f t="shared" si="33"/>
        <v>-2.3615181677620546E-4</v>
      </c>
      <c r="G129" s="4">
        <f t="shared" si="34"/>
        <v>-2.3630436363796024E-4</v>
      </c>
      <c r="H129" s="4">
        <f t="shared" si="35"/>
        <v>-2.303708804037263E-4</v>
      </c>
      <c r="I129" s="4">
        <f t="shared" si="36"/>
        <v>-4.8352206332045024E-4</v>
      </c>
      <c r="J129" s="4">
        <f t="shared" si="37"/>
        <v>-4.7141052591679472E-4</v>
      </c>
      <c r="K129" s="4">
        <f t="shared" si="38"/>
        <v>-4.7171447248163994E-4</v>
      </c>
      <c r="L129" s="4">
        <f t="shared" si="39"/>
        <v>-4.5989162695665416E-4</v>
      </c>
      <c r="M129" s="4">
        <f t="shared" si="40"/>
        <v>4.5989683016536406E-3</v>
      </c>
      <c r="N129" s="5">
        <f t="shared" si="41"/>
        <v>5.0092428667282585</v>
      </c>
    </row>
    <row r="130" spans="4:14" x14ac:dyDescent="0.25">
      <c r="D130" s="3">
        <f t="shared" si="31"/>
        <v>12.699999999999971</v>
      </c>
      <c r="E130" s="4">
        <f t="shared" si="32"/>
        <v>-2.3037349159367874E-4</v>
      </c>
      <c r="F130" s="4">
        <f t="shared" si="33"/>
        <v>-2.2459319736181074E-4</v>
      </c>
      <c r="G130" s="4">
        <f t="shared" si="34"/>
        <v>-2.2473822360676252E-4</v>
      </c>
      <c r="H130" s="4">
        <f t="shared" si="35"/>
        <v>-2.1909618242453176E-4</v>
      </c>
      <c r="I130" s="4">
        <f t="shared" si="36"/>
        <v>-4.5989683016536408E-4</v>
      </c>
      <c r="J130" s="4">
        <f t="shared" si="37"/>
        <v>-4.4837815558568017E-4</v>
      </c>
      <c r="K130" s="4">
        <f t="shared" si="38"/>
        <v>-4.4866717029727349E-4</v>
      </c>
      <c r="L130" s="4">
        <f t="shared" si="39"/>
        <v>-4.3742300780468782E-4</v>
      </c>
      <c r="M130" s="4">
        <f t="shared" si="40"/>
        <v>4.3742795489944142E-3</v>
      </c>
      <c r="N130" s="5">
        <f t="shared" si="41"/>
        <v>5.0087942983133029</v>
      </c>
    </row>
    <row r="131" spans="4:14" x14ac:dyDescent="0.25">
      <c r="D131" s="3">
        <f t="shared" si="31"/>
        <v>12.799999999999971</v>
      </c>
      <c r="E131" s="4">
        <f t="shared" si="32"/>
        <v>-2.190986646423171E-4</v>
      </c>
      <c r="F131" s="4">
        <f t="shared" si="33"/>
        <v>-2.1360223637009019E-4</v>
      </c>
      <c r="G131" s="4">
        <f t="shared" si="34"/>
        <v>-2.1374011650202325E-4</v>
      </c>
      <c r="H131" s="4">
        <f t="shared" si="35"/>
        <v>-2.0837510686146687E-4</v>
      </c>
      <c r="I131" s="4">
        <f t="shared" si="36"/>
        <v>-4.3742795489944142E-4</v>
      </c>
      <c r="J131" s="4">
        <f t="shared" si="37"/>
        <v>-4.2647302166732556E-4</v>
      </c>
      <c r="K131" s="4">
        <f t="shared" si="38"/>
        <v>-4.2674784308093693E-4</v>
      </c>
      <c r="L131" s="4">
        <f t="shared" si="39"/>
        <v>-4.1605394324923913E-4</v>
      </c>
      <c r="M131" s="4">
        <f t="shared" si="40"/>
        <v>4.1605864694530788E-3</v>
      </c>
      <c r="N131" s="5">
        <f t="shared" si="41"/>
        <v>5.0083676443753617</v>
      </c>
    </row>
    <row r="132" spans="4:14" x14ac:dyDescent="0.25">
      <c r="D132" s="3">
        <f t="shared" si="31"/>
        <v>12.89999999999997</v>
      </c>
      <c r="E132" s="4">
        <f t="shared" ref="E132:E163" si="42">$B$1*(-0.1*M131*N131)</f>
        <v>-2.083774665523472E-4</v>
      </c>
      <c r="F132" s="4">
        <f t="shared" ref="F132:F163" si="43">$B$1*(-0.1*(M131+1/2*E132)*(N131+1/2*I132))</f>
        <v>-2.0315087324909083E-4</v>
      </c>
      <c r="G132" s="4">
        <f t="shared" ref="G132:G163" si="44">$B$1*(-0.1*(M131+1/2*F132)*(N131+1/2*J132))</f>
        <v>-2.0328196276822813E-4</v>
      </c>
      <c r="H132" s="4">
        <f t="shared" ref="H132:H163" si="45">$B$1*(-0.1*(M131+G132)*(N131+K132))</f>
        <v>-1.9818029575955923E-4</v>
      </c>
      <c r="I132" s="4">
        <f t="shared" ref="I132:I163" si="46">$B$1*(-M131)</f>
        <v>-4.1605864694530789E-4</v>
      </c>
      <c r="J132" s="4">
        <f t="shared" ref="J132:J163" si="47">$B$1*(-(M131+1/2*E132))</f>
        <v>-4.0563977361769048E-4</v>
      </c>
      <c r="K132" s="4">
        <f t="shared" ref="K132:K163" si="48">$B$1*(-(M131+1/2*F132))</f>
        <v>-4.0590110328285337E-4</v>
      </c>
      <c r="L132" s="4">
        <f t="shared" ref="L132:L163" si="49">$B$1*(-(M131+G132))</f>
        <v>-3.9573045066848507E-4</v>
      </c>
      <c r="M132" s="4">
        <f t="shared" ref="M132:M163" si="50">M131+1/6*(E132+2*F132+2*G132+H132)</f>
        <v>3.9573492303953215E-3</v>
      </c>
      <c r="N132" s="5">
        <f t="shared" ref="N132:N163" si="51">N131+1/6*(I132+2*J132+2*K132+L132)</f>
        <v>5.0079618325667923</v>
      </c>
    </row>
    <row r="133" spans="4:14" x14ac:dyDescent="0.25">
      <c r="D133" s="3">
        <f t="shared" ref="D133:D196" si="52">D132+$B$1</f>
        <v>12.99999999999997</v>
      </c>
      <c r="E133" s="4">
        <f t="shared" si="42"/>
        <v>-1.981825390395734E-4</v>
      </c>
      <c r="F133" s="4">
        <f t="shared" si="43"/>
        <v>-1.9321245184553056E-4</v>
      </c>
      <c r="G133" s="4">
        <f t="shared" si="44"/>
        <v>-1.9333708824626213E-4</v>
      </c>
      <c r="H133" s="4">
        <f t="shared" si="45"/>
        <v>-1.8848575956845808E-4</v>
      </c>
      <c r="I133" s="4">
        <f t="shared" si="46"/>
        <v>-3.9573492303953219E-4</v>
      </c>
      <c r="J133" s="4">
        <f t="shared" si="47"/>
        <v>-3.8582579608755353E-4</v>
      </c>
      <c r="K133" s="4">
        <f t="shared" si="48"/>
        <v>-3.8607430044725565E-4</v>
      </c>
      <c r="L133" s="4">
        <f t="shared" si="49"/>
        <v>-3.7640121421490596E-4</v>
      </c>
      <c r="M133" s="4">
        <f t="shared" si="50"/>
        <v>3.7640546672633854E-3</v>
      </c>
      <c r="N133" s="5">
        <f t="shared" si="51"/>
        <v>5.0075758431784045</v>
      </c>
    </row>
    <row r="134" spans="4:14" x14ac:dyDescent="0.25">
      <c r="D134" s="3">
        <f t="shared" si="52"/>
        <v>13.099999999999969</v>
      </c>
      <c r="E134" s="4">
        <f t="shared" si="42"/>
        <v>-1.8848789224191058E-4</v>
      </c>
      <c r="F134" s="4">
        <f t="shared" si="43"/>
        <v>-1.8376164847821311E-4</v>
      </c>
      <c r="G134" s="4">
        <f t="shared" si="44"/>
        <v>-1.8388015219133037E-4</v>
      </c>
      <c r="H134" s="4">
        <f t="shared" si="45"/>
        <v>-1.7926680713717012E-4</v>
      </c>
      <c r="I134" s="4">
        <f t="shared" si="46"/>
        <v>-3.7640546672633858E-4</v>
      </c>
      <c r="J134" s="4">
        <f t="shared" si="47"/>
        <v>-3.6698107211424302E-4</v>
      </c>
      <c r="K134" s="4">
        <f t="shared" si="48"/>
        <v>-3.6721738430242791E-4</v>
      </c>
      <c r="L134" s="4">
        <f t="shared" si="49"/>
        <v>-3.5801745150720551E-4</v>
      </c>
      <c r="M134" s="4">
        <f t="shared" si="50"/>
        <v>3.5802149504770243E-3</v>
      </c>
      <c r="N134" s="5">
        <f t="shared" si="51"/>
        <v>5.0072087065398936</v>
      </c>
    </row>
    <row r="135" spans="4:14" x14ac:dyDescent="0.25">
      <c r="D135" s="3">
        <f t="shared" si="52"/>
        <v>13.199999999999969</v>
      </c>
      <c r="E135" s="4">
        <f t="shared" si="42"/>
        <v>-1.7926883471312854E-4</v>
      </c>
      <c r="F135" s="4">
        <f t="shared" si="43"/>
        <v>-1.7477440384888905E-4</v>
      </c>
      <c r="G135" s="4">
        <f t="shared" si="44"/>
        <v>-1.7488707913169383E-4</v>
      </c>
      <c r="H135" s="4">
        <f t="shared" si="45"/>
        <v>-1.7049997943655108E-4</v>
      </c>
      <c r="I135" s="4">
        <f t="shared" si="46"/>
        <v>-3.5802149504770246E-4</v>
      </c>
      <c r="J135" s="4">
        <f t="shared" si="47"/>
        <v>-3.4905805331204604E-4</v>
      </c>
      <c r="K135" s="4">
        <f t="shared" si="48"/>
        <v>-3.4928277485525799E-4</v>
      </c>
      <c r="L135" s="4">
        <f t="shared" si="49"/>
        <v>-3.4053278713453306E-4</v>
      </c>
      <c r="M135" s="4">
        <f t="shared" si="50"/>
        <v>3.4053663204585503E-3</v>
      </c>
      <c r="N135" s="5">
        <f t="shared" si="51"/>
        <v>5.0068595005501404</v>
      </c>
    </row>
    <row r="136" spans="4:14" x14ac:dyDescent="0.25">
      <c r="D136" s="3">
        <f t="shared" si="52"/>
        <v>13.299999999999969</v>
      </c>
      <c r="E136" s="4">
        <f t="shared" si="42"/>
        <v>-1.7050190714441369E-4</v>
      </c>
      <c r="F136" s="4">
        <f t="shared" si="43"/>
        <v>-1.6622785857164888E-4</v>
      </c>
      <c r="G136" s="4">
        <f t="shared" si="44"/>
        <v>-1.6633499434907755E-4</v>
      </c>
      <c r="H136" s="4">
        <f t="shared" si="45"/>
        <v>-1.6216298679753909E-4</v>
      </c>
      <c r="I136" s="4">
        <f t="shared" si="46"/>
        <v>-3.4053663204585506E-4</v>
      </c>
      <c r="J136" s="4">
        <f t="shared" si="47"/>
        <v>-3.320115366886344E-4</v>
      </c>
      <c r="K136" s="4">
        <f t="shared" si="48"/>
        <v>-3.322252391172726E-4</v>
      </c>
      <c r="L136" s="4">
        <f t="shared" si="49"/>
        <v>-3.2390313261094729E-4</v>
      </c>
      <c r="M136" s="4">
        <f t="shared" si="50"/>
        <v>3.2390678871613162E-3</v>
      </c>
      <c r="N136" s="5">
        <f t="shared" si="51"/>
        <v>5.0065273483307626</v>
      </c>
    </row>
    <row r="137" spans="4:14" x14ac:dyDescent="0.25">
      <c r="D137" s="3">
        <f t="shared" si="52"/>
        <v>13.399999999999968</v>
      </c>
      <c r="E137" s="4">
        <f t="shared" si="42"/>
        <v>-1.6216481960173071E-4</v>
      </c>
      <c r="F137" s="4">
        <f t="shared" si="43"/>
        <v>-1.5810029211569084E-4</v>
      </c>
      <c r="G137" s="4">
        <f t="shared" si="44"/>
        <v>-1.5820216277538196E-4</v>
      </c>
      <c r="H137" s="4">
        <f t="shared" si="45"/>
        <v>-1.5423464946638345E-4</v>
      </c>
      <c r="I137" s="4">
        <f t="shared" si="46"/>
        <v>-3.2390678871613163E-4</v>
      </c>
      <c r="J137" s="4">
        <f t="shared" si="47"/>
        <v>-3.1579854773604511E-4</v>
      </c>
      <c r="K137" s="4">
        <f t="shared" si="48"/>
        <v>-3.1600177411034711E-4</v>
      </c>
      <c r="L137" s="4">
        <f t="shared" si="49"/>
        <v>-3.0808657243859344E-4</v>
      </c>
      <c r="M137" s="4">
        <f t="shared" si="50"/>
        <v>3.080900490686273E-3</v>
      </c>
      <c r="N137" s="5">
        <f t="shared" si="51"/>
        <v>5.0062114159966216</v>
      </c>
    </row>
    <row r="138" spans="4:14" x14ac:dyDescent="0.25">
      <c r="D138" s="3">
        <f t="shared" si="52"/>
        <v>13.499999999999968</v>
      </c>
      <c r="E138" s="4">
        <f t="shared" si="42"/>
        <v>-1.5423639208023216E-4</v>
      </c>
      <c r="F138" s="4">
        <f t="shared" si="43"/>
        <v>-1.5037106496908846E-4</v>
      </c>
      <c r="G138" s="4">
        <f t="shared" si="44"/>
        <v>-1.5046793111312597E-4</v>
      </c>
      <c r="H138" s="4">
        <f t="shared" si="45"/>
        <v>-1.4669484129045462E-4</v>
      </c>
      <c r="I138" s="4">
        <f t="shared" si="46"/>
        <v>-3.0809004906862732E-4</v>
      </c>
      <c r="J138" s="4">
        <f t="shared" si="47"/>
        <v>-3.0037822946461573E-4</v>
      </c>
      <c r="K138" s="4">
        <f t="shared" si="48"/>
        <v>-3.0057149582017292E-4</v>
      </c>
      <c r="L138" s="4">
        <f t="shared" si="49"/>
        <v>-2.9304325595731474E-4</v>
      </c>
      <c r="M138" s="4">
        <f t="shared" si="50"/>
        <v>2.9304656197637539E-3</v>
      </c>
      <c r="N138" s="5">
        <f t="shared" si="51"/>
        <v>5.0059109105373558</v>
      </c>
    </row>
    <row r="139" spans="4:14" x14ac:dyDescent="0.25">
      <c r="D139" s="3">
        <f t="shared" si="52"/>
        <v>13.599999999999968</v>
      </c>
      <c r="E139" s="4">
        <f t="shared" si="42"/>
        <v>-1.4669649818929991E-4</v>
      </c>
      <c r="F139" s="4">
        <f t="shared" si="43"/>
        <v>-1.4302056384306953E-4</v>
      </c>
      <c r="G139" s="4">
        <f t="shared" si="44"/>
        <v>-1.4311267299895494E-4</v>
      </c>
      <c r="H139" s="4">
        <f t="shared" si="45"/>
        <v>-1.3952443635969797E-4</v>
      </c>
      <c r="I139" s="4">
        <f t="shared" si="46"/>
        <v>-2.9304656197637541E-4</v>
      </c>
      <c r="J139" s="4">
        <f t="shared" si="47"/>
        <v>-2.857117370669104E-4</v>
      </c>
      <c r="K139" s="4">
        <f t="shared" si="48"/>
        <v>-2.8589553378422194E-4</v>
      </c>
      <c r="L139" s="4">
        <f t="shared" si="49"/>
        <v>-2.7873529467647989E-4</v>
      </c>
      <c r="M139" s="4">
        <f t="shared" si="50"/>
        <v>2.7873843850582461E-3</v>
      </c>
      <c r="N139" s="5">
        <f t="shared" si="51"/>
        <v>5.0056250778042966</v>
      </c>
    </row>
    <row r="140" spans="4:14" x14ac:dyDescent="0.25">
      <c r="D140" s="3">
        <f t="shared" si="52"/>
        <v>13.699999999999967</v>
      </c>
      <c r="E140" s="4">
        <f t="shared" si="42"/>
        <v>-1.3952601179327667E-4</v>
      </c>
      <c r="F140" s="4">
        <f t="shared" si="43"/>
        <v>-1.3603014974738605E-4</v>
      </c>
      <c r="G140" s="4">
        <f t="shared" si="44"/>
        <v>-1.3611773704062409E-4</v>
      </c>
      <c r="H140" s="4">
        <f t="shared" si="45"/>
        <v>-1.3270525843947574E-4</v>
      </c>
      <c r="I140" s="4">
        <f t="shared" si="46"/>
        <v>-2.7873843850582464E-4</v>
      </c>
      <c r="J140" s="4">
        <f t="shared" si="47"/>
        <v>-2.717621379161608E-4</v>
      </c>
      <c r="K140" s="4">
        <f t="shared" si="48"/>
        <v>-2.7193693101845533E-4</v>
      </c>
      <c r="L140" s="4">
        <f t="shared" si="49"/>
        <v>-2.6512666480176222E-4</v>
      </c>
      <c r="M140" s="4">
        <f t="shared" si="50"/>
        <v>2.6512965444234508E-3</v>
      </c>
      <c r="N140" s="5">
        <f t="shared" si="51"/>
        <v>5.0053532005974342</v>
      </c>
    </row>
    <row r="141" spans="4:14" x14ac:dyDescent="0.25">
      <c r="D141" s="3">
        <f t="shared" si="52"/>
        <v>13.799999999999967</v>
      </c>
      <c r="E141" s="4">
        <f t="shared" si="42"/>
        <v>-1.327067564436284E-4</v>
      </c>
      <c r="F141" s="4">
        <f t="shared" si="43"/>
        <v>-1.2938210877765625E-4</v>
      </c>
      <c r="G141" s="4">
        <f t="shared" si="44"/>
        <v>-1.2946539756818437E-4</v>
      </c>
      <c r="H141" s="4">
        <f t="shared" si="45"/>
        <v>-1.2622003304049368E-4</v>
      </c>
      <c r="I141" s="4">
        <f t="shared" si="46"/>
        <v>-2.6512965444234511E-4</v>
      </c>
      <c r="J141" s="4">
        <f t="shared" si="47"/>
        <v>-2.5849431662016369E-4</v>
      </c>
      <c r="K141" s="4">
        <f t="shared" si="48"/>
        <v>-2.5866054900346229E-4</v>
      </c>
      <c r="L141" s="4">
        <f t="shared" si="49"/>
        <v>-2.5218311468552665E-4</v>
      </c>
      <c r="M141" s="4">
        <f t="shared" si="50"/>
        <v>2.5218595773941503E-3</v>
      </c>
      <c r="N141" s="5">
        <f t="shared" si="51"/>
        <v>5.0050945968473712</v>
      </c>
    </row>
    <row r="142" spans="4:14" x14ac:dyDescent="0.25">
      <c r="D142" s="3">
        <f t="shared" si="52"/>
        <v>13.899999999999967</v>
      </c>
      <c r="E142" s="4">
        <f t="shared" si="42"/>
        <v>-1.262214574482326E-4</v>
      </c>
      <c r="F142" s="4">
        <f t="shared" si="43"/>
        <v>-1.2305960546516465E-4</v>
      </c>
      <c r="G142" s="4">
        <f t="shared" si="44"/>
        <v>-1.2313880794971284E-4</v>
      </c>
      <c r="H142" s="4">
        <f t="shared" si="45"/>
        <v>-1.2005234198078907E-4</v>
      </c>
      <c r="I142" s="4">
        <f t="shared" si="46"/>
        <v>-2.5218595773941505E-4</v>
      </c>
      <c r="J142" s="4">
        <f t="shared" si="47"/>
        <v>-2.4587488486700344E-4</v>
      </c>
      <c r="K142" s="4">
        <f t="shared" si="48"/>
        <v>-2.4603297746615677E-4</v>
      </c>
      <c r="L142" s="4">
        <f t="shared" si="49"/>
        <v>-2.3987207694444376E-4</v>
      </c>
      <c r="M142" s="4">
        <f t="shared" si="50"/>
        <v>2.3987478063510208E-3</v>
      </c>
      <c r="N142" s="5">
        <f t="shared" si="51"/>
        <v>5.0048486178874798</v>
      </c>
    </row>
    <row r="143" spans="4:14" x14ac:dyDescent="0.25">
      <c r="D143" s="3">
        <f t="shared" si="52"/>
        <v>13.999999999999966</v>
      </c>
      <c r="E143" s="4">
        <f t="shared" si="42"/>
        <v>-1.2005369643276531E-4</v>
      </c>
      <c r="F143" s="4">
        <f t="shared" si="43"/>
        <v>-1.1704663854856228E-4</v>
      </c>
      <c r="G143" s="4">
        <f t="shared" si="44"/>
        <v>-1.1712195633089725E-4</v>
      </c>
      <c r="H143" s="4">
        <f t="shared" si="45"/>
        <v>-1.1418658030341106E-4</v>
      </c>
      <c r="I143" s="4">
        <f t="shared" si="46"/>
        <v>-2.3987478063510208E-4</v>
      </c>
      <c r="J143" s="4">
        <f t="shared" si="47"/>
        <v>-2.3387209581346384E-4</v>
      </c>
      <c r="K143" s="4">
        <f t="shared" si="48"/>
        <v>-2.3402244870767398E-4</v>
      </c>
      <c r="L143" s="4">
        <f t="shared" si="49"/>
        <v>-2.2816258500201237E-4</v>
      </c>
      <c r="M143" s="4">
        <f t="shared" si="50"/>
        <v>2.2816515619351716E-3</v>
      </c>
      <c r="N143" s="5">
        <f t="shared" si="51"/>
        <v>5.0046146468117003</v>
      </c>
    </row>
    <row r="144" spans="4:14" x14ac:dyDescent="0.25">
      <c r="D144" s="3">
        <f t="shared" si="52"/>
        <v>14.099999999999966</v>
      </c>
      <c r="E144" s="4">
        <f t="shared" si="42"/>
        <v>-1.1418786825781554E-4</v>
      </c>
      <c r="F144" s="4">
        <f t="shared" si="43"/>
        <v>-1.1132799903526615E-4</v>
      </c>
      <c r="G144" s="4">
        <f t="shared" si="44"/>
        <v>-1.1139962366614918E-4</v>
      </c>
      <c r="H144" s="4">
        <f t="shared" si="45"/>
        <v>-1.0860791542150443E-4</v>
      </c>
      <c r="I144" s="4">
        <f t="shared" si="46"/>
        <v>-2.2816515619351717E-4</v>
      </c>
      <c r="J144" s="4">
        <f t="shared" si="47"/>
        <v>-2.2245576278062641E-4</v>
      </c>
      <c r="K144" s="4">
        <f t="shared" si="48"/>
        <v>-2.2259875624175386E-4</v>
      </c>
      <c r="L144" s="4">
        <f t="shared" si="49"/>
        <v>-2.1702519382690226E-4</v>
      </c>
      <c r="M144" s="4">
        <f t="shared" si="50"/>
        <v>2.1702763904214799E-3</v>
      </c>
      <c r="N144" s="5">
        <f t="shared" si="51"/>
        <v>5.0043920969136897</v>
      </c>
    </row>
    <row r="145" spans="4:14" x14ac:dyDescent="0.25">
      <c r="D145" s="3">
        <f t="shared" si="52"/>
        <v>14.199999999999966</v>
      </c>
      <c r="E145" s="4">
        <f t="shared" si="42"/>
        <v>-1.0860914016343625E-4</v>
      </c>
      <c r="F145" s="4">
        <f t="shared" si="43"/>
        <v>-1.0588923042816154E-4</v>
      </c>
      <c r="G145" s="4">
        <f t="shared" si="44"/>
        <v>-1.059573439167361E-4</v>
      </c>
      <c r="H145" s="4">
        <f t="shared" si="45"/>
        <v>-1.0330224837005612E-4</v>
      </c>
      <c r="I145" s="4">
        <f t="shared" si="46"/>
        <v>-2.1702763904214801E-4</v>
      </c>
      <c r="J145" s="4">
        <f t="shared" si="47"/>
        <v>-2.1159718203397619E-4</v>
      </c>
      <c r="K145" s="4">
        <f t="shared" si="48"/>
        <v>-2.1173317752073994E-4</v>
      </c>
      <c r="L145" s="4">
        <f t="shared" si="49"/>
        <v>-2.0643190465047441E-4</v>
      </c>
      <c r="M145" s="4">
        <f t="shared" si="50"/>
        <v>2.0643423008842652E-3</v>
      </c>
      <c r="N145" s="5">
        <f t="shared" si="51"/>
        <v>5.0041804102032224</v>
      </c>
    </row>
    <row r="146" spans="4:14" x14ac:dyDescent="0.25">
      <c r="D146" s="3">
        <f t="shared" si="52"/>
        <v>14.299999999999965</v>
      </c>
      <c r="E146" s="4">
        <f t="shared" si="42"/>
        <v>-1.0330341302038887E-4</v>
      </c>
      <c r="F146" s="4">
        <f t="shared" si="43"/>
        <v>-1.0071659100050379E-4</v>
      </c>
      <c r="G146" s="4">
        <f t="shared" si="44"/>
        <v>-1.0078136629872061E-4</v>
      </c>
      <c r="H146" s="4">
        <f t="shared" si="45"/>
        <v>-9.8256177050617307E-5</v>
      </c>
      <c r="I146" s="4">
        <f t="shared" si="46"/>
        <v>-2.0643423008842652E-4</v>
      </c>
      <c r="J146" s="4">
        <f t="shared" si="47"/>
        <v>-2.012690594374071E-4</v>
      </c>
      <c r="K146" s="4">
        <f t="shared" si="48"/>
        <v>-2.0139840053840137E-4</v>
      </c>
      <c r="L146" s="4">
        <f t="shared" si="49"/>
        <v>-1.963560934585545E-4</v>
      </c>
      <c r="M146" s="4">
        <f t="shared" si="50"/>
        <v>1.9635830501060227E-3</v>
      </c>
      <c r="N146" s="5">
        <f t="shared" si="51"/>
        <v>5.0039790559959725</v>
      </c>
    </row>
    <row r="147" spans="4:14" x14ac:dyDescent="0.25">
      <c r="D147" s="3">
        <f t="shared" si="52"/>
        <v>14.399999999999965</v>
      </c>
      <c r="E147" s="4">
        <f t="shared" si="42"/>
        <v>-9.8257284574392281E-5</v>
      </c>
      <c r="F147" s="4">
        <f t="shared" si="43"/>
        <v>-9.5797018008733113E-5</v>
      </c>
      <c r="G147" s="4">
        <f t="shared" si="44"/>
        <v>-9.5858619470322589E-5</v>
      </c>
      <c r="H147" s="4">
        <f t="shared" si="45"/>
        <v>-9.3456961361911662E-5</v>
      </c>
      <c r="I147" s="4">
        <f t="shared" si="46"/>
        <v>-1.9635830501060227E-4</v>
      </c>
      <c r="J147" s="4">
        <f t="shared" si="47"/>
        <v>-1.9144544078188267E-4</v>
      </c>
      <c r="K147" s="4">
        <f t="shared" si="48"/>
        <v>-1.9156845411016563E-4</v>
      </c>
      <c r="L147" s="4">
        <f t="shared" si="49"/>
        <v>-1.8677244306357002E-4</v>
      </c>
      <c r="M147" s="4">
        <f t="shared" si="50"/>
        <v>1.8677454632902869E-3</v>
      </c>
      <c r="N147" s="5">
        <f t="shared" si="51"/>
        <v>5.0037875295729961</v>
      </c>
    </row>
    <row r="148" spans="4:14" x14ac:dyDescent="0.25">
      <c r="D148" s="3">
        <f t="shared" si="52"/>
        <v>14.499999999999964</v>
      </c>
      <c r="E148" s="4">
        <f t="shared" si="42"/>
        <v>-9.3458014576284771E-5</v>
      </c>
      <c r="F148" s="4">
        <f t="shared" si="43"/>
        <v>-9.1118093739295301E-5</v>
      </c>
      <c r="G148" s="4">
        <f t="shared" si="44"/>
        <v>-9.1176677554703908E-5</v>
      </c>
      <c r="H148" s="4">
        <f t="shared" si="45"/>
        <v>-8.8892490115414306E-5</v>
      </c>
      <c r="I148" s="4">
        <f t="shared" si="46"/>
        <v>-1.8677454632902869E-4</v>
      </c>
      <c r="J148" s="4">
        <f t="shared" si="47"/>
        <v>-1.8210164560021445E-4</v>
      </c>
      <c r="K148" s="4">
        <f t="shared" si="48"/>
        <v>-1.8221864164206394E-4</v>
      </c>
      <c r="L148" s="4">
        <f t="shared" si="49"/>
        <v>-1.776568785735583E-4</v>
      </c>
      <c r="M148" s="4">
        <f t="shared" si="50"/>
        <v>1.7765887887436706E-3</v>
      </c>
      <c r="N148" s="5">
        <f t="shared" si="51"/>
        <v>5.0036053509064313</v>
      </c>
    </row>
    <row r="149" spans="4:14" x14ac:dyDescent="0.25">
      <c r="D149" s="3">
        <f t="shared" si="52"/>
        <v>14.599999999999964</v>
      </c>
      <c r="E149" s="4">
        <f t="shared" si="42"/>
        <v>-8.8893491697182079E-5</v>
      </c>
      <c r="F149" s="4">
        <f t="shared" si="43"/>
        <v>-8.6668013291531224E-5</v>
      </c>
      <c r="G149" s="4">
        <f t="shared" si="44"/>
        <v>-8.6723727900152821E-5</v>
      </c>
      <c r="H149" s="4">
        <f t="shared" si="45"/>
        <v>-8.4551249640766688E-5</v>
      </c>
      <c r="I149" s="4">
        <f t="shared" si="46"/>
        <v>-1.7765887887436708E-4</v>
      </c>
      <c r="J149" s="4">
        <f t="shared" si="47"/>
        <v>-1.7321420428950796E-4</v>
      </c>
      <c r="K149" s="4">
        <f t="shared" si="48"/>
        <v>-1.733254782097905E-4</v>
      </c>
      <c r="L149" s="4">
        <f t="shared" si="49"/>
        <v>-1.6898650608435179E-4</v>
      </c>
      <c r="M149" s="4">
        <f t="shared" si="50"/>
        <v>1.6898840847901179E-3</v>
      </c>
      <c r="N149" s="5">
        <f t="shared" si="51"/>
        <v>5.0034320634481055</v>
      </c>
    </row>
    <row r="150" spans="4:14" x14ac:dyDescent="0.25">
      <c r="D150" s="3">
        <f t="shared" si="52"/>
        <v>14.699999999999964</v>
      </c>
      <c r="E150" s="4">
        <f t="shared" si="42"/>
        <v>-8.4552202133495339E-5</v>
      </c>
      <c r="F150" s="4">
        <f t="shared" si="43"/>
        <v>-8.2435554004291125E-5</v>
      </c>
      <c r="G150" s="4">
        <f t="shared" si="44"/>
        <v>-8.2488540485243841E-5</v>
      </c>
      <c r="H150" s="4">
        <f t="shared" si="45"/>
        <v>-8.0422293991309091E-5</v>
      </c>
      <c r="I150" s="4">
        <f t="shared" si="46"/>
        <v>-1.6898840847901181E-4</v>
      </c>
      <c r="J150" s="4">
        <f t="shared" si="47"/>
        <v>-1.6476079837233703E-4</v>
      </c>
      <c r="K150" s="4">
        <f t="shared" si="48"/>
        <v>-1.6486663077879723E-4</v>
      </c>
      <c r="L150" s="4">
        <f t="shared" si="49"/>
        <v>-1.6073955443048741E-4</v>
      </c>
      <c r="M150" s="4">
        <f t="shared" si="50"/>
        <v>1.6074136372728055E-3</v>
      </c>
      <c r="N150" s="5">
        <f t="shared" si="51"/>
        <v>5.0032672329779038</v>
      </c>
    </row>
    <row r="151" spans="4:14" x14ac:dyDescent="0.25">
      <c r="D151" s="3">
        <f t="shared" si="52"/>
        <v>14.799999999999963</v>
      </c>
      <c r="E151" s="4">
        <f t="shared" si="42"/>
        <v>-8.0423199812088573E-5</v>
      </c>
      <c r="F151" s="4">
        <f t="shared" si="43"/>
        <v>-7.8410046439169679E-5</v>
      </c>
      <c r="G151" s="4">
        <f t="shared" si="44"/>
        <v>-7.8460438881794233E-5</v>
      </c>
      <c r="H151" s="4">
        <f t="shared" si="45"/>
        <v>-7.6495216665088925E-5</v>
      </c>
      <c r="I151" s="4">
        <f t="shared" si="46"/>
        <v>-1.6074136372728055E-4</v>
      </c>
      <c r="J151" s="4">
        <f t="shared" si="47"/>
        <v>-1.5672020373667613E-4</v>
      </c>
      <c r="K151" s="4">
        <f t="shared" si="48"/>
        <v>-1.5682086140532208E-4</v>
      </c>
      <c r="L151" s="4">
        <f t="shared" si="49"/>
        <v>-1.5289531983910115E-4</v>
      </c>
      <c r="M151" s="4">
        <f t="shared" si="50"/>
        <v>1.528970406086288E-3</v>
      </c>
      <c r="N151" s="5">
        <f t="shared" si="51"/>
        <v>5.0031104465089289</v>
      </c>
    </row>
    <row r="152" spans="4:14" x14ac:dyDescent="0.25">
      <c r="D152" s="3">
        <f t="shared" si="52"/>
        <v>14.899999999999963</v>
      </c>
      <c r="E152" s="4">
        <f t="shared" si="42"/>
        <v>-7.649607811093308E-5</v>
      </c>
      <c r="F152" s="4">
        <f t="shared" si="43"/>
        <v>-7.4581346838172762E-5</v>
      </c>
      <c r="G152" s="4">
        <f t="shared" si="44"/>
        <v>-7.4629272693358284E-5</v>
      </c>
      <c r="H152" s="4">
        <f t="shared" si="45"/>
        <v>-7.2760123761464958E-5</v>
      </c>
      <c r="I152" s="4">
        <f t="shared" si="46"/>
        <v>-1.528970406086288E-4</v>
      </c>
      <c r="J152" s="4">
        <f t="shared" si="47"/>
        <v>-1.4907223670308214E-4</v>
      </c>
      <c r="K152" s="4">
        <f t="shared" si="48"/>
        <v>-1.4916797326672019E-4</v>
      </c>
      <c r="L152" s="4">
        <f t="shared" si="49"/>
        <v>-1.4543411333929298E-4</v>
      </c>
      <c r="M152" s="4">
        <f t="shared" si="50"/>
        <v>1.4543574992637114E-3</v>
      </c>
      <c r="N152" s="5">
        <f t="shared" si="51"/>
        <v>5.0029613112466143</v>
      </c>
    </row>
    <row r="153" spans="4:14" x14ac:dyDescent="0.25">
      <c r="D153" s="3">
        <f t="shared" si="52"/>
        <v>14.999999999999963</v>
      </c>
      <c r="E153" s="4">
        <f t="shared" si="42"/>
        <v>-7.2760943015377254E-5</v>
      </c>
      <c r="F153" s="4">
        <f t="shared" si="43"/>
        <v>-7.0939810978236435E-5</v>
      </c>
      <c r="G153" s="4">
        <f t="shared" si="44"/>
        <v>-7.0985391391614457E-5</v>
      </c>
      <c r="H153" s="4">
        <f t="shared" si="45"/>
        <v>-6.9207608497896361E-5</v>
      </c>
      <c r="I153" s="4">
        <f t="shared" si="46"/>
        <v>-1.4543574992637116E-4</v>
      </c>
      <c r="J153" s="4">
        <f t="shared" si="47"/>
        <v>-1.4179770277560226E-4</v>
      </c>
      <c r="K153" s="4">
        <f t="shared" si="48"/>
        <v>-1.4188875937745933E-4</v>
      </c>
      <c r="L153" s="4">
        <f t="shared" si="49"/>
        <v>-1.383372107872097E-4</v>
      </c>
      <c r="M153" s="4">
        <f t="shared" si="50"/>
        <v>1.3833876732215488E-3</v>
      </c>
      <c r="N153" s="5">
        <f t="shared" si="51"/>
        <v>5.0028194535991108</v>
      </c>
    </row>
    <row r="154" spans="4:14" x14ac:dyDescent="0.25">
      <c r="D154" s="3">
        <f t="shared" si="52"/>
        <v>15.099999999999962</v>
      </c>
      <c r="E154" s="4">
        <f t="shared" si="42"/>
        <v>-6.9208387634619762E-5</v>
      </c>
      <c r="F154" s="4">
        <f t="shared" si="43"/>
        <v>-6.7476269349346608E-5</v>
      </c>
      <c r="G154" s="4">
        <f t="shared" si="44"/>
        <v>-6.7519619477333446E-5</v>
      </c>
      <c r="H154" s="4">
        <f t="shared" si="45"/>
        <v>-6.5828727015700104E-5</v>
      </c>
      <c r="I154" s="4">
        <f t="shared" si="46"/>
        <v>-1.383387673221549E-4</v>
      </c>
      <c r="J154" s="4">
        <f t="shared" si="47"/>
        <v>-1.348783479404239E-4</v>
      </c>
      <c r="K154" s="4">
        <f t="shared" si="48"/>
        <v>-1.3496495385468757E-4</v>
      </c>
      <c r="L154" s="4">
        <f t="shared" si="49"/>
        <v>-1.3158680537442156E-4</v>
      </c>
      <c r="M154" s="4">
        <f t="shared" si="50"/>
        <v>1.3158828578376022E-3</v>
      </c>
      <c r="N154" s="5">
        <f t="shared" si="51"/>
        <v>5.0026845182363964</v>
      </c>
    </row>
    <row r="155" spans="4:14" x14ac:dyDescent="0.25">
      <c r="D155" s="3">
        <f t="shared" si="52"/>
        <v>15.199999999999962</v>
      </c>
      <c r="E155" s="4">
        <f t="shared" si="42"/>
        <v>-6.5829468007168375E-5</v>
      </c>
      <c r="F155" s="4">
        <f t="shared" si="43"/>
        <v>-6.4182003587071737E-5</v>
      </c>
      <c r="G155" s="4">
        <f t="shared" si="44"/>
        <v>-6.4223232896681715E-5</v>
      </c>
      <c r="H155" s="4">
        <f t="shared" si="45"/>
        <v>-6.2614975407502131E-5</v>
      </c>
      <c r="I155" s="4">
        <f t="shared" si="46"/>
        <v>-1.3158828578376021E-4</v>
      </c>
      <c r="J155" s="4">
        <f t="shared" si="47"/>
        <v>-1.2829681238340181E-4</v>
      </c>
      <c r="K155" s="4">
        <f t="shared" si="48"/>
        <v>-1.2837918560440663E-4</v>
      </c>
      <c r="L155" s="4">
        <f t="shared" si="49"/>
        <v>-1.2516596249409205E-4</v>
      </c>
      <c r="M155" s="4">
        <f t="shared" si="50"/>
        <v>1.2516737051072393E-3</v>
      </c>
      <c r="N155" s="5">
        <f t="shared" si="51"/>
        <v>5.0025561671956877</v>
      </c>
    </row>
    <row r="156" spans="4:14" x14ac:dyDescent="0.25">
      <c r="D156" s="3">
        <f t="shared" si="52"/>
        <v>15.299999999999962</v>
      </c>
      <c r="E156" s="4">
        <f t="shared" si="42"/>
        <v>-6.2615680128008975E-5</v>
      </c>
      <c r="F156" s="4">
        <f t="shared" si="43"/>
        <v>-6.1048724094139414E-5</v>
      </c>
      <c r="G156" s="4">
        <f t="shared" si="44"/>
        <v>-6.1087936647438951E-5</v>
      </c>
      <c r="H156" s="4">
        <f t="shared" si="45"/>
        <v>-5.9558267902810912E-5</v>
      </c>
      <c r="I156" s="4">
        <f t="shared" si="46"/>
        <v>-1.2516737051072394E-4</v>
      </c>
      <c r="J156" s="4">
        <f t="shared" si="47"/>
        <v>-1.220365865043235E-4</v>
      </c>
      <c r="K156" s="4">
        <f t="shared" si="48"/>
        <v>-1.2211493430601696E-4</v>
      </c>
      <c r="L156" s="4">
        <f t="shared" si="49"/>
        <v>-1.1905857684598005E-4</v>
      </c>
      <c r="M156" s="4">
        <f t="shared" si="50"/>
        <v>1.1905991601882432E-3</v>
      </c>
      <c r="N156" s="5">
        <f t="shared" si="51"/>
        <v>5.0024340790308583</v>
      </c>
    </row>
    <row r="157" spans="4:14" x14ac:dyDescent="0.25">
      <c r="D157" s="3">
        <f t="shared" si="52"/>
        <v>15.399999999999961</v>
      </c>
      <c r="E157" s="4">
        <f t="shared" si="42"/>
        <v>-5.9558938133911884E-5</v>
      </c>
      <c r="F157" s="4">
        <f t="shared" si="43"/>
        <v>-5.8068548789277334E-5</v>
      </c>
      <c r="G157" s="4">
        <f t="shared" si="44"/>
        <v>-5.8105843513299181E-5</v>
      </c>
      <c r="H157" s="4">
        <f t="shared" si="45"/>
        <v>-5.6650916151624211E-5</v>
      </c>
      <c r="I157" s="4">
        <f t="shared" si="46"/>
        <v>-1.1905991601882432E-4</v>
      </c>
      <c r="J157" s="4">
        <f t="shared" si="47"/>
        <v>-1.1608196911212872E-4</v>
      </c>
      <c r="K157" s="4">
        <f t="shared" si="48"/>
        <v>-1.1615648857936047E-4</v>
      </c>
      <c r="L157" s="4">
        <f t="shared" si="49"/>
        <v>-1.132493316674944E-4</v>
      </c>
      <c r="M157" s="4">
        <f t="shared" si="50"/>
        <v>1.1325060537064617E-3</v>
      </c>
      <c r="N157" s="5">
        <f t="shared" si="51"/>
        <v>5.0023179480036806</v>
      </c>
    </row>
    <row r="158" spans="4:14" x14ac:dyDescent="0.25">
      <c r="D158" s="3">
        <f t="shared" si="52"/>
        <v>15.499999999999961</v>
      </c>
      <c r="E158" s="4">
        <f t="shared" si="42"/>
        <v>-5.6651553586786536E-5</v>
      </c>
      <c r="F158" s="4">
        <f t="shared" si="43"/>
        <v>-5.5233982924915178E-5</v>
      </c>
      <c r="G158" s="4">
        <f t="shared" si="44"/>
        <v>-5.5269453867806039E-5</v>
      </c>
      <c r="H158" s="4">
        <f t="shared" si="45"/>
        <v>-5.388560954925706E-5</v>
      </c>
      <c r="I158" s="4">
        <f t="shared" si="46"/>
        <v>-1.1325060537064618E-4</v>
      </c>
      <c r="J158" s="4">
        <f t="shared" si="47"/>
        <v>-1.1041802769130685E-4</v>
      </c>
      <c r="K158" s="4">
        <f t="shared" si="48"/>
        <v>-1.1048890622440043E-4</v>
      </c>
      <c r="L158" s="4">
        <f t="shared" si="49"/>
        <v>-1.0772365998386557E-4</v>
      </c>
      <c r="M158" s="4">
        <f t="shared" si="50"/>
        <v>1.0772487142528806E-3</v>
      </c>
      <c r="N158" s="5">
        <f t="shared" si="51"/>
        <v>5.002207483314816</v>
      </c>
    </row>
    <row r="159" spans="4:14" x14ac:dyDescent="0.25">
      <c r="D159" s="3">
        <f t="shared" si="52"/>
        <v>15.599999999999961</v>
      </c>
      <c r="E159" s="4">
        <f t="shared" si="42"/>
        <v>-5.3886215798270236E-5</v>
      </c>
      <c r="F159" s="4">
        <f t="shared" si="43"/>
        <v>-5.2537899918520103E-5</v>
      </c>
      <c r="G159" s="4">
        <f t="shared" si="44"/>
        <v>-5.257163649265062E-5</v>
      </c>
      <c r="H159" s="4">
        <f t="shared" si="45"/>
        <v>-5.125539654866015E-5</v>
      </c>
      <c r="I159" s="4">
        <f t="shared" si="46"/>
        <v>-1.0772487142528806E-4</v>
      </c>
      <c r="J159" s="4">
        <f t="shared" si="47"/>
        <v>-1.0503056063537455E-4</v>
      </c>
      <c r="K159" s="4">
        <f t="shared" si="48"/>
        <v>-1.0509797642936208E-4</v>
      </c>
      <c r="L159" s="4">
        <f t="shared" si="49"/>
        <v>-1.02467707776023E-4</v>
      </c>
      <c r="M159" s="4">
        <f t="shared" si="50"/>
        <v>1.0246886000580019E-3</v>
      </c>
      <c r="N159" s="5">
        <f t="shared" si="51"/>
        <v>5.0021024083725942</v>
      </c>
    </row>
    <row r="160" spans="4:14" x14ac:dyDescent="0.25">
      <c r="D160" s="3">
        <f t="shared" si="52"/>
        <v>15.69999999999996</v>
      </c>
      <c r="E160" s="4">
        <f t="shared" si="42"/>
        <v>-5.1255973141820737E-5</v>
      </c>
      <c r="F160" s="4">
        <f t="shared" si="43"/>
        <v>-4.9973523145329131E-5</v>
      </c>
      <c r="G160" s="4">
        <f t="shared" si="44"/>
        <v>-5.000561035805413E-5</v>
      </c>
      <c r="H160" s="4">
        <f t="shared" si="45"/>
        <v>-4.8753666909402356E-5</v>
      </c>
      <c r="I160" s="4">
        <f t="shared" si="46"/>
        <v>-1.024688600058002E-4</v>
      </c>
      <c r="J160" s="4">
        <f t="shared" si="47"/>
        <v>-9.9906061348709169E-5</v>
      </c>
      <c r="K160" s="4">
        <f t="shared" si="48"/>
        <v>-9.9970183848533734E-5</v>
      </c>
      <c r="L160" s="4">
        <f t="shared" si="49"/>
        <v>-9.746829896999478E-5</v>
      </c>
      <c r="M160" s="4">
        <f t="shared" si="50"/>
        <v>9.7469394888167029E-4</v>
      </c>
      <c r="N160" s="5">
        <f t="shared" si="51"/>
        <v>5.0020024600976996</v>
      </c>
    </row>
    <row r="161" spans="4:14" x14ac:dyDescent="0.25">
      <c r="D161" s="3">
        <f t="shared" si="52"/>
        <v>15.79999999999996</v>
      </c>
      <c r="E161" s="4">
        <f t="shared" si="42"/>
        <v>-4.8754215301484568E-5</v>
      </c>
      <c r="F161" s="4">
        <f t="shared" si="43"/>
        <v>-4.7534408643056441E-5</v>
      </c>
      <c r="G161" s="4">
        <f t="shared" si="44"/>
        <v>-4.7564927315775214E-5</v>
      </c>
      <c r="H161" s="4">
        <f t="shared" si="45"/>
        <v>-4.6374134835223539E-5</v>
      </c>
      <c r="I161" s="4">
        <f t="shared" si="46"/>
        <v>-9.7469394888167031E-5</v>
      </c>
      <c r="J161" s="4">
        <f t="shared" si="47"/>
        <v>-9.5031684123092803E-5</v>
      </c>
      <c r="K161" s="4">
        <f t="shared" si="48"/>
        <v>-9.5092674456014221E-5</v>
      </c>
      <c r="L161" s="4">
        <f t="shared" si="49"/>
        <v>-9.2712902156589507E-5</v>
      </c>
      <c r="M161" s="4">
        <f t="shared" si="50"/>
        <v>9.2713944520594178E-4</v>
      </c>
      <c r="N161" s="5">
        <f t="shared" si="51"/>
        <v>5.0019073882619987</v>
      </c>
    </row>
    <row r="162" spans="4:14" x14ac:dyDescent="0.25">
      <c r="D162" s="3">
        <f t="shared" si="52"/>
        <v>15.899999999999959</v>
      </c>
      <c r="E162" s="4">
        <f t="shared" si="42"/>
        <v>-4.6374656409247311E-5</v>
      </c>
      <c r="F162" s="4">
        <f t="shared" si="43"/>
        <v>-4.5214428681807565E-5</v>
      </c>
      <c r="G162" s="4">
        <f t="shared" si="44"/>
        <v>-4.5243455657936926E-5</v>
      </c>
      <c r="H162" s="4">
        <f t="shared" si="45"/>
        <v>-4.4110822954641102E-5</v>
      </c>
      <c r="I162" s="4">
        <f t="shared" si="46"/>
        <v>-9.2713944520594188E-5</v>
      </c>
      <c r="J162" s="4">
        <f t="shared" si="47"/>
        <v>-9.0395211700131821E-5</v>
      </c>
      <c r="K162" s="4">
        <f t="shared" si="48"/>
        <v>-9.0453223086503802E-5</v>
      </c>
      <c r="L162" s="4">
        <f t="shared" si="49"/>
        <v>-8.818959895480049E-5</v>
      </c>
      <c r="M162" s="4">
        <f t="shared" si="50"/>
        <v>8.8190590386537891E-4</v>
      </c>
      <c r="N162" s="5">
        <f t="shared" si="51"/>
        <v>5.0018169548598239</v>
      </c>
    </row>
    <row r="163" spans="4:14" x14ac:dyDescent="0.25">
      <c r="D163" s="3">
        <f t="shared" si="52"/>
        <v>15.999999999999959</v>
      </c>
      <c r="E163" s="4">
        <f t="shared" si="42"/>
        <v>-4.411131902544831E-5</v>
      </c>
      <c r="F163" s="4">
        <f t="shared" si="43"/>
        <v>-4.3007756154931248E-5</v>
      </c>
      <c r="G163" s="4">
        <f t="shared" si="44"/>
        <v>-4.3035364497371187E-5</v>
      </c>
      <c r="H163" s="4">
        <f t="shared" si="45"/>
        <v>-4.1958047101521624E-5</v>
      </c>
      <c r="I163" s="4">
        <f t="shared" si="46"/>
        <v>-8.8190590386537897E-5</v>
      </c>
      <c r="J163" s="4">
        <f t="shared" si="47"/>
        <v>-8.5985024435265481E-5</v>
      </c>
      <c r="K163" s="4">
        <f t="shared" si="48"/>
        <v>-8.604020257879133E-5</v>
      </c>
      <c r="L163" s="4">
        <f t="shared" si="49"/>
        <v>-8.3887053936800777E-5</v>
      </c>
      <c r="M163" s="4">
        <f t="shared" si="50"/>
        <v>8.3887996929344981E-4</v>
      </c>
      <c r="N163" s="5">
        <f t="shared" si="51"/>
        <v>5.0017309335100988</v>
      </c>
    </row>
    <row r="164" spans="4:14" x14ac:dyDescent="0.25">
      <c r="D164" s="3">
        <f t="shared" si="52"/>
        <v>16.099999999999959</v>
      </c>
      <c r="E164" s="4">
        <f t="shared" ref="E164:E195" si="53">$B$1*(-0.1*M163*N163)</f>
        <v>-4.1958518919170499E-5</v>
      </c>
      <c r="F164" s="4">
        <f t="shared" ref="F164:F195" si="54">$B$1*(-0.1*(M163+1/2*E164)*(N163+1/2*I164))</f>
        <v>-4.090884974889791E-5</v>
      </c>
      <c r="G164" s="4">
        <f t="shared" ref="G164:G195" si="55">$B$1*(-0.1*(M163+1/2*F164)*(N163+1/2*J164))</f>
        <v>-4.093510892753675E-5</v>
      </c>
      <c r="H164" s="4">
        <f t="shared" ref="H164:H195" si="56">$B$1*(-0.1*(M163+G164)*(N163+K164))</f>
        <v>-3.9910401854819077E-5</v>
      </c>
      <c r="I164" s="4">
        <f t="shared" ref="I164:I195" si="57">$B$1*(-M163)</f>
        <v>-8.388799692934499E-5</v>
      </c>
      <c r="J164" s="4">
        <f t="shared" ref="J164:J195" si="58">$B$1*(-(M163+1/2*E164))</f>
        <v>-8.1790070983386461E-5</v>
      </c>
      <c r="K164" s="4">
        <f t="shared" ref="K164:K195" si="59">$B$1*(-(M163+1/2*F164))</f>
        <v>-8.1842554441900099E-5</v>
      </c>
      <c r="L164" s="4">
        <f t="shared" ref="L164:L195" si="60">$B$1*(-(M163+G164))</f>
        <v>-7.9794486036591306E-5</v>
      </c>
      <c r="M164" s="4">
        <f t="shared" ref="M164:M195" si="61">M163+1/6*(E164+2*F164+2*G164+H164)</f>
        <v>7.9795382960563994E-4</v>
      </c>
      <c r="N164" s="5">
        <f t="shared" ref="N164:N195" si="62">N163+1/6*(I164+2*J164+2*K164+L164)</f>
        <v>5.0016491088877961</v>
      </c>
    </row>
    <row r="165" spans="4:14" x14ac:dyDescent="0.25">
      <c r="D165" s="3">
        <f t="shared" si="52"/>
        <v>16.19999999999996</v>
      </c>
      <c r="E165" s="4">
        <f t="shared" si="53"/>
        <v>-3.9910850607806537E-5</v>
      </c>
      <c r="F165" s="4">
        <f t="shared" si="54"/>
        <v>-3.8912439852516019E-5</v>
      </c>
      <c r="G165" s="4">
        <f t="shared" si="55"/>
        <v>-3.8937415922292562E-5</v>
      </c>
      <c r="H165" s="4">
        <f t="shared" si="56"/>
        <v>-3.7962746798841496E-5</v>
      </c>
      <c r="I165" s="4">
        <f t="shared" si="57"/>
        <v>-7.9795382960563994E-5</v>
      </c>
      <c r="J165" s="4">
        <f t="shared" si="58"/>
        <v>-7.7799840430173674E-5</v>
      </c>
      <c r="K165" s="4">
        <f t="shared" si="59"/>
        <v>-7.7849760967938191E-5</v>
      </c>
      <c r="L165" s="4">
        <f t="shared" si="60"/>
        <v>-7.5901641368334748E-5</v>
      </c>
      <c r="M165" s="4">
        <f t="shared" si="61"/>
        <v>7.5902494477959577E-4</v>
      </c>
      <c r="N165" s="5">
        <f t="shared" si="62"/>
        <v>5.0015712761832756</v>
      </c>
    </row>
    <row r="166" spans="4:14" x14ac:dyDescent="0.25">
      <c r="D166" s="3">
        <f t="shared" si="52"/>
        <v>16.299999999999962</v>
      </c>
      <c r="E166" s="4">
        <f t="shared" si="53"/>
        <v>-3.7963173617162241E-5</v>
      </c>
      <c r="F166" s="4">
        <f t="shared" si="54"/>
        <v>-3.7013515167895986E-5</v>
      </c>
      <c r="G166" s="4">
        <f t="shared" si="55"/>
        <v>-3.703727093790768E-5</v>
      </c>
      <c r="H166" s="4">
        <f t="shared" si="56"/>
        <v>-3.6110193467446258E-5</v>
      </c>
      <c r="I166" s="4">
        <f t="shared" si="57"/>
        <v>-7.5902494477959588E-5</v>
      </c>
      <c r="J166" s="4">
        <f t="shared" si="58"/>
        <v>-7.4004335797101461E-5</v>
      </c>
      <c r="K166" s="4">
        <f t="shared" si="59"/>
        <v>-7.4051818719564786E-5</v>
      </c>
      <c r="L166" s="4">
        <f t="shared" si="60"/>
        <v>-7.2198767384168812E-5</v>
      </c>
      <c r="M166" s="4">
        <f t="shared" si="61"/>
        <v>7.2199578823022644E-4</v>
      </c>
      <c r="N166" s="5">
        <f t="shared" si="62"/>
        <v>5.0014972405881259</v>
      </c>
    </row>
    <row r="167" spans="4:14" x14ac:dyDescent="0.25">
      <c r="D167" s="3">
        <f t="shared" si="52"/>
        <v>16.399999999999963</v>
      </c>
      <c r="E167" s="4">
        <f t="shared" si="53"/>
        <v>-3.6110599425497274E-5</v>
      </c>
      <c r="F167" s="4">
        <f t="shared" si="54"/>
        <v>-3.5207309987550288E-5</v>
      </c>
      <c r="G167" s="4">
        <f t="shared" si="55"/>
        <v>-3.5229905181669763E-5</v>
      </c>
      <c r="H167" s="4">
        <f t="shared" si="56"/>
        <v>-3.4348092937488851E-5</v>
      </c>
      <c r="I167" s="4">
        <f t="shared" si="57"/>
        <v>-7.2199578823022652E-5</v>
      </c>
      <c r="J167" s="4">
        <f t="shared" si="58"/>
        <v>-7.0394048851747779E-5</v>
      </c>
      <c r="K167" s="4">
        <f t="shared" si="59"/>
        <v>-7.0439213323645133E-5</v>
      </c>
      <c r="L167" s="4">
        <f t="shared" si="60"/>
        <v>-6.8676588304855668E-5</v>
      </c>
      <c r="M167" s="4">
        <f t="shared" si="61"/>
        <v>6.867736011133221E-4</v>
      </c>
      <c r="N167" s="5">
        <f t="shared" si="62"/>
        <v>5.0014268168062133</v>
      </c>
    </row>
    <row r="168" spans="4:14" x14ac:dyDescent="0.25">
      <c r="D168" s="3">
        <f t="shared" si="52"/>
        <v>16.499999999999964</v>
      </c>
      <c r="E168" s="4">
        <f t="shared" si="53"/>
        <v>-3.4348479056827428E-5</v>
      </c>
      <c r="F168" s="4">
        <f t="shared" si="54"/>
        <v>-3.3489292103888377E-5</v>
      </c>
      <c r="G168" s="4">
        <f t="shared" si="55"/>
        <v>-3.3510783513325932E-5</v>
      </c>
      <c r="H168" s="4">
        <f t="shared" si="56"/>
        <v>-3.2672024038667014E-5</v>
      </c>
      <c r="I168" s="4">
        <f t="shared" si="57"/>
        <v>-6.8677360111332213E-5</v>
      </c>
      <c r="J168" s="4">
        <f t="shared" si="58"/>
        <v>-6.6959936158490836E-5</v>
      </c>
      <c r="K168" s="4">
        <f t="shared" si="59"/>
        <v>-6.7002895506137797E-5</v>
      </c>
      <c r="L168" s="4">
        <f t="shared" si="60"/>
        <v>-6.5326281759999627E-5</v>
      </c>
      <c r="M168" s="4">
        <f t="shared" si="61"/>
        <v>6.5327015872500163E-4</v>
      </c>
      <c r="N168" s="5">
        <f t="shared" si="62"/>
        <v>5.0013598285886802</v>
      </c>
    </row>
    <row r="169" spans="4:14" x14ac:dyDescent="0.25">
      <c r="D169" s="3">
        <f t="shared" si="52"/>
        <v>16.599999999999966</v>
      </c>
      <c r="E169" s="4">
        <f t="shared" si="53"/>
        <v>-3.2672391290629748E-5</v>
      </c>
      <c r="F169" s="4">
        <f t="shared" si="54"/>
        <v>-3.1855151319129731E-5</v>
      </c>
      <c r="G169" s="4">
        <f t="shared" si="55"/>
        <v>-3.1875592947355565E-5</v>
      </c>
      <c r="H169" s="4">
        <f t="shared" si="56"/>
        <v>-3.1077782148618598E-5</v>
      </c>
      <c r="I169" s="4">
        <f t="shared" si="57"/>
        <v>-6.5327015872500166E-5</v>
      </c>
      <c r="J169" s="4">
        <f t="shared" si="58"/>
        <v>-6.3693396307968676E-5</v>
      </c>
      <c r="K169" s="4">
        <f t="shared" si="59"/>
        <v>-6.3734258306543686E-5</v>
      </c>
      <c r="L169" s="4">
        <f t="shared" si="60"/>
        <v>-6.2139456577764605E-5</v>
      </c>
      <c r="M169" s="4">
        <f t="shared" si="61"/>
        <v>6.2140154839629847E-4</v>
      </c>
      <c r="N169" s="5">
        <f t="shared" si="62"/>
        <v>5.0012961082917338</v>
      </c>
    </row>
    <row r="170" spans="4:14" x14ac:dyDescent="0.25">
      <c r="D170" s="3">
        <f t="shared" si="52"/>
        <v>16.699999999999967</v>
      </c>
      <c r="E170" s="4">
        <f t="shared" si="53"/>
        <v>-3.1078131456808651E-5</v>
      </c>
      <c r="F170" s="4">
        <f t="shared" si="54"/>
        <v>-3.0300788525326649E-5</v>
      </c>
      <c r="G170" s="4">
        <f t="shared" si="55"/>
        <v>-3.0320231725744534E-5</v>
      </c>
      <c r="H170" s="4">
        <f t="shared" si="56"/>
        <v>-2.9561368543753536E-5</v>
      </c>
      <c r="I170" s="4">
        <f t="shared" si="57"/>
        <v>-6.2140154839629845E-5</v>
      </c>
      <c r="J170" s="4">
        <f t="shared" si="58"/>
        <v>-6.0586248266789416E-5</v>
      </c>
      <c r="K170" s="4">
        <f t="shared" si="59"/>
        <v>-6.0625115413363514E-5</v>
      </c>
      <c r="L170" s="4">
        <f t="shared" si="60"/>
        <v>-5.9108131667055396E-5</v>
      </c>
      <c r="M170" s="4">
        <f t="shared" si="61"/>
        <v>5.9108795831251443E-4</v>
      </c>
      <c r="N170" s="5">
        <f t="shared" si="62"/>
        <v>5.001235496456089</v>
      </c>
    </row>
    <row r="171" spans="4:14" x14ac:dyDescent="0.25">
      <c r="D171" s="3">
        <f t="shared" si="52"/>
        <v>16.799999999999969</v>
      </c>
      <c r="E171" s="4">
        <f t="shared" si="53"/>
        <v>-2.9561700786403042E-5</v>
      </c>
      <c r="F171" s="4">
        <f t="shared" si="54"/>
        <v>-2.8822305325764288E-5</v>
      </c>
      <c r="G171" s="4">
        <f t="shared" si="55"/>
        <v>-2.884079893250747E-5</v>
      </c>
      <c r="H171" s="4">
        <f t="shared" si="56"/>
        <v>-2.8118980277833097E-5</v>
      </c>
      <c r="I171" s="4">
        <f t="shared" si="57"/>
        <v>-5.9108795831251448E-5</v>
      </c>
      <c r="J171" s="4">
        <f t="shared" si="58"/>
        <v>-5.763071079193129E-5</v>
      </c>
      <c r="K171" s="4">
        <f t="shared" si="59"/>
        <v>-5.7667680564963233E-5</v>
      </c>
      <c r="L171" s="4">
        <f t="shared" si="60"/>
        <v>-5.6224715938000706E-5</v>
      </c>
      <c r="M171" s="4">
        <f t="shared" si="61"/>
        <v>5.6225347671571787E-4</v>
      </c>
      <c r="N171" s="5">
        <f t="shared" si="62"/>
        <v>5.0011778414070083</v>
      </c>
    </row>
    <row r="172" spans="4:14" x14ac:dyDescent="0.25">
      <c r="D172" s="3">
        <f t="shared" si="52"/>
        <v>16.89999999999997</v>
      </c>
      <c r="E172" s="4">
        <f t="shared" si="53"/>
        <v>-2.8119296290046998E-5</v>
      </c>
      <c r="F172" s="4">
        <f t="shared" si="54"/>
        <v>-2.7415994170495274E-5</v>
      </c>
      <c r="G172" s="4">
        <f t="shared" si="55"/>
        <v>-2.743358462269556E-5</v>
      </c>
      <c r="H172" s="4">
        <f t="shared" si="56"/>
        <v>-2.6747000561758888E-5</v>
      </c>
      <c r="I172" s="4">
        <f t="shared" si="57"/>
        <v>-5.6225347671571787E-5</v>
      </c>
      <c r="J172" s="4">
        <f t="shared" si="58"/>
        <v>-5.4819382857069437E-5</v>
      </c>
      <c r="K172" s="4">
        <f t="shared" si="59"/>
        <v>-5.4854547963047021E-5</v>
      </c>
      <c r="L172" s="4">
        <f t="shared" si="60"/>
        <v>-5.3481989209302238E-5</v>
      </c>
      <c r="M172" s="4">
        <f t="shared" si="61"/>
        <v>5.3482590097601998E-4</v>
      </c>
      <c r="N172" s="5">
        <f t="shared" si="62"/>
        <v>5.0011229988739219</v>
      </c>
    </row>
    <row r="173" spans="4:14" x14ac:dyDescent="0.25">
      <c r="D173" s="3">
        <f t="shared" si="52"/>
        <v>16.999999999999972</v>
      </c>
      <c r="E173" s="4">
        <f t="shared" si="53"/>
        <v>-2.6747301137646408E-5</v>
      </c>
      <c r="F173" s="4">
        <f t="shared" si="54"/>
        <v>-2.6078328980175136E-5</v>
      </c>
      <c r="G173" s="4">
        <f t="shared" si="55"/>
        <v>-2.6095060440037645E-5</v>
      </c>
      <c r="H173" s="4">
        <f t="shared" si="56"/>
        <v>-2.5441989619404601E-5</v>
      </c>
      <c r="I173" s="4">
        <f t="shared" si="57"/>
        <v>-5.3482590097602002E-5</v>
      </c>
      <c r="J173" s="4">
        <f t="shared" si="58"/>
        <v>-5.2145225040719678E-5</v>
      </c>
      <c r="K173" s="4">
        <f t="shared" si="59"/>
        <v>-5.2178673648593248E-5</v>
      </c>
      <c r="L173" s="4">
        <f t="shared" si="60"/>
        <v>-5.0873084053598241E-5</v>
      </c>
      <c r="M173" s="4">
        <f t="shared" si="61"/>
        <v>5.0873655604310726E-4</v>
      </c>
      <c r="N173" s="5">
        <f t="shared" si="62"/>
        <v>5.0010708316286667</v>
      </c>
    </row>
    <row r="174" spans="4:14" x14ac:dyDescent="0.25">
      <c r="D174" s="3">
        <f t="shared" si="52"/>
        <v>17.099999999999973</v>
      </c>
      <c r="E174" s="4">
        <f t="shared" si="53"/>
        <v>-2.5442275514104066E-5</v>
      </c>
      <c r="F174" s="4">
        <f t="shared" si="54"/>
        <v>-2.4805956233697016E-5</v>
      </c>
      <c r="G174" s="4">
        <f t="shared" si="55"/>
        <v>-2.4821870698695437E-5</v>
      </c>
      <c r="H174" s="4">
        <f t="shared" si="56"/>
        <v>-2.4200675995619838E-5</v>
      </c>
      <c r="I174" s="4">
        <f t="shared" si="57"/>
        <v>-5.0873655604310727E-5</v>
      </c>
      <c r="J174" s="4">
        <f t="shared" si="58"/>
        <v>-4.960154182860553E-5</v>
      </c>
      <c r="K174" s="4">
        <f t="shared" si="59"/>
        <v>-4.963335779262588E-5</v>
      </c>
      <c r="L174" s="4">
        <f t="shared" si="60"/>
        <v>-4.8391468534441183E-5</v>
      </c>
      <c r="M174" s="4">
        <f t="shared" si="61"/>
        <v>4.8392012181402245E-4</v>
      </c>
      <c r="N174" s="5">
        <f t="shared" si="62"/>
        <v>5.0010212091414363</v>
      </c>
    </row>
    <row r="175" spans="4:14" x14ac:dyDescent="0.25">
      <c r="D175" s="3">
        <f t="shared" si="52"/>
        <v>17.199999999999974</v>
      </c>
      <c r="E175" s="4">
        <f t="shared" si="53"/>
        <v>-2.4200947927222342E-5</v>
      </c>
      <c r="F175" s="4">
        <f t="shared" si="54"/>
        <v>-2.359568649638478E-5</v>
      </c>
      <c r="G175" s="4">
        <f t="shared" si="55"/>
        <v>-2.3610823905875368E-5</v>
      </c>
      <c r="H175" s="4">
        <f t="shared" si="56"/>
        <v>-2.3019948293761903E-5</v>
      </c>
      <c r="I175" s="4">
        <f t="shared" si="57"/>
        <v>-4.8392012181402249E-5</v>
      </c>
      <c r="J175" s="4">
        <f t="shared" si="58"/>
        <v>-4.7181964785041131E-5</v>
      </c>
      <c r="K175" s="4">
        <f t="shared" si="59"/>
        <v>-4.7212227856583009E-5</v>
      </c>
      <c r="L175" s="4">
        <f t="shared" si="60"/>
        <v>-4.6030929790814713E-5</v>
      </c>
      <c r="M175" s="4">
        <f t="shared" si="61"/>
        <v>4.6031446897643838E-4</v>
      </c>
      <c r="N175" s="5">
        <f t="shared" si="62"/>
        <v>5.0009740072535607</v>
      </c>
    </row>
    <row r="176" spans="4:14" x14ac:dyDescent="0.25">
      <c r="D176" s="3">
        <f t="shared" si="52"/>
        <v>17.299999999999976</v>
      </c>
      <c r="E176" s="4">
        <f t="shared" si="53"/>
        <v>-2.3020206945138943E-5</v>
      </c>
      <c r="F176" s="4">
        <f t="shared" si="54"/>
        <v>-2.2444486366696162E-5</v>
      </c>
      <c r="G176" s="4">
        <f t="shared" si="55"/>
        <v>-2.2458884703233193E-5</v>
      </c>
      <c r="H176" s="4">
        <f t="shared" si="56"/>
        <v>-2.1896847321272287E-5</v>
      </c>
      <c r="I176" s="4">
        <f t="shared" si="57"/>
        <v>-4.6031446897643844E-5</v>
      </c>
      <c r="J176" s="4">
        <f t="shared" si="58"/>
        <v>-4.4880436550386895E-5</v>
      </c>
      <c r="K176" s="4">
        <f t="shared" si="59"/>
        <v>-4.4909222579309028E-5</v>
      </c>
      <c r="L176" s="4">
        <f t="shared" si="60"/>
        <v>-4.378555842732052E-5</v>
      </c>
      <c r="M176" s="4">
        <f t="shared" si="61"/>
        <v>4.3786050290872675E-4</v>
      </c>
      <c r="N176" s="5">
        <f t="shared" si="62"/>
        <v>5.0009291078662965</v>
      </c>
    </row>
    <row r="177" spans="4:14" x14ac:dyDescent="0.25">
      <c r="D177" s="3">
        <f t="shared" si="52"/>
        <v>17.399999999999977</v>
      </c>
      <c r="E177" s="4">
        <f t="shared" si="53"/>
        <v>-2.1897093341812274E-5</v>
      </c>
      <c r="F177" s="4">
        <f t="shared" si="54"/>
        <v>-2.1349470820516673E-5</v>
      </c>
      <c r="G177" s="4">
        <f t="shared" si="55"/>
        <v>-2.1363166206137115E-5</v>
      </c>
      <c r="H177" s="4">
        <f t="shared" si="56"/>
        <v>-2.0828558622913265E-5</v>
      </c>
      <c r="I177" s="4">
        <f t="shared" si="57"/>
        <v>-4.378605029087268E-5</v>
      </c>
      <c r="J177" s="4">
        <f t="shared" si="58"/>
        <v>-4.2691195623782068E-5</v>
      </c>
      <c r="K177" s="4">
        <f t="shared" si="59"/>
        <v>-4.2718576749846849E-5</v>
      </c>
      <c r="L177" s="4">
        <f t="shared" si="60"/>
        <v>-4.1649733670258966E-5</v>
      </c>
      <c r="M177" s="4">
        <f t="shared" si="61"/>
        <v>4.1650201523905456E-4</v>
      </c>
      <c r="N177" s="5">
        <f t="shared" si="62"/>
        <v>5.0008863986448455</v>
      </c>
    </row>
    <row r="178" spans="4:14" x14ac:dyDescent="0.25">
      <c r="D178" s="3">
        <f t="shared" si="52"/>
        <v>17.499999999999979</v>
      </c>
      <c r="E178" s="4">
        <f t="shared" si="53"/>
        <v>-2.0828792630171565E-5</v>
      </c>
      <c r="F178" s="4">
        <f t="shared" si="54"/>
        <v>-2.0307895933193649E-5</v>
      </c>
      <c r="G178" s="4">
        <f t="shared" si="55"/>
        <v>-2.0320922720924999E-5</v>
      </c>
      <c r="H178" s="4">
        <f t="shared" si="56"/>
        <v>-1.9812405382320461E-5</v>
      </c>
      <c r="I178" s="4">
        <f t="shared" si="57"/>
        <v>-4.1650201523905456E-5</v>
      </c>
      <c r="J178" s="4">
        <f t="shared" si="58"/>
        <v>-4.0608761892396884E-5</v>
      </c>
      <c r="K178" s="4">
        <f t="shared" si="59"/>
        <v>-4.0634806727245774E-5</v>
      </c>
      <c r="L178" s="4">
        <f t="shared" si="60"/>
        <v>-3.9618109251812958E-5</v>
      </c>
      <c r="M178" s="4">
        <f t="shared" si="61"/>
        <v>3.9618554268559965E-4</v>
      </c>
      <c r="N178" s="5">
        <f t="shared" si="62"/>
        <v>5.0008457727368434</v>
      </c>
    </row>
    <row r="179" spans="4:14" x14ac:dyDescent="0.25">
      <c r="D179" s="3">
        <f t="shared" si="52"/>
        <v>17.59999999999998</v>
      </c>
      <c r="E179" s="4">
        <f t="shared" si="53"/>
        <v>-1.9812627963587335E-5</v>
      </c>
      <c r="F179" s="4">
        <f t="shared" si="54"/>
        <v>-1.9317151960471839E-5</v>
      </c>
      <c r="G179" s="4">
        <f t="shared" si="55"/>
        <v>-1.9329542821303847E-5</v>
      </c>
      <c r="H179" s="4">
        <f t="shared" si="56"/>
        <v>-1.8845841673512289E-5</v>
      </c>
      <c r="I179" s="4">
        <f t="shared" si="57"/>
        <v>-3.9618554268559969E-5</v>
      </c>
      <c r="J179" s="4">
        <f t="shared" si="58"/>
        <v>-3.8627922870380601E-5</v>
      </c>
      <c r="K179" s="4">
        <f t="shared" si="59"/>
        <v>-3.8652696670536379E-5</v>
      </c>
      <c r="L179" s="4">
        <f t="shared" si="60"/>
        <v>-3.7685599986429581E-5</v>
      </c>
      <c r="M179" s="4">
        <f t="shared" si="61"/>
        <v>3.7686023281882446E-4</v>
      </c>
      <c r="N179" s="5">
        <f t="shared" si="62"/>
        <v>5.0008071285046203</v>
      </c>
    </row>
    <row r="180" spans="4:14" x14ac:dyDescent="0.25">
      <c r="D180" s="3">
        <f t="shared" si="52"/>
        <v>17.699999999999982</v>
      </c>
      <c r="E180" s="4">
        <f t="shared" si="53"/>
        <v>-1.8846053387302885E-5</v>
      </c>
      <c r="F180" s="4">
        <f t="shared" si="54"/>
        <v>-1.8374756760450346E-5</v>
      </c>
      <c r="G180" s="4">
        <f t="shared" si="55"/>
        <v>-1.838654276599869E-5</v>
      </c>
      <c r="H180" s="4">
        <f t="shared" si="56"/>
        <v>-1.7926446044930406E-5</v>
      </c>
      <c r="I180" s="4">
        <f t="shared" si="57"/>
        <v>-3.7686023281882449E-5</v>
      </c>
      <c r="J180" s="4">
        <f t="shared" si="58"/>
        <v>-3.67437206125173E-5</v>
      </c>
      <c r="K180" s="4">
        <f t="shared" si="59"/>
        <v>-3.676728544385993E-5</v>
      </c>
      <c r="L180" s="4">
        <f t="shared" si="60"/>
        <v>-3.5847369005282579E-5</v>
      </c>
      <c r="M180" s="4">
        <f t="shared" si="61"/>
        <v>3.5847771640463592E-4</v>
      </c>
      <c r="N180" s="5">
        <f t="shared" si="62"/>
        <v>5.0007703692705539</v>
      </c>
    </row>
    <row r="181" spans="4:14" x14ac:dyDescent="0.25">
      <c r="D181" s="3">
        <f t="shared" si="52"/>
        <v>17.799999999999983</v>
      </c>
      <c r="E181" s="4">
        <f t="shared" si="53"/>
        <v>-1.7926647422400763E-5</v>
      </c>
      <c r="F181" s="4">
        <f t="shared" si="54"/>
        <v>-1.7478349539588579E-5</v>
      </c>
      <c r="G181" s="4">
        <f t="shared" si="55"/>
        <v>-1.7489560240667129E-5</v>
      </c>
      <c r="H181" s="4">
        <f t="shared" si="56"/>
        <v>-1.7051915419469306E-5</v>
      </c>
      <c r="I181" s="4">
        <f t="shared" si="57"/>
        <v>-3.5847771640463594E-5</v>
      </c>
      <c r="J181" s="4">
        <f t="shared" si="58"/>
        <v>-3.4951439269343554E-5</v>
      </c>
      <c r="K181" s="4">
        <f t="shared" si="59"/>
        <v>-3.4973854163484164E-5</v>
      </c>
      <c r="L181" s="4">
        <f t="shared" si="60"/>
        <v>-3.4098815616396881E-5</v>
      </c>
      <c r="M181" s="4">
        <f t="shared" si="61"/>
        <v>3.4099198600423899E-4</v>
      </c>
      <c r="N181" s="5">
        <f t="shared" si="62"/>
        <v>5.0007354030748665</v>
      </c>
    </row>
    <row r="182" spans="4:14" x14ac:dyDescent="0.25">
      <c r="D182" s="3">
        <f t="shared" si="52"/>
        <v>17.899999999999984</v>
      </c>
      <c r="E182" s="4">
        <f t="shared" si="53"/>
        <v>-1.7052106965762076E-5</v>
      </c>
      <c r="F182" s="4">
        <f t="shared" si="54"/>
        <v>-1.6625684906649239E-5</v>
      </c>
      <c r="G182" s="4">
        <f t="shared" si="55"/>
        <v>-1.6636348407955987E-5</v>
      </c>
      <c r="H182" s="4">
        <f t="shared" si="56"/>
        <v>-1.6220059294790819E-5</v>
      </c>
      <c r="I182" s="4">
        <f t="shared" si="57"/>
        <v>-3.4099198600423901E-5</v>
      </c>
      <c r="J182" s="4">
        <f t="shared" si="58"/>
        <v>-3.3246593252135798E-5</v>
      </c>
      <c r="K182" s="4">
        <f t="shared" si="59"/>
        <v>-3.3267914355091436E-5</v>
      </c>
      <c r="L182" s="4">
        <f t="shared" si="60"/>
        <v>-3.2435563759628306E-5</v>
      </c>
      <c r="M182" s="4">
        <f t="shared" si="61"/>
        <v>3.2435928052261179E-4</v>
      </c>
      <c r="N182" s="5">
        <f t="shared" si="62"/>
        <v>5.0007021424452711</v>
      </c>
    </row>
    <row r="183" spans="4:14" x14ac:dyDescent="0.25">
      <c r="D183" s="3">
        <f t="shared" si="52"/>
        <v>17.999999999999986</v>
      </c>
      <c r="E183" s="4">
        <f t="shared" si="53"/>
        <v>-1.6220241490314318E-5</v>
      </c>
      <c r="F183" s="4">
        <f t="shared" si="54"/>
        <v>-1.5814627219281377E-5</v>
      </c>
      <c r="G183" s="4">
        <f t="shared" si="55"/>
        <v>-1.5824770250392825E-5</v>
      </c>
      <c r="H183" s="4">
        <f t="shared" si="56"/>
        <v>-1.5428794229013244E-5</v>
      </c>
      <c r="I183" s="4">
        <f t="shared" si="57"/>
        <v>-3.2435928052261183E-5</v>
      </c>
      <c r="J183" s="4">
        <f t="shared" si="58"/>
        <v>-3.1624915977745463E-5</v>
      </c>
      <c r="K183" s="4">
        <f t="shared" si="59"/>
        <v>-3.1645196691297113E-5</v>
      </c>
      <c r="L183" s="4">
        <f t="shared" si="60"/>
        <v>-3.0853451027221895E-5</v>
      </c>
      <c r="M183" s="4">
        <f t="shared" si="61"/>
        <v>3.0853797541283249E-4</v>
      </c>
      <c r="N183" s="5">
        <f t="shared" si="62"/>
        <v>5.0006705041778678</v>
      </c>
    </row>
    <row r="184" spans="4:14" x14ac:dyDescent="0.25">
      <c r="D184" s="3">
        <f t="shared" si="52"/>
        <v>18.099999999999987</v>
      </c>
      <c r="E184" s="4">
        <f t="shared" si="53"/>
        <v>-1.5428967530657079E-5</v>
      </c>
      <c r="F184" s="4">
        <f t="shared" si="54"/>
        <v>-1.5043145208719165E-5</v>
      </c>
      <c r="G184" s="4">
        <f t="shared" si="55"/>
        <v>-1.5052793191577879E-5</v>
      </c>
      <c r="H184" s="4">
        <f t="shared" si="56"/>
        <v>-1.4676138597617117E-5</v>
      </c>
      <c r="I184" s="4">
        <f t="shared" si="57"/>
        <v>-3.085379754128325E-5</v>
      </c>
      <c r="J184" s="4">
        <f t="shared" si="58"/>
        <v>-3.0082349164750394E-5</v>
      </c>
      <c r="K184" s="4">
        <f t="shared" si="59"/>
        <v>-3.0101640280847292E-5</v>
      </c>
      <c r="L184" s="4">
        <f t="shared" si="60"/>
        <v>-2.9348518222125461E-5</v>
      </c>
      <c r="M184" s="4">
        <f t="shared" si="61"/>
        <v>2.9348847825802108E-4</v>
      </c>
      <c r="N184" s="5">
        <f t="shared" si="62"/>
        <v>5.0006404091287591</v>
      </c>
    </row>
    <row r="185" spans="4:14" x14ac:dyDescent="0.25">
      <c r="D185" s="3">
        <f t="shared" si="52"/>
        <v>18.199999999999989</v>
      </c>
      <c r="E185" s="4">
        <f t="shared" si="53"/>
        <v>-1.4676303439907674E-5</v>
      </c>
      <c r="F185" s="4">
        <f t="shared" si="54"/>
        <v>-1.4309306868804542E-5</v>
      </c>
      <c r="G185" s="4">
        <f t="shared" si="55"/>
        <v>-1.4318483981875101E-5</v>
      </c>
      <c r="H185" s="4">
        <f t="shared" si="56"/>
        <v>-1.3960207608123164E-5</v>
      </c>
      <c r="I185" s="4">
        <f t="shared" si="57"/>
        <v>-2.9348847825802108E-5</v>
      </c>
      <c r="J185" s="4">
        <f t="shared" si="58"/>
        <v>-2.8615032653806725E-5</v>
      </c>
      <c r="K185" s="4">
        <f t="shared" si="59"/>
        <v>-2.8633382482361882E-5</v>
      </c>
      <c r="L185" s="4">
        <f t="shared" si="60"/>
        <v>-2.7916999427614596E-5</v>
      </c>
      <c r="M185" s="4">
        <f t="shared" si="61"/>
        <v>2.7917312946645608E-4</v>
      </c>
      <c r="N185" s="5">
        <f t="shared" si="62"/>
        <v>5.000611782015838</v>
      </c>
    </row>
    <row r="186" spans="4:14" x14ac:dyDescent="0.25">
      <c r="D186" s="3">
        <f t="shared" si="52"/>
        <v>18.29999999999999</v>
      </c>
      <c r="E186" s="4">
        <f t="shared" si="53"/>
        <v>-1.3960364404321932E-5</v>
      </c>
      <c r="F186" s="4">
        <f t="shared" si="54"/>
        <v>-1.3611274596236046E-5</v>
      </c>
      <c r="G186" s="4">
        <f t="shared" si="55"/>
        <v>-1.3620003835495766E-5</v>
      </c>
      <c r="H186" s="4">
        <f t="shared" si="56"/>
        <v>-1.3279208559774256E-5</v>
      </c>
      <c r="I186" s="4">
        <f t="shared" si="57"/>
        <v>-2.7917312946645608E-5</v>
      </c>
      <c r="J186" s="4">
        <f t="shared" si="58"/>
        <v>-2.7219294726429512E-5</v>
      </c>
      <c r="K186" s="4">
        <f t="shared" si="59"/>
        <v>-2.7236749216833808E-5</v>
      </c>
      <c r="L186" s="4">
        <f t="shared" si="60"/>
        <v>-2.655531256309603E-5</v>
      </c>
      <c r="M186" s="4">
        <f t="shared" si="61"/>
        <v>2.6555610782852943E-4</v>
      </c>
      <c r="N186" s="5">
        <f t="shared" si="62"/>
        <v>5.000584551230272</v>
      </c>
    </row>
    <row r="187" spans="4:14" x14ac:dyDescent="0.25">
      <c r="D187" s="3">
        <f t="shared" si="52"/>
        <v>18.399999999999991</v>
      </c>
      <c r="E187" s="4">
        <f t="shared" si="53"/>
        <v>-1.3279357702921848E-5</v>
      </c>
      <c r="F187" s="4">
        <f t="shared" si="54"/>
        <v>-1.2947300569604826E-5</v>
      </c>
      <c r="G187" s="4">
        <f t="shared" si="55"/>
        <v>-1.2955603806526985E-5</v>
      </c>
      <c r="H187" s="4">
        <f t="shared" si="56"/>
        <v>-1.2631436336094699E-5</v>
      </c>
      <c r="I187" s="4">
        <f t="shared" si="57"/>
        <v>-2.6555610782852943E-5</v>
      </c>
      <c r="J187" s="4">
        <f t="shared" si="58"/>
        <v>-2.5891642897706855E-5</v>
      </c>
      <c r="K187" s="4">
        <f t="shared" si="59"/>
        <v>-2.5908245754372703E-5</v>
      </c>
      <c r="L187" s="4">
        <f t="shared" si="60"/>
        <v>-2.5260050402200245E-5</v>
      </c>
      <c r="M187" s="4">
        <f t="shared" si="61"/>
        <v>2.5260334069664939E-4</v>
      </c>
      <c r="N187" s="5">
        <f t="shared" si="62"/>
        <v>5.0005586486571909</v>
      </c>
    </row>
    <row r="188" spans="4:14" x14ac:dyDescent="0.25">
      <c r="D188" s="3">
        <f t="shared" si="52"/>
        <v>18.499999999999993</v>
      </c>
      <c r="E188" s="4">
        <f t="shared" si="53"/>
        <v>-1.2631578200003292E-5</v>
      </c>
      <c r="F188" s="4">
        <f t="shared" si="54"/>
        <v>-1.2315722355403059E-5</v>
      </c>
      <c r="G188" s="4">
        <f t="shared" si="55"/>
        <v>-1.2323620392082559E-5</v>
      </c>
      <c r="H188" s="4">
        <f t="shared" si="56"/>
        <v>-1.201526911880844E-5</v>
      </c>
      <c r="I188" s="4">
        <f t="shared" si="57"/>
        <v>-2.5260334069664942E-5</v>
      </c>
      <c r="J188" s="4">
        <f t="shared" si="58"/>
        <v>-2.4628755159664776E-5</v>
      </c>
      <c r="K188" s="4">
        <f t="shared" si="59"/>
        <v>-2.4644547951894785E-5</v>
      </c>
      <c r="L188" s="4">
        <f t="shared" si="60"/>
        <v>-2.4027972030456687E-5</v>
      </c>
      <c r="M188" s="4">
        <f t="shared" si="61"/>
        <v>2.4028241856101891E-4</v>
      </c>
      <c r="N188" s="5">
        <f t="shared" si="62"/>
        <v>5.0005340095051372</v>
      </c>
    </row>
    <row r="189" spans="4:14" x14ac:dyDescent="0.25">
      <c r="D189" s="3">
        <f t="shared" si="52"/>
        <v>18.599999999999994</v>
      </c>
      <c r="E189" s="4">
        <f t="shared" si="53"/>
        <v>-1.2015404059005236E-5</v>
      </c>
      <c r="F189" s="4">
        <f t="shared" si="54"/>
        <v>-1.1714958729782477E-5</v>
      </c>
      <c r="G189" s="4">
        <f t="shared" si="55"/>
        <v>-1.1722471351346015E-5</v>
      </c>
      <c r="H189" s="4">
        <f t="shared" si="56"/>
        <v>-1.1429164312174955E-5</v>
      </c>
      <c r="I189" s="4">
        <f t="shared" si="57"/>
        <v>-2.4028241856101892E-5</v>
      </c>
      <c r="J189" s="4">
        <f t="shared" si="58"/>
        <v>-2.3427471653151628E-5</v>
      </c>
      <c r="K189" s="4">
        <f t="shared" si="59"/>
        <v>-2.3442493919612767E-5</v>
      </c>
      <c r="L189" s="4">
        <f t="shared" si="60"/>
        <v>-2.2855994720967292E-5</v>
      </c>
      <c r="M189" s="4">
        <f t="shared" si="61"/>
        <v>2.2856251380544605E-4</v>
      </c>
      <c r="N189" s="5">
        <f t="shared" si="62"/>
        <v>5.0005105721438499</v>
      </c>
    </row>
    <row r="190" spans="4:14" x14ac:dyDescent="0.25">
      <c r="D190" s="3">
        <f t="shared" si="52"/>
        <v>18.699999999999996</v>
      </c>
      <c r="E190" s="4">
        <f t="shared" si="53"/>
        <v>-1.1429292666799078E-5</v>
      </c>
      <c r="F190" s="4">
        <f t="shared" si="54"/>
        <v>-1.1143505705402409E-5</v>
      </c>
      <c r="G190" s="4">
        <f t="shared" si="55"/>
        <v>-1.1150651729838257E-5</v>
      </c>
      <c r="H190" s="4">
        <f t="shared" si="56"/>
        <v>-1.0871654667349011E-5</v>
      </c>
      <c r="I190" s="4">
        <f t="shared" si="57"/>
        <v>-2.2856251380544608E-5</v>
      </c>
      <c r="J190" s="4">
        <f t="shared" si="58"/>
        <v>-2.2284786747204652E-5</v>
      </c>
      <c r="K190" s="4">
        <f t="shared" si="59"/>
        <v>-2.2299076095274489E-5</v>
      </c>
      <c r="L190" s="4">
        <f t="shared" si="60"/>
        <v>-2.1741186207560781E-5</v>
      </c>
      <c r="M190" s="4">
        <f t="shared" si="61"/>
        <v>2.1741430343800782E-4</v>
      </c>
      <c r="N190" s="5">
        <f t="shared" si="62"/>
        <v>5.0004882779499713</v>
      </c>
    </row>
    <row r="191" spans="4:14" x14ac:dyDescent="0.25">
      <c r="D191" s="3">
        <f t="shared" si="52"/>
        <v>18.799999999999997</v>
      </c>
      <c r="E191" s="4">
        <f t="shared" si="53"/>
        <v>-1.0871776758004164E-5</v>
      </c>
      <c r="F191" s="4">
        <f t="shared" si="54"/>
        <v>-1.0599932753239994E-5</v>
      </c>
      <c r="G191" s="4">
        <f t="shared" si="55"/>
        <v>-1.0606730078775501E-5</v>
      </c>
      <c r="H191" s="4">
        <f t="shared" si="56"/>
        <v>-1.0341344596889878E-5</v>
      </c>
      <c r="I191" s="4">
        <f t="shared" si="57"/>
        <v>-2.1741430343800784E-5</v>
      </c>
      <c r="J191" s="4">
        <f t="shared" si="58"/>
        <v>-2.1197841505900573E-5</v>
      </c>
      <c r="K191" s="4">
        <f t="shared" si="59"/>
        <v>-2.1211433706138783E-5</v>
      </c>
      <c r="L191" s="4">
        <f t="shared" si="60"/>
        <v>-2.0680757335923234E-5</v>
      </c>
      <c r="M191" s="4">
        <f t="shared" si="61"/>
        <v>2.0680989560152032E-4</v>
      </c>
      <c r="N191" s="5">
        <f t="shared" si="62"/>
        <v>5.000467071160287</v>
      </c>
    </row>
    <row r="192" spans="4:14" x14ac:dyDescent="0.25">
      <c r="D192" s="3">
        <f t="shared" si="52"/>
        <v>18.899999999999999</v>
      </c>
      <c r="E192" s="4">
        <f t="shared" si="53"/>
        <v>-1.0341460729454991E-5</v>
      </c>
      <c r="F192" s="4">
        <f t="shared" si="54"/>
        <v>-1.008287920974095E-5</v>
      </c>
      <c r="G192" s="4">
        <f t="shared" si="55"/>
        <v>-1.0089344859889492E-5</v>
      </c>
      <c r="H192" s="4">
        <f t="shared" si="56"/>
        <v>-9.8369066700386269E-6</v>
      </c>
      <c r="I192" s="4">
        <f t="shared" si="57"/>
        <v>-2.0680989560152033E-5</v>
      </c>
      <c r="J192" s="4">
        <f t="shared" si="58"/>
        <v>-2.0163916523679284E-5</v>
      </c>
      <c r="K192" s="4">
        <f t="shared" si="59"/>
        <v>-2.0176845599664987E-5</v>
      </c>
      <c r="L192" s="4">
        <f t="shared" si="60"/>
        <v>-1.9672055074163082E-5</v>
      </c>
      <c r="M192" s="4">
        <f t="shared" si="61"/>
        <v>1.9672275967839458E-4</v>
      </c>
      <c r="N192" s="5">
        <f t="shared" si="62"/>
        <v>5.0004468987321404</v>
      </c>
    </row>
    <row r="193" spans="4:14" x14ac:dyDescent="0.25">
      <c r="D193" s="3">
        <f t="shared" si="52"/>
        <v>19</v>
      </c>
      <c r="E193" s="4">
        <f t="shared" si="53"/>
        <v>-9.8370171354385649E-6</v>
      </c>
      <c r="F193" s="4">
        <f t="shared" si="54"/>
        <v>-9.5910508601693714E-6</v>
      </c>
      <c r="G193" s="4">
        <f t="shared" si="55"/>
        <v>-9.5972010265622684E-6</v>
      </c>
      <c r="H193" s="4">
        <f t="shared" si="56"/>
        <v>-9.3570782798498149E-6</v>
      </c>
      <c r="I193" s="4">
        <f t="shared" si="57"/>
        <v>-1.9672275967839459E-5</v>
      </c>
      <c r="J193" s="4">
        <f t="shared" si="58"/>
        <v>-1.9180425111067529E-5</v>
      </c>
      <c r="K193" s="4">
        <f t="shared" si="59"/>
        <v>-1.919272342483099E-5</v>
      </c>
      <c r="L193" s="4">
        <f t="shared" si="60"/>
        <v>-1.8712555865183235E-5</v>
      </c>
      <c r="M193" s="4">
        <f t="shared" si="61"/>
        <v>1.8712765981360264E-4</v>
      </c>
      <c r="N193" s="5">
        <f t="shared" si="62"/>
        <v>5.0004277102106567</v>
      </c>
    </row>
    <row r="194" spans="4:14" x14ac:dyDescent="0.25">
      <c r="D194" s="3">
        <f t="shared" si="52"/>
        <v>19.100000000000001</v>
      </c>
      <c r="E194" s="4">
        <f t="shared" si="53"/>
        <v>-9.3571833547881196E-6</v>
      </c>
      <c r="F194" s="4">
        <f t="shared" si="54"/>
        <v>-9.1232166894705175E-6</v>
      </c>
      <c r="G194" s="4">
        <f t="shared" si="55"/>
        <v>-9.1290667725837121E-6</v>
      </c>
      <c r="H194" s="4">
        <f t="shared" si="56"/>
        <v>-8.9006584737079101E-6</v>
      </c>
      <c r="I194" s="4">
        <f t="shared" si="57"/>
        <v>-1.8712765981360266E-5</v>
      </c>
      <c r="J194" s="4">
        <f t="shared" si="58"/>
        <v>-1.824490681362086E-5</v>
      </c>
      <c r="K194" s="4">
        <f t="shared" si="59"/>
        <v>-1.8256605146886739E-5</v>
      </c>
      <c r="L194" s="4">
        <f t="shared" si="60"/>
        <v>-1.7799859304101894E-5</v>
      </c>
      <c r="M194" s="4">
        <f t="shared" si="61"/>
        <v>1.7800059168816856E-4</v>
      </c>
      <c r="N194" s="5">
        <f t="shared" si="62"/>
        <v>5.0004094576024558</v>
      </c>
    </row>
    <row r="195" spans="4:14" x14ac:dyDescent="0.25">
      <c r="D195" s="3">
        <f t="shared" si="52"/>
        <v>19.200000000000003</v>
      </c>
      <c r="E195" s="4">
        <f t="shared" si="53"/>
        <v>-8.9007584213635104E-6</v>
      </c>
      <c r="F195" s="4">
        <f t="shared" si="54"/>
        <v>-8.6782057923931538E-6</v>
      </c>
      <c r="G195" s="4">
        <f t="shared" si="55"/>
        <v>-8.6837704402728565E-6</v>
      </c>
      <c r="H195" s="4">
        <f t="shared" si="56"/>
        <v>-8.4665049391803659E-6</v>
      </c>
      <c r="I195" s="4">
        <f t="shared" si="57"/>
        <v>-1.7800059168816855E-5</v>
      </c>
      <c r="J195" s="4">
        <f t="shared" si="58"/>
        <v>-1.735502124774868E-5</v>
      </c>
      <c r="K195" s="4">
        <f t="shared" si="59"/>
        <v>-1.7366148879197198E-5</v>
      </c>
      <c r="L195" s="4">
        <f t="shared" si="60"/>
        <v>-1.6931682124789569E-5</v>
      </c>
      <c r="M195" s="4">
        <f t="shared" si="61"/>
        <v>1.6931872238385592E-4</v>
      </c>
      <c r="N195" s="5">
        <f t="shared" si="62"/>
        <v>5.0003920952555312</v>
      </c>
    </row>
    <row r="196" spans="4:14" x14ac:dyDescent="0.25">
      <c r="D196" s="3">
        <f t="shared" si="52"/>
        <v>19.300000000000004</v>
      </c>
      <c r="E196" s="4">
        <f t="shared" ref="E196:E201" si="63">$B$1*(-0.1*M195*N195)</f>
        <v>-8.46660000986999E-6</v>
      </c>
      <c r="F196" s="4">
        <f t="shared" ref="F196:F227" si="64">$B$1*(-0.1*(M195+1/2*E196)*(N195+1/2*I196))</f>
        <v>-8.2549044350283684E-6</v>
      </c>
      <c r="G196" s="4">
        <f t="shared" ref="G196:G227" si="65">$B$1*(-0.1*(M195+1/2*F196)*(N195+1/2*J196))</f>
        <v>-8.2601975801146572E-6</v>
      </c>
      <c r="H196" s="4">
        <f t="shared" ref="H196:H227" si="66">$B$1*(-0.1*(M195+G196)*(N195+K196))</f>
        <v>-8.0535311375591635E-6</v>
      </c>
      <c r="I196" s="4">
        <f t="shared" ref="I196:I201" si="67">$B$1*(-M195)</f>
        <v>-1.6931872238385591E-5</v>
      </c>
      <c r="J196" s="4">
        <f t="shared" ref="J196:J201" si="68">$B$1*(-(M195+1/2*E196))</f>
        <v>-1.6508542237892094E-5</v>
      </c>
      <c r="K196" s="4">
        <f t="shared" ref="K196:K201" si="69">$B$1*(-(M195+1/2*F196))</f>
        <v>-1.6519127016634175E-5</v>
      </c>
      <c r="L196" s="4">
        <f t="shared" ref="L196:L201" si="70">$B$1*(-(M195+G196))</f>
        <v>-1.6105852480374126E-5</v>
      </c>
      <c r="M196" s="4">
        <f t="shared" ref="M196:M201" si="71">M195+1/6*(E196+2*F196+2*G196+H196)</f>
        <v>1.6106033318757004E-4</v>
      </c>
      <c r="N196" s="5">
        <f t="shared" ref="N196:N201" si="72">N195+1/6*(I196+2*J196+2*K196+L196)</f>
        <v>5.0003755797449934</v>
      </c>
    </row>
    <row r="197" spans="4:14" x14ac:dyDescent="0.25">
      <c r="D197" s="3">
        <f t="shared" ref="D197:D201" si="73">D196+$B$1</f>
        <v>19.400000000000006</v>
      </c>
      <c r="E197" s="4">
        <f t="shared" si="63"/>
        <v>-8.0536215693671744E-6</v>
      </c>
      <c r="F197" s="4">
        <f t="shared" si="64"/>
        <v>-7.8522532603115976E-6</v>
      </c>
      <c r="G197" s="4">
        <f t="shared" si="65"/>
        <v>-7.8572881544540276E-6</v>
      </c>
      <c r="H197" s="4">
        <f t="shared" si="66"/>
        <v>-7.6607035778227366E-6</v>
      </c>
      <c r="I197" s="4">
        <f t="shared" si="67"/>
        <v>-1.6106033318757006E-5</v>
      </c>
      <c r="J197" s="4">
        <f t="shared" si="68"/>
        <v>-1.5703352240288646E-5</v>
      </c>
      <c r="K197" s="4">
        <f t="shared" si="69"/>
        <v>-1.5713420655741428E-5</v>
      </c>
      <c r="L197" s="4">
        <f t="shared" si="70"/>
        <v>-1.5320304503311603E-5</v>
      </c>
      <c r="M197" s="4">
        <f t="shared" si="71"/>
        <v>1.5320476519144985E-4</v>
      </c>
      <c r="N197" s="5">
        <f t="shared" si="72"/>
        <v>5.0003598697643907</v>
      </c>
    </row>
    <row r="198" spans="4:14" x14ac:dyDescent="0.25">
      <c r="D198" s="3">
        <f t="shared" si="73"/>
        <v>19.500000000000007</v>
      </c>
      <c r="E198" s="4">
        <f t="shared" si="63"/>
        <v>-7.6607895972000233E-6</v>
      </c>
      <c r="F198" s="4">
        <f t="shared" si="64"/>
        <v>-7.4692446304046157E-6</v>
      </c>
      <c r="G198" s="4">
        <f t="shared" si="65"/>
        <v>-7.4740338781591399E-6</v>
      </c>
      <c r="H198" s="4">
        <f t="shared" si="66"/>
        <v>-7.2870392241107274E-6</v>
      </c>
      <c r="I198" s="4">
        <f t="shared" si="67"/>
        <v>-1.5320476519144987E-5</v>
      </c>
      <c r="J198" s="4">
        <f t="shared" si="68"/>
        <v>-1.4937437039284986E-5</v>
      </c>
      <c r="K198" s="4">
        <f t="shared" si="69"/>
        <v>-1.4947014287624756E-5</v>
      </c>
      <c r="L198" s="4">
        <f t="shared" si="70"/>
        <v>-1.4573073131329073E-5</v>
      </c>
      <c r="M198" s="4">
        <f t="shared" si="71"/>
        <v>1.4573236755171016E-4</v>
      </c>
      <c r="N198" s="5">
        <f t="shared" si="72"/>
        <v>5.0003449260223398</v>
      </c>
    </row>
    <row r="199" spans="4:14" x14ac:dyDescent="0.25">
      <c r="D199" s="3">
        <f t="shared" si="73"/>
        <v>19.600000000000009</v>
      </c>
      <c r="E199" s="4">
        <f t="shared" si="63"/>
        <v>-7.2871210464441658E-6</v>
      </c>
      <c r="F199" s="4">
        <f t="shared" si="64"/>
        <v>-7.1049200992255519E-6</v>
      </c>
      <c r="G199" s="4">
        <f t="shared" si="65"/>
        <v>-7.109475689517663E-6</v>
      </c>
      <c r="H199" s="4">
        <f t="shared" si="66"/>
        <v>-6.9316030301466358E-6</v>
      </c>
      <c r="I199" s="4">
        <f t="shared" si="67"/>
        <v>-1.4573236755171016E-5</v>
      </c>
      <c r="J199" s="4">
        <f t="shared" si="68"/>
        <v>-1.4208880702848808E-5</v>
      </c>
      <c r="K199" s="4">
        <f t="shared" si="69"/>
        <v>-1.4217990750209739E-5</v>
      </c>
      <c r="L199" s="4">
        <f t="shared" si="70"/>
        <v>-1.3862289186219251E-5</v>
      </c>
      <c r="M199" s="4">
        <f t="shared" si="71"/>
        <v>1.3862444827603061E-4</v>
      </c>
      <c r="N199" s="5">
        <f t="shared" si="72"/>
        <v>5.0003307111441986</v>
      </c>
    </row>
    <row r="200" spans="4:14" x14ac:dyDescent="0.25">
      <c r="D200" s="3">
        <f t="shared" si="73"/>
        <v>19.70000000000001</v>
      </c>
      <c r="E200" s="4">
        <f t="shared" si="63"/>
        <v>-6.9316808603005642E-6</v>
      </c>
      <c r="F200" s="4">
        <f t="shared" si="64"/>
        <v>-6.7583680087287858E-6</v>
      </c>
      <c r="G200" s="4">
        <f t="shared" si="65"/>
        <v>-6.7627013449634418E-6</v>
      </c>
      <c r="H200" s="4">
        <f t="shared" si="66"/>
        <v>-6.5935055943685841E-6</v>
      </c>
      <c r="I200" s="4">
        <f t="shared" si="67"/>
        <v>-1.3862444827603062E-5</v>
      </c>
      <c r="J200" s="4">
        <f t="shared" si="68"/>
        <v>-1.3515860784588035E-5</v>
      </c>
      <c r="K200" s="4">
        <f t="shared" si="69"/>
        <v>-1.3524526427166623E-5</v>
      </c>
      <c r="L200" s="4">
        <f t="shared" si="70"/>
        <v>-1.3186174693106718E-5</v>
      </c>
      <c r="M200" s="4">
        <f t="shared" si="71"/>
        <v>1.3186322741568835E-4</v>
      </c>
      <c r="N200" s="5">
        <f t="shared" si="72"/>
        <v>5.0003171895785412</v>
      </c>
    </row>
    <row r="201" spans="4:14" ht="15.75" thickBot="1" x14ac:dyDescent="0.3">
      <c r="D201" s="6">
        <f t="shared" si="73"/>
        <v>19.800000000000011</v>
      </c>
      <c r="E201" s="7">
        <f t="shared" si="63"/>
        <v>-6.5935796271997081E-6</v>
      </c>
      <c r="F201" s="7">
        <f t="shared" si="64"/>
        <v>-6.4287212028533014E-6</v>
      </c>
      <c r="G201" s="7">
        <f t="shared" si="65"/>
        <v>-6.4328431315482771E-6</v>
      </c>
      <c r="H201" s="7">
        <f t="shared" si="66"/>
        <v>-6.2719009298374754E-6</v>
      </c>
      <c r="I201" s="7">
        <f t="shared" si="67"/>
        <v>-1.3186322741568836E-5</v>
      </c>
      <c r="J201" s="7">
        <f t="shared" si="68"/>
        <v>-1.2856643760208851E-5</v>
      </c>
      <c r="K201" s="7">
        <f t="shared" si="69"/>
        <v>-1.2864886681426171E-5</v>
      </c>
      <c r="L201" s="7">
        <f t="shared" si="70"/>
        <v>-1.2543038428414007E-5</v>
      </c>
      <c r="M201" s="7">
        <f t="shared" si="71"/>
        <v>1.2543179254471495E-4</v>
      </c>
      <c r="N201" s="8">
        <f t="shared" si="72"/>
        <v>5.0003043275081991</v>
      </c>
    </row>
  </sheetData>
  <mergeCells count="2">
    <mergeCell ref="D1:N1"/>
    <mergeCell ref="P2:R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F102-8F9B-4821-A70F-B74D954CC32F}">
  <dimension ref="A1:N11"/>
  <sheetViews>
    <sheetView workbookViewId="0">
      <selection activeCell="P13" sqref="P13"/>
    </sheetView>
  </sheetViews>
  <sheetFormatPr baseColWidth="10" defaultRowHeight="15" x14ac:dyDescent="0.25"/>
  <cols>
    <col min="1" max="12" width="11.42578125" style="17"/>
    <col min="13" max="13" width="12.7109375" style="17" bestFit="1" customWidth="1"/>
    <col min="14" max="14" width="11.42578125" style="17"/>
  </cols>
  <sheetData>
    <row r="1" spans="1:14" ht="15.75" thickBot="1" x14ac:dyDescent="0.3">
      <c r="A1" s="28" t="s">
        <v>8</v>
      </c>
      <c r="B1" s="29">
        <v>0.25</v>
      </c>
      <c r="D1" s="53" t="s">
        <v>9</v>
      </c>
      <c r="E1" s="54"/>
      <c r="F1" s="55"/>
      <c r="I1" s="53" t="s">
        <v>12</v>
      </c>
      <c r="J1" s="54"/>
      <c r="K1" s="54"/>
      <c r="L1" s="54"/>
      <c r="M1" s="54"/>
      <c r="N1" s="55"/>
    </row>
    <row r="2" spans="1:14" x14ac:dyDescent="0.25">
      <c r="D2" s="19" t="s">
        <v>17</v>
      </c>
      <c r="E2" s="21" t="s">
        <v>11</v>
      </c>
      <c r="F2" s="20" t="s">
        <v>10</v>
      </c>
      <c r="I2" s="19" t="s">
        <v>17</v>
      </c>
      <c r="J2" s="21" t="s">
        <v>18</v>
      </c>
      <c r="K2" s="21" t="s">
        <v>13</v>
      </c>
      <c r="L2" s="21" t="s">
        <v>14</v>
      </c>
      <c r="M2" s="21" t="s">
        <v>15</v>
      </c>
      <c r="N2" s="20" t="s">
        <v>16</v>
      </c>
    </row>
    <row r="3" spans="1:14" x14ac:dyDescent="0.25">
      <c r="D3" s="3">
        <v>0</v>
      </c>
      <c r="E3" s="4">
        <v>0</v>
      </c>
      <c r="F3" s="5">
        <v>0</v>
      </c>
      <c r="I3" s="3">
        <v>0</v>
      </c>
      <c r="J3" s="4">
        <v>1</v>
      </c>
      <c r="K3" s="12"/>
      <c r="L3" s="4"/>
      <c r="M3" s="4"/>
      <c r="N3" s="5"/>
    </row>
    <row r="4" spans="1:14" x14ac:dyDescent="0.25">
      <c r="D4" s="3">
        <f>D3+$B$1</f>
        <v>0.25</v>
      </c>
      <c r="E4" s="4">
        <f>E3+$B$1*(6-(D3/10))</f>
        <v>1.5</v>
      </c>
      <c r="F4" s="5">
        <f>E3+$B$1*(6-(D3/10)+6-(E4/10))</f>
        <v>2.9624999999999999</v>
      </c>
      <c r="I4" s="3">
        <f>I3+$B$1</f>
        <v>0.25</v>
      </c>
      <c r="J4" s="4">
        <f>J3+1/6*(K4+2*L4+2*M4+N4)</f>
        <v>2.8347825683593748</v>
      </c>
      <c r="K4" s="4">
        <f>$B$1*(60*I3-J3/10)</f>
        <v>-2.5000000000000001E-2</v>
      </c>
      <c r="L4" s="4">
        <f>$B$1*(60*(I3+1/2*$B$1)-(J3+1/2*K4)/10)</f>
        <v>1.8503125</v>
      </c>
      <c r="M4" s="4">
        <f>$B$1*(60*(I3+1/2*$B$1)-(J3+1/2*L4)/10)</f>
        <v>1.8268710937499999</v>
      </c>
      <c r="N4" s="5">
        <f>$B$1*(60*(I3+$B$1)-(J3+M4)/10)</f>
        <v>3.6793282226562498</v>
      </c>
    </row>
    <row r="5" spans="1:14" x14ac:dyDescent="0.25">
      <c r="D5" s="3">
        <f t="shared" ref="D5:D11" si="0">D4+$B$1</f>
        <v>0.5</v>
      </c>
      <c r="E5" s="4">
        <f t="shared" ref="E5:E11" si="1">E4+$B$1*(6-(D4/10))</f>
        <v>2.9937499999999999</v>
      </c>
      <c r="F5" s="5">
        <f t="shared" ref="F5:F11" si="2">E4+$B$1*(6-(D4/10)+6-(E5/10))</f>
        <v>4.41890625</v>
      </c>
      <c r="I5" s="3">
        <f t="shared" ref="I5:I11" si="3">I4+$B$1</f>
        <v>0.5</v>
      </c>
      <c r="J5" s="4">
        <f t="shared" ref="J5:J11" si="4">J4+1/6*(K5+2*L5+2*M5+N5)</f>
        <v>8.327777377439519</v>
      </c>
      <c r="K5" s="4">
        <f t="shared" ref="K5:K11" si="5">$B$1*(60*I4-J4/10)</f>
        <v>3.6791304357910155</v>
      </c>
      <c r="L5" s="4">
        <f t="shared" ref="L5:L11" si="6">$B$1*(60*(I4+1/2*$B$1)-(J4+1/2*K5)/10)</f>
        <v>5.5081413053436279</v>
      </c>
      <c r="M5" s="4">
        <f t="shared" ref="M5:M11" si="7">$B$1*(60*(I4+1/2*$B$1)-(J4+1/2*L5)/10)</f>
        <v>5.4852786694742202</v>
      </c>
      <c r="N5" s="5">
        <f t="shared" ref="N5:N11" si="8">$B$1*(60*(I4+$B$1)-(J4+M5)/10)</f>
        <v>7.2919984690541604</v>
      </c>
    </row>
    <row r="6" spans="1:14" x14ac:dyDescent="0.25">
      <c r="D6" s="3">
        <f t="shared" si="0"/>
        <v>0.75</v>
      </c>
      <c r="E6" s="4">
        <f t="shared" si="1"/>
        <v>4.4812500000000002</v>
      </c>
      <c r="F6" s="5">
        <f t="shared" si="2"/>
        <v>5.8692187499999999</v>
      </c>
      <c r="I6" s="3">
        <f t="shared" si="3"/>
        <v>0.75</v>
      </c>
      <c r="J6" s="4">
        <f t="shared" si="4"/>
        <v>17.38866284549448</v>
      </c>
      <c r="K6" s="4">
        <f t="shared" si="5"/>
        <v>7.2918055655640117</v>
      </c>
      <c r="L6" s="4">
        <f t="shared" si="6"/>
        <v>9.0756579959944617</v>
      </c>
      <c r="M6" s="4">
        <f t="shared" si="7"/>
        <v>9.0533598406140818</v>
      </c>
      <c r="N6" s="5">
        <f t="shared" si="8"/>
        <v>10.815471569548659</v>
      </c>
    </row>
    <row r="7" spans="1:14" x14ac:dyDescent="0.25">
      <c r="D7" s="3">
        <f t="shared" si="0"/>
        <v>1</v>
      </c>
      <c r="E7" s="4">
        <f t="shared" si="1"/>
        <v>5.9625000000000004</v>
      </c>
      <c r="F7" s="5">
        <f t="shared" si="2"/>
        <v>7.3134375000000009</v>
      </c>
      <c r="I7" s="3">
        <f t="shared" si="3"/>
        <v>1</v>
      </c>
      <c r="J7" s="4">
        <f t="shared" si="4"/>
        <v>29.929347438570026</v>
      </c>
      <c r="K7" s="4">
        <f t="shared" si="5"/>
        <v>10.815283428862639</v>
      </c>
      <c r="L7" s="4">
        <f t="shared" si="6"/>
        <v>12.555092386001855</v>
      </c>
      <c r="M7" s="4">
        <f t="shared" si="7"/>
        <v>12.533344774037614</v>
      </c>
      <c r="N7" s="5">
        <f t="shared" si="8"/>
        <v>14.251949809511698</v>
      </c>
    </row>
    <row r="8" spans="1:14" x14ac:dyDescent="0.25">
      <c r="D8" s="3">
        <f t="shared" si="0"/>
        <v>1.25</v>
      </c>
      <c r="E8" s="4">
        <f t="shared" si="1"/>
        <v>7.4375</v>
      </c>
      <c r="F8" s="5">
        <f t="shared" si="2"/>
        <v>8.7515625000000004</v>
      </c>
      <c r="I8" s="3">
        <f t="shared" si="3"/>
        <v>1.25</v>
      </c>
      <c r="J8" s="4">
        <f t="shared" si="4"/>
        <v>45.863914610427678</v>
      </c>
      <c r="K8" s="4">
        <f t="shared" si="5"/>
        <v>14.251766314035748</v>
      </c>
      <c r="L8" s="4">
        <f t="shared" si="6"/>
        <v>15.948619235110302</v>
      </c>
      <c r="M8" s="4">
        <f t="shared" si="7"/>
        <v>15.927408573596871</v>
      </c>
      <c r="N8" s="5">
        <f t="shared" si="8"/>
        <v>17.603581099695827</v>
      </c>
    </row>
    <row r="9" spans="1:14" x14ac:dyDescent="0.25">
      <c r="D9" s="3">
        <f t="shared" si="0"/>
        <v>1.5</v>
      </c>
      <c r="E9" s="4">
        <f t="shared" si="1"/>
        <v>8.90625</v>
      </c>
      <c r="F9" s="5">
        <f t="shared" si="2"/>
        <v>10.18359375</v>
      </c>
      <c r="I9" s="3">
        <f t="shared" si="3"/>
        <v>1.5</v>
      </c>
      <c r="J9" s="4">
        <f t="shared" si="4"/>
        <v>65.108569101906852</v>
      </c>
      <c r="K9" s="4">
        <f t="shared" si="5"/>
        <v>17.603402134739309</v>
      </c>
      <c r="L9" s="4">
        <f t="shared" si="6"/>
        <v>19.258359608055066</v>
      </c>
      <c r="M9" s="4">
        <f t="shared" si="7"/>
        <v>19.237672639638621</v>
      </c>
      <c r="N9" s="5">
        <f t="shared" si="8"/>
        <v>20.872460318748342</v>
      </c>
    </row>
    <row r="10" spans="1:14" x14ac:dyDescent="0.25">
      <c r="D10" s="3">
        <f t="shared" si="0"/>
        <v>1.75</v>
      </c>
      <c r="E10" s="4">
        <f t="shared" si="1"/>
        <v>10.36875</v>
      </c>
      <c r="F10" s="5">
        <f t="shared" si="2"/>
        <v>11.60953125</v>
      </c>
      <c r="I10" s="3">
        <f t="shared" si="3"/>
        <v>1.75</v>
      </c>
      <c r="J10" s="4">
        <f t="shared" si="4"/>
        <v>87.581584566160444</v>
      </c>
      <c r="K10" s="4">
        <f t="shared" si="5"/>
        <v>20.872285772452329</v>
      </c>
      <c r="L10" s="4">
        <f t="shared" si="6"/>
        <v>22.486382200296674</v>
      </c>
      <c r="M10" s="4">
        <f t="shared" si="7"/>
        <v>22.46620599494862</v>
      </c>
      <c r="N10" s="5">
        <f t="shared" si="8"/>
        <v>24.060630622578614</v>
      </c>
    </row>
    <row r="11" spans="1:14" ht="15.75" thickBot="1" x14ac:dyDescent="0.3">
      <c r="D11" s="6">
        <f t="shared" si="0"/>
        <v>2</v>
      </c>
      <c r="E11" s="7">
        <f t="shared" si="1"/>
        <v>11.825000000000001</v>
      </c>
      <c r="F11" s="8">
        <f t="shared" si="2"/>
        <v>13.029375</v>
      </c>
      <c r="I11" s="6">
        <f t="shared" si="3"/>
        <v>2</v>
      </c>
      <c r="J11" s="7">
        <f t="shared" si="4"/>
        <v>113.20325248702798</v>
      </c>
      <c r="K11" s="7">
        <f t="shared" si="5"/>
        <v>24.060460385845989</v>
      </c>
      <c r="L11" s="7">
        <f t="shared" si="6"/>
        <v>25.634704631022913</v>
      </c>
      <c r="M11" s="7">
        <f t="shared" si="7"/>
        <v>25.615026577958204</v>
      </c>
      <c r="N11" s="8">
        <f t="shared" si="8"/>
        <v>27.170084721397032</v>
      </c>
    </row>
  </sheetData>
  <mergeCells count="2">
    <mergeCell ref="D1:F1"/>
    <mergeCell ref="I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7659-DDE5-48EE-98C8-24C76D534554}">
  <dimension ref="A1:E13"/>
  <sheetViews>
    <sheetView workbookViewId="0">
      <selection activeCell="E16" sqref="E16"/>
    </sheetView>
  </sheetViews>
  <sheetFormatPr baseColWidth="10" defaultRowHeight="15" x14ac:dyDescent="0.25"/>
  <cols>
    <col min="1" max="1" width="11.42578125" style="17"/>
    <col min="2" max="2" width="10.7109375" style="17" customWidth="1"/>
    <col min="3" max="5" width="11.42578125" style="17"/>
  </cols>
  <sheetData>
    <row r="1" spans="1:5" ht="15.75" thickBot="1" x14ac:dyDescent="0.3">
      <c r="A1" s="22" t="s">
        <v>0</v>
      </c>
      <c r="B1" s="38" t="s">
        <v>1</v>
      </c>
      <c r="D1" s="28" t="s">
        <v>2</v>
      </c>
      <c r="E1" s="39">
        <f>(2-0.1)/11</f>
        <v>0.17272727272727273</v>
      </c>
    </row>
    <row r="2" spans="1:5" ht="15.75" thickBot="1" x14ac:dyDescent="0.3">
      <c r="A2" s="34">
        <v>0.1</v>
      </c>
      <c r="B2" s="35">
        <f>-5/4*(A2*LN(2*A2^2+1)-SQRT(2)*(-ATAN(SQRT(2)*A2)+SQRT(2)*A2))</f>
        <v>-8.2838040399706267E-4</v>
      </c>
    </row>
    <row r="3" spans="1:5" ht="15.75" thickBot="1" x14ac:dyDescent="0.3">
      <c r="A3" s="34">
        <f>A2+0.1727</f>
        <v>0.2727</v>
      </c>
      <c r="B3" s="35">
        <f t="shared" ref="B3:B13" si="0">-5/4*(A3*LN(2*A3^2+1)-SQRT(2)*(-ATAN(SQRT(2)*A3)+SQRT(2)*A3))</f>
        <v>-1.6194649343140455E-2</v>
      </c>
      <c r="D3" s="28" t="s">
        <v>3</v>
      </c>
      <c r="E3" s="39">
        <f>(E1/2)*(B2+(2*SUM(B3:B12))+B13)</f>
        <v>-1.664739397798795</v>
      </c>
    </row>
    <row r="4" spans="1:5" x14ac:dyDescent="0.25">
      <c r="A4" s="34">
        <f t="shared" ref="A4:A13" si="1">A3+0.1727</f>
        <v>0.44540000000000002</v>
      </c>
      <c r="B4" s="35">
        <f t="shared" si="0"/>
        <v>-6.6218718913312158E-2</v>
      </c>
      <c r="E4" s="30"/>
    </row>
    <row r="5" spans="1:5" x14ac:dyDescent="0.25">
      <c r="A5" s="34">
        <f t="shared" si="1"/>
        <v>0.61809999999999998</v>
      </c>
      <c r="B5" s="35">
        <f t="shared" si="0"/>
        <v>-0.16316914048188563</v>
      </c>
      <c r="E5" s="33"/>
    </row>
    <row r="6" spans="1:5" x14ac:dyDescent="0.25">
      <c r="A6" s="34">
        <f t="shared" si="1"/>
        <v>0.79079999999999995</v>
      </c>
      <c r="B6" s="35">
        <f t="shared" si="0"/>
        <v>-0.31199442883402084</v>
      </c>
    </row>
    <row r="7" spans="1:5" x14ac:dyDescent="0.25">
      <c r="A7" s="34">
        <f t="shared" si="1"/>
        <v>0.96349999999999991</v>
      </c>
      <c r="B7" s="35">
        <f t="shared" si="0"/>
        <v>-0.51303297549714832</v>
      </c>
    </row>
    <row r="8" spans="1:5" x14ac:dyDescent="0.25">
      <c r="A8" s="34">
        <f t="shared" si="1"/>
        <v>1.1361999999999999</v>
      </c>
      <c r="B8" s="35">
        <f t="shared" si="0"/>
        <v>-0.76429723261035376</v>
      </c>
    </row>
    <row r="9" spans="1:5" x14ac:dyDescent="0.25">
      <c r="A9" s="34">
        <f t="shared" si="1"/>
        <v>1.3089</v>
      </c>
      <c r="B9" s="35">
        <f t="shared" si="0"/>
        <v>-1.0628489788491797</v>
      </c>
    </row>
    <row r="10" spans="1:5" x14ac:dyDescent="0.25">
      <c r="A10" s="34">
        <f t="shared" si="1"/>
        <v>1.4816</v>
      </c>
      <c r="B10" s="35">
        <f t="shared" si="0"/>
        <v>-1.4055065489750369</v>
      </c>
    </row>
    <row r="11" spans="1:5" x14ac:dyDescent="0.25">
      <c r="A11" s="34">
        <f t="shared" si="1"/>
        <v>1.6543000000000001</v>
      </c>
      <c r="B11" s="35">
        <f t="shared" si="0"/>
        <v>-1.7891730726450519</v>
      </c>
    </row>
    <row r="12" spans="1:5" x14ac:dyDescent="0.25">
      <c r="A12" s="34">
        <f t="shared" si="1"/>
        <v>1.8270000000000002</v>
      </c>
      <c r="B12" s="35">
        <f t="shared" si="0"/>
        <v>-2.210971542001599</v>
      </c>
    </row>
    <row r="13" spans="1:5" ht="15.75" thickBot="1" x14ac:dyDescent="0.3">
      <c r="A13" s="36">
        <f t="shared" si="1"/>
        <v>1.9997000000000003</v>
      </c>
      <c r="B13" s="37">
        <f t="shared" si="0"/>
        <v>-2.6682869125437501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3E4F-AE89-4386-BE3D-F10865F99729}">
  <dimension ref="A1:H26"/>
  <sheetViews>
    <sheetView zoomScale="85" zoomScaleNormal="85" workbookViewId="0">
      <selection activeCell="J13" sqref="J13"/>
    </sheetView>
  </sheetViews>
  <sheetFormatPr baseColWidth="10" defaultRowHeight="15" x14ac:dyDescent="0.25"/>
  <cols>
    <col min="1" max="8" width="11.42578125" style="17"/>
  </cols>
  <sheetData>
    <row r="1" spans="1:8" ht="15.75" thickBot="1" x14ac:dyDescent="0.3">
      <c r="A1" s="22" t="s">
        <v>4</v>
      </c>
      <c r="B1" s="9">
        <f>(6/24)</f>
        <v>0.25</v>
      </c>
      <c r="D1" s="22" t="s">
        <v>0</v>
      </c>
      <c r="E1" s="38" t="s">
        <v>6</v>
      </c>
    </row>
    <row r="2" spans="1:8" ht="15.75" thickBot="1" x14ac:dyDescent="0.3">
      <c r="A2" s="23" t="s">
        <v>5</v>
      </c>
      <c r="B2" s="40">
        <v>24</v>
      </c>
      <c r="D2" s="3">
        <v>0</v>
      </c>
      <c r="E2" s="41">
        <f>SQRT(1+(-COS(D2)*EXP(SIN(D2)))^2)</f>
        <v>1.4142135623730951</v>
      </c>
      <c r="G2" s="28" t="s">
        <v>7</v>
      </c>
      <c r="H2" s="39">
        <f>B1/3*(E2+4*(E3+E5+E7+E9+E11+E13+E15+E17+E19+E21+E23+E25)+2*(E4+E6+E8+E10+E12+E14+E16+E18+E20+E22+E24)+E26)</f>
        <v>7.8644606010908733</v>
      </c>
    </row>
    <row r="3" spans="1:8" x14ac:dyDescent="0.25">
      <c r="D3" s="3">
        <f>D2+$B$1</f>
        <v>0.25</v>
      </c>
      <c r="E3" s="41">
        <f t="shared" ref="E3:E26" si="0">SQRT(1+(-COS(D3)*EXP(SIN(D3)))^2)</f>
        <v>1.5936717509367133</v>
      </c>
    </row>
    <row r="4" spans="1:8" x14ac:dyDescent="0.25">
      <c r="D4" s="3">
        <f t="shared" ref="D4:D26" si="1">D3+$B$1</f>
        <v>0.5</v>
      </c>
      <c r="E4" s="41">
        <f t="shared" si="0"/>
        <v>1.734673292770508</v>
      </c>
    </row>
    <row r="5" spans="1:8" x14ac:dyDescent="0.25">
      <c r="D5" s="3">
        <f t="shared" si="1"/>
        <v>0.75</v>
      </c>
      <c r="E5" s="41">
        <f t="shared" si="0"/>
        <v>1.7586208658867672</v>
      </c>
    </row>
    <row r="6" spans="1:8" x14ac:dyDescent="0.25">
      <c r="D6" s="3">
        <f t="shared" si="1"/>
        <v>1</v>
      </c>
      <c r="E6" s="41">
        <f t="shared" si="0"/>
        <v>1.603422386123651</v>
      </c>
    </row>
    <row r="7" spans="1:8" x14ac:dyDescent="0.25">
      <c r="D7" s="3">
        <f t="shared" si="1"/>
        <v>1.25</v>
      </c>
      <c r="E7" s="41">
        <f t="shared" si="0"/>
        <v>1.2897355487713376</v>
      </c>
    </row>
    <row r="8" spans="1:8" x14ac:dyDescent="0.25">
      <c r="D8" s="3">
        <f t="shared" si="1"/>
        <v>1.5</v>
      </c>
      <c r="E8" s="41">
        <f t="shared" si="0"/>
        <v>1.0182279850446783</v>
      </c>
    </row>
    <row r="9" spans="1:8" x14ac:dyDescent="0.25">
      <c r="D9" s="3">
        <f t="shared" si="1"/>
        <v>1.75</v>
      </c>
      <c r="E9" s="41">
        <f t="shared" si="0"/>
        <v>1.1078640194633498</v>
      </c>
    </row>
    <row r="10" spans="1:8" x14ac:dyDescent="0.25">
      <c r="D10" s="3">
        <f t="shared" si="1"/>
        <v>2</v>
      </c>
      <c r="E10" s="41">
        <f t="shared" si="0"/>
        <v>1.437821429433267</v>
      </c>
    </row>
    <row r="11" spans="1:8" x14ac:dyDescent="0.25">
      <c r="D11" s="3">
        <f t="shared" si="1"/>
        <v>2.25</v>
      </c>
      <c r="E11" s="41">
        <f t="shared" si="0"/>
        <v>1.6942899174374064</v>
      </c>
    </row>
    <row r="12" spans="1:8" x14ac:dyDescent="0.25">
      <c r="D12" s="3">
        <f t="shared" si="1"/>
        <v>2.5</v>
      </c>
      <c r="E12" s="41">
        <f t="shared" si="0"/>
        <v>1.7676121263023505</v>
      </c>
    </row>
    <row r="13" spans="1:8" x14ac:dyDescent="0.25">
      <c r="D13" s="3">
        <f t="shared" si="1"/>
        <v>2.75</v>
      </c>
      <c r="E13" s="41">
        <f t="shared" si="0"/>
        <v>1.6831169532676564</v>
      </c>
    </row>
    <row r="14" spans="1:8" x14ac:dyDescent="0.25">
      <c r="D14" s="3">
        <f t="shared" si="1"/>
        <v>3</v>
      </c>
      <c r="E14" s="41">
        <f t="shared" si="0"/>
        <v>1.5164722006742528</v>
      </c>
    </row>
    <row r="15" spans="1:8" x14ac:dyDescent="0.25">
      <c r="D15" s="3">
        <f t="shared" si="1"/>
        <v>3.25</v>
      </c>
      <c r="E15" s="41">
        <f t="shared" si="0"/>
        <v>1.340146447883737</v>
      </c>
    </row>
    <row r="16" spans="1:8" x14ac:dyDescent="0.25">
      <c r="D16" s="3">
        <f t="shared" si="1"/>
        <v>3.5</v>
      </c>
      <c r="E16" s="41">
        <f t="shared" si="0"/>
        <v>1.1978311292853923</v>
      </c>
    </row>
    <row r="17" spans="4:5" x14ac:dyDescent="0.25">
      <c r="D17" s="3">
        <f t="shared" si="1"/>
        <v>3.75</v>
      </c>
      <c r="E17" s="41">
        <f t="shared" si="0"/>
        <v>1.1021199643021469</v>
      </c>
    </row>
    <row r="18" spans="4:5" x14ac:dyDescent="0.25">
      <c r="D18" s="3">
        <f t="shared" si="1"/>
        <v>4</v>
      </c>
      <c r="E18" s="41">
        <f t="shared" si="0"/>
        <v>1.0459656515677005</v>
      </c>
    </row>
    <row r="19" spans="4:5" x14ac:dyDescent="0.25">
      <c r="D19" s="3">
        <f t="shared" si="1"/>
        <v>4.25</v>
      </c>
      <c r="E19" s="41">
        <f t="shared" si="0"/>
        <v>1.0164766535736371</v>
      </c>
    </row>
    <row r="20" spans="4:5" x14ac:dyDescent="0.25">
      <c r="D20" s="3">
        <f t="shared" si="1"/>
        <v>4.5</v>
      </c>
      <c r="E20" s="41">
        <f t="shared" si="0"/>
        <v>1.0031400799949486</v>
      </c>
    </row>
    <row r="21" spans="4:5" x14ac:dyDescent="0.25">
      <c r="D21" s="3">
        <f>D20+$B$1</f>
        <v>4.75</v>
      </c>
      <c r="E21" s="41">
        <f t="shared" si="0"/>
        <v>1.0000958075940503</v>
      </c>
    </row>
    <row r="22" spans="4:5" x14ac:dyDescent="0.25">
      <c r="D22" s="3">
        <f t="shared" si="1"/>
        <v>5</v>
      </c>
      <c r="E22" s="41">
        <f t="shared" si="0"/>
        <v>1.0058936446177458</v>
      </c>
    </row>
    <row r="23" spans="4:5" x14ac:dyDescent="0.25">
      <c r="D23" s="3">
        <f t="shared" si="1"/>
        <v>5.25</v>
      </c>
      <c r="E23" s="41">
        <f t="shared" si="0"/>
        <v>1.023258014016035</v>
      </c>
    </row>
    <row r="24" spans="4:5" x14ac:dyDescent="0.25">
      <c r="D24" s="3">
        <f t="shared" si="1"/>
        <v>5.5</v>
      </c>
      <c r="E24" s="41">
        <f t="shared" si="0"/>
        <v>1.0594713137598695</v>
      </c>
    </row>
    <row r="25" spans="4:5" x14ac:dyDescent="0.25">
      <c r="D25" s="3">
        <f t="shared" si="1"/>
        <v>5.75</v>
      </c>
      <c r="E25" s="41">
        <f t="shared" si="0"/>
        <v>1.1262140803777936</v>
      </c>
    </row>
    <row r="26" spans="4:5" ht="15.75" thickBot="1" x14ac:dyDescent="0.3">
      <c r="D26" s="6">
        <f t="shared" si="1"/>
        <v>6</v>
      </c>
      <c r="E26" s="42">
        <f t="shared" si="0"/>
        <v>1.2358110775261435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1E2F-51FF-4B9B-90DA-56A6B91FC471}">
  <dimension ref="A1:R177"/>
  <sheetViews>
    <sheetView zoomScale="85" zoomScaleNormal="85" workbookViewId="0">
      <selection activeCell="H13" sqref="H13"/>
    </sheetView>
  </sheetViews>
  <sheetFormatPr baseColWidth="10" defaultRowHeight="15" x14ac:dyDescent="0.25"/>
  <cols>
    <col min="1" max="17" width="11.42578125" style="17"/>
    <col min="18" max="18" width="12.5703125" style="17" bestFit="1" customWidth="1"/>
  </cols>
  <sheetData>
    <row r="1" spans="1:18" ht="15.75" thickBot="1" x14ac:dyDescent="0.3">
      <c r="A1" s="22" t="s">
        <v>8</v>
      </c>
      <c r="B1" s="9">
        <v>1E-4</v>
      </c>
      <c r="H1" s="22" t="s">
        <v>44</v>
      </c>
      <c r="I1" s="9">
        <v>0.873</v>
      </c>
      <c r="K1" s="22" t="s">
        <v>4</v>
      </c>
      <c r="L1" s="9">
        <f>(16-0)/L2</f>
        <v>9.2485549132947972E-2</v>
      </c>
      <c r="N1" s="22" t="s">
        <v>0</v>
      </c>
      <c r="O1" s="38" t="s">
        <v>1</v>
      </c>
      <c r="R1" s="30"/>
    </row>
    <row r="2" spans="1:18" ht="15.75" thickBot="1" x14ac:dyDescent="0.3">
      <c r="A2" s="19" t="s">
        <v>43</v>
      </c>
      <c r="B2" s="5">
        <v>12.425178738088672</v>
      </c>
      <c r="D2" s="22" t="s">
        <v>35</v>
      </c>
      <c r="E2" s="9">
        <f>(60-(B2-(3*B1)))^2+(60-(B2-(3*B1)))*SIN(SQRT((B2-(3*B1))))</f>
        <v>2245.5998088929155</v>
      </c>
      <c r="H2" s="19" t="s">
        <v>45</v>
      </c>
      <c r="I2" s="5">
        <f>((16-0)^3*I1)/0.12</f>
        <v>29798.400000000001</v>
      </c>
      <c r="K2" s="23" t="s">
        <v>5</v>
      </c>
      <c r="L2" s="8">
        <f>I4</f>
        <v>173</v>
      </c>
      <c r="N2" s="34">
        <v>0</v>
      </c>
      <c r="O2" s="35">
        <f>(60-N2)^2+(60-N2)*SIN(SQRT(N2))</f>
        <v>3600</v>
      </c>
    </row>
    <row r="3" spans="1:18" ht="15.75" thickBot="1" x14ac:dyDescent="0.3">
      <c r="A3" s="23" t="s">
        <v>42</v>
      </c>
      <c r="B3" s="8">
        <f>(E2-8*E3+13*E4-13*E6+8*E7-E8)/(8*(B1)^3)</f>
        <v>0</v>
      </c>
      <c r="D3" s="19" t="s">
        <v>36</v>
      </c>
      <c r="E3" s="5">
        <f>(60-(B2-(2*B1)))^2+(60-(B2-(2*B1)))*SIN(SQRT((B2-(2*B1))))</f>
        <v>2245.5897054069037</v>
      </c>
      <c r="H3" s="19" t="s">
        <v>46</v>
      </c>
      <c r="I3" s="5">
        <f>SQRT(I2)</f>
        <v>172.62213067854307</v>
      </c>
      <c r="N3" s="34">
        <f>N2+$L$1</f>
        <v>9.2485549132947972E-2</v>
      </c>
      <c r="O3" s="35">
        <f t="shared" ref="O3:O68" si="0">(60-N3)^2+(60-N3)*SIN(SQRT(N3))</f>
        <v>3606.8494910795262</v>
      </c>
      <c r="Q3" s="28" t="s">
        <v>3</v>
      </c>
      <c r="R3" s="43">
        <f>(L1/2)*(O2+(2*SUM(O3:O174))+O175)</f>
        <v>43839.216586118404</v>
      </c>
    </row>
    <row r="4" spans="1:18" ht="15.75" thickBot="1" x14ac:dyDescent="0.3">
      <c r="D4" s="19" t="s">
        <v>37</v>
      </c>
      <c r="E4" s="5">
        <f>(60-(B2-(B1)))^2+(60-(B2-(B1)))*SIN(SQRT((B2-(B1))))</f>
        <v>2245.5796019496215</v>
      </c>
      <c r="H4" s="23" t="s">
        <v>47</v>
      </c>
      <c r="I4" s="8">
        <v>173</v>
      </c>
      <c r="N4" s="34">
        <f t="shared" ref="N4:N22" si="1">N3+$L$1</f>
        <v>0.18497109826589594</v>
      </c>
      <c r="O4" s="35">
        <f t="shared" si="0"/>
        <v>3602.777315976678</v>
      </c>
      <c r="R4" s="44"/>
    </row>
    <row r="5" spans="1:18" x14ac:dyDescent="0.25">
      <c r="D5" s="19" t="s">
        <v>38</v>
      </c>
      <c r="E5" s="5">
        <f>(60-(B2))^2+(60-(B2))*SIN(SQRT((B2)))</f>
        <v>2245.5694985210689</v>
      </c>
      <c r="N5" s="34">
        <f t="shared" si="1"/>
        <v>0.2774566473988439</v>
      </c>
      <c r="O5" s="35">
        <f t="shared" si="0"/>
        <v>3596.8058559881738</v>
      </c>
      <c r="R5" s="33"/>
    </row>
    <row r="6" spans="1:18" x14ac:dyDescent="0.25">
      <c r="D6" s="19" t="s">
        <v>39</v>
      </c>
      <c r="E6" s="5">
        <f>(60-(B2+(B1)))^2+(60-(B2+(B1)))*SIN(SQRT((B2+(B1))))</f>
        <v>2245.5593951212468</v>
      </c>
      <c r="N6" s="34">
        <f t="shared" si="1"/>
        <v>0.36994219653179189</v>
      </c>
      <c r="O6" s="35">
        <f t="shared" si="0"/>
        <v>3589.817288218193</v>
      </c>
      <c r="R6" s="33"/>
    </row>
    <row r="7" spans="1:18" x14ac:dyDescent="0.25">
      <c r="D7" s="19" t="s">
        <v>40</v>
      </c>
      <c r="E7" s="5">
        <f>(60-(B2+(2*B1)))^2+(60-(B2+(2*B1)))*SIN(SQRT((B2+(2*B1))))</f>
        <v>2245.5492917501542</v>
      </c>
      <c r="N7" s="34">
        <f t="shared" si="1"/>
        <v>0.46242774566473988</v>
      </c>
      <c r="O7" s="35">
        <f t="shared" si="0"/>
        <v>3582.1602644891786</v>
      </c>
    </row>
    <row r="8" spans="1:18" ht="15.75" thickBot="1" x14ac:dyDescent="0.3">
      <c r="D8" s="23" t="s">
        <v>41</v>
      </c>
      <c r="E8" s="8">
        <f>(60-(B2+(3*B1)))^2+(60-(B2+(3*B1)))*SIN(SQRT((B2+(3*B1))))</f>
        <v>2245.5391884077908</v>
      </c>
      <c r="N8" s="34">
        <f t="shared" si="1"/>
        <v>0.55491329479768781</v>
      </c>
      <c r="O8" s="35">
        <f t="shared" si="0"/>
        <v>3574.0171501786062</v>
      </c>
    </row>
    <row r="9" spans="1:18" x14ac:dyDescent="0.25">
      <c r="N9" s="34">
        <f t="shared" si="1"/>
        <v>0.64739884393063574</v>
      </c>
      <c r="O9" s="35">
        <f t="shared" si="0"/>
        <v>3565.498431300733</v>
      </c>
    </row>
    <row r="10" spans="1:18" x14ac:dyDescent="0.25">
      <c r="N10" s="34">
        <f t="shared" si="1"/>
        <v>0.73988439306358367</v>
      </c>
      <c r="O10" s="35">
        <f t="shared" si="0"/>
        <v>3556.6775312203863</v>
      </c>
    </row>
    <row r="11" spans="1:18" x14ac:dyDescent="0.25">
      <c r="N11" s="34">
        <f t="shared" si="1"/>
        <v>0.8323699421965316</v>
      </c>
      <c r="O11" s="35">
        <f t="shared" si="0"/>
        <v>3547.6064708040258</v>
      </c>
    </row>
    <row r="12" spans="1:18" x14ac:dyDescent="0.25">
      <c r="N12" s="34">
        <f t="shared" si="1"/>
        <v>0.92485549132947953</v>
      </c>
      <c r="O12" s="35">
        <f t="shared" si="0"/>
        <v>3538.323886058703</v>
      </c>
    </row>
    <row r="13" spans="1:18" x14ac:dyDescent="0.25">
      <c r="N13" s="34">
        <f t="shared" si="1"/>
        <v>1.0173410404624275</v>
      </c>
      <c r="O13" s="35">
        <f t="shared" si="0"/>
        <v>3528.8595295896744</v>
      </c>
    </row>
    <row r="14" spans="1:18" x14ac:dyDescent="0.25">
      <c r="N14" s="34">
        <f t="shared" si="1"/>
        <v>1.1098265895953754</v>
      </c>
      <c r="O14" s="35">
        <f t="shared" si="0"/>
        <v>3519.2369796393909</v>
      </c>
    </row>
    <row r="15" spans="1:18" x14ac:dyDescent="0.25">
      <c r="N15" s="34">
        <f t="shared" si="1"/>
        <v>1.2023121387283233</v>
      </c>
      <c r="O15" s="35">
        <f t="shared" si="0"/>
        <v>3509.4753614696856</v>
      </c>
    </row>
    <row r="16" spans="1:18" x14ac:dyDescent="0.25">
      <c r="N16" s="34">
        <f t="shared" si="1"/>
        <v>1.2947976878612713</v>
      </c>
      <c r="O16" s="35">
        <f t="shared" si="0"/>
        <v>3499.5904901104691</v>
      </c>
    </row>
    <row r="17" spans="14:15" x14ac:dyDescent="0.25">
      <c r="N17" s="34">
        <f t="shared" si="1"/>
        <v>1.3872832369942192</v>
      </c>
      <c r="O17" s="35">
        <f t="shared" si="0"/>
        <v>3489.5956568397869</v>
      </c>
    </row>
    <row r="18" spans="14:15" x14ac:dyDescent="0.25">
      <c r="N18" s="34">
        <f t="shared" si="1"/>
        <v>1.4797687861271671</v>
      </c>
      <c r="O18" s="35">
        <f t="shared" si="0"/>
        <v>3479.5021870954474</v>
      </c>
    </row>
    <row r="19" spans="14:15" x14ac:dyDescent="0.25">
      <c r="N19" s="34">
        <f t="shared" si="1"/>
        <v>1.572254335260115</v>
      </c>
      <c r="O19" s="35">
        <f t="shared" si="0"/>
        <v>3469.3198465746759</v>
      </c>
    </row>
    <row r="20" spans="14:15" x14ac:dyDescent="0.25">
      <c r="N20" s="34">
        <f t="shared" si="1"/>
        <v>1.664739884393063</v>
      </c>
      <c r="O20" s="35">
        <f t="shared" si="0"/>
        <v>3459.0571434711142</v>
      </c>
    </row>
    <row r="21" spans="14:15" x14ac:dyDescent="0.25">
      <c r="N21" s="34">
        <f t="shared" si="1"/>
        <v>1.7572254335260109</v>
      </c>
      <c r="O21" s="35">
        <f t="shared" si="0"/>
        <v>3448.7215578096893</v>
      </c>
    </row>
    <row r="22" spans="14:15" x14ac:dyDescent="0.25">
      <c r="N22" s="34">
        <f t="shared" si="1"/>
        <v>1.8497109826589588</v>
      </c>
      <c r="O22" s="35">
        <f t="shared" si="0"/>
        <v>3438.3197184521291</v>
      </c>
    </row>
    <row r="23" spans="14:15" x14ac:dyDescent="0.25">
      <c r="N23" s="34">
        <f t="shared" ref="N23:N68" si="2">N22+$L$1</f>
        <v>1.9421965317919068</v>
      </c>
      <c r="O23" s="35">
        <f t="shared" si="0"/>
        <v>3427.8575417913971</v>
      </c>
    </row>
    <row r="24" spans="14:15" x14ac:dyDescent="0.25">
      <c r="N24" s="34">
        <f t="shared" si="2"/>
        <v>2.0346820809248549</v>
      </c>
      <c r="O24" s="35">
        <f t="shared" si="0"/>
        <v>3417.3403419016272</v>
      </c>
    </row>
    <row r="25" spans="14:15" x14ac:dyDescent="0.25">
      <c r="N25" s="34">
        <f t="shared" si="2"/>
        <v>2.1271676300578028</v>
      </c>
      <c r="O25" s="35">
        <f t="shared" si="0"/>
        <v>3406.7729190840096</v>
      </c>
    </row>
    <row r="26" spans="14:15" x14ac:dyDescent="0.25">
      <c r="N26" s="34">
        <f t="shared" si="2"/>
        <v>2.2196531791907508</v>
      </c>
      <c r="O26" s="35">
        <f t="shared" si="0"/>
        <v>3396.159631828903</v>
      </c>
    </row>
    <row r="27" spans="14:15" x14ac:dyDescent="0.25">
      <c r="N27" s="34">
        <f t="shared" si="2"/>
        <v>2.3121387283236987</v>
      </c>
      <c r="O27" s="35">
        <f t="shared" si="0"/>
        <v>3385.5044558840996</v>
      </c>
    </row>
    <row r="28" spans="14:15" x14ac:dyDescent="0.25">
      <c r="N28" s="34">
        <f t="shared" si="2"/>
        <v>2.4046242774566466</v>
      </c>
      <c r="O28" s="35">
        <f t="shared" si="0"/>
        <v>3374.8110331809517</v>
      </c>
    </row>
    <row r="29" spans="14:15" x14ac:dyDescent="0.25">
      <c r="N29" s="34">
        <f t="shared" si="2"/>
        <v>2.4971098265895946</v>
      </c>
      <c r="O29" s="35">
        <f t="shared" si="0"/>
        <v>3364.0827126976487</v>
      </c>
    </row>
    <row r="30" spans="14:15" x14ac:dyDescent="0.25">
      <c r="N30" s="34">
        <f t="shared" si="2"/>
        <v>2.5895953757225425</v>
      </c>
      <c r="O30" s="35">
        <f t="shared" si="0"/>
        <v>3353.3225848499287</v>
      </c>
    </row>
    <row r="31" spans="14:15" x14ac:dyDescent="0.25">
      <c r="N31" s="34">
        <f t="shared" si="2"/>
        <v>2.6820809248554904</v>
      </c>
      <c r="O31" s="35">
        <f t="shared" si="0"/>
        <v>3342.5335106390835</v>
      </c>
    </row>
    <row r="32" spans="14:15" x14ac:dyDescent="0.25">
      <c r="N32" s="34">
        <f t="shared" si="2"/>
        <v>2.7745664739884384</v>
      </c>
      <c r="O32" s="35">
        <f t="shared" si="0"/>
        <v>3331.7181465181138</v>
      </c>
    </row>
    <row r="33" spans="14:15" x14ac:dyDescent="0.25">
      <c r="N33" s="34">
        <f t="shared" si="2"/>
        <v>2.8670520231213863</v>
      </c>
      <c r="O33" s="35">
        <f t="shared" si="0"/>
        <v>3320.8789657338707</v>
      </c>
    </row>
    <row r="34" spans="14:15" x14ac:dyDescent="0.25">
      <c r="N34" s="34">
        <f t="shared" si="2"/>
        <v>2.9595375722543342</v>
      </c>
      <c r="O34" s="35">
        <f t="shared" si="0"/>
        <v>3310.0182767481692</v>
      </c>
    </row>
    <row r="35" spans="14:15" x14ac:dyDescent="0.25">
      <c r="N35" s="34">
        <f t="shared" si="2"/>
        <v>3.0520231213872822</v>
      </c>
      <c r="O35" s="35">
        <f t="shared" si="0"/>
        <v>3299.138239221516</v>
      </c>
    </row>
    <row r="36" spans="14:15" x14ac:dyDescent="0.25">
      <c r="N36" s="34">
        <f t="shared" si="2"/>
        <v>3.1445086705202301</v>
      </c>
      <c r="O36" s="35">
        <f t="shared" si="0"/>
        <v>3288.2408779504253</v>
      </c>
    </row>
    <row r="37" spans="14:15" x14ac:dyDescent="0.25">
      <c r="N37" s="34">
        <f t="shared" si="2"/>
        <v>3.236994219653178</v>
      </c>
      <c r="O37" s="35">
        <f t="shared" si="0"/>
        <v>3277.3280950765297</v>
      </c>
    </row>
    <row r="38" spans="14:15" x14ac:dyDescent="0.25">
      <c r="N38" s="34">
        <f t="shared" si="2"/>
        <v>3.3294797687861259</v>
      </c>
      <c r="O38" s="35">
        <f t="shared" si="0"/>
        <v>3266.4016808282722</v>
      </c>
    </row>
    <row r="39" spans="14:15" x14ac:dyDescent="0.25">
      <c r="N39" s="34">
        <f t="shared" si="2"/>
        <v>3.4219653179190739</v>
      </c>
      <c r="O39" s="35">
        <f t="shared" si="0"/>
        <v>3255.4633230102199</v>
      </c>
    </row>
    <row r="40" spans="14:15" x14ac:dyDescent="0.25">
      <c r="N40" s="34">
        <f t="shared" si="2"/>
        <v>3.5144508670520218</v>
      </c>
      <c r="O40" s="35">
        <f t="shared" si="0"/>
        <v>3244.5146154183512</v>
      </c>
    </row>
    <row r="41" spans="14:15" x14ac:dyDescent="0.25">
      <c r="N41" s="34">
        <f t="shared" si="2"/>
        <v>3.6069364161849697</v>
      </c>
      <c r="O41" s="35">
        <f t="shared" si="0"/>
        <v>3233.5570653300806</v>
      </c>
    </row>
    <row r="42" spans="14:15" x14ac:dyDescent="0.25">
      <c r="N42" s="34">
        <f t="shared" si="2"/>
        <v>3.6994219653179177</v>
      </c>
      <c r="O42" s="35">
        <f t="shared" si="0"/>
        <v>3222.5921001937504</v>
      </c>
    </row>
    <row r="43" spans="14:15" x14ac:dyDescent="0.25">
      <c r="N43" s="34">
        <f t="shared" si="2"/>
        <v>3.7919075144508656</v>
      </c>
      <c r="O43" s="35">
        <f t="shared" si="0"/>
        <v>3211.6210736226581</v>
      </c>
    </row>
    <row r="44" spans="14:15" x14ac:dyDescent="0.25">
      <c r="N44" s="34">
        <f t="shared" si="2"/>
        <v>3.8843930635838135</v>
      </c>
      <c r="O44" s="35">
        <f t="shared" si="0"/>
        <v>3200.6452707825983</v>
      </c>
    </row>
    <row r="45" spans="14:15" x14ac:dyDescent="0.25">
      <c r="N45" s="34">
        <f t="shared" si="2"/>
        <v>3.9768786127167615</v>
      </c>
      <c r="O45" s="35">
        <f t="shared" si="0"/>
        <v>3189.6659132485488</v>
      </c>
    </row>
    <row r="46" spans="14:15" x14ac:dyDescent="0.25">
      <c r="N46" s="34">
        <f t="shared" si="2"/>
        <v>4.0693641618497098</v>
      </c>
      <c r="O46" s="35">
        <f t="shared" si="0"/>
        <v>3178.6841633950739</v>
      </c>
    </row>
    <row r="47" spans="14:15" x14ac:dyDescent="0.25">
      <c r="N47" s="34">
        <f t="shared" si="2"/>
        <v>4.1618497109826578</v>
      </c>
      <c r="O47" s="35">
        <f t="shared" si="0"/>
        <v>3167.701128375842</v>
      </c>
    </row>
    <row r="48" spans="14:15" x14ac:dyDescent="0.25">
      <c r="N48" s="34">
        <f t="shared" si="2"/>
        <v>4.2543352601156057</v>
      </c>
      <c r="O48" s="35">
        <f t="shared" si="0"/>
        <v>3156.7178637398733</v>
      </c>
    </row>
    <row r="49" spans="14:15" x14ac:dyDescent="0.25">
      <c r="N49" s="34">
        <f t="shared" si="2"/>
        <v>4.3468208092485536</v>
      </c>
      <c r="O49" s="35">
        <f t="shared" si="0"/>
        <v>3145.7353767256941</v>
      </c>
    </row>
    <row r="50" spans="14:15" x14ac:dyDescent="0.25">
      <c r="N50" s="34">
        <f t="shared" si="2"/>
        <v>4.4393063583815016</v>
      </c>
      <c r="O50" s="35">
        <f t="shared" si="0"/>
        <v>3134.7546292690618</v>
      </c>
    </row>
    <row r="51" spans="14:15" x14ac:dyDescent="0.25">
      <c r="N51" s="34">
        <f t="shared" si="2"/>
        <v>4.5317919075144495</v>
      </c>
      <c r="O51" s="35">
        <f t="shared" si="0"/>
        <v>3123.7765407552652</v>
      </c>
    </row>
    <row r="52" spans="14:15" x14ac:dyDescent="0.25">
      <c r="N52" s="34">
        <f t="shared" si="2"/>
        <v>4.6242774566473974</v>
      </c>
      <c r="O52" s="35">
        <f t="shared" si="0"/>
        <v>3112.8019905430701</v>
      </c>
    </row>
    <row r="53" spans="14:15" x14ac:dyDescent="0.25">
      <c r="N53" s="34">
        <f t="shared" si="2"/>
        <v>4.7167630057803454</v>
      </c>
      <c r="O53" s="35">
        <f t="shared" si="0"/>
        <v>3101.8318202839864</v>
      </c>
    </row>
    <row r="54" spans="14:15" x14ac:dyDescent="0.25">
      <c r="N54" s="34">
        <f t="shared" si="2"/>
        <v>4.8092485549132933</v>
      </c>
      <c r="O54" s="35">
        <f t="shared" si="0"/>
        <v>3090.8668360576135</v>
      </c>
    </row>
    <row r="55" spans="14:15" x14ac:dyDescent="0.25">
      <c r="N55" s="34">
        <f t="shared" si="2"/>
        <v>4.9017341040462412</v>
      </c>
      <c r="O55" s="35">
        <f t="shared" si="0"/>
        <v>3079.9078103413722</v>
      </c>
    </row>
    <row r="56" spans="14:15" x14ac:dyDescent="0.25">
      <c r="N56" s="34">
        <f t="shared" si="2"/>
        <v>4.9942196531791891</v>
      </c>
      <c r="O56" s="35">
        <f t="shared" si="0"/>
        <v>3068.9554838307336</v>
      </c>
    </row>
    <row r="57" spans="14:15" x14ac:dyDescent="0.25">
      <c r="N57" s="34">
        <f t="shared" si="2"/>
        <v>5.0867052023121371</v>
      </c>
      <c r="O57" s="35">
        <f t="shared" si="0"/>
        <v>3058.0105671242263</v>
      </c>
    </row>
    <row r="58" spans="14:15" x14ac:dyDescent="0.25">
      <c r="N58" s="34">
        <f t="shared" si="2"/>
        <v>5.179190751445085</v>
      </c>
      <c r="O58" s="35">
        <f t="shared" si="0"/>
        <v>3047.0737422858792</v>
      </c>
    </row>
    <row r="59" spans="14:15" x14ac:dyDescent="0.25">
      <c r="N59" s="34">
        <f t="shared" si="2"/>
        <v>5.2716763005780329</v>
      </c>
      <c r="O59" s="35">
        <f t="shared" si="0"/>
        <v>3036.1456642963321</v>
      </c>
    </row>
    <row r="60" spans="14:15" x14ac:dyDescent="0.25">
      <c r="N60" s="34">
        <f t="shared" si="2"/>
        <v>5.3641618497109809</v>
      </c>
      <c r="O60" s="35">
        <f t="shared" si="0"/>
        <v>3025.2269624026694</v>
      </c>
    </row>
    <row r="61" spans="14:15" x14ac:dyDescent="0.25">
      <c r="N61" s="34">
        <f t="shared" si="2"/>
        <v>5.4566473988439288</v>
      </c>
      <c r="O61" s="35">
        <f t="shared" si="0"/>
        <v>3014.3182413758877</v>
      </c>
    </row>
    <row r="62" spans="14:15" x14ac:dyDescent="0.25">
      <c r="N62" s="34">
        <f t="shared" si="2"/>
        <v>5.5491329479768767</v>
      </c>
      <c r="O62" s="35">
        <f t="shared" si="0"/>
        <v>3003.4200826840406</v>
      </c>
    </row>
    <row r="63" spans="14:15" x14ac:dyDescent="0.25">
      <c r="N63" s="34">
        <f t="shared" si="2"/>
        <v>5.6416184971098247</v>
      </c>
      <c r="O63" s="35">
        <f t="shared" si="0"/>
        <v>2992.533045588224</v>
      </c>
    </row>
    <row r="64" spans="14:15" x14ac:dyDescent="0.25">
      <c r="N64" s="34">
        <f t="shared" si="2"/>
        <v>5.7341040462427726</v>
      </c>
      <c r="O64" s="35">
        <f t="shared" si="0"/>
        <v>2981.6576681678544</v>
      </c>
    </row>
    <row r="65" spans="14:15" x14ac:dyDescent="0.25">
      <c r="N65" s="34">
        <f t="shared" si="2"/>
        <v>5.8265895953757205</v>
      </c>
      <c r="O65" s="35">
        <f t="shared" si="0"/>
        <v>2970.7944682810598</v>
      </c>
    </row>
    <row r="66" spans="14:15" x14ac:dyDescent="0.25">
      <c r="N66" s="34">
        <f t="shared" si="2"/>
        <v>5.9190751445086685</v>
      </c>
      <c r="O66" s="35">
        <f t="shared" si="0"/>
        <v>2959.9439444654117</v>
      </c>
    </row>
    <row r="67" spans="14:15" x14ac:dyDescent="0.25">
      <c r="N67" s="34">
        <f t="shared" si="2"/>
        <v>6.0115606936416164</v>
      </c>
      <c r="O67" s="35">
        <f t="shared" ref="O67" si="3">(60-N67)^2+(60-N67)*SIN(SQRT(N67))</f>
        <v>2949.1065767837281</v>
      </c>
    </row>
    <row r="68" spans="14:15" x14ac:dyDescent="0.25">
      <c r="N68" s="34">
        <f t="shared" si="2"/>
        <v>6.1040462427745643</v>
      </c>
      <c r="O68" s="35">
        <f t="shared" si="0"/>
        <v>2938.2828276192486</v>
      </c>
    </row>
    <row r="69" spans="14:15" x14ac:dyDescent="0.25">
      <c r="N69" s="34">
        <f t="shared" ref="N69:N132" si="4">N68+$L$1</f>
        <v>6.1965317919075122</v>
      </c>
      <c r="O69" s="35">
        <f t="shared" ref="O69:O132" si="5">(60-N69)^2+(60-N69)*SIN(SQRT(N69))</f>
        <v>2927.4731424240454</v>
      </c>
    </row>
    <row r="70" spans="14:15" x14ac:dyDescent="0.25">
      <c r="N70" s="34">
        <f t="shared" si="4"/>
        <v>6.2890173410404602</v>
      </c>
      <c r="O70" s="35">
        <f t="shared" si="5"/>
        <v>2916.6779504242036</v>
      </c>
    </row>
    <row r="71" spans="14:15" x14ac:dyDescent="0.25">
      <c r="N71" s="34">
        <f t="shared" si="4"/>
        <v>6.3815028901734081</v>
      </c>
      <c r="O71" s="35">
        <f t="shared" si="5"/>
        <v>2905.8976652849869</v>
      </c>
    </row>
    <row r="72" spans="14:15" x14ac:dyDescent="0.25">
      <c r="N72" s="34">
        <f t="shared" si="4"/>
        <v>6.473988439306356</v>
      </c>
      <c r="O72" s="35">
        <f t="shared" si="5"/>
        <v>2895.1326857388935</v>
      </c>
    </row>
    <row r="73" spans="14:15" x14ac:dyDescent="0.25">
      <c r="N73" s="34">
        <f t="shared" si="4"/>
        <v>6.566473988439304</v>
      </c>
      <c r="O73" s="35">
        <f t="shared" si="5"/>
        <v>2884.3833961792775</v>
      </c>
    </row>
    <row r="74" spans="14:15" x14ac:dyDescent="0.25">
      <c r="N74" s="34">
        <f t="shared" si="4"/>
        <v>6.6589595375722519</v>
      </c>
      <c r="O74" s="35">
        <f t="shared" si="5"/>
        <v>2873.6501672219783</v>
      </c>
    </row>
    <row r="75" spans="14:15" x14ac:dyDescent="0.25">
      <c r="N75" s="34">
        <f t="shared" si="4"/>
        <v>6.7514450867051998</v>
      </c>
      <c r="O75" s="35">
        <f t="shared" si="5"/>
        <v>2862.9333562371571</v>
      </c>
    </row>
    <row r="76" spans="14:15" x14ac:dyDescent="0.25">
      <c r="N76" s="34">
        <f t="shared" si="4"/>
        <v>6.8439306358381478</v>
      </c>
      <c r="O76" s="35">
        <f t="shared" si="5"/>
        <v>2852.233307853422</v>
      </c>
    </row>
    <row r="77" spans="14:15" x14ac:dyDescent="0.25">
      <c r="N77" s="34">
        <f t="shared" si="4"/>
        <v>6.9364161849710957</v>
      </c>
      <c r="O77" s="35">
        <f t="shared" si="5"/>
        <v>2841.5503544360704</v>
      </c>
    </row>
    <row r="78" spans="14:15" x14ac:dyDescent="0.25">
      <c r="N78" s="34">
        <f t="shared" si="4"/>
        <v>7.0289017341040436</v>
      </c>
      <c r="O78" s="35">
        <f t="shared" si="5"/>
        <v>2830.8848165412019</v>
      </c>
    </row>
    <row r="79" spans="14:15" x14ac:dyDescent="0.25">
      <c r="N79" s="34">
        <f t="shared" si="4"/>
        <v>7.1213872832369915</v>
      </c>
      <c r="O79" s="35">
        <f t="shared" si="5"/>
        <v>2820.2370033472666</v>
      </c>
    </row>
    <row r="80" spans="14:15" x14ac:dyDescent="0.25">
      <c r="N80" s="34">
        <f t="shared" si="4"/>
        <v>7.2138728323699395</v>
      </c>
      <c r="O80" s="35">
        <f t="shared" si="5"/>
        <v>2809.6072130655002</v>
      </c>
    </row>
    <row r="81" spans="14:15" x14ac:dyDescent="0.25">
      <c r="N81" s="34">
        <f t="shared" si="4"/>
        <v>7.3063583815028874</v>
      </c>
      <c r="O81" s="35">
        <f t="shared" si="5"/>
        <v>2798.9957333306038</v>
      </c>
    </row>
    <row r="82" spans="14:15" x14ac:dyDescent="0.25">
      <c r="N82" s="34">
        <f t="shared" si="4"/>
        <v>7.3988439306358353</v>
      </c>
      <c r="O82" s="35">
        <f t="shared" si="5"/>
        <v>2788.4028415728944</v>
      </c>
    </row>
    <row r="83" spans="14:15" x14ac:dyDescent="0.25">
      <c r="N83" s="34">
        <f t="shared" si="4"/>
        <v>7.4913294797687833</v>
      </c>
      <c r="O83" s="35">
        <f t="shared" si="5"/>
        <v>2777.8288053730694</v>
      </c>
    </row>
    <row r="84" spans="14:15" x14ac:dyDescent="0.25">
      <c r="N84" s="34">
        <f t="shared" si="4"/>
        <v>7.5838150289017312</v>
      </c>
      <c r="O84" s="35">
        <f t="shared" si="5"/>
        <v>2767.273882800655</v>
      </c>
    </row>
    <row r="85" spans="14:15" x14ac:dyDescent="0.25">
      <c r="N85" s="34">
        <f t="shared" si="4"/>
        <v>7.6763005780346791</v>
      </c>
      <c r="O85" s="35">
        <f t="shared" si="5"/>
        <v>2756.738322737107</v>
      </c>
    </row>
    <row r="86" spans="14:15" x14ac:dyDescent="0.25">
      <c r="N86" s="34">
        <f t="shared" si="4"/>
        <v>7.7687861271676271</v>
      </c>
      <c r="O86" s="35">
        <f t="shared" si="5"/>
        <v>2746.2223651844783</v>
      </c>
    </row>
    <row r="87" spans="14:15" x14ac:dyDescent="0.25">
      <c r="N87" s="34">
        <f t="shared" si="4"/>
        <v>7.861271676300575</v>
      </c>
      <c r="O87" s="35">
        <f t="shared" si="5"/>
        <v>2735.7262415604946</v>
      </c>
    </row>
    <row r="88" spans="14:15" x14ac:dyDescent="0.25">
      <c r="N88" s="34">
        <f t="shared" si="4"/>
        <v>7.9537572254335229</v>
      </c>
      <c r="O88" s="35">
        <f t="shared" si="5"/>
        <v>2725.2501749808212</v>
      </c>
    </row>
    <row r="89" spans="14:15" x14ac:dyDescent="0.25">
      <c r="N89" s="34">
        <f t="shared" si="4"/>
        <v>8.0462427745664709</v>
      </c>
      <c r="O89" s="35">
        <f t="shared" si="5"/>
        <v>2714.794380529248</v>
      </c>
    </row>
    <row r="90" spans="14:15" x14ac:dyDescent="0.25">
      <c r="N90" s="34">
        <f t="shared" si="4"/>
        <v>8.1387283236994197</v>
      </c>
      <c r="O90" s="35">
        <f t="shared" si="5"/>
        <v>2704.3590655164753</v>
      </c>
    </row>
    <row r="91" spans="14:15" x14ac:dyDescent="0.25">
      <c r="N91" s="34">
        <f t="shared" si="4"/>
        <v>8.2312138728323685</v>
      </c>
      <c r="O91" s="35">
        <f t="shared" si="5"/>
        <v>2693.9444297281193</v>
      </c>
    </row>
    <row r="92" spans="14:15" x14ac:dyDescent="0.25">
      <c r="N92" s="34">
        <f t="shared" si="4"/>
        <v>8.3236994219653173</v>
      </c>
      <c r="O92" s="35">
        <f t="shared" si="5"/>
        <v>2683.5506656625425</v>
      </c>
    </row>
    <row r="93" spans="14:15" x14ac:dyDescent="0.25">
      <c r="N93" s="34">
        <f t="shared" si="4"/>
        <v>8.4161849710982661</v>
      </c>
      <c r="O93" s="35">
        <f t="shared" si="5"/>
        <v>2673.1779587590381</v>
      </c>
    </row>
    <row r="94" spans="14:15" x14ac:dyDescent="0.25">
      <c r="N94" s="34">
        <f t="shared" si="4"/>
        <v>8.508670520231215</v>
      </c>
      <c r="O94" s="35">
        <f t="shared" si="5"/>
        <v>2662.8264876169033</v>
      </c>
    </row>
    <row r="95" spans="14:15" x14ac:dyDescent="0.25">
      <c r="N95" s="34">
        <f t="shared" si="4"/>
        <v>8.6011560693641638</v>
      </c>
      <c r="O95" s="35">
        <f t="shared" si="5"/>
        <v>2652.496424205855</v>
      </c>
    </row>
    <row r="96" spans="14:15" x14ac:dyDescent="0.25">
      <c r="N96" s="34">
        <f t="shared" si="4"/>
        <v>8.6936416184971126</v>
      </c>
      <c r="O96" s="35">
        <f t="shared" si="5"/>
        <v>2642.1879340682663</v>
      </c>
    </row>
    <row r="97" spans="14:15" x14ac:dyDescent="0.25">
      <c r="N97" s="34">
        <f t="shared" si="4"/>
        <v>8.7861271676300614</v>
      </c>
      <c r="O97" s="35">
        <f t="shared" si="5"/>
        <v>2631.9011765136088</v>
      </c>
    </row>
    <row r="98" spans="14:15" x14ac:dyDescent="0.25">
      <c r="N98" s="34">
        <f t="shared" si="4"/>
        <v>8.8786127167630102</v>
      </c>
      <c r="O98" s="35">
        <f t="shared" si="5"/>
        <v>2621.6363048055296</v>
      </c>
    </row>
    <row r="99" spans="14:15" x14ac:dyDescent="0.25">
      <c r="N99" s="34">
        <f t="shared" si="4"/>
        <v>8.971098265895959</v>
      </c>
      <c r="O99" s="35">
        <f t="shared" si="5"/>
        <v>2611.3934663418995</v>
      </c>
    </row>
    <row r="100" spans="14:15" x14ac:dyDescent="0.25">
      <c r="N100" s="34">
        <f t="shared" si="4"/>
        <v>9.0635838150289079</v>
      </c>
      <c r="O100" s="35">
        <f t="shared" si="5"/>
        <v>2601.172802828205</v>
      </c>
    </row>
    <row r="101" spans="14:15" x14ac:dyDescent="0.25">
      <c r="N101" s="34">
        <f t="shared" si="4"/>
        <v>9.1560693641618567</v>
      </c>
      <c r="O101" s="35">
        <f t="shared" si="5"/>
        <v>2590.9744504445844</v>
      </c>
    </row>
    <row r="102" spans="14:15" x14ac:dyDescent="0.25">
      <c r="N102" s="34">
        <f t="shared" si="4"/>
        <v>9.2485549132948055</v>
      </c>
      <c r="O102" s="35">
        <f t="shared" si="5"/>
        <v>2580.7985400068437</v>
      </c>
    </row>
    <row r="103" spans="14:15" x14ac:dyDescent="0.25">
      <c r="N103" s="34">
        <f t="shared" si="4"/>
        <v>9.3410404624277543</v>
      </c>
      <c r="O103" s="35">
        <f t="shared" si="5"/>
        <v>2570.6451971216979</v>
      </c>
    </row>
    <row r="104" spans="14:15" x14ac:dyDescent="0.25">
      <c r="N104" s="34">
        <f t="shared" si="4"/>
        <v>9.4335260115607031</v>
      </c>
      <c r="O104" s="35">
        <f t="shared" si="5"/>
        <v>2560.5145423365602</v>
      </c>
    </row>
    <row r="105" spans="14:15" x14ac:dyDescent="0.25">
      <c r="N105" s="34">
        <f t="shared" si="4"/>
        <v>9.526011560693652</v>
      </c>
      <c r="O105" s="35">
        <f t="shared" si="5"/>
        <v>2550.4066912840763</v>
      </c>
    </row>
    <row r="106" spans="14:15" x14ac:dyDescent="0.25">
      <c r="N106" s="34">
        <f t="shared" si="4"/>
        <v>9.6184971098266008</v>
      </c>
      <c r="O106" s="35">
        <f t="shared" si="5"/>
        <v>2540.321754821699</v>
      </c>
    </row>
    <row r="107" spans="14:15" x14ac:dyDescent="0.25">
      <c r="N107" s="34">
        <f t="shared" si="4"/>
        <v>9.7109826589595496</v>
      </c>
      <c r="O107" s="35">
        <f t="shared" si="5"/>
        <v>2530.2598391664819</v>
      </c>
    </row>
    <row r="108" spans="14:15" x14ac:dyDescent="0.25">
      <c r="N108" s="34">
        <f t="shared" si="4"/>
        <v>9.8034682080924984</v>
      </c>
      <c r="O108" s="35">
        <f t="shared" si="5"/>
        <v>2520.2210460253436</v>
      </c>
    </row>
    <row r="109" spans="14:15" x14ac:dyDescent="0.25">
      <c r="N109" s="34">
        <f t="shared" si="4"/>
        <v>9.8959537572254472</v>
      </c>
      <c r="O109" s="35">
        <f t="shared" si="5"/>
        <v>2510.2054727209725</v>
      </c>
    </row>
    <row r="110" spans="14:15" x14ac:dyDescent="0.25">
      <c r="N110" s="34">
        <f t="shared" si="4"/>
        <v>9.9884393063583961</v>
      </c>
      <c r="O110" s="35">
        <f t="shared" si="5"/>
        <v>2500.2132123135907</v>
      </c>
    </row>
    <row r="111" spans="14:15" x14ac:dyDescent="0.25">
      <c r="N111" s="34">
        <f t="shared" si="4"/>
        <v>10.080924855491345</v>
      </c>
      <c r="O111" s="35">
        <f t="shared" si="5"/>
        <v>2490.2443537187328</v>
      </c>
    </row>
    <row r="112" spans="14:15" x14ac:dyDescent="0.25">
      <c r="N112" s="34">
        <f t="shared" si="4"/>
        <v>10.173410404624294</v>
      </c>
      <c r="O112" s="35">
        <f t="shared" si="5"/>
        <v>2480.2989818212286</v>
      </c>
    </row>
    <row r="113" spans="14:15" x14ac:dyDescent="0.25">
      <c r="N113" s="34">
        <f t="shared" si="4"/>
        <v>10.265895953757243</v>
      </c>
      <c r="O113" s="35">
        <f t="shared" si="5"/>
        <v>2470.377177585538</v>
      </c>
    </row>
    <row r="114" spans="14:15" x14ac:dyDescent="0.25">
      <c r="N114" s="34">
        <f t="shared" si="4"/>
        <v>10.358381502890191</v>
      </c>
      <c r="O114" s="35">
        <f t="shared" si="5"/>
        <v>2460.4790181625999</v>
      </c>
    </row>
    <row r="115" spans="14:15" x14ac:dyDescent="0.25">
      <c r="N115" s="34">
        <f t="shared" si="4"/>
        <v>10.45086705202314</v>
      </c>
      <c r="O115" s="35">
        <f t="shared" si="5"/>
        <v>2450.6045769933321</v>
      </c>
    </row>
    <row r="116" spans="14:15" x14ac:dyDescent="0.25">
      <c r="N116" s="34">
        <f t="shared" si="4"/>
        <v>10.543352601156089</v>
      </c>
      <c r="O116" s="35">
        <f t="shared" si="5"/>
        <v>2440.7539239089283</v>
      </c>
    </row>
    <row r="117" spans="14:15" x14ac:dyDescent="0.25">
      <c r="N117" s="34">
        <f t="shared" si="4"/>
        <v>10.635838150289038</v>
      </c>
      <c r="O117" s="35">
        <f t="shared" si="5"/>
        <v>2430.9271252280673</v>
      </c>
    </row>
    <row r="118" spans="14:15" x14ac:dyDescent="0.25">
      <c r="N118" s="34">
        <f t="shared" si="4"/>
        <v>10.728323699421987</v>
      </c>
      <c r="O118" s="35">
        <f t="shared" si="5"/>
        <v>2421.1242438511822</v>
      </c>
    </row>
    <row r="119" spans="14:15" x14ac:dyDescent="0.25">
      <c r="N119" s="34">
        <f t="shared" si="4"/>
        <v>10.820809248554935</v>
      </c>
      <c r="O119" s="35">
        <f t="shared" si="5"/>
        <v>2411.3453393518771</v>
      </c>
    </row>
    <row r="120" spans="14:15" x14ac:dyDescent="0.25">
      <c r="N120" s="34">
        <f t="shared" si="4"/>
        <v>10.913294797687884</v>
      </c>
      <c r="O120" s="35">
        <f t="shared" si="5"/>
        <v>2401.590468065634</v>
      </c>
    </row>
    <row r="121" spans="14:15" x14ac:dyDescent="0.25">
      <c r="N121" s="34">
        <f t="shared" si="4"/>
        <v>11.005780346820833</v>
      </c>
      <c r="O121" s="35">
        <f t="shared" si="5"/>
        <v>2391.8596831758814</v>
      </c>
    </row>
    <row r="122" spans="14:15" x14ac:dyDescent="0.25">
      <c r="N122" s="34">
        <f t="shared" si="4"/>
        <v>11.098265895953782</v>
      </c>
      <c r="O122" s="35">
        <f t="shared" si="5"/>
        <v>2382.1530347975659</v>
      </c>
    </row>
    <row r="123" spans="14:15" x14ac:dyDescent="0.25">
      <c r="N123" s="34">
        <f t="shared" si="4"/>
        <v>11.190751445086731</v>
      </c>
      <c r="O123" s="35">
        <f t="shared" si="5"/>
        <v>2372.4705700582767</v>
      </c>
    </row>
    <row r="124" spans="14:15" x14ac:dyDescent="0.25">
      <c r="N124" s="34">
        <f t="shared" si="4"/>
        <v>11.28323699421968</v>
      </c>
      <c r="O124" s="35">
        <f t="shared" si="5"/>
        <v>2362.8123331770644</v>
      </c>
    </row>
    <row r="125" spans="14:15" x14ac:dyDescent="0.25">
      <c r="N125" s="34">
        <f t="shared" si="4"/>
        <v>11.375722543352628</v>
      </c>
      <c r="O125" s="35">
        <f t="shared" si="5"/>
        <v>2353.178365540989</v>
      </c>
    </row>
    <row r="126" spans="14:15" x14ac:dyDescent="0.25">
      <c r="N126" s="34">
        <f t="shared" si="4"/>
        <v>11.468208092485577</v>
      </c>
      <c r="O126" s="35">
        <f t="shared" si="5"/>
        <v>2343.568705779528</v>
      </c>
    </row>
    <row r="127" spans="14:15" x14ac:dyDescent="0.25">
      <c r="N127" s="34">
        <f t="shared" si="4"/>
        <v>11.560693641618526</v>
      </c>
      <c r="O127" s="35">
        <f t="shared" si="5"/>
        <v>2333.9833898368884</v>
      </c>
    </row>
    <row r="128" spans="14:15" x14ac:dyDescent="0.25">
      <c r="N128" s="34">
        <f t="shared" si="4"/>
        <v>11.653179190751475</v>
      </c>
      <c r="O128" s="35">
        <f t="shared" si="5"/>
        <v>2324.4224510423178</v>
      </c>
    </row>
    <row r="129" spans="14:15" x14ac:dyDescent="0.25">
      <c r="N129" s="34">
        <f t="shared" si="4"/>
        <v>11.745664739884424</v>
      </c>
      <c r="O129" s="35">
        <f t="shared" si="5"/>
        <v>2314.885920178474</v>
      </c>
    </row>
    <row r="130" spans="14:15" x14ac:dyDescent="0.25">
      <c r="N130" s="34">
        <f t="shared" si="4"/>
        <v>11.838150289017372</v>
      </c>
      <c r="O130" s="35">
        <f t="shared" si="5"/>
        <v>2305.3738255479375</v>
      </c>
    </row>
    <row r="131" spans="14:15" x14ac:dyDescent="0.25">
      <c r="N131" s="34">
        <f t="shared" si="4"/>
        <v>11.930635838150321</v>
      </c>
      <c r="O131" s="35">
        <f t="shared" si="5"/>
        <v>2295.8861930379112</v>
      </c>
    </row>
    <row r="132" spans="14:15" x14ac:dyDescent="0.25">
      <c r="N132" s="34">
        <f t="shared" si="4"/>
        <v>12.02312138728327</v>
      </c>
      <c r="O132" s="35">
        <f t="shared" si="5"/>
        <v>2286.423046183193</v>
      </c>
    </row>
    <row r="133" spans="14:15" x14ac:dyDescent="0.25">
      <c r="N133" s="34">
        <f t="shared" ref="N133:N175" si="6">N132+$L$1</f>
        <v>12.115606936416219</v>
      </c>
      <c r="O133" s="35">
        <f t="shared" ref="O133:O175" si="7">(60-N133)^2+(60-N133)*SIN(SQRT(N133))</f>
        <v>2276.9844062274587</v>
      </c>
    </row>
    <row r="134" spans="14:15" x14ac:dyDescent="0.25">
      <c r="N134" s="34">
        <f t="shared" si="6"/>
        <v>12.208092485549168</v>
      </c>
      <c r="O134" s="35">
        <f t="shared" si="7"/>
        <v>2267.5702921829361</v>
      </c>
    </row>
    <row r="135" spans="14:15" x14ac:dyDescent="0.25">
      <c r="N135" s="34">
        <f t="shared" si="6"/>
        <v>12.300578034682117</v>
      </c>
      <c r="O135" s="35">
        <f t="shared" si="7"/>
        <v>2258.1807208884979</v>
      </c>
    </row>
    <row r="136" spans="14:15" x14ac:dyDescent="0.25">
      <c r="N136" s="34">
        <f t="shared" si="6"/>
        <v>12.393063583815065</v>
      </c>
      <c r="O136" s="35">
        <f t="shared" si="7"/>
        <v>2248.8157070662587</v>
      </c>
    </row>
    <row r="137" spans="14:15" x14ac:dyDescent="0.25">
      <c r="N137" s="34">
        <f t="shared" si="6"/>
        <v>12.485549132948014</v>
      </c>
      <c r="O137" s="35">
        <f t="shared" si="7"/>
        <v>2239.4752633766871</v>
      </c>
    </row>
    <row r="138" spans="14:15" x14ac:dyDescent="0.25">
      <c r="N138" s="34">
        <f t="shared" si="6"/>
        <v>12.578034682080963</v>
      </c>
      <c r="O138" s="35">
        <f t="shared" si="7"/>
        <v>2230.1594004723233</v>
      </c>
    </row>
    <row r="139" spans="14:15" x14ac:dyDescent="0.25">
      <c r="N139" s="34">
        <f t="shared" si="6"/>
        <v>12.670520231213912</v>
      </c>
      <c r="O139" s="35">
        <f t="shared" si="7"/>
        <v>2220.8681270501106</v>
      </c>
    </row>
    <row r="140" spans="14:15" x14ac:dyDescent="0.25">
      <c r="N140" s="34">
        <f t="shared" si="6"/>
        <v>12.763005780346861</v>
      </c>
      <c r="O140" s="35">
        <f t="shared" si="7"/>
        <v>2211.6014499024132</v>
      </c>
    </row>
    <row r="141" spans="14:15" x14ac:dyDescent="0.25">
      <c r="N141" s="34">
        <f t="shared" si="6"/>
        <v>12.855491329479809</v>
      </c>
      <c r="O141" s="35">
        <f t="shared" si="7"/>
        <v>2202.3593739667422</v>
      </c>
    </row>
    <row r="142" spans="14:15" x14ac:dyDescent="0.25">
      <c r="N142" s="34">
        <f t="shared" si="6"/>
        <v>12.947976878612758</v>
      </c>
      <c r="O142" s="35">
        <f t="shared" si="7"/>
        <v>2193.1419023742487</v>
      </c>
    </row>
    <row r="143" spans="14:15" x14ac:dyDescent="0.25">
      <c r="N143" s="34">
        <f t="shared" si="6"/>
        <v>13.040462427745707</v>
      </c>
      <c r="O143" s="35">
        <f t="shared" si="7"/>
        <v>2183.9490364970025</v>
      </c>
    </row>
    <row r="144" spans="14:15" x14ac:dyDescent="0.25">
      <c r="N144" s="34">
        <f t="shared" si="6"/>
        <v>13.132947976878656</v>
      </c>
      <c r="O144" s="35">
        <f t="shared" si="7"/>
        <v>2174.7807759941156</v>
      </c>
    </row>
    <row r="145" spans="14:15" x14ac:dyDescent="0.25">
      <c r="N145" s="34">
        <f t="shared" si="6"/>
        <v>13.225433526011605</v>
      </c>
      <c r="O145" s="35">
        <f t="shared" si="7"/>
        <v>2165.6371188567305</v>
      </c>
    </row>
    <row r="146" spans="14:15" x14ac:dyDescent="0.25">
      <c r="N146" s="34">
        <f t="shared" si="6"/>
        <v>13.317919075144554</v>
      </c>
      <c r="O146" s="35">
        <f t="shared" si="7"/>
        <v>2156.518061451914</v>
      </c>
    </row>
    <row r="147" spans="14:15" x14ac:dyDescent="0.25">
      <c r="N147" s="34">
        <f t="shared" si="6"/>
        <v>13.410404624277502</v>
      </c>
      <c r="O147" s="35">
        <f t="shared" si="7"/>
        <v>2147.4235985654886</v>
      </c>
    </row>
    <row r="148" spans="14:15" x14ac:dyDescent="0.25">
      <c r="N148" s="34">
        <f t="shared" si="6"/>
        <v>13.502890173410451</v>
      </c>
      <c r="O148" s="35">
        <f t="shared" si="7"/>
        <v>2138.353723443839</v>
      </c>
    </row>
    <row r="149" spans="14:15" x14ac:dyDescent="0.25">
      <c r="N149" s="34">
        <f t="shared" si="6"/>
        <v>13.5953757225434</v>
      </c>
      <c r="O149" s="35">
        <f t="shared" si="7"/>
        <v>2129.3084278347064</v>
      </c>
    </row>
    <row r="150" spans="14:15" x14ac:dyDescent="0.25">
      <c r="N150" s="34">
        <f t="shared" si="6"/>
        <v>13.687861271676349</v>
      </c>
      <c r="O150" s="35">
        <f t="shared" si="7"/>
        <v>2120.2877020270325</v>
      </c>
    </row>
    <row r="151" spans="14:15" x14ac:dyDescent="0.25">
      <c r="N151" s="34">
        <f t="shared" si="6"/>
        <v>13.780346820809298</v>
      </c>
      <c r="O151" s="35">
        <f t="shared" si="7"/>
        <v>2111.2915348898414</v>
      </c>
    </row>
    <row r="152" spans="14:15" x14ac:dyDescent="0.25">
      <c r="N152" s="34">
        <f t="shared" si="6"/>
        <v>13.872832369942246</v>
      </c>
      <c r="O152" s="35">
        <f t="shared" si="7"/>
        <v>2102.3199139102258</v>
      </c>
    </row>
    <row r="153" spans="14:15" x14ac:dyDescent="0.25">
      <c r="N153" s="34">
        <f t="shared" si="6"/>
        <v>13.965317919075195</v>
      </c>
      <c r="O153" s="35">
        <f t="shared" si="7"/>
        <v>2093.3728252304277</v>
      </c>
    </row>
    <row r="154" spans="14:15" x14ac:dyDescent="0.25">
      <c r="N154" s="34">
        <f t="shared" si="6"/>
        <v>14.057803468208144</v>
      </c>
      <c r="O154" s="35">
        <f t="shared" si="7"/>
        <v>2084.4502536840773</v>
      </c>
    </row>
    <row r="155" spans="14:15" x14ac:dyDescent="0.25">
      <c r="N155" s="34">
        <f t="shared" si="6"/>
        <v>14.150289017341093</v>
      </c>
      <c r="O155" s="35">
        <f t="shared" si="7"/>
        <v>2075.5521828315741</v>
      </c>
    </row>
    <row r="156" spans="14:15" x14ac:dyDescent="0.25">
      <c r="N156" s="34">
        <f t="shared" si="6"/>
        <v>14.242774566474042</v>
      </c>
      <c r="O156" s="35">
        <f t="shared" si="7"/>
        <v>2066.6785949946675</v>
      </c>
    </row>
    <row r="157" spans="14:15" x14ac:dyDescent="0.25">
      <c r="N157" s="34">
        <f t="shared" si="6"/>
        <v>14.335260115606991</v>
      </c>
      <c r="O157" s="35">
        <f t="shared" si="7"/>
        <v>2057.8294712902384</v>
      </c>
    </row>
    <row r="158" spans="14:15" x14ac:dyDescent="0.25">
      <c r="N158" s="34">
        <f t="shared" si="6"/>
        <v>14.427745664739939</v>
      </c>
      <c r="O158" s="35">
        <f t="shared" si="7"/>
        <v>2049.0047916633166</v>
      </c>
    </row>
    <row r="159" spans="14:15" x14ac:dyDescent="0.25">
      <c r="N159" s="34">
        <f t="shared" si="6"/>
        <v>14.520231213872888</v>
      </c>
      <c r="O159" s="35">
        <f t="shared" si="7"/>
        <v>2040.2045349193447</v>
      </c>
    </row>
    <row r="160" spans="14:15" x14ac:dyDescent="0.25">
      <c r="N160" s="34">
        <f t="shared" si="6"/>
        <v>14.612716763005837</v>
      </c>
      <c r="O160" s="35">
        <f t="shared" si="7"/>
        <v>2031.4286787557173</v>
      </c>
    </row>
    <row r="161" spans="14:15" x14ac:dyDescent="0.25">
      <c r="N161" s="34">
        <f t="shared" si="6"/>
        <v>14.705202312138786</v>
      </c>
      <c r="O161" s="35">
        <f t="shared" si="7"/>
        <v>2022.6771997926101</v>
      </c>
    </row>
    <row r="162" spans="14:15" x14ac:dyDescent="0.25">
      <c r="N162" s="34">
        <f t="shared" si="6"/>
        <v>14.797687861271735</v>
      </c>
      <c r="O162" s="35">
        <f t="shared" si="7"/>
        <v>2013.9500736031218</v>
      </c>
    </row>
    <row r="163" spans="14:15" x14ac:dyDescent="0.25">
      <c r="N163" s="34">
        <f t="shared" si="6"/>
        <v>14.890173410404683</v>
      </c>
      <c r="O163" s="35">
        <f t="shared" si="7"/>
        <v>2005.2472747427403</v>
      </c>
    </row>
    <row r="164" spans="14:15" x14ac:dyDescent="0.25">
      <c r="N164" s="34">
        <f t="shared" si="6"/>
        <v>14.982658959537632</v>
      </c>
      <c r="O164" s="35">
        <f t="shared" si="7"/>
        <v>1996.5687767781628</v>
      </c>
    </row>
    <row r="165" spans="14:15" x14ac:dyDescent="0.25">
      <c r="N165" s="34">
        <f t="shared" si="6"/>
        <v>15.075144508670581</v>
      </c>
      <c r="O165" s="35">
        <f t="shared" si="7"/>
        <v>1987.9145523154709</v>
      </c>
    </row>
    <row r="166" spans="14:15" x14ac:dyDescent="0.25">
      <c r="N166" s="34">
        <f t="shared" si="6"/>
        <v>15.16763005780353</v>
      </c>
      <c r="O166" s="35">
        <f t="shared" si="7"/>
        <v>1979.2845730276954</v>
      </c>
    </row>
    <row r="167" spans="14:15" x14ac:dyDescent="0.25">
      <c r="N167" s="34">
        <f t="shared" si="6"/>
        <v>15.260115606936479</v>
      </c>
      <c r="O167" s="35">
        <f t="shared" si="7"/>
        <v>1970.6788096817681</v>
      </c>
    </row>
    <row r="168" spans="14:15" x14ac:dyDescent="0.25">
      <c r="N168" s="34">
        <f t="shared" si="6"/>
        <v>15.352601156069428</v>
      </c>
      <c r="O168" s="35">
        <f t="shared" si="7"/>
        <v>1962.0972321648956</v>
      </c>
    </row>
    <row r="169" spans="14:15" x14ac:dyDescent="0.25">
      <c r="N169" s="34">
        <f t="shared" si="6"/>
        <v>15.445086705202376</v>
      </c>
      <c r="O169" s="35">
        <f t="shared" si="7"/>
        <v>1953.5398095103485</v>
      </c>
    </row>
    <row r="170" spans="14:15" x14ac:dyDescent="0.25">
      <c r="N170" s="34">
        <f t="shared" si="6"/>
        <v>15.537572254335325</v>
      </c>
      <c r="O170" s="35">
        <f t="shared" si="7"/>
        <v>1945.0065099227036</v>
      </c>
    </row>
    <row r="171" spans="14:15" x14ac:dyDescent="0.25">
      <c r="N171" s="34">
        <f t="shared" si="6"/>
        <v>15.630057803468274</v>
      </c>
      <c r="O171" s="35">
        <f t="shared" si="7"/>
        <v>1936.4973008025311</v>
      </c>
    </row>
    <row r="172" spans="14:15" x14ac:dyDescent="0.25">
      <c r="N172" s="34">
        <f t="shared" si="6"/>
        <v>15.722543352601223</v>
      </c>
      <c r="O172" s="35">
        <f t="shared" si="7"/>
        <v>1928.0121487705596</v>
      </c>
    </row>
    <row r="173" spans="14:15" x14ac:dyDescent="0.25">
      <c r="N173" s="34">
        <f t="shared" si="6"/>
        <v>15.815028901734172</v>
      </c>
      <c r="O173" s="35">
        <f t="shared" si="7"/>
        <v>1919.5510196913149</v>
      </c>
    </row>
    <row r="174" spans="14:15" x14ac:dyDescent="0.25">
      <c r="N174" s="34">
        <f t="shared" si="6"/>
        <v>15.90751445086712</v>
      </c>
      <c r="O174" s="35">
        <f t="shared" si="7"/>
        <v>1911.1138786962617</v>
      </c>
    </row>
    <row r="175" spans="14:15" ht="15.75" thickBot="1" x14ac:dyDescent="0.3">
      <c r="N175" s="36">
        <f t="shared" si="6"/>
        <v>16.000000000000068</v>
      </c>
      <c r="O175" s="37">
        <f t="shared" si="7"/>
        <v>1902.7006902064445</v>
      </c>
    </row>
    <row r="176" spans="14:15" x14ac:dyDescent="0.25">
      <c r="N176" s="31"/>
      <c r="O176" s="32"/>
    </row>
    <row r="177" spans="14:15" x14ac:dyDescent="0.25">
      <c r="N177" s="31"/>
      <c r="O177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B769-39D5-4BA1-A2C8-0D2EC15FC576}">
  <dimension ref="A1:I59"/>
  <sheetViews>
    <sheetView zoomScale="85" zoomScaleNormal="85" workbookViewId="0">
      <selection sqref="A1:H1048576"/>
    </sheetView>
  </sheetViews>
  <sheetFormatPr baseColWidth="10" defaultRowHeight="15" x14ac:dyDescent="0.25"/>
  <cols>
    <col min="1" max="8" width="11.42578125" style="17"/>
  </cols>
  <sheetData>
    <row r="1" spans="1:9" x14ac:dyDescent="0.25">
      <c r="A1" s="22" t="s">
        <v>4</v>
      </c>
      <c r="B1" s="9">
        <f>(1.1-0.3)/B2</f>
        <v>0.04</v>
      </c>
      <c r="D1" s="22" t="s">
        <v>0</v>
      </c>
      <c r="E1" s="38" t="s">
        <v>1</v>
      </c>
      <c r="H1" s="30"/>
    </row>
    <row r="2" spans="1:9" ht="15.75" thickBot="1" x14ac:dyDescent="0.3">
      <c r="A2" s="23" t="s">
        <v>5</v>
      </c>
      <c r="B2" s="8">
        <v>20</v>
      </c>
      <c r="D2" s="34">
        <v>0.3</v>
      </c>
      <c r="E2" s="35">
        <f>-1/3*D2^4*LN(D2)+7/36*D2^4+1/2*D2^2</f>
        <v>4.9825726571680024E-2</v>
      </c>
    </row>
    <row r="3" spans="1:9" ht="15.75" thickBot="1" x14ac:dyDescent="0.3">
      <c r="D3" s="34">
        <f>D2+$B$1</f>
        <v>0.33999999999999997</v>
      </c>
      <c r="E3" s="35">
        <f t="shared" ref="E3:E22" si="0">-1/3*D3^4*LN(D3)+7/36*D3^4+1/2*D3^2</f>
        <v>6.5203938403241499E-2</v>
      </c>
      <c r="G3" s="28" t="s">
        <v>3</v>
      </c>
      <c r="H3" s="43">
        <f>(B1/2)*(E2+(2*SUM(E3:E21))+E22)</f>
        <v>0.29103823480621965</v>
      </c>
    </row>
    <row r="4" spans="1:9" x14ac:dyDescent="0.25">
      <c r="D4" s="34">
        <f t="shared" ref="D4:D22" si="1">D3+$B$1</f>
        <v>0.37999999999999995</v>
      </c>
      <c r="E4" s="35">
        <f t="shared" si="0"/>
        <v>8.2979578731721848E-2</v>
      </c>
      <c r="H4" s="44"/>
    </row>
    <row r="5" spans="1:9" x14ac:dyDescent="0.25">
      <c r="D5" s="34">
        <f t="shared" si="1"/>
        <v>0.41999999999999993</v>
      </c>
      <c r="E5" s="35">
        <f t="shared" si="0"/>
        <v>0.10324851348841502</v>
      </c>
      <c r="H5" s="33"/>
      <c r="I5" s="1"/>
    </row>
    <row r="6" spans="1:9" x14ac:dyDescent="0.25">
      <c r="D6" s="34">
        <f t="shared" si="1"/>
        <v>0.45999999999999991</v>
      </c>
      <c r="E6" s="35">
        <f t="shared" si="0"/>
        <v>0.12609574273682778</v>
      </c>
      <c r="H6" s="33"/>
    </row>
    <row r="7" spans="1:9" x14ac:dyDescent="0.25">
      <c r="D7" s="34">
        <f t="shared" si="1"/>
        <v>0.49999999999999989</v>
      </c>
      <c r="E7" s="35">
        <f t="shared" si="0"/>
        <v>0.15159334403944325</v>
      </c>
    </row>
    <row r="8" spans="1:9" x14ac:dyDescent="0.25">
      <c r="D8" s="34">
        <f t="shared" si="1"/>
        <v>0.53999999999999992</v>
      </c>
      <c r="E8" s="35">
        <f t="shared" si="0"/>
        <v>0.17979860416648169</v>
      </c>
    </row>
    <row r="9" spans="1:9" x14ac:dyDescent="0.25">
      <c r="D9" s="34">
        <f t="shared" si="1"/>
        <v>0.57999999999999996</v>
      </c>
      <c r="E9" s="35">
        <f t="shared" si="0"/>
        <v>0.21075230745103435</v>
      </c>
    </row>
    <row r="10" spans="1:9" x14ac:dyDescent="0.25">
      <c r="D10" s="34">
        <f t="shared" si="1"/>
        <v>0.62</v>
      </c>
      <c r="E10" s="35">
        <f t="shared" si="0"/>
        <v>0.24447715649365406</v>
      </c>
    </row>
    <row r="11" spans="1:9" x14ac:dyDescent="0.25">
      <c r="D11" s="34">
        <f t="shared" si="1"/>
        <v>0.66</v>
      </c>
      <c r="E11" s="35">
        <f t="shared" si="0"/>
        <v>0.28097630617698471</v>
      </c>
    </row>
    <row r="12" spans="1:9" x14ac:dyDescent="0.25">
      <c r="D12" s="34">
        <f t="shared" si="1"/>
        <v>0.70000000000000007</v>
      </c>
      <c r="E12" s="35">
        <f t="shared" si="0"/>
        <v>0.3202319957910077</v>
      </c>
    </row>
    <row r="13" spans="1:9" x14ac:dyDescent="0.25">
      <c r="D13" s="34">
        <f t="shared" si="1"/>
        <v>0.7400000000000001</v>
      </c>
      <c r="E13" s="35">
        <f t="shared" si="0"/>
        <v>0.36220426694028496</v>
      </c>
    </row>
    <row r="14" spans="1:9" x14ac:dyDescent="0.25">
      <c r="D14" s="34">
        <f>D13+$B$1</f>
        <v>0.78000000000000014</v>
      </c>
      <c r="E14" s="35">
        <f t="shared" si="0"/>
        <v>0.40682975709423375</v>
      </c>
    </row>
    <row r="15" spans="1:9" x14ac:dyDescent="0.25">
      <c r="D15" s="34">
        <f t="shared" si="1"/>
        <v>0.82000000000000017</v>
      </c>
      <c r="E15" s="35">
        <f t="shared" si="0"/>
        <v>0.45402056034093596</v>
      </c>
    </row>
    <row r="16" spans="1:9" x14ac:dyDescent="0.25">
      <c r="D16" s="34">
        <f t="shared" si="1"/>
        <v>0.86000000000000021</v>
      </c>
      <c r="E16" s="35">
        <f t="shared" si="0"/>
        <v>0.50366314824431058</v>
      </c>
    </row>
    <row r="17" spans="4:5" x14ac:dyDescent="0.25">
      <c r="D17" s="34">
        <f t="shared" si="1"/>
        <v>0.90000000000000024</v>
      </c>
      <c r="E17" s="35">
        <f t="shared" si="0"/>
        <v>0.55561734477436686</v>
      </c>
    </row>
    <row r="18" spans="4:5" x14ac:dyDescent="0.25">
      <c r="D18" s="34">
        <f t="shared" si="1"/>
        <v>0.94000000000000028</v>
      </c>
      <c r="E18" s="35">
        <f t="shared" si="0"/>
        <v>0.60971535014527045</v>
      </c>
    </row>
    <row r="19" spans="4:5" x14ac:dyDescent="0.25">
      <c r="D19" s="34">
        <f t="shared" si="1"/>
        <v>0.98000000000000032</v>
      </c>
      <c r="E19" s="35">
        <f t="shared" si="0"/>
        <v>0.66576080910293789</v>
      </c>
    </row>
    <row r="20" spans="4:5" x14ac:dyDescent="0.25">
      <c r="D20" s="34">
        <f t="shared" si="1"/>
        <v>1.0200000000000002</v>
      </c>
      <c r="E20" s="35">
        <f t="shared" si="0"/>
        <v>0.72352791978737407</v>
      </c>
    </row>
    <row r="21" spans="4:5" x14ac:dyDescent="0.25">
      <c r="D21" s="34">
        <f t="shared" si="1"/>
        <v>1.0600000000000003</v>
      </c>
      <c r="E21" s="35">
        <f t="shared" si="0"/>
        <v>0.78276057978081948</v>
      </c>
    </row>
    <row r="22" spans="4:5" ht="15.75" thickBot="1" x14ac:dyDescent="0.3">
      <c r="D22" s="36">
        <f t="shared" si="1"/>
        <v>1.1000000000000003</v>
      </c>
      <c r="E22" s="37">
        <f t="shared" si="0"/>
        <v>0.84317156636060753</v>
      </c>
    </row>
    <row r="23" spans="4:5" x14ac:dyDescent="0.25">
      <c r="D23" s="31"/>
      <c r="E23" s="32"/>
    </row>
    <row r="24" spans="4:5" x14ac:dyDescent="0.25">
      <c r="D24" s="31"/>
      <c r="E24" s="32"/>
    </row>
    <row r="25" spans="4:5" x14ac:dyDescent="0.25">
      <c r="D25" s="31"/>
      <c r="E25" s="32"/>
    </row>
    <row r="26" spans="4:5" x14ac:dyDescent="0.25">
      <c r="D26" s="31"/>
      <c r="E26" s="32"/>
    </row>
    <row r="27" spans="4:5" x14ac:dyDescent="0.25">
      <c r="D27" s="31"/>
      <c r="E27" s="32"/>
    </row>
    <row r="28" spans="4:5" x14ac:dyDescent="0.25">
      <c r="D28" s="31"/>
      <c r="E28" s="32"/>
    </row>
    <row r="29" spans="4:5" x14ac:dyDescent="0.25">
      <c r="D29" s="31"/>
      <c r="E29" s="32"/>
    </row>
    <row r="30" spans="4:5" x14ac:dyDescent="0.25">
      <c r="D30" s="31"/>
      <c r="E30" s="32"/>
    </row>
    <row r="31" spans="4:5" x14ac:dyDescent="0.25">
      <c r="D31" s="31"/>
      <c r="E31" s="32"/>
    </row>
    <row r="32" spans="4:5" x14ac:dyDescent="0.25">
      <c r="D32" s="31"/>
      <c r="E32" s="32"/>
    </row>
    <row r="33" spans="4:5" x14ac:dyDescent="0.25">
      <c r="D33" s="31"/>
      <c r="E33" s="32"/>
    </row>
    <row r="34" spans="4:5" x14ac:dyDescent="0.25">
      <c r="D34" s="31"/>
      <c r="E34" s="32"/>
    </row>
    <row r="35" spans="4:5" x14ac:dyDescent="0.25">
      <c r="D35" s="31"/>
      <c r="E35" s="32"/>
    </row>
    <row r="36" spans="4:5" x14ac:dyDescent="0.25">
      <c r="D36" s="31"/>
      <c r="E36" s="32"/>
    </row>
    <row r="37" spans="4:5" x14ac:dyDescent="0.25">
      <c r="D37" s="31"/>
      <c r="E37" s="32"/>
    </row>
    <row r="38" spans="4:5" x14ac:dyDescent="0.25">
      <c r="D38" s="31"/>
      <c r="E38" s="32"/>
    </row>
    <row r="39" spans="4:5" x14ac:dyDescent="0.25">
      <c r="D39" s="31"/>
      <c r="E39" s="32"/>
    </row>
    <row r="40" spans="4:5" x14ac:dyDescent="0.25">
      <c r="D40" s="31"/>
      <c r="E40" s="32"/>
    </row>
    <row r="41" spans="4:5" x14ac:dyDescent="0.25">
      <c r="D41" s="31"/>
      <c r="E41" s="32"/>
    </row>
    <row r="42" spans="4:5" x14ac:dyDescent="0.25">
      <c r="D42" s="31"/>
      <c r="E42" s="32"/>
    </row>
    <row r="43" spans="4:5" x14ac:dyDescent="0.25">
      <c r="D43" s="31"/>
    </row>
    <row r="44" spans="4:5" x14ac:dyDescent="0.25">
      <c r="D44" s="31"/>
    </row>
    <row r="45" spans="4:5" x14ac:dyDescent="0.25">
      <c r="D45" s="31"/>
    </row>
    <row r="46" spans="4:5" x14ac:dyDescent="0.25">
      <c r="D46" s="31"/>
    </row>
    <row r="47" spans="4:5" x14ac:dyDescent="0.25">
      <c r="D47" s="31"/>
    </row>
    <row r="48" spans="4:5" x14ac:dyDescent="0.25">
      <c r="D48" s="31"/>
    </row>
    <row r="49" spans="4:4" x14ac:dyDescent="0.25">
      <c r="D49" s="31"/>
    </row>
    <row r="50" spans="4:4" x14ac:dyDescent="0.25">
      <c r="D50" s="31"/>
    </row>
    <row r="51" spans="4:4" x14ac:dyDescent="0.25">
      <c r="D51" s="31"/>
    </row>
    <row r="52" spans="4:4" x14ac:dyDescent="0.25">
      <c r="D52" s="31"/>
    </row>
    <row r="53" spans="4:4" x14ac:dyDescent="0.25">
      <c r="D53" s="31"/>
    </row>
    <row r="54" spans="4:4" x14ac:dyDescent="0.25">
      <c r="D54" s="31"/>
    </row>
    <row r="55" spans="4:4" x14ac:dyDescent="0.25">
      <c r="D55" s="31"/>
    </row>
    <row r="56" spans="4:4" x14ac:dyDescent="0.25">
      <c r="D56" s="31"/>
    </row>
    <row r="57" spans="4:4" x14ac:dyDescent="0.25">
      <c r="D57" s="31"/>
    </row>
    <row r="58" spans="4:4" x14ac:dyDescent="0.25">
      <c r="D58" s="31"/>
    </row>
    <row r="59" spans="4:4" x14ac:dyDescent="0.25">
      <c r="D5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Martínez</dc:creator>
  <cp:lastModifiedBy>DANIEL REY</cp:lastModifiedBy>
  <dcterms:created xsi:type="dcterms:W3CDTF">2020-04-23T18:15:00Z</dcterms:created>
  <dcterms:modified xsi:type="dcterms:W3CDTF">2020-05-08T06:37:53Z</dcterms:modified>
</cp:coreProperties>
</file>