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2\"/>
    </mc:Choice>
  </mc:AlternateContent>
  <xr:revisionPtr revIDLastSave="0" documentId="8_{6F42A416-58DF-4BC0-ACDD-6963C6FF8223}" xr6:coauthVersionLast="45" xr6:coauthVersionMax="45" xr10:uidLastSave="{00000000-0000-0000-0000-000000000000}"/>
  <bookViews>
    <workbookView xWindow="-120" yWindow="-120" windowWidth="20730" windowHeight="11160" xr2:uid="{238BF35A-1FE4-4979-884B-53ACC626A15F}"/>
  </bookViews>
  <sheets>
    <sheet name="Presentacion" sheetId="6" r:id="rId1"/>
    <sheet name="1.1" sheetId="7" r:id="rId2"/>
    <sheet name="1.2" sheetId="8" r:id="rId3"/>
    <sheet name="2" sheetId="2" r:id="rId4"/>
    <sheet name="3" sheetId="3" r:id="rId5"/>
    <sheet name="4" sheetId="12" r:id="rId6"/>
    <sheet name="5" sheetId="5" r:id="rId7"/>
    <sheet name="6" sheetId="9" r:id="rId8"/>
    <sheet name="7" sheetId="10" r:id="rId9"/>
    <sheet name="8" sheetId="11" r:id="rId10"/>
    <sheet name="10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2" l="1"/>
  <c r="C9" i="12" s="1"/>
  <c r="N8" i="12"/>
  <c r="B9" i="12"/>
  <c r="D9" i="12"/>
  <c r="O9" i="12"/>
  <c r="P9" i="12"/>
  <c r="B10" i="12"/>
  <c r="O10" i="12"/>
  <c r="Q9" i="12" l="1"/>
  <c r="V9" i="12"/>
  <c r="E9" i="12" s="1"/>
  <c r="R9" i="12" s="1"/>
  <c r="W9" i="12"/>
  <c r="F9" i="12" s="1"/>
  <c r="S9" i="12" s="1"/>
  <c r="B11" i="12"/>
  <c r="O11" i="12"/>
  <c r="I1" i="5"/>
  <c r="K1" i="3"/>
  <c r="C3" i="11"/>
  <c r="D3" i="11"/>
  <c r="E3" i="11"/>
  <c r="G3" i="11" s="1"/>
  <c r="F3" i="11"/>
  <c r="B4" i="11" s="1"/>
  <c r="D1" i="10"/>
  <c r="D5" i="10"/>
  <c r="C6" i="10"/>
  <c r="D6" i="10" s="1"/>
  <c r="C7" i="10"/>
  <c r="D7" i="10"/>
  <c r="C8" i="10"/>
  <c r="D8" i="10" s="1"/>
  <c r="C9" i="10"/>
  <c r="D9" i="10"/>
  <c r="C10" i="10"/>
  <c r="D10" i="10" s="1"/>
  <c r="C11" i="10"/>
  <c r="D11" i="10"/>
  <c r="C12" i="10"/>
  <c r="D12" i="10" s="1"/>
  <c r="C13" i="10"/>
  <c r="D13" i="10"/>
  <c r="C14" i="10"/>
  <c r="D14" i="10" s="1"/>
  <c r="C15" i="10"/>
  <c r="D15" i="10"/>
  <c r="C16" i="10"/>
  <c r="D16" i="10" s="1"/>
  <c r="C17" i="10"/>
  <c r="D17" i="10"/>
  <c r="C18" i="10"/>
  <c r="D18" i="10" s="1"/>
  <c r="C19" i="10"/>
  <c r="D19" i="10"/>
  <c r="C20" i="10"/>
  <c r="D20" i="10" s="1"/>
  <c r="C21" i="10"/>
  <c r="D21" i="10"/>
  <c r="C22" i="10"/>
  <c r="D22" i="10" s="1"/>
  <c r="C23" i="10"/>
  <c r="D23" i="10"/>
  <c r="C24" i="10"/>
  <c r="D24" i="10" s="1"/>
  <c r="C25" i="10"/>
  <c r="D25" i="10"/>
  <c r="C26" i="10"/>
  <c r="D26" i="10" s="1"/>
  <c r="C27" i="10"/>
  <c r="D27" i="10"/>
  <c r="C28" i="10"/>
  <c r="D28" i="10" s="1"/>
  <c r="C29" i="10"/>
  <c r="D29" i="10"/>
  <c r="D2" i="9"/>
  <c r="G2" i="9" s="1"/>
  <c r="X9" i="12" l="1"/>
  <c r="G9" i="12" s="1"/>
  <c r="Y9" i="12"/>
  <c r="H9" i="12" s="1"/>
  <c r="B12" i="12"/>
  <c r="O12" i="12"/>
  <c r="E4" i="11"/>
  <c r="C4" i="11"/>
  <c r="D4" i="11"/>
  <c r="G4" i="11" s="1"/>
  <c r="C8" i="9"/>
  <c r="D8" i="9" s="1"/>
  <c r="C10" i="9"/>
  <c r="D10" i="9" s="1"/>
  <c r="C9" i="9"/>
  <c r="D9" i="9" s="1"/>
  <c r="C13" i="9"/>
  <c r="D13" i="9" s="1"/>
  <c r="C21" i="9"/>
  <c r="D21" i="9" s="1"/>
  <c r="C25" i="9"/>
  <c r="D25" i="9" s="1"/>
  <c r="C29" i="9"/>
  <c r="D29" i="9" s="1"/>
  <c r="C33" i="9"/>
  <c r="D33" i="9" s="1"/>
  <c r="C37" i="9"/>
  <c r="D37" i="9" s="1"/>
  <c r="C7" i="9"/>
  <c r="D7" i="9" s="1"/>
  <c r="C12" i="9"/>
  <c r="D12" i="9" s="1"/>
  <c r="C14" i="9"/>
  <c r="D14" i="9" s="1"/>
  <c r="C16" i="9"/>
  <c r="D16" i="9" s="1"/>
  <c r="C18" i="9"/>
  <c r="D18" i="9" s="1"/>
  <c r="C20" i="9"/>
  <c r="D20" i="9" s="1"/>
  <c r="C22" i="9"/>
  <c r="D22" i="9" s="1"/>
  <c r="C24" i="9"/>
  <c r="D24" i="9" s="1"/>
  <c r="C26" i="9"/>
  <c r="D26" i="9" s="1"/>
  <c r="C28" i="9"/>
  <c r="D28" i="9" s="1"/>
  <c r="C30" i="9"/>
  <c r="D30" i="9" s="1"/>
  <c r="C32" i="9"/>
  <c r="D32" i="9" s="1"/>
  <c r="C34" i="9"/>
  <c r="D34" i="9" s="1"/>
  <c r="C36" i="9"/>
  <c r="D36" i="9" s="1"/>
  <c r="C38" i="9"/>
  <c r="D38" i="9" s="1"/>
  <c r="C6" i="9"/>
  <c r="D6" i="9" s="1"/>
  <c r="C11" i="9"/>
  <c r="D11" i="9" s="1"/>
  <c r="C15" i="9"/>
  <c r="D15" i="9" s="1"/>
  <c r="C17" i="9"/>
  <c r="D17" i="9" s="1"/>
  <c r="C19" i="9"/>
  <c r="D19" i="9" s="1"/>
  <c r="C23" i="9"/>
  <c r="D23" i="9" s="1"/>
  <c r="C27" i="9"/>
  <c r="D27" i="9" s="1"/>
  <c r="C31" i="9"/>
  <c r="D31" i="9" s="1"/>
  <c r="C35" i="9"/>
  <c r="D35" i="9" s="1"/>
  <c r="G4" i="10"/>
  <c r="T9" i="12" l="1"/>
  <c r="U9" i="12"/>
  <c r="B13" i="12"/>
  <c r="O13" i="12"/>
  <c r="F4" i="11"/>
  <c r="B5" i="11" s="1"/>
  <c r="G5" i="9"/>
  <c r="G7" i="9" s="1"/>
  <c r="G10" i="9" s="1"/>
  <c r="B14" i="12" l="1"/>
  <c r="O14" i="12"/>
  <c r="Z9" i="12"/>
  <c r="I9" i="12" s="1"/>
  <c r="K9" i="12" s="1"/>
  <c r="AA9" i="12"/>
  <c r="J9" i="12" s="1"/>
  <c r="L9" i="12" s="1"/>
  <c r="C5" i="11"/>
  <c r="E5" i="11"/>
  <c r="D5" i="11"/>
  <c r="G5" i="11" s="1"/>
  <c r="N9" i="12" l="1"/>
  <c r="M9" i="12"/>
  <c r="B15" i="12"/>
  <c r="O15" i="12"/>
  <c r="F5" i="11"/>
  <c r="B6" i="11" s="1"/>
  <c r="D10" i="12" l="1"/>
  <c r="C10" i="12"/>
  <c r="O16" i="12"/>
  <c r="B16" i="12"/>
  <c r="E6" i="11"/>
  <c r="C6" i="11"/>
  <c r="D6" i="11"/>
  <c r="G6" i="11" s="1"/>
  <c r="P10" i="12" l="1"/>
  <c r="B17" i="12"/>
  <c r="O17" i="12"/>
  <c r="Q10" i="12"/>
  <c r="F6" i="11"/>
  <c r="B7" i="11" s="1"/>
  <c r="V10" i="12" l="1"/>
  <c r="E10" i="12" s="1"/>
  <c r="W10" i="12"/>
  <c r="F10" i="12" s="1"/>
  <c r="B18" i="12"/>
  <c r="O18" i="12"/>
  <c r="C7" i="11"/>
  <c r="E7" i="11"/>
  <c r="D7" i="11"/>
  <c r="G7" i="11" s="1"/>
  <c r="S10" i="12" l="1"/>
  <c r="R10" i="12"/>
  <c r="B19" i="12"/>
  <c r="O19" i="12"/>
  <c r="F7" i="11"/>
  <c r="X10" i="12" l="1"/>
  <c r="G10" i="12" s="1"/>
  <c r="Y10" i="12"/>
  <c r="H10" i="12" s="1"/>
  <c r="B20" i="12"/>
  <c r="O20" i="12"/>
  <c r="E11" i="8"/>
  <c r="F11" i="8"/>
  <c r="K11" i="8"/>
  <c r="M11" i="8"/>
  <c r="L12" i="8" s="1"/>
  <c r="P11" i="8"/>
  <c r="U11" i="8"/>
  <c r="E12" i="8"/>
  <c r="F12" i="8"/>
  <c r="P12" i="8"/>
  <c r="Q12" i="8"/>
  <c r="R12" i="8" s="1"/>
  <c r="S12" i="8"/>
  <c r="T12" i="8" s="1"/>
  <c r="P13" i="8"/>
  <c r="E25" i="8"/>
  <c r="F26" i="8" s="1"/>
  <c r="F25" i="8"/>
  <c r="K25" i="8"/>
  <c r="M25" i="8"/>
  <c r="E26" i="8"/>
  <c r="E27" i="8" s="1"/>
  <c r="E28" i="8" s="1"/>
  <c r="E29" i="8" s="1"/>
  <c r="F27" i="8"/>
  <c r="F28" i="8" s="1"/>
  <c r="F29" i="8" s="1"/>
  <c r="F30" i="8" s="1"/>
  <c r="P27" i="8"/>
  <c r="U27" i="8"/>
  <c r="Q28" i="8"/>
  <c r="E30" i="8"/>
  <c r="E31" i="8" s="1"/>
  <c r="E32" i="8" s="1"/>
  <c r="E33" i="8" s="1"/>
  <c r="E34" i="8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9" i="8"/>
  <c r="F50" i="8" s="1"/>
  <c r="F49" i="8"/>
  <c r="K49" i="8"/>
  <c r="M49" i="8"/>
  <c r="E50" i="8"/>
  <c r="E51" i="8" s="1"/>
  <c r="L50" i="8"/>
  <c r="F51" i="8"/>
  <c r="E52" i="8"/>
  <c r="F53" i="8" s="1"/>
  <c r="F52" i="8"/>
  <c r="E53" i="8"/>
  <c r="P53" i="8"/>
  <c r="U53" i="8"/>
  <c r="E54" i="8"/>
  <c r="E55" i="8" s="1"/>
  <c r="F54" i="8"/>
  <c r="Q54" i="8"/>
  <c r="F55" i="8"/>
  <c r="F56" i="8" s="1"/>
  <c r="E56" i="8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E57" i="8"/>
  <c r="E58" i="8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F71" i="8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E72" i="8"/>
  <c r="E73" i="8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P9" i="7"/>
  <c r="D11" i="7"/>
  <c r="F11" i="7" s="1"/>
  <c r="E11" i="7"/>
  <c r="J11" i="7"/>
  <c r="K11" i="7"/>
  <c r="K12" i="7" s="1"/>
  <c r="M11" i="7"/>
  <c r="O11" i="7"/>
  <c r="T11" i="7"/>
  <c r="P12" i="7" s="1"/>
  <c r="Q12" i="7" s="1"/>
  <c r="E12" i="7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F12" i="7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O12" i="7"/>
  <c r="R12" i="7"/>
  <c r="S12" i="7" s="1"/>
  <c r="K13" i="7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O13" i="7"/>
  <c r="F23" i="7"/>
  <c r="F24" i="7" s="1"/>
  <c r="F25" i="7" s="1"/>
  <c r="F26" i="7" s="1"/>
  <c r="E26" i="7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K28" i="7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D45" i="7"/>
  <c r="F45" i="7" s="1"/>
  <c r="F46" i="7" s="1"/>
  <c r="F47" i="7" s="1"/>
  <c r="E45" i="7"/>
  <c r="J45" i="7"/>
  <c r="M45" i="7" s="1"/>
  <c r="K45" i="7"/>
  <c r="K46" i="7" s="1"/>
  <c r="K47" i="7" s="1"/>
  <c r="K48" i="7" s="1"/>
  <c r="K49" i="7" s="1"/>
  <c r="K50" i="7" s="1"/>
  <c r="K51" i="7" s="1"/>
  <c r="K52" i="7" s="1"/>
  <c r="K53" i="7" s="1"/>
  <c r="P45" i="7"/>
  <c r="E46" i="7"/>
  <c r="E47" i="7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O47" i="7"/>
  <c r="Q48" i="7" s="1"/>
  <c r="T47" i="7"/>
  <c r="O48" i="7"/>
  <c r="P48" i="7"/>
  <c r="K54" i="7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D109" i="7"/>
  <c r="F109" i="7" s="1"/>
  <c r="F110" i="7" s="1"/>
  <c r="F111" i="7" s="1"/>
  <c r="F112" i="7" s="1"/>
  <c r="F113" i="7" s="1"/>
  <c r="E109" i="7"/>
  <c r="J109" i="7"/>
  <c r="M109" i="7" s="1"/>
  <c r="K109" i="7"/>
  <c r="E110" i="7"/>
  <c r="K110" i="7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E111" i="7"/>
  <c r="E112" i="7" s="1"/>
  <c r="P111" i="7"/>
  <c r="T113" i="7" s="1"/>
  <c r="E113" i="7"/>
  <c r="E114" i="7" s="1"/>
  <c r="O113" i="7"/>
  <c r="O114" i="7" s="1"/>
  <c r="F114" i="7"/>
  <c r="F115" i="7" s="1"/>
  <c r="F116" i="7" s="1"/>
  <c r="P114" i="7"/>
  <c r="Q114" i="7"/>
  <c r="E115" i="7"/>
  <c r="E116" i="7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K128" i="7"/>
  <c r="K129" i="7" s="1"/>
  <c r="K130" i="7" s="1"/>
  <c r="K131" i="7" s="1"/>
  <c r="K132" i="7" s="1"/>
  <c r="K133" i="7" s="1"/>
  <c r="K134" i="7" s="1"/>
  <c r="K135" i="7" s="1"/>
  <c r="K136" i="7"/>
  <c r="K137" i="7" s="1"/>
  <c r="K138" i="7" s="1"/>
  <c r="K139" i="7" s="1"/>
  <c r="K140" i="7" s="1"/>
  <c r="K141" i="7" s="1"/>
  <c r="K142" i="7" s="1"/>
  <c r="K143" i="7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K329" i="7" s="1"/>
  <c r="K330" i="7" s="1"/>
  <c r="K331" i="7" s="1"/>
  <c r="K332" i="7" s="1"/>
  <c r="K333" i="7" s="1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K359" i="7" s="1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K402" i="7" s="1"/>
  <c r="K403" i="7" s="1"/>
  <c r="K404" i="7" s="1"/>
  <c r="K405" i="7" s="1"/>
  <c r="K406" i="7" s="1"/>
  <c r="K407" i="7" s="1"/>
  <c r="K408" i="7" s="1"/>
  <c r="K409" i="7" s="1"/>
  <c r="E378" i="7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B21" i="12" l="1"/>
  <c r="O21" i="12"/>
  <c r="U10" i="12"/>
  <c r="T10" i="12"/>
  <c r="P14" i="8"/>
  <c r="F117" i="7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27" i="7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O115" i="7"/>
  <c r="O49" i="7"/>
  <c r="O14" i="7"/>
  <c r="F118" i="8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48" i="7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S114" i="7"/>
  <c r="L110" i="7"/>
  <c r="M110" i="7" s="1"/>
  <c r="R48" i="7"/>
  <c r="S48" i="7" s="1"/>
  <c r="L46" i="7"/>
  <c r="M46" i="7" s="1"/>
  <c r="R114" i="7"/>
  <c r="T114" i="7" s="1"/>
  <c r="L12" i="7"/>
  <c r="M12" i="7" s="1"/>
  <c r="L26" i="8"/>
  <c r="K26" i="8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E13" i="8"/>
  <c r="E14" i="8" s="1"/>
  <c r="E15" i="8" s="1"/>
  <c r="E16" i="8" s="1"/>
  <c r="E17" i="8" s="1"/>
  <c r="E18" i="8" s="1"/>
  <c r="E19" i="8" s="1"/>
  <c r="E20" i="8" s="1"/>
  <c r="E21" i="8" s="1"/>
  <c r="F13" i="8"/>
  <c r="F14" i="8" s="1"/>
  <c r="F15" i="8" s="1"/>
  <c r="F16" i="8" s="1"/>
  <c r="F17" i="8" s="1"/>
  <c r="F18" i="8" s="1"/>
  <c r="F19" i="8" s="1"/>
  <c r="F20" i="8" s="1"/>
  <c r="F21" i="8" s="1"/>
  <c r="K12" i="8"/>
  <c r="K13" i="8" s="1"/>
  <c r="K14" i="8" s="1"/>
  <c r="K15" i="8" s="1"/>
  <c r="K16" i="8" s="1"/>
  <c r="K17" i="8" s="1"/>
  <c r="K18" i="8" s="1"/>
  <c r="K19" i="8" s="1"/>
  <c r="K20" i="8" s="1"/>
  <c r="K21" i="8" s="1"/>
  <c r="M12" i="8"/>
  <c r="K50" i="8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F31" i="8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T12" i="7"/>
  <c r="R54" i="8"/>
  <c r="S54" i="8" s="1"/>
  <c r="T54" i="8" s="1"/>
  <c r="P54" i="8"/>
  <c r="U12" i="8"/>
  <c r="P28" i="8"/>
  <c r="R28" i="8"/>
  <c r="S28" i="8" s="1"/>
  <c r="T28" i="8" s="1"/>
  <c r="M26" i="8"/>
  <c r="C7" i="5"/>
  <c r="B8" i="5" s="1"/>
  <c r="C8" i="5" s="1"/>
  <c r="B9" i="5" s="1"/>
  <c r="C9" i="5" s="1"/>
  <c r="A7" i="5"/>
  <c r="A8" i="5" s="1"/>
  <c r="A9" i="5" s="1"/>
  <c r="A10" i="5" s="1"/>
  <c r="A11" i="5" s="1"/>
  <c r="A12" i="5" s="1"/>
  <c r="A13" i="5" s="1"/>
  <c r="A14" i="5" s="1"/>
  <c r="A15" i="5" s="1"/>
  <c r="G1" i="4"/>
  <c r="B8" i="4"/>
  <c r="A8" i="4"/>
  <c r="A9" i="4" s="1"/>
  <c r="A10" i="4" s="1"/>
  <c r="B4" i="4"/>
  <c r="Z10" i="12" l="1"/>
  <c r="I10" i="12" s="1"/>
  <c r="K10" i="12" s="1"/>
  <c r="AA10" i="12"/>
  <c r="J10" i="12" s="1"/>
  <c r="L10" i="12" s="1"/>
  <c r="O22" i="12"/>
  <c r="B22" i="12"/>
  <c r="L13" i="7"/>
  <c r="M13" i="7" s="1"/>
  <c r="L111" i="7"/>
  <c r="M111" i="7" s="1"/>
  <c r="S13" i="7"/>
  <c r="P115" i="7"/>
  <c r="O50" i="7"/>
  <c r="Q13" i="8"/>
  <c r="R13" i="8" s="1"/>
  <c r="U28" i="8"/>
  <c r="U54" i="8"/>
  <c r="S13" i="8"/>
  <c r="T13" i="8" s="1"/>
  <c r="P29" i="8"/>
  <c r="Q29" i="8"/>
  <c r="R29" i="8" s="1"/>
  <c r="S29" i="8" s="1"/>
  <c r="T29" i="8" s="1"/>
  <c r="P55" i="8"/>
  <c r="Q55" i="8"/>
  <c r="R55" i="8" s="1"/>
  <c r="L13" i="8"/>
  <c r="M13" i="8"/>
  <c r="M50" i="8"/>
  <c r="T48" i="7"/>
  <c r="L27" i="8"/>
  <c r="M27" i="8" s="1"/>
  <c r="P13" i="7"/>
  <c r="Q13" i="7" s="1"/>
  <c r="R13" i="7" s="1"/>
  <c r="L47" i="7"/>
  <c r="M47" i="7"/>
  <c r="P15" i="8"/>
  <c r="O15" i="7"/>
  <c r="O116" i="7"/>
  <c r="B10" i="5"/>
  <c r="C10" i="5" s="1"/>
  <c r="A11" i="4"/>
  <c r="B10" i="4"/>
  <c r="B9" i="4"/>
  <c r="M10" i="12" l="1"/>
  <c r="N10" i="12"/>
  <c r="B23" i="12"/>
  <c r="O23" i="12"/>
  <c r="L14" i="7"/>
  <c r="M14" i="7" s="1"/>
  <c r="M28" i="8"/>
  <c r="L28" i="8"/>
  <c r="L112" i="7"/>
  <c r="M112" i="7" s="1"/>
  <c r="M14" i="8"/>
  <c r="L14" i="8"/>
  <c r="P56" i="8"/>
  <c r="U13" i="8"/>
  <c r="T13" i="7"/>
  <c r="O51" i="7"/>
  <c r="L48" i="7"/>
  <c r="M48" i="7"/>
  <c r="O117" i="7"/>
  <c r="O16" i="7"/>
  <c r="R49" i="7"/>
  <c r="S49" i="7" s="1"/>
  <c r="P49" i="7"/>
  <c r="Q49" i="7"/>
  <c r="T49" i="7" s="1"/>
  <c r="S55" i="8"/>
  <c r="T55" i="8" s="1"/>
  <c r="U29" i="8"/>
  <c r="Q115" i="7"/>
  <c r="R115" i="7" s="1"/>
  <c r="S115" i="7" s="1"/>
  <c r="P16" i="8"/>
  <c r="M51" i="8"/>
  <c r="L51" i="8"/>
  <c r="Q30" i="8"/>
  <c r="R30" i="8"/>
  <c r="S30" i="8" s="1"/>
  <c r="T30" i="8" s="1"/>
  <c r="P30" i="8"/>
  <c r="B11" i="5"/>
  <c r="C11" i="5" s="1"/>
  <c r="A12" i="4"/>
  <c r="B11" i="4"/>
  <c r="B24" i="12" l="1"/>
  <c r="O24" i="12"/>
  <c r="C11" i="12"/>
  <c r="D11" i="12"/>
  <c r="P50" i="7"/>
  <c r="L113" i="7"/>
  <c r="M113" i="7"/>
  <c r="L15" i="7"/>
  <c r="M15" i="7" s="1"/>
  <c r="L49" i="7"/>
  <c r="M49" i="7"/>
  <c r="M15" i="8"/>
  <c r="L15" i="8"/>
  <c r="Q14" i="8"/>
  <c r="T115" i="7"/>
  <c r="L52" i="8"/>
  <c r="M52" i="8" s="1"/>
  <c r="O52" i="7"/>
  <c r="P57" i="8"/>
  <c r="P31" i="8"/>
  <c r="O17" i="7"/>
  <c r="O118" i="7"/>
  <c r="P14" i="7"/>
  <c r="Q14" i="7" s="1"/>
  <c r="R14" i="7" s="1"/>
  <c r="S14" i="7" s="1"/>
  <c r="M29" i="8"/>
  <c r="L29" i="8"/>
  <c r="P17" i="8"/>
  <c r="U30" i="8"/>
  <c r="Q31" i="8" s="1"/>
  <c r="R31" i="8" s="1"/>
  <c r="U55" i="8"/>
  <c r="B12" i="5"/>
  <c r="C12" i="5" s="1"/>
  <c r="A13" i="4"/>
  <c r="B12" i="4"/>
  <c r="Q11" i="12" l="1"/>
  <c r="B25" i="12"/>
  <c r="O25" i="12"/>
  <c r="P11" i="12"/>
  <c r="L16" i="7"/>
  <c r="M16" i="7" s="1"/>
  <c r="L53" i="8"/>
  <c r="M53" i="8"/>
  <c r="R56" i="8"/>
  <c r="S56" i="8" s="1"/>
  <c r="T56" i="8" s="1"/>
  <c r="Q56" i="8"/>
  <c r="L30" i="8"/>
  <c r="M30" i="8" s="1"/>
  <c r="P32" i="8"/>
  <c r="M114" i="7"/>
  <c r="L114" i="7"/>
  <c r="R14" i="8"/>
  <c r="S14" i="8" s="1"/>
  <c r="T14" i="8" s="1"/>
  <c r="Q50" i="7"/>
  <c r="R50" i="7" s="1"/>
  <c r="S50" i="7" s="1"/>
  <c r="L16" i="8"/>
  <c r="M16" i="8" s="1"/>
  <c r="T14" i="7"/>
  <c r="O18" i="7"/>
  <c r="P58" i="8"/>
  <c r="P116" i="7"/>
  <c r="Q116" i="7" s="1"/>
  <c r="R116" i="7" s="1"/>
  <c r="S116" i="7" s="1"/>
  <c r="L50" i="7"/>
  <c r="M50" i="7" s="1"/>
  <c r="P18" i="8"/>
  <c r="O119" i="7"/>
  <c r="S31" i="8"/>
  <c r="O53" i="7"/>
  <c r="B13" i="5"/>
  <c r="C13" i="5" s="1"/>
  <c r="A14" i="4"/>
  <c r="B13" i="4"/>
  <c r="V11" i="12" l="1"/>
  <c r="E11" i="12" s="1"/>
  <c r="W11" i="12"/>
  <c r="F11" i="12" s="1"/>
  <c r="B26" i="12"/>
  <c r="O26" i="12"/>
  <c r="L17" i="8"/>
  <c r="M17" i="8" s="1"/>
  <c r="L31" i="8"/>
  <c r="M31" i="8" s="1"/>
  <c r="M51" i="7"/>
  <c r="L51" i="7"/>
  <c r="U56" i="8"/>
  <c r="L17" i="7"/>
  <c r="M17" i="7"/>
  <c r="P59" i="8"/>
  <c r="L115" i="7"/>
  <c r="M115" i="7" s="1"/>
  <c r="L54" i="8"/>
  <c r="M54" i="8" s="1"/>
  <c r="O54" i="7"/>
  <c r="P15" i="7"/>
  <c r="T31" i="8"/>
  <c r="U31" i="8" s="1"/>
  <c r="P33" i="8"/>
  <c r="T50" i="7"/>
  <c r="O120" i="7"/>
  <c r="P19" i="8"/>
  <c r="T116" i="7"/>
  <c r="O19" i="7"/>
  <c r="U14" i="8"/>
  <c r="B14" i="5"/>
  <c r="C14" i="5" s="1"/>
  <c r="A15" i="4"/>
  <c r="B14" i="4"/>
  <c r="R11" i="12" l="1"/>
  <c r="O27" i="12"/>
  <c r="B27" i="12"/>
  <c r="S11" i="12"/>
  <c r="L116" i="7"/>
  <c r="M116" i="7" s="1"/>
  <c r="M55" i="8"/>
  <c r="L55" i="8"/>
  <c r="L32" i="8"/>
  <c r="M32" i="8" s="1"/>
  <c r="Q32" i="8"/>
  <c r="R32" i="8" s="1"/>
  <c r="M18" i="8"/>
  <c r="L18" i="8"/>
  <c r="O121" i="7"/>
  <c r="Q57" i="8"/>
  <c r="R57" i="8"/>
  <c r="S57" i="8"/>
  <c r="T57" i="8" s="1"/>
  <c r="P51" i="7"/>
  <c r="P117" i="7"/>
  <c r="P34" i="8"/>
  <c r="Q15" i="7"/>
  <c r="R15" i="7" s="1"/>
  <c r="S15" i="7" s="1"/>
  <c r="P60" i="8"/>
  <c r="O20" i="7"/>
  <c r="P20" i="8"/>
  <c r="M18" i="7"/>
  <c r="L18" i="7"/>
  <c r="L52" i="7"/>
  <c r="M52" i="7"/>
  <c r="Q15" i="8"/>
  <c r="R15" i="8" s="1"/>
  <c r="O55" i="7"/>
  <c r="B15" i="5"/>
  <c r="C15" i="5" s="1"/>
  <c r="A16" i="4"/>
  <c r="B15" i="4"/>
  <c r="B28" i="12" l="1"/>
  <c r="O28" i="12"/>
  <c r="X11" i="12"/>
  <c r="G11" i="12" s="1"/>
  <c r="Y11" i="12"/>
  <c r="H11" i="12" s="1"/>
  <c r="L33" i="8"/>
  <c r="M33" i="8" s="1"/>
  <c r="S15" i="8"/>
  <c r="T15" i="8" s="1"/>
  <c r="S32" i="8"/>
  <c r="T32" i="8" s="1"/>
  <c r="L117" i="7"/>
  <c r="M117" i="7"/>
  <c r="L56" i="8"/>
  <c r="M56" i="8"/>
  <c r="L19" i="7"/>
  <c r="M19" i="7" s="1"/>
  <c r="O21" i="7"/>
  <c r="L53" i="7"/>
  <c r="M53" i="7" s="1"/>
  <c r="Q117" i="7"/>
  <c r="R117" i="7" s="1"/>
  <c r="S117" i="7" s="1"/>
  <c r="T15" i="7"/>
  <c r="Q51" i="7"/>
  <c r="R51" i="7" s="1"/>
  <c r="S51" i="7" s="1"/>
  <c r="O122" i="7"/>
  <c r="U57" i="8"/>
  <c r="O56" i="7"/>
  <c r="P21" i="8"/>
  <c r="P61" i="8"/>
  <c r="P35" i="8"/>
  <c r="L19" i="8"/>
  <c r="M19" i="8" s="1"/>
  <c r="A17" i="4"/>
  <c r="B16" i="4"/>
  <c r="B29" i="12" l="1"/>
  <c r="O29" i="12"/>
  <c r="U11" i="12"/>
  <c r="T11" i="12"/>
  <c r="L54" i="7"/>
  <c r="M54" i="7" s="1"/>
  <c r="L20" i="8"/>
  <c r="M20" i="8"/>
  <c r="L20" i="7"/>
  <c r="M20" i="7" s="1"/>
  <c r="L34" i="8"/>
  <c r="M34" i="8"/>
  <c r="O123" i="7"/>
  <c r="O22" i="7"/>
  <c r="L118" i="7"/>
  <c r="M118" i="7" s="1"/>
  <c r="T117" i="7"/>
  <c r="L57" i="8"/>
  <c r="M57" i="8"/>
  <c r="P16" i="7"/>
  <c r="Q16" i="7"/>
  <c r="R16" i="7" s="1"/>
  <c r="S16" i="7" s="1"/>
  <c r="U32" i="8"/>
  <c r="U15" i="8"/>
  <c r="R58" i="8"/>
  <c r="S58" i="8" s="1"/>
  <c r="T58" i="8" s="1"/>
  <c r="Q58" i="8"/>
  <c r="P36" i="8"/>
  <c r="P62" i="8"/>
  <c r="O57" i="7"/>
  <c r="T51" i="7"/>
  <c r="A18" i="4"/>
  <c r="B17" i="4"/>
  <c r="Z11" i="12" l="1"/>
  <c r="I11" i="12" s="1"/>
  <c r="K11" i="12" s="1"/>
  <c r="AA11" i="12"/>
  <c r="J11" i="12" s="1"/>
  <c r="L11" i="12" s="1"/>
  <c r="L21" i="7"/>
  <c r="M21" i="7" s="1"/>
  <c r="L119" i="7"/>
  <c r="M119" i="7"/>
  <c r="L55" i="7"/>
  <c r="M55" i="7" s="1"/>
  <c r="O58" i="7"/>
  <c r="T16" i="7"/>
  <c r="L35" i="8"/>
  <c r="M35" i="8" s="1"/>
  <c r="P52" i="7"/>
  <c r="Q52" i="7"/>
  <c r="R52" i="7" s="1"/>
  <c r="S52" i="7" s="1"/>
  <c r="U58" i="8"/>
  <c r="L21" i="8"/>
  <c r="M21" i="8" s="1"/>
  <c r="L58" i="8"/>
  <c r="M58" i="8"/>
  <c r="Q16" i="8"/>
  <c r="O23" i="7"/>
  <c r="P63" i="8"/>
  <c r="P37" i="8"/>
  <c r="Q33" i="8"/>
  <c r="R33" i="8"/>
  <c r="Q118" i="7"/>
  <c r="R118" i="7" s="1"/>
  <c r="S118" i="7" s="1"/>
  <c r="P118" i="7"/>
  <c r="O124" i="7"/>
  <c r="A19" i="4"/>
  <c r="B18" i="4"/>
  <c r="N11" i="12" l="1"/>
  <c r="M11" i="12"/>
  <c r="T118" i="7"/>
  <c r="L56" i="7"/>
  <c r="M56" i="7"/>
  <c r="L36" i="8"/>
  <c r="M36" i="8" s="1"/>
  <c r="L22" i="7"/>
  <c r="M22" i="7" s="1"/>
  <c r="O125" i="7"/>
  <c r="P38" i="8"/>
  <c r="O24" i="7"/>
  <c r="L59" i="8"/>
  <c r="M59" i="8" s="1"/>
  <c r="Q59" i="8"/>
  <c r="R59" i="8"/>
  <c r="S59" i="8" s="1"/>
  <c r="T59" i="8" s="1"/>
  <c r="P17" i="7"/>
  <c r="Q17" i="7" s="1"/>
  <c r="R17" i="7" s="1"/>
  <c r="S17" i="7" s="1"/>
  <c r="O59" i="7"/>
  <c r="L120" i="7"/>
  <c r="M120" i="7" s="1"/>
  <c r="S33" i="8"/>
  <c r="T33" i="8" s="1"/>
  <c r="P64" i="8"/>
  <c r="R16" i="8"/>
  <c r="S16" i="8" s="1"/>
  <c r="T16" i="8" s="1"/>
  <c r="T52" i="7"/>
  <c r="A20" i="4"/>
  <c r="B19" i="4"/>
  <c r="D12" i="12" l="1"/>
  <c r="C12" i="12"/>
  <c r="L37" i="8"/>
  <c r="M37" i="8" s="1"/>
  <c r="L121" i="7"/>
  <c r="M121" i="7"/>
  <c r="L60" i="8"/>
  <c r="M60" i="8"/>
  <c r="L23" i="7"/>
  <c r="M23" i="7"/>
  <c r="P53" i="7"/>
  <c r="U59" i="8"/>
  <c r="O25" i="7"/>
  <c r="U16" i="8"/>
  <c r="L57" i="7"/>
  <c r="M57" i="7" s="1"/>
  <c r="U33" i="8"/>
  <c r="O126" i="7"/>
  <c r="T17" i="7"/>
  <c r="P65" i="8"/>
  <c r="O60" i="7"/>
  <c r="P39" i="8"/>
  <c r="P119" i="7"/>
  <c r="A21" i="4"/>
  <c r="B20" i="4"/>
  <c r="Q12" i="12" l="1"/>
  <c r="P12" i="12"/>
  <c r="L58" i="7"/>
  <c r="M58" i="7" s="1"/>
  <c r="L38" i="8"/>
  <c r="M38" i="8"/>
  <c r="L24" i="7"/>
  <c r="M24" i="7"/>
  <c r="R17" i="8"/>
  <c r="S17" i="8"/>
  <c r="T17" i="8" s="1"/>
  <c r="Q17" i="8"/>
  <c r="U17" i="8" s="1"/>
  <c r="O26" i="7"/>
  <c r="P40" i="8"/>
  <c r="P66" i="8"/>
  <c r="O127" i="7"/>
  <c r="O61" i="7"/>
  <c r="Q60" i="8"/>
  <c r="L61" i="8"/>
  <c r="M61" i="8" s="1"/>
  <c r="L122" i="7"/>
  <c r="M122" i="7" s="1"/>
  <c r="Q34" i="8"/>
  <c r="R34" i="8" s="1"/>
  <c r="Q119" i="7"/>
  <c r="R119" i="7" s="1"/>
  <c r="S119" i="7" s="1"/>
  <c r="P18" i="7"/>
  <c r="Q18" i="7"/>
  <c r="R18" i="7" s="1"/>
  <c r="S18" i="7" s="1"/>
  <c r="Q53" i="7"/>
  <c r="R53" i="7" s="1"/>
  <c r="S53" i="7" s="1"/>
  <c r="A22" i="4"/>
  <c r="B21" i="4"/>
  <c r="V12" i="12" l="1"/>
  <c r="E12" i="12" s="1"/>
  <c r="W12" i="12"/>
  <c r="F12" i="12" s="1"/>
  <c r="L123" i="7"/>
  <c r="M123" i="7" s="1"/>
  <c r="L62" i="8"/>
  <c r="M62" i="8"/>
  <c r="Q18" i="8"/>
  <c r="R18" i="8"/>
  <c r="S18" i="8" s="1"/>
  <c r="T18" i="8" s="1"/>
  <c r="T18" i="7"/>
  <c r="S34" i="8"/>
  <c r="T34" i="8" s="1"/>
  <c r="L59" i="7"/>
  <c r="M59" i="7" s="1"/>
  <c r="P41" i="8"/>
  <c r="M25" i="7"/>
  <c r="L25" i="7"/>
  <c r="T119" i="7"/>
  <c r="R60" i="8"/>
  <c r="S60" i="8" s="1"/>
  <c r="T60" i="8" s="1"/>
  <c r="T53" i="7"/>
  <c r="O62" i="7"/>
  <c r="O27" i="7"/>
  <c r="L39" i="8"/>
  <c r="M39" i="8"/>
  <c r="O128" i="7"/>
  <c r="P67" i="8"/>
  <c r="A23" i="4"/>
  <c r="B22" i="4"/>
  <c r="R12" i="12" l="1"/>
  <c r="S12" i="12"/>
  <c r="L60" i="7"/>
  <c r="M60" i="7" s="1"/>
  <c r="L124" i="7"/>
  <c r="M124" i="7" s="1"/>
  <c r="L26" i="7"/>
  <c r="M26" i="7" s="1"/>
  <c r="U34" i="8"/>
  <c r="M63" i="8"/>
  <c r="L63" i="8"/>
  <c r="O129" i="7"/>
  <c r="O28" i="7"/>
  <c r="O63" i="7"/>
  <c r="P120" i="7"/>
  <c r="Q120" i="7"/>
  <c r="U60" i="8"/>
  <c r="L40" i="8"/>
  <c r="M40" i="8" s="1"/>
  <c r="P54" i="7"/>
  <c r="U18" i="8"/>
  <c r="P68" i="8"/>
  <c r="P42" i="8"/>
  <c r="P19" i="7"/>
  <c r="Q19" i="7"/>
  <c r="R19" i="7" s="1"/>
  <c r="S19" i="7" s="1"/>
  <c r="A24" i="4"/>
  <c r="B23" i="4"/>
  <c r="X12" i="12" l="1"/>
  <c r="G12" i="12" s="1"/>
  <c r="Y12" i="12"/>
  <c r="H12" i="12" s="1"/>
  <c r="L125" i="7"/>
  <c r="M125" i="7" s="1"/>
  <c r="L27" i="7"/>
  <c r="M27" i="7" s="1"/>
  <c r="T19" i="7"/>
  <c r="M41" i="8"/>
  <c r="L41" i="8"/>
  <c r="L61" i="7"/>
  <c r="M61" i="7" s="1"/>
  <c r="P69" i="8"/>
  <c r="R35" i="8"/>
  <c r="S35" i="8"/>
  <c r="T35" i="8" s="1"/>
  <c r="Q35" i="8"/>
  <c r="U35" i="8" s="1"/>
  <c r="R19" i="8"/>
  <c r="Q19" i="8"/>
  <c r="Q61" i="8"/>
  <c r="R61" i="8" s="1"/>
  <c r="S61" i="8" s="1"/>
  <c r="T61" i="8" s="1"/>
  <c r="O130" i="7"/>
  <c r="O64" i="7"/>
  <c r="L64" i="8"/>
  <c r="M64" i="8" s="1"/>
  <c r="P43" i="8"/>
  <c r="Q54" i="7"/>
  <c r="R54" i="7" s="1"/>
  <c r="S54" i="7" s="1"/>
  <c r="R120" i="7"/>
  <c r="S120" i="7" s="1"/>
  <c r="O29" i="7"/>
  <c r="A25" i="4"/>
  <c r="B24" i="4"/>
  <c r="T12" i="12" l="1"/>
  <c r="U12" i="12"/>
  <c r="L65" i="8"/>
  <c r="M65" i="8" s="1"/>
  <c r="M62" i="7"/>
  <c r="L62" i="7"/>
  <c r="L28" i="7"/>
  <c r="M28" i="7" s="1"/>
  <c r="Q36" i="8"/>
  <c r="R36" i="8" s="1"/>
  <c r="S36" i="8" s="1"/>
  <c r="T36" i="8" s="1"/>
  <c r="L126" i="7"/>
  <c r="M126" i="7" s="1"/>
  <c r="L42" i="8"/>
  <c r="M42" i="8"/>
  <c r="P44" i="8"/>
  <c r="O65" i="7"/>
  <c r="U61" i="8"/>
  <c r="S19" i="8"/>
  <c r="T19" i="8" s="1"/>
  <c r="T54" i="7"/>
  <c r="T120" i="7"/>
  <c r="O30" i="7"/>
  <c r="O131" i="7"/>
  <c r="P70" i="8"/>
  <c r="P20" i="7"/>
  <c r="A26" i="4"/>
  <c r="B25" i="4"/>
  <c r="Z12" i="12" l="1"/>
  <c r="I12" i="12" s="1"/>
  <c r="K12" i="12" s="1"/>
  <c r="AA12" i="12"/>
  <c r="J12" i="12" s="1"/>
  <c r="L12" i="12" s="1"/>
  <c r="L29" i="7"/>
  <c r="M29" i="7" s="1"/>
  <c r="L127" i="7"/>
  <c r="M127" i="7" s="1"/>
  <c r="L66" i="8"/>
  <c r="M66" i="8" s="1"/>
  <c r="L63" i="7"/>
  <c r="M63" i="7" s="1"/>
  <c r="Q20" i="7"/>
  <c r="R20" i="7" s="1"/>
  <c r="S20" i="7" s="1"/>
  <c r="P71" i="8"/>
  <c r="O31" i="7"/>
  <c r="R62" i="8"/>
  <c r="S62" i="8" s="1"/>
  <c r="T62" i="8" s="1"/>
  <c r="Q62" i="8"/>
  <c r="U19" i="8"/>
  <c r="O66" i="7"/>
  <c r="U36" i="8"/>
  <c r="O132" i="7"/>
  <c r="Q121" i="7"/>
  <c r="R121" i="7" s="1"/>
  <c r="S121" i="7" s="1"/>
  <c r="P121" i="7"/>
  <c r="P45" i="8"/>
  <c r="L43" i="8"/>
  <c r="M43" i="8" s="1"/>
  <c r="P55" i="7"/>
  <c r="A27" i="4"/>
  <c r="B26" i="4"/>
  <c r="M12" i="12" l="1"/>
  <c r="N12" i="12"/>
  <c r="L64" i="7"/>
  <c r="M64" i="7" s="1"/>
  <c r="T121" i="7"/>
  <c r="M67" i="8"/>
  <c r="L67" i="8"/>
  <c r="L128" i="7"/>
  <c r="M128" i="7" s="1"/>
  <c r="T55" i="7"/>
  <c r="M44" i="8"/>
  <c r="L44" i="8"/>
  <c r="U62" i="8"/>
  <c r="L30" i="7"/>
  <c r="M30" i="7" s="1"/>
  <c r="O67" i="7"/>
  <c r="Q55" i="7"/>
  <c r="R55" i="7" s="1"/>
  <c r="S55" i="7" s="1"/>
  <c r="P46" i="8"/>
  <c r="T20" i="7"/>
  <c r="Q37" i="8"/>
  <c r="R20" i="8"/>
  <c r="Q20" i="8"/>
  <c r="O133" i="7"/>
  <c r="O32" i="7"/>
  <c r="P72" i="8"/>
  <c r="A28" i="4"/>
  <c r="B27" i="4"/>
  <c r="D13" i="12" l="1"/>
  <c r="C13" i="12"/>
  <c r="L65" i="7"/>
  <c r="M65" i="7"/>
  <c r="U37" i="8"/>
  <c r="L129" i="7"/>
  <c r="M129" i="7"/>
  <c r="L31" i="7"/>
  <c r="M31" i="7"/>
  <c r="O33" i="7"/>
  <c r="P56" i="7"/>
  <c r="R63" i="8"/>
  <c r="S63" i="8" s="1"/>
  <c r="T63" i="8" s="1"/>
  <c r="Q63" i="8"/>
  <c r="U63" i="8" s="1"/>
  <c r="P122" i="7"/>
  <c r="Q122" i="7"/>
  <c r="R122" i="7" s="1"/>
  <c r="S122" i="7" s="1"/>
  <c r="O134" i="7"/>
  <c r="L68" i="8"/>
  <c r="M68" i="8" s="1"/>
  <c r="S20" i="8"/>
  <c r="T20" i="8" s="1"/>
  <c r="P47" i="8"/>
  <c r="P73" i="8"/>
  <c r="R37" i="8"/>
  <c r="S37" i="8" s="1"/>
  <c r="T37" i="8" s="1"/>
  <c r="O68" i="7"/>
  <c r="P21" i="7"/>
  <c r="L45" i="8"/>
  <c r="M45" i="8" s="1"/>
  <c r="A29" i="4"/>
  <c r="B28" i="4"/>
  <c r="Q13" i="12" l="1"/>
  <c r="P13" i="12"/>
  <c r="L69" i="8"/>
  <c r="M69" i="8" s="1"/>
  <c r="Q64" i="8"/>
  <c r="T21" i="7"/>
  <c r="T122" i="7"/>
  <c r="L32" i="7"/>
  <c r="M32" i="7"/>
  <c r="U20" i="8"/>
  <c r="Q56" i="7"/>
  <c r="R56" i="7" s="1"/>
  <c r="S56" i="7" s="1"/>
  <c r="O34" i="7"/>
  <c r="L130" i="7"/>
  <c r="M130" i="7" s="1"/>
  <c r="L66" i="7"/>
  <c r="M66" i="7" s="1"/>
  <c r="O135" i="7"/>
  <c r="Q38" i="8"/>
  <c r="O69" i="7"/>
  <c r="Q21" i="7"/>
  <c r="R21" i="7" s="1"/>
  <c r="S21" i="7" s="1"/>
  <c r="P74" i="8"/>
  <c r="A30" i="4"/>
  <c r="B29" i="4"/>
  <c r="V13" i="12" l="1"/>
  <c r="E13" i="12" s="1"/>
  <c r="W13" i="12"/>
  <c r="F13" i="12" s="1"/>
  <c r="L67" i="7"/>
  <c r="M67" i="7" s="1"/>
  <c r="L131" i="7"/>
  <c r="M131" i="7"/>
  <c r="L70" i="8"/>
  <c r="M70" i="8"/>
  <c r="Q123" i="7"/>
  <c r="R123" i="7" s="1"/>
  <c r="S123" i="7" s="1"/>
  <c r="P123" i="7"/>
  <c r="R64" i="8"/>
  <c r="S64" i="8" s="1"/>
  <c r="T64" i="8" s="1"/>
  <c r="O136" i="7"/>
  <c r="M33" i="7"/>
  <c r="L33" i="7"/>
  <c r="P22" i="7"/>
  <c r="P75" i="8"/>
  <c r="O35" i="7"/>
  <c r="O70" i="7"/>
  <c r="R38" i="8"/>
  <c r="S38" i="8" s="1"/>
  <c r="T38" i="8" s="1"/>
  <c r="Q21" i="8"/>
  <c r="T56" i="7"/>
  <c r="A31" i="4"/>
  <c r="B30" i="4"/>
  <c r="S13" i="12" l="1"/>
  <c r="R13" i="12"/>
  <c r="T123" i="7"/>
  <c r="L68" i="7"/>
  <c r="M68" i="7" s="1"/>
  <c r="O36" i="7"/>
  <c r="L71" i="8"/>
  <c r="M71" i="8" s="1"/>
  <c r="L132" i="7"/>
  <c r="M132" i="7" s="1"/>
  <c r="R21" i="8"/>
  <c r="S21" i="8" s="1"/>
  <c r="T21" i="8" s="1"/>
  <c r="Q22" i="7"/>
  <c r="R22" i="7" s="1"/>
  <c r="S22" i="7" s="1"/>
  <c r="P57" i="7"/>
  <c r="T57" i="7" s="1"/>
  <c r="Q57" i="7"/>
  <c r="R57" i="7"/>
  <c r="S57" i="7" s="1"/>
  <c r="O137" i="7"/>
  <c r="O71" i="7"/>
  <c r="P76" i="8"/>
  <c r="U38" i="8"/>
  <c r="L34" i="7"/>
  <c r="M34" i="7"/>
  <c r="U64" i="8"/>
  <c r="A32" i="4"/>
  <c r="B31" i="4"/>
  <c r="B3" i="4"/>
  <c r="J2" i="2"/>
  <c r="J3" i="2"/>
  <c r="J1" i="2"/>
  <c r="G4" i="2"/>
  <c r="I2" i="3"/>
  <c r="I1" i="3"/>
  <c r="G2" i="3"/>
  <c r="G1" i="3"/>
  <c r="B9" i="3"/>
  <c r="F8" i="3"/>
  <c r="E8" i="3"/>
  <c r="D8" i="3"/>
  <c r="C8" i="3"/>
  <c r="B8" i="3"/>
  <c r="F7" i="3"/>
  <c r="D2" i="3"/>
  <c r="A7" i="3"/>
  <c r="G3" i="2"/>
  <c r="G2" i="2"/>
  <c r="G1" i="2"/>
  <c r="I10" i="2"/>
  <c r="J10" i="2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9" i="2"/>
  <c r="L9" i="2"/>
  <c r="K9" i="2"/>
  <c r="J9" i="2"/>
  <c r="I9" i="2"/>
  <c r="M8" i="2"/>
  <c r="H8" i="2"/>
  <c r="F8" i="2"/>
  <c r="D8" i="2"/>
  <c r="B8" i="2"/>
  <c r="B9" i="2" s="1"/>
  <c r="A8" i="2"/>
  <c r="B4" i="2"/>
  <c r="Y13" i="12" l="1"/>
  <c r="H13" i="12" s="1"/>
  <c r="X13" i="12"/>
  <c r="G13" i="12" s="1"/>
  <c r="P58" i="7"/>
  <c r="L72" i="8"/>
  <c r="M72" i="8" s="1"/>
  <c r="L69" i="7"/>
  <c r="M69" i="7" s="1"/>
  <c r="L133" i="7"/>
  <c r="M133" i="7" s="1"/>
  <c r="Q65" i="8"/>
  <c r="R65" i="8"/>
  <c r="S65" i="8" s="1"/>
  <c r="T65" i="8" s="1"/>
  <c r="P77" i="8"/>
  <c r="L35" i="7"/>
  <c r="M35" i="7"/>
  <c r="P124" i="7"/>
  <c r="Q124" i="7" s="1"/>
  <c r="R124" i="7" s="1"/>
  <c r="S124" i="7" s="1"/>
  <c r="O138" i="7"/>
  <c r="T22" i="7"/>
  <c r="O37" i="7"/>
  <c r="O72" i="7"/>
  <c r="Q39" i="8"/>
  <c r="R39" i="8"/>
  <c r="S39" i="8" s="1"/>
  <c r="T39" i="8" s="1"/>
  <c r="U21" i="8"/>
  <c r="A33" i="4"/>
  <c r="B32" i="4"/>
  <c r="C9" i="3"/>
  <c r="D9" i="3" s="1"/>
  <c r="E9" i="3" s="1"/>
  <c r="F9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K10" i="2"/>
  <c r="L10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E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T13" i="12" l="1"/>
  <c r="U13" i="12"/>
  <c r="L134" i="7"/>
  <c r="M134" i="7" s="1"/>
  <c r="U39" i="8"/>
  <c r="M70" i="7"/>
  <c r="L70" i="7"/>
  <c r="L73" i="8"/>
  <c r="M73" i="8"/>
  <c r="O139" i="7"/>
  <c r="L36" i="7"/>
  <c r="M36" i="7"/>
  <c r="Q58" i="7"/>
  <c r="R58" i="7" s="1"/>
  <c r="S58" i="7" s="1"/>
  <c r="O38" i="7"/>
  <c r="T124" i="7"/>
  <c r="U65" i="8"/>
  <c r="O73" i="7"/>
  <c r="P23" i="7"/>
  <c r="P78" i="8"/>
  <c r="A34" i="4"/>
  <c r="B33" i="4"/>
  <c r="B10" i="3"/>
  <c r="C10" i="3" s="1"/>
  <c r="M10" i="2"/>
  <c r="F9" i="2"/>
  <c r="B10" i="2"/>
  <c r="Z13" i="12" l="1"/>
  <c r="I13" i="12" s="1"/>
  <c r="K13" i="12" s="1"/>
  <c r="AA13" i="12"/>
  <c r="J13" i="12" s="1"/>
  <c r="L13" i="12" s="1"/>
  <c r="L135" i="7"/>
  <c r="M135" i="7"/>
  <c r="P79" i="8"/>
  <c r="T58" i="7"/>
  <c r="Q66" i="8"/>
  <c r="R66" i="8" s="1"/>
  <c r="S66" i="8" s="1"/>
  <c r="T66" i="8" s="1"/>
  <c r="L74" i="8"/>
  <c r="M74" i="8"/>
  <c r="P125" i="7"/>
  <c r="L71" i="7"/>
  <c r="M71" i="7"/>
  <c r="M37" i="7"/>
  <c r="L37" i="7"/>
  <c r="O140" i="7"/>
  <c r="Q40" i="8"/>
  <c r="R40" i="8" s="1"/>
  <c r="S40" i="8" s="1"/>
  <c r="T40" i="8" s="1"/>
  <c r="O74" i="7"/>
  <c r="Q23" i="7"/>
  <c r="R23" i="7" s="1"/>
  <c r="S23" i="7" s="1"/>
  <c r="O39" i="7"/>
  <c r="A35" i="4"/>
  <c r="B34" i="4"/>
  <c r="D10" i="3"/>
  <c r="E10" i="3" s="1"/>
  <c r="I11" i="2"/>
  <c r="E10" i="2"/>
  <c r="F10" i="2" s="1"/>
  <c r="E11" i="2" s="1"/>
  <c r="F11" i="2" s="1"/>
  <c r="E12" i="2" s="1"/>
  <c r="F12" i="2" s="1"/>
  <c r="E13" i="2" s="1"/>
  <c r="F13" i="2" s="1"/>
  <c r="B11" i="2"/>
  <c r="N13" i="12" l="1"/>
  <c r="M13" i="12"/>
  <c r="L38" i="7"/>
  <c r="M38" i="7" s="1"/>
  <c r="L72" i="7"/>
  <c r="M72" i="7" s="1"/>
  <c r="O40" i="7"/>
  <c r="L136" i="7"/>
  <c r="M136" i="7" s="1"/>
  <c r="Q125" i="7"/>
  <c r="R125" i="7" s="1"/>
  <c r="S125" i="7" s="1"/>
  <c r="U66" i="8"/>
  <c r="L75" i="8"/>
  <c r="M75" i="8" s="1"/>
  <c r="U40" i="8"/>
  <c r="O141" i="7"/>
  <c r="O75" i="7"/>
  <c r="P59" i="7"/>
  <c r="Q59" i="7" s="1"/>
  <c r="R59" i="7" s="1"/>
  <c r="S59" i="7" s="1"/>
  <c r="P80" i="8"/>
  <c r="T23" i="7"/>
  <c r="A36" i="4"/>
  <c r="B35" i="4"/>
  <c r="F10" i="3"/>
  <c r="J11" i="2"/>
  <c r="K11" i="2" s="1"/>
  <c r="L11" i="2" s="1"/>
  <c r="E14" i="2"/>
  <c r="F14" i="2" s="1"/>
  <c r="B12" i="2"/>
  <c r="D14" i="12" l="1"/>
  <c r="C14" i="12"/>
  <c r="L76" i="8"/>
  <c r="M76" i="8"/>
  <c r="L39" i="7"/>
  <c r="M39" i="7"/>
  <c r="L137" i="7"/>
  <c r="M137" i="7" s="1"/>
  <c r="L73" i="7"/>
  <c r="M73" i="7"/>
  <c r="T59" i="7"/>
  <c r="O142" i="7"/>
  <c r="O76" i="7"/>
  <c r="P24" i="7"/>
  <c r="Q24" i="7" s="1"/>
  <c r="R24" i="7" s="1"/>
  <c r="S24" i="7" s="1"/>
  <c r="Q67" i="8"/>
  <c r="P81" i="8"/>
  <c r="Q41" i="8"/>
  <c r="O41" i="7"/>
  <c r="T125" i="7"/>
  <c r="A37" i="4"/>
  <c r="B36" i="4"/>
  <c r="B11" i="3"/>
  <c r="M11" i="2"/>
  <c r="E15" i="2"/>
  <c r="F15" i="2" s="1"/>
  <c r="B13" i="2"/>
  <c r="M9" i="2"/>
  <c r="Q14" i="12" l="1"/>
  <c r="P14" i="12"/>
  <c r="L138" i="7"/>
  <c r="M138" i="7"/>
  <c r="T24" i="7"/>
  <c r="L40" i="7"/>
  <c r="M40" i="7"/>
  <c r="R41" i="8"/>
  <c r="S41" i="8" s="1"/>
  <c r="T41" i="8" s="1"/>
  <c r="R67" i="8"/>
  <c r="S67" i="8" s="1"/>
  <c r="T67" i="8" s="1"/>
  <c r="L77" i="8"/>
  <c r="M77" i="8"/>
  <c r="P82" i="8"/>
  <c r="O143" i="7"/>
  <c r="L74" i="7"/>
  <c r="M74" i="7" s="1"/>
  <c r="O77" i="7"/>
  <c r="P126" i="7"/>
  <c r="P60" i="7"/>
  <c r="Q60" i="7" s="1"/>
  <c r="R60" i="7" s="1"/>
  <c r="S60" i="7" s="1"/>
  <c r="A38" i="4"/>
  <c r="B38" i="4" s="1"/>
  <c r="B37" i="4"/>
  <c r="E1" i="4" s="1"/>
  <c r="C11" i="3"/>
  <c r="D11" i="3" s="1"/>
  <c r="E11" i="3" s="1"/>
  <c r="I12" i="2"/>
  <c r="J12" i="2"/>
  <c r="K12" i="2" s="1"/>
  <c r="L12" i="2" s="1"/>
  <c r="E16" i="2"/>
  <c r="F16" i="2" s="1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W14" i="12" l="1"/>
  <c r="F14" i="12" s="1"/>
  <c r="V14" i="12"/>
  <c r="E14" i="12" s="1"/>
  <c r="L75" i="7"/>
  <c r="M75" i="7" s="1"/>
  <c r="M41" i="7"/>
  <c r="L41" i="7"/>
  <c r="O78" i="7"/>
  <c r="P83" i="8"/>
  <c r="L139" i="7"/>
  <c r="M139" i="7" s="1"/>
  <c r="O144" i="7"/>
  <c r="L78" i="8"/>
  <c r="M78" i="8"/>
  <c r="T60" i="7"/>
  <c r="Q126" i="7"/>
  <c r="R126" i="7" s="1"/>
  <c r="S126" i="7" s="1"/>
  <c r="U67" i="8"/>
  <c r="P25" i="7"/>
  <c r="Q25" i="7"/>
  <c r="R25" i="7"/>
  <c r="S25" i="7" s="1"/>
  <c r="U41" i="8"/>
  <c r="F11" i="3"/>
  <c r="M12" i="2"/>
  <c r="E17" i="2"/>
  <c r="F17" i="2" s="1"/>
  <c r="R14" i="12" l="1"/>
  <c r="S14" i="12"/>
  <c r="L140" i="7"/>
  <c r="M140" i="7" s="1"/>
  <c r="L76" i="7"/>
  <c r="M76" i="7"/>
  <c r="L79" i="8"/>
  <c r="M79" i="8" s="1"/>
  <c r="T25" i="7"/>
  <c r="P84" i="8"/>
  <c r="Q68" i="8"/>
  <c r="R68" i="8"/>
  <c r="S68" i="8"/>
  <c r="T68" i="8" s="1"/>
  <c r="O79" i="7"/>
  <c r="T126" i="7"/>
  <c r="O145" i="7"/>
  <c r="Q42" i="8"/>
  <c r="Q61" i="7"/>
  <c r="R61" i="7" s="1"/>
  <c r="S61" i="7" s="1"/>
  <c r="P61" i="7"/>
  <c r="B12" i="3"/>
  <c r="I13" i="2"/>
  <c r="J13" i="2" s="1"/>
  <c r="K13" i="2" s="1"/>
  <c r="L13" i="2" s="1"/>
  <c r="E18" i="2"/>
  <c r="F18" i="2" s="1"/>
  <c r="X14" i="12" l="1"/>
  <c r="G14" i="12" s="1"/>
  <c r="Y14" i="12"/>
  <c r="H14" i="12" s="1"/>
  <c r="L80" i="8"/>
  <c r="M80" i="8" s="1"/>
  <c r="T61" i="7"/>
  <c r="U68" i="8"/>
  <c r="L141" i="7"/>
  <c r="M141" i="7" s="1"/>
  <c r="P26" i="7"/>
  <c r="Q26" i="7" s="1"/>
  <c r="R26" i="7" s="1"/>
  <c r="S26" i="7" s="1"/>
  <c r="P85" i="8"/>
  <c r="O146" i="7"/>
  <c r="R42" i="8"/>
  <c r="S42" i="8" s="1"/>
  <c r="T42" i="8" s="1"/>
  <c r="O80" i="7"/>
  <c r="L77" i="7"/>
  <c r="M77" i="7"/>
  <c r="Q127" i="7"/>
  <c r="R127" i="7" s="1"/>
  <c r="S127" i="7" s="1"/>
  <c r="P127" i="7"/>
  <c r="C12" i="3"/>
  <c r="D12" i="3" s="1"/>
  <c r="E12" i="3" s="1"/>
  <c r="M13" i="2"/>
  <c r="E19" i="2"/>
  <c r="F19" i="2" s="1"/>
  <c r="T14" i="12" l="1"/>
  <c r="U14" i="12"/>
  <c r="L81" i="8"/>
  <c r="M81" i="8"/>
  <c r="L142" i="7"/>
  <c r="M142" i="7"/>
  <c r="P86" i="8"/>
  <c r="Q62" i="7"/>
  <c r="R62" i="7" s="1"/>
  <c r="S62" i="7" s="1"/>
  <c r="P62" i="7"/>
  <c r="L78" i="7"/>
  <c r="M78" i="7" s="1"/>
  <c r="T26" i="7"/>
  <c r="T127" i="7"/>
  <c r="O81" i="7"/>
  <c r="O147" i="7"/>
  <c r="Q69" i="8"/>
  <c r="U42" i="8"/>
  <c r="F12" i="3"/>
  <c r="I14" i="2"/>
  <c r="J14" i="2"/>
  <c r="E20" i="2"/>
  <c r="F20" i="2" s="1"/>
  <c r="Z14" i="12" l="1"/>
  <c r="I14" i="12" s="1"/>
  <c r="K14" i="12" s="1"/>
  <c r="AA14" i="12"/>
  <c r="J14" i="12" s="1"/>
  <c r="L14" i="12" s="1"/>
  <c r="L79" i="7"/>
  <c r="M79" i="7" s="1"/>
  <c r="M143" i="7"/>
  <c r="L143" i="7"/>
  <c r="O148" i="7"/>
  <c r="Q128" i="7"/>
  <c r="R128" i="7" s="1"/>
  <c r="S128" i="7" s="1"/>
  <c r="P128" i="7"/>
  <c r="T62" i="7"/>
  <c r="L82" i="8"/>
  <c r="M82" i="8" s="1"/>
  <c r="P87" i="8"/>
  <c r="R69" i="8"/>
  <c r="S69" i="8" s="1"/>
  <c r="T69" i="8" s="1"/>
  <c r="Q43" i="8"/>
  <c r="R43" i="8"/>
  <c r="S43" i="8" s="1"/>
  <c r="T43" i="8" s="1"/>
  <c r="O82" i="7"/>
  <c r="P27" i="7"/>
  <c r="B13" i="3"/>
  <c r="C13" i="3" s="1"/>
  <c r="K14" i="2"/>
  <c r="L14" i="2" s="1"/>
  <c r="E21" i="2"/>
  <c r="F21" i="2" s="1"/>
  <c r="M14" i="12" l="1"/>
  <c r="N14" i="12"/>
  <c r="L83" i="8"/>
  <c r="M83" i="8" s="1"/>
  <c r="T128" i="7"/>
  <c r="L80" i="7"/>
  <c r="M80" i="7"/>
  <c r="L144" i="7"/>
  <c r="M144" i="7"/>
  <c r="Q27" i="7"/>
  <c r="R27" i="7" s="1"/>
  <c r="S27" i="7" s="1"/>
  <c r="O83" i="7"/>
  <c r="U69" i="8"/>
  <c r="U43" i="8"/>
  <c r="P63" i="7"/>
  <c r="P88" i="8"/>
  <c r="O149" i="7"/>
  <c r="D13" i="3"/>
  <c r="E13" i="3" s="1"/>
  <c r="M14" i="2"/>
  <c r="E22" i="2"/>
  <c r="F22" i="2" s="1"/>
  <c r="C15" i="12" l="1"/>
  <c r="D15" i="12"/>
  <c r="L84" i="8"/>
  <c r="M84" i="8" s="1"/>
  <c r="Q44" i="8"/>
  <c r="R44" i="8"/>
  <c r="S44" i="8" s="1"/>
  <c r="T44" i="8" s="1"/>
  <c r="P129" i="7"/>
  <c r="O150" i="7"/>
  <c r="R70" i="8"/>
  <c r="S70" i="8" s="1"/>
  <c r="T70" i="8" s="1"/>
  <c r="Q70" i="8"/>
  <c r="T27" i="7"/>
  <c r="L145" i="7"/>
  <c r="M145" i="7"/>
  <c r="P89" i="8"/>
  <c r="O84" i="7"/>
  <c r="L81" i="7"/>
  <c r="M81" i="7"/>
  <c r="Q63" i="7"/>
  <c r="R63" i="7" s="1"/>
  <c r="S63" i="7" s="1"/>
  <c r="F13" i="3"/>
  <c r="I15" i="2"/>
  <c r="J15" i="2" s="1"/>
  <c r="K15" i="2" s="1"/>
  <c r="L15" i="2" s="1"/>
  <c r="E23" i="2"/>
  <c r="F23" i="2" s="1"/>
  <c r="P15" i="12" l="1"/>
  <c r="Q15" i="12"/>
  <c r="U70" i="8"/>
  <c r="L85" i="8"/>
  <c r="M85" i="8"/>
  <c r="O85" i="7"/>
  <c r="P90" i="8"/>
  <c r="L82" i="7"/>
  <c r="M82" i="7" s="1"/>
  <c r="L146" i="7"/>
  <c r="M146" i="7"/>
  <c r="O151" i="7"/>
  <c r="P28" i="7"/>
  <c r="Q28" i="7" s="1"/>
  <c r="U44" i="8"/>
  <c r="Q129" i="7"/>
  <c r="R129" i="7" s="1"/>
  <c r="S129" i="7" s="1"/>
  <c r="T63" i="7"/>
  <c r="B14" i="3"/>
  <c r="C14" i="3"/>
  <c r="D14" i="3" s="1"/>
  <c r="E14" i="3" s="1"/>
  <c r="M15" i="2"/>
  <c r="E24" i="2"/>
  <c r="F24" i="2" s="1"/>
  <c r="V15" i="12" l="1"/>
  <c r="E15" i="12" s="1"/>
  <c r="W15" i="12"/>
  <c r="F15" i="12" s="1"/>
  <c r="R28" i="7"/>
  <c r="S28" i="7" s="1"/>
  <c r="L83" i="7"/>
  <c r="M83" i="7" s="1"/>
  <c r="L86" i="8"/>
  <c r="M86" i="8"/>
  <c r="P64" i="7"/>
  <c r="Q64" i="7" s="1"/>
  <c r="R64" i="7" s="1"/>
  <c r="S64" i="7" s="1"/>
  <c r="O152" i="7"/>
  <c r="L147" i="7"/>
  <c r="M147" i="7" s="1"/>
  <c r="Q71" i="8"/>
  <c r="P91" i="8"/>
  <c r="Q45" i="8"/>
  <c r="O86" i="7"/>
  <c r="T129" i="7"/>
  <c r="F14" i="3"/>
  <c r="I16" i="2"/>
  <c r="E25" i="2"/>
  <c r="F25" i="2" s="1"/>
  <c r="S15" i="12" l="1"/>
  <c r="R15" i="12"/>
  <c r="L148" i="7"/>
  <c r="M148" i="7" s="1"/>
  <c r="L84" i="7"/>
  <c r="M84" i="7"/>
  <c r="O153" i="7"/>
  <c r="P130" i="7"/>
  <c r="Q130" i="7" s="1"/>
  <c r="O87" i="7"/>
  <c r="R71" i="8"/>
  <c r="S71" i="8" s="1"/>
  <c r="T71" i="8" s="1"/>
  <c r="T64" i="7"/>
  <c r="M87" i="8"/>
  <c r="L87" i="8"/>
  <c r="R45" i="8"/>
  <c r="S45" i="8" s="1"/>
  <c r="T45" i="8" s="1"/>
  <c r="U45" i="8" s="1"/>
  <c r="P92" i="8"/>
  <c r="T28" i="7"/>
  <c r="B15" i="3"/>
  <c r="C15" i="3" s="1"/>
  <c r="D15" i="3" s="1"/>
  <c r="E15" i="3" s="1"/>
  <c r="J16" i="2"/>
  <c r="K16" i="2" s="1"/>
  <c r="L16" i="2" s="1"/>
  <c r="E26" i="2"/>
  <c r="F26" i="2" s="1"/>
  <c r="X15" i="12" l="1"/>
  <c r="G15" i="12" s="1"/>
  <c r="Y15" i="12"/>
  <c r="H15" i="12" s="1"/>
  <c r="Q46" i="8"/>
  <c r="R130" i="7"/>
  <c r="S130" i="7" s="1"/>
  <c r="L149" i="7"/>
  <c r="M149" i="7" s="1"/>
  <c r="P29" i="7"/>
  <c r="O154" i="7"/>
  <c r="P65" i="7"/>
  <c r="Q65" i="7" s="1"/>
  <c r="P93" i="8"/>
  <c r="L85" i="7"/>
  <c r="M85" i="7"/>
  <c r="L88" i="8"/>
  <c r="M88" i="8" s="1"/>
  <c r="O88" i="7"/>
  <c r="U71" i="8"/>
  <c r="F15" i="3"/>
  <c r="M16" i="2"/>
  <c r="E27" i="2"/>
  <c r="F27" i="2" s="1"/>
  <c r="U15" i="12" l="1"/>
  <c r="T15" i="12"/>
  <c r="L150" i="7"/>
  <c r="M150" i="7"/>
  <c r="L89" i="8"/>
  <c r="M89" i="8"/>
  <c r="R65" i="7"/>
  <c r="S65" i="7" s="1"/>
  <c r="T65" i="7"/>
  <c r="L86" i="7"/>
  <c r="M86" i="7" s="1"/>
  <c r="O89" i="7"/>
  <c r="O155" i="7"/>
  <c r="Q72" i="8"/>
  <c r="R72" i="8"/>
  <c r="S72" i="8" s="1"/>
  <c r="T72" i="8" s="1"/>
  <c r="Q29" i="7"/>
  <c r="R29" i="7" s="1"/>
  <c r="S29" i="7" s="1"/>
  <c r="T130" i="7"/>
  <c r="R46" i="8"/>
  <c r="S46" i="8" s="1"/>
  <c r="T46" i="8" s="1"/>
  <c r="P94" i="8"/>
  <c r="B16" i="3"/>
  <c r="I17" i="2"/>
  <c r="J17" i="2"/>
  <c r="K17" i="2" s="1"/>
  <c r="L17" i="2" s="1"/>
  <c r="E28" i="2"/>
  <c r="F28" i="2" s="1"/>
  <c r="Z15" i="12" l="1"/>
  <c r="I15" i="12" s="1"/>
  <c r="K15" i="12" s="1"/>
  <c r="AA15" i="12"/>
  <c r="J15" i="12" s="1"/>
  <c r="L15" i="12" s="1"/>
  <c r="L87" i="7"/>
  <c r="M87" i="7" s="1"/>
  <c r="U72" i="8"/>
  <c r="P95" i="8"/>
  <c r="L90" i="8"/>
  <c r="M90" i="8" s="1"/>
  <c r="L151" i="7"/>
  <c r="M151" i="7" s="1"/>
  <c r="U46" i="8"/>
  <c r="Q131" i="7"/>
  <c r="R131" i="7" s="1"/>
  <c r="S131" i="7" s="1"/>
  <c r="P131" i="7"/>
  <c r="Q66" i="7"/>
  <c r="R66" i="7" s="1"/>
  <c r="S66" i="7" s="1"/>
  <c r="P66" i="7"/>
  <c r="O156" i="7"/>
  <c r="O90" i="7"/>
  <c r="T29" i="7"/>
  <c r="C16" i="3"/>
  <c r="D16" i="3" s="1"/>
  <c r="E16" i="3" s="1"/>
  <c r="M17" i="2"/>
  <c r="E29" i="2"/>
  <c r="F29" i="2" s="1"/>
  <c r="N15" i="12" l="1"/>
  <c r="M15" i="12"/>
  <c r="T131" i="7"/>
  <c r="L91" i="8"/>
  <c r="M91" i="8" s="1"/>
  <c r="T66" i="7"/>
  <c r="L152" i="7"/>
  <c r="M152" i="7"/>
  <c r="L88" i="7"/>
  <c r="M88" i="7"/>
  <c r="O157" i="7"/>
  <c r="Q73" i="8"/>
  <c r="R73" i="8" s="1"/>
  <c r="S73" i="8" s="1"/>
  <c r="T73" i="8" s="1"/>
  <c r="P96" i="8"/>
  <c r="P30" i="7"/>
  <c r="Q30" i="7"/>
  <c r="R30" i="7" s="1"/>
  <c r="O91" i="7"/>
  <c r="R47" i="8"/>
  <c r="Q47" i="8"/>
  <c r="F16" i="3"/>
  <c r="I18" i="2"/>
  <c r="E30" i="2"/>
  <c r="F30" i="2" s="1"/>
  <c r="C16" i="12" l="1"/>
  <c r="D16" i="12"/>
  <c r="S30" i="7"/>
  <c r="T30" i="7" s="1"/>
  <c r="M92" i="8"/>
  <c r="L92" i="8"/>
  <c r="L89" i="7"/>
  <c r="M89" i="7"/>
  <c r="S47" i="8"/>
  <c r="T47" i="8" s="1"/>
  <c r="O158" i="7"/>
  <c r="U73" i="8"/>
  <c r="L153" i="7"/>
  <c r="M153" i="7"/>
  <c r="P97" i="8"/>
  <c r="Q67" i="7"/>
  <c r="T67" i="7" s="1"/>
  <c r="R67" i="7"/>
  <c r="S67" i="7" s="1"/>
  <c r="P67" i="7"/>
  <c r="O92" i="7"/>
  <c r="P132" i="7"/>
  <c r="Q132" i="7"/>
  <c r="R132" i="7" s="1"/>
  <c r="B17" i="3"/>
  <c r="C17" i="3" s="1"/>
  <c r="D17" i="3" s="1"/>
  <c r="E17" i="3" s="1"/>
  <c r="J18" i="2"/>
  <c r="K18" i="2" s="1"/>
  <c r="L18" i="2" s="1"/>
  <c r="E31" i="2"/>
  <c r="F31" i="2" s="1"/>
  <c r="Q16" i="12" l="1"/>
  <c r="P16" i="12"/>
  <c r="P68" i="7"/>
  <c r="S132" i="7"/>
  <c r="T132" i="7" s="1"/>
  <c r="P31" i="7"/>
  <c r="Q31" i="7" s="1"/>
  <c r="L154" i="7"/>
  <c r="M154" i="7"/>
  <c r="L93" i="8"/>
  <c r="M93" i="8" s="1"/>
  <c r="L90" i="7"/>
  <c r="M90" i="7" s="1"/>
  <c r="U47" i="8"/>
  <c r="Q74" i="8"/>
  <c r="R74" i="8" s="1"/>
  <c r="S74" i="8" s="1"/>
  <c r="T74" i="8" s="1"/>
  <c r="O93" i="7"/>
  <c r="O159" i="7"/>
  <c r="P98" i="8"/>
  <c r="F17" i="3"/>
  <c r="M18" i="2"/>
  <c r="E32" i="2"/>
  <c r="F32" i="2" s="1"/>
  <c r="V16" i="12" l="1"/>
  <c r="E16" i="12" s="1"/>
  <c r="W16" i="12"/>
  <c r="F16" i="12" s="1"/>
  <c r="R31" i="7"/>
  <c r="S31" i="7" s="1"/>
  <c r="L91" i="7"/>
  <c r="M91" i="7" s="1"/>
  <c r="L94" i="8"/>
  <c r="M94" i="8" s="1"/>
  <c r="P133" i="7"/>
  <c r="Q133" i="7" s="1"/>
  <c r="R133" i="7" s="1"/>
  <c r="S133" i="7" s="1"/>
  <c r="U74" i="8"/>
  <c r="O160" i="7"/>
  <c r="L155" i="7"/>
  <c r="M155" i="7" s="1"/>
  <c r="Q68" i="7"/>
  <c r="R68" i="7" s="1"/>
  <c r="S68" i="7" s="1"/>
  <c r="P99" i="8"/>
  <c r="O94" i="7"/>
  <c r="C18" i="3"/>
  <c r="D18" i="3" s="1"/>
  <c r="E18" i="3" s="1"/>
  <c r="B18" i="3"/>
  <c r="I19" i="2"/>
  <c r="J19" i="2" s="1"/>
  <c r="E33" i="2"/>
  <c r="F33" i="2" s="1"/>
  <c r="S16" i="12" l="1"/>
  <c r="R16" i="12"/>
  <c r="L156" i="7"/>
  <c r="M156" i="7" s="1"/>
  <c r="L95" i="8"/>
  <c r="M95" i="8"/>
  <c r="L92" i="7"/>
  <c r="M92" i="7"/>
  <c r="P100" i="8"/>
  <c r="T133" i="7"/>
  <c r="Q75" i="8"/>
  <c r="O95" i="7"/>
  <c r="T68" i="7"/>
  <c r="O161" i="7"/>
  <c r="T31" i="7"/>
  <c r="F18" i="3"/>
  <c r="K19" i="2"/>
  <c r="L19" i="2" s="1"/>
  <c r="E34" i="2"/>
  <c r="F34" i="2" s="1"/>
  <c r="X16" i="12" l="1"/>
  <c r="G16" i="12" s="1"/>
  <c r="Y16" i="12"/>
  <c r="H16" i="12" s="1"/>
  <c r="L157" i="7"/>
  <c r="M157" i="7" s="1"/>
  <c r="M96" i="8"/>
  <c r="L96" i="8"/>
  <c r="Q69" i="7"/>
  <c r="R69" i="7" s="1"/>
  <c r="S69" i="7" s="1"/>
  <c r="P69" i="7"/>
  <c r="L93" i="7"/>
  <c r="M93" i="7" s="1"/>
  <c r="O162" i="7"/>
  <c r="P134" i="7"/>
  <c r="P101" i="8"/>
  <c r="O96" i="7"/>
  <c r="P32" i="7"/>
  <c r="R75" i="8"/>
  <c r="S75" i="8" s="1"/>
  <c r="T75" i="8" s="1"/>
  <c r="B19" i="3"/>
  <c r="C19" i="3"/>
  <c r="D19" i="3" s="1"/>
  <c r="M19" i="2"/>
  <c r="E35" i="2"/>
  <c r="F35" i="2" s="1"/>
  <c r="T16" i="12" l="1"/>
  <c r="U16" i="12"/>
  <c r="L94" i="7"/>
  <c r="M94" i="7" s="1"/>
  <c r="T69" i="7"/>
  <c r="L158" i="7"/>
  <c r="M158" i="7" s="1"/>
  <c r="L97" i="8"/>
  <c r="M97" i="8" s="1"/>
  <c r="P102" i="8"/>
  <c r="O97" i="7"/>
  <c r="Q134" i="7"/>
  <c r="R134" i="7" s="1"/>
  <c r="S134" i="7" s="1"/>
  <c r="Q32" i="7"/>
  <c r="R32" i="7" s="1"/>
  <c r="S32" i="7" s="1"/>
  <c r="O163" i="7"/>
  <c r="U75" i="8"/>
  <c r="E19" i="3"/>
  <c r="F19" i="3"/>
  <c r="I20" i="2"/>
  <c r="J20" i="2"/>
  <c r="K20" i="2" s="1"/>
  <c r="L20" i="2" s="1"/>
  <c r="E36" i="2"/>
  <c r="F36" i="2" s="1"/>
  <c r="Z16" i="12" l="1"/>
  <c r="I16" i="12" s="1"/>
  <c r="K16" i="12" s="1"/>
  <c r="AA16" i="12"/>
  <c r="J16" i="12" s="1"/>
  <c r="L16" i="12" s="1"/>
  <c r="L98" i="8"/>
  <c r="M98" i="8" s="1"/>
  <c r="L159" i="7"/>
  <c r="M159" i="7" s="1"/>
  <c r="L95" i="7"/>
  <c r="M95" i="7" s="1"/>
  <c r="Q76" i="8"/>
  <c r="O164" i="7"/>
  <c r="P103" i="8"/>
  <c r="T134" i="7"/>
  <c r="O98" i="7"/>
  <c r="P70" i="7"/>
  <c r="Q70" i="7" s="1"/>
  <c r="T32" i="7"/>
  <c r="B20" i="3"/>
  <c r="C20" i="3" s="1"/>
  <c r="M20" i="2"/>
  <c r="E37" i="2"/>
  <c r="F37" i="2" s="1"/>
  <c r="M16" i="12" l="1"/>
  <c r="N16" i="12"/>
  <c r="L96" i="7"/>
  <c r="M96" i="7" s="1"/>
  <c r="L160" i="7"/>
  <c r="M160" i="7" s="1"/>
  <c r="R70" i="7"/>
  <c r="S70" i="7" s="1"/>
  <c r="L99" i="8"/>
  <c r="M99" i="8"/>
  <c r="O165" i="7"/>
  <c r="R76" i="8"/>
  <c r="S76" i="8" s="1"/>
  <c r="T76" i="8" s="1"/>
  <c r="R135" i="7"/>
  <c r="S135" i="7" s="1"/>
  <c r="P135" i="7"/>
  <c r="Q135" i="7"/>
  <c r="O99" i="7"/>
  <c r="P33" i="7"/>
  <c r="P104" i="8"/>
  <c r="D20" i="3"/>
  <c r="E20" i="3" s="1"/>
  <c r="F20" i="3"/>
  <c r="I21" i="2"/>
  <c r="J21" i="2" s="1"/>
  <c r="K21" i="2" s="1"/>
  <c r="L21" i="2" s="1"/>
  <c r="E38" i="2"/>
  <c r="F38" i="2" s="1"/>
  <c r="D17" i="12" l="1"/>
  <c r="C17" i="12"/>
  <c r="L161" i="7"/>
  <c r="M161" i="7"/>
  <c r="T135" i="7"/>
  <c r="L97" i="7"/>
  <c r="M97" i="7"/>
  <c r="P105" i="8"/>
  <c r="Q33" i="7"/>
  <c r="R33" i="7" s="1"/>
  <c r="S33" i="7" s="1"/>
  <c r="T70" i="7"/>
  <c r="U76" i="8"/>
  <c r="O100" i="7"/>
  <c r="M100" i="8"/>
  <c r="L100" i="8"/>
  <c r="O166" i="7"/>
  <c r="C21" i="3"/>
  <c r="D21" i="3" s="1"/>
  <c r="E21" i="3" s="1"/>
  <c r="B21" i="3"/>
  <c r="F21" i="3" s="1"/>
  <c r="M21" i="2"/>
  <c r="E39" i="2"/>
  <c r="F39" i="2" s="1"/>
  <c r="P17" i="12" l="1"/>
  <c r="Q17" i="12"/>
  <c r="L162" i="7"/>
  <c r="M162" i="7" s="1"/>
  <c r="O167" i="7"/>
  <c r="M101" i="8"/>
  <c r="L101" i="8"/>
  <c r="O101" i="7"/>
  <c r="P136" i="7"/>
  <c r="P106" i="8"/>
  <c r="Q77" i="8"/>
  <c r="R77" i="8" s="1"/>
  <c r="L98" i="7"/>
  <c r="M98" i="7" s="1"/>
  <c r="P71" i="7"/>
  <c r="Q71" i="7" s="1"/>
  <c r="R71" i="7" s="1"/>
  <c r="S71" i="7" s="1"/>
  <c r="T33" i="7"/>
  <c r="B22" i="3"/>
  <c r="C22" i="3" s="1"/>
  <c r="D22" i="3" s="1"/>
  <c r="E22" i="3" s="1"/>
  <c r="I22" i="2"/>
  <c r="J22" i="2"/>
  <c r="K22" i="2" s="1"/>
  <c r="L22" i="2" s="1"/>
  <c r="E40" i="2"/>
  <c r="F40" i="2" s="1"/>
  <c r="V17" i="12" l="1"/>
  <c r="E17" i="12" s="1"/>
  <c r="W17" i="12"/>
  <c r="F17" i="12" s="1"/>
  <c r="L99" i="7"/>
  <c r="M99" i="7" s="1"/>
  <c r="S77" i="8"/>
  <c r="T77" i="8" s="1"/>
  <c r="L163" i="7"/>
  <c r="M163" i="7" s="1"/>
  <c r="P34" i="7"/>
  <c r="Q34" i="7"/>
  <c r="R34" i="7" s="1"/>
  <c r="T71" i="7"/>
  <c r="L102" i="8"/>
  <c r="M102" i="8" s="1"/>
  <c r="Q136" i="7"/>
  <c r="R136" i="7" s="1"/>
  <c r="S136" i="7" s="1"/>
  <c r="O102" i="7"/>
  <c r="O168" i="7"/>
  <c r="P107" i="8"/>
  <c r="F22" i="3"/>
  <c r="M22" i="2"/>
  <c r="E41" i="2"/>
  <c r="F41" i="2" s="1"/>
  <c r="S17" i="12" l="1"/>
  <c r="R17" i="12"/>
  <c r="S34" i="7"/>
  <c r="T34" i="7" s="1"/>
  <c r="L164" i="7"/>
  <c r="M164" i="7"/>
  <c r="L100" i="7"/>
  <c r="M100" i="7"/>
  <c r="L103" i="8"/>
  <c r="M103" i="8"/>
  <c r="U77" i="8"/>
  <c r="O169" i="7"/>
  <c r="P108" i="8"/>
  <c r="O103" i="7"/>
  <c r="Q72" i="7"/>
  <c r="R72" i="7" s="1"/>
  <c r="S72" i="7" s="1"/>
  <c r="P72" i="7"/>
  <c r="T136" i="7"/>
  <c r="B23" i="3"/>
  <c r="D23" i="3"/>
  <c r="E23" i="3" s="1"/>
  <c r="C23" i="3"/>
  <c r="I23" i="2"/>
  <c r="J23" i="2"/>
  <c r="K23" i="2"/>
  <c r="L23" i="2"/>
  <c r="M23" i="2" s="1"/>
  <c r="E42" i="2"/>
  <c r="F42" i="2" s="1"/>
  <c r="Y17" i="12" l="1"/>
  <c r="H17" i="12" s="1"/>
  <c r="X17" i="12"/>
  <c r="G17" i="12" s="1"/>
  <c r="T72" i="7"/>
  <c r="Q35" i="7"/>
  <c r="R35" i="7"/>
  <c r="S35" i="7" s="1"/>
  <c r="P35" i="7"/>
  <c r="T35" i="7" s="1"/>
  <c r="P109" i="8"/>
  <c r="M104" i="8"/>
  <c r="L104" i="8"/>
  <c r="L165" i="7"/>
  <c r="M165" i="7"/>
  <c r="P137" i="7"/>
  <c r="O104" i="7"/>
  <c r="L101" i="7"/>
  <c r="M101" i="7" s="1"/>
  <c r="O170" i="7"/>
  <c r="Q78" i="8"/>
  <c r="S78" i="8"/>
  <c r="T78" i="8" s="1"/>
  <c r="R78" i="8"/>
  <c r="F23" i="3"/>
  <c r="I24" i="2"/>
  <c r="J24" i="2"/>
  <c r="K24" i="2" s="1"/>
  <c r="L24" i="2" s="1"/>
  <c r="E43" i="2"/>
  <c r="F43" i="2" s="1"/>
  <c r="T17" i="12" l="1"/>
  <c r="U17" i="12"/>
  <c r="P36" i="7"/>
  <c r="Q36" i="7"/>
  <c r="R36" i="7" s="1"/>
  <c r="S36" i="7" s="1"/>
  <c r="U78" i="8"/>
  <c r="L102" i="7"/>
  <c r="M102" i="7" s="1"/>
  <c r="O171" i="7"/>
  <c r="O105" i="7"/>
  <c r="Q137" i="7"/>
  <c r="R137" i="7" s="1"/>
  <c r="S137" i="7" s="1"/>
  <c r="L105" i="8"/>
  <c r="M105" i="8"/>
  <c r="L166" i="7"/>
  <c r="M166" i="7"/>
  <c r="P110" i="8"/>
  <c r="P73" i="7"/>
  <c r="Q73" i="7" s="1"/>
  <c r="R73" i="7" s="1"/>
  <c r="S73" i="7" s="1"/>
  <c r="C24" i="3"/>
  <c r="D24" i="3" s="1"/>
  <c r="E24" i="3" s="1"/>
  <c r="B24" i="3"/>
  <c r="F24" i="3" s="1"/>
  <c r="M24" i="2"/>
  <c r="E44" i="2"/>
  <c r="F44" i="2" s="1"/>
  <c r="Z17" i="12" l="1"/>
  <c r="I17" i="12" s="1"/>
  <c r="K17" i="12" s="1"/>
  <c r="AA17" i="12"/>
  <c r="J17" i="12" s="1"/>
  <c r="L17" i="12" s="1"/>
  <c r="L103" i="7"/>
  <c r="M103" i="7" s="1"/>
  <c r="T36" i="7"/>
  <c r="P111" i="8"/>
  <c r="L167" i="7"/>
  <c r="M167" i="7" s="1"/>
  <c r="L106" i="8"/>
  <c r="M106" i="8"/>
  <c r="R79" i="8"/>
  <c r="S79" i="8"/>
  <c r="T79" i="8"/>
  <c r="Q79" i="8"/>
  <c r="U79" i="8" s="1"/>
  <c r="O172" i="7"/>
  <c r="T73" i="7"/>
  <c r="O106" i="7"/>
  <c r="T137" i="7"/>
  <c r="B25" i="3"/>
  <c r="C25" i="3" s="1"/>
  <c r="D25" i="3" s="1"/>
  <c r="E25" i="3" s="1"/>
  <c r="I25" i="2"/>
  <c r="J25" i="2" s="1"/>
  <c r="K25" i="2" s="1"/>
  <c r="L25" i="2" s="1"/>
  <c r="E45" i="2"/>
  <c r="F45" i="2" s="1"/>
  <c r="N17" i="12" l="1"/>
  <c r="M17" i="12"/>
  <c r="L168" i="7"/>
  <c r="M168" i="7" s="1"/>
  <c r="Q80" i="8"/>
  <c r="R80" i="8" s="1"/>
  <c r="L104" i="7"/>
  <c r="M104" i="7" s="1"/>
  <c r="P112" i="8"/>
  <c r="P74" i="7"/>
  <c r="Q74" i="7" s="1"/>
  <c r="L107" i="8"/>
  <c r="M107" i="8" s="1"/>
  <c r="O107" i="7"/>
  <c r="P37" i="7"/>
  <c r="Q37" i="7"/>
  <c r="O173" i="7"/>
  <c r="P138" i="7"/>
  <c r="Q138" i="7"/>
  <c r="R138" i="7" s="1"/>
  <c r="S138" i="7" s="1"/>
  <c r="F25" i="3"/>
  <c r="M25" i="2"/>
  <c r="E46" i="2"/>
  <c r="F46" i="2" s="1"/>
  <c r="C18" i="12" l="1"/>
  <c r="D18" i="12"/>
  <c r="L105" i="7"/>
  <c r="M105" i="7" s="1"/>
  <c r="L108" i="8"/>
  <c r="M108" i="8" s="1"/>
  <c r="S80" i="8"/>
  <c r="T80" i="8" s="1"/>
  <c r="T138" i="7"/>
  <c r="R74" i="7"/>
  <c r="S74" i="7" s="1"/>
  <c r="L169" i="7"/>
  <c r="M169" i="7"/>
  <c r="P113" i="8"/>
  <c r="O174" i="7"/>
  <c r="R37" i="7"/>
  <c r="S37" i="7" s="1"/>
  <c r="B26" i="3"/>
  <c r="C26" i="3" s="1"/>
  <c r="D26" i="3" s="1"/>
  <c r="E26" i="3" s="1"/>
  <c r="I26" i="2"/>
  <c r="J26" i="2"/>
  <c r="K26" i="2" s="1"/>
  <c r="L26" i="2" s="1"/>
  <c r="E47" i="2"/>
  <c r="F47" i="2" s="1"/>
  <c r="P18" i="12" l="1"/>
  <c r="Q18" i="12"/>
  <c r="L109" i="8"/>
  <c r="M109" i="8" s="1"/>
  <c r="O175" i="7"/>
  <c r="P139" i="7"/>
  <c r="Q139" i="7" s="1"/>
  <c r="R139" i="7" s="1"/>
  <c r="S139" i="7" s="1"/>
  <c r="L170" i="7"/>
  <c r="M170" i="7" s="1"/>
  <c r="T37" i="7"/>
  <c r="P114" i="8"/>
  <c r="T74" i="7"/>
  <c r="U80" i="8"/>
  <c r="F26" i="3"/>
  <c r="M26" i="2"/>
  <c r="E48" i="2"/>
  <c r="F48" i="2" s="1"/>
  <c r="V18" i="12" l="1"/>
  <c r="E18" i="12" s="1"/>
  <c r="W18" i="12"/>
  <c r="F18" i="12" s="1"/>
  <c r="L171" i="7"/>
  <c r="M171" i="7" s="1"/>
  <c r="L110" i="8"/>
  <c r="M110" i="8"/>
  <c r="T139" i="7"/>
  <c r="P38" i="7"/>
  <c r="Q38" i="7"/>
  <c r="O176" i="7"/>
  <c r="Q81" i="8"/>
  <c r="R81" i="8"/>
  <c r="S81" i="8" s="1"/>
  <c r="T81" i="8" s="1"/>
  <c r="P115" i="8"/>
  <c r="P75" i="7"/>
  <c r="B27" i="3"/>
  <c r="I27" i="2"/>
  <c r="E49" i="2"/>
  <c r="F49" i="2" s="1"/>
  <c r="S18" i="12" l="1"/>
  <c r="R18" i="12"/>
  <c r="L172" i="7"/>
  <c r="M172" i="7"/>
  <c r="U81" i="8"/>
  <c r="L111" i="8"/>
  <c r="M111" i="8"/>
  <c r="Q75" i="7"/>
  <c r="R75" i="7" s="1"/>
  <c r="S75" i="7" s="1"/>
  <c r="P116" i="8"/>
  <c r="O177" i="7"/>
  <c r="R38" i="7"/>
  <c r="S38" i="7" s="1"/>
  <c r="P140" i="7"/>
  <c r="Q140" i="7" s="1"/>
  <c r="C27" i="3"/>
  <c r="D27" i="3" s="1"/>
  <c r="E27" i="3" s="1"/>
  <c r="J27" i="2"/>
  <c r="K27" i="2" s="1"/>
  <c r="L27" i="2" s="1"/>
  <c r="E50" i="2"/>
  <c r="F50" i="2" s="1"/>
  <c r="X18" i="12" l="1"/>
  <c r="G18" i="12" s="1"/>
  <c r="Y18" i="12"/>
  <c r="H18" i="12" s="1"/>
  <c r="R140" i="7"/>
  <c r="S140" i="7" s="1"/>
  <c r="T140" i="7"/>
  <c r="L173" i="7"/>
  <c r="M173" i="7"/>
  <c r="L112" i="8"/>
  <c r="M112" i="8" s="1"/>
  <c r="O178" i="7"/>
  <c r="P117" i="8"/>
  <c r="T38" i="7"/>
  <c r="Q82" i="8"/>
  <c r="R82" i="8"/>
  <c r="T75" i="7"/>
  <c r="F27" i="3"/>
  <c r="M27" i="2"/>
  <c r="E51" i="2"/>
  <c r="F51" i="2" s="1"/>
  <c r="T18" i="12" l="1"/>
  <c r="U18" i="12"/>
  <c r="L113" i="8"/>
  <c r="M113" i="8"/>
  <c r="P118" i="8"/>
  <c r="L174" i="7"/>
  <c r="M174" i="7"/>
  <c r="P76" i="7"/>
  <c r="Q76" i="7" s="1"/>
  <c r="R76" i="7" s="1"/>
  <c r="S76" i="7" s="1"/>
  <c r="S82" i="8"/>
  <c r="T82" i="8" s="1"/>
  <c r="O179" i="7"/>
  <c r="P141" i="7"/>
  <c r="Q141" i="7" s="1"/>
  <c r="R141" i="7" s="1"/>
  <c r="S141" i="7" s="1"/>
  <c r="R39" i="7"/>
  <c r="S39" i="7" s="1"/>
  <c r="P39" i="7"/>
  <c r="Q39" i="7"/>
  <c r="I28" i="2"/>
  <c r="J28" i="2" s="1"/>
  <c r="E52" i="2"/>
  <c r="F52" i="2" s="1"/>
  <c r="Z18" i="12" l="1"/>
  <c r="I18" i="12" s="1"/>
  <c r="K18" i="12" s="1"/>
  <c r="AA18" i="12"/>
  <c r="J18" i="12" s="1"/>
  <c r="L18" i="12" s="1"/>
  <c r="T39" i="7"/>
  <c r="L114" i="8"/>
  <c r="M114" i="8"/>
  <c r="T141" i="7"/>
  <c r="O180" i="7"/>
  <c r="L175" i="7"/>
  <c r="M175" i="7" s="1"/>
  <c r="P119" i="8"/>
  <c r="T76" i="7"/>
  <c r="U82" i="8"/>
  <c r="K28" i="2"/>
  <c r="L28" i="2" s="1"/>
  <c r="E53" i="2"/>
  <c r="F53" i="2" s="1"/>
  <c r="M18" i="12" l="1"/>
  <c r="N18" i="12"/>
  <c r="L176" i="7"/>
  <c r="M176" i="7" s="1"/>
  <c r="L115" i="8"/>
  <c r="M115" i="8"/>
  <c r="P120" i="8"/>
  <c r="P142" i="7"/>
  <c r="Q142" i="7" s="1"/>
  <c r="R142" i="7" s="1"/>
  <c r="S142" i="7" s="1"/>
  <c r="Q83" i="8"/>
  <c r="R83" i="8"/>
  <c r="S83" i="8" s="1"/>
  <c r="T83" i="8" s="1"/>
  <c r="P77" i="7"/>
  <c r="Q77" i="7"/>
  <c r="R77" i="7" s="1"/>
  <c r="S77" i="7" s="1"/>
  <c r="O181" i="7"/>
  <c r="P40" i="7"/>
  <c r="Q40" i="7" s="1"/>
  <c r="R40" i="7" s="1"/>
  <c r="S40" i="7" s="1"/>
  <c r="M28" i="2"/>
  <c r="E54" i="2"/>
  <c r="F54" i="2" s="1"/>
  <c r="D19" i="12" l="1"/>
  <c r="C19" i="12"/>
  <c r="L177" i="7"/>
  <c r="M177" i="7" s="1"/>
  <c r="O182" i="7"/>
  <c r="U83" i="8"/>
  <c r="M116" i="8"/>
  <c r="L116" i="8"/>
  <c r="T40" i="7"/>
  <c r="T142" i="7"/>
  <c r="P121" i="8"/>
  <c r="T77" i="7"/>
  <c r="I29" i="2"/>
  <c r="J29" i="2" s="1"/>
  <c r="K29" i="2" s="1"/>
  <c r="L29" i="2" s="1"/>
  <c r="E55" i="2"/>
  <c r="F55" i="2" s="1"/>
  <c r="Q19" i="12" l="1"/>
  <c r="P19" i="12"/>
  <c r="L178" i="7"/>
  <c r="M178" i="7" s="1"/>
  <c r="P122" i="8"/>
  <c r="M117" i="8"/>
  <c r="L117" i="8"/>
  <c r="O183" i="7"/>
  <c r="Q84" i="8"/>
  <c r="R84" i="8"/>
  <c r="S84" i="8" s="1"/>
  <c r="T84" i="8" s="1"/>
  <c r="P41" i="7"/>
  <c r="Q41" i="7"/>
  <c r="Q143" i="7"/>
  <c r="R143" i="7" s="1"/>
  <c r="S143" i="7" s="1"/>
  <c r="P143" i="7"/>
  <c r="T143" i="7" s="1"/>
  <c r="P78" i="7"/>
  <c r="T78" i="7" s="1"/>
  <c r="Q78" i="7"/>
  <c r="R78" i="7" s="1"/>
  <c r="S78" i="7" s="1"/>
  <c r="M29" i="2"/>
  <c r="E56" i="2"/>
  <c r="F56" i="2" s="1"/>
  <c r="V19" i="12" l="1"/>
  <c r="E19" i="12" s="1"/>
  <c r="W19" i="12"/>
  <c r="F19" i="12" s="1"/>
  <c r="P79" i="7"/>
  <c r="P144" i="7"/>
  <c r="Q144" i="7"/>
  <c r="R144" i="7" s="1"/>
  <c r="S144" i="7" s="1"/>
  <c r="M179" i="7"/>
  <c r="L179" i="7"/>
  <c r="U84" i="8"/>
  <c r="O184" i="7"/>
  <c r="R41" i="7"/>
  <c r="S41" i="7" s="1"/>
  <c r="L118" i="8"/>
  <c r="M118" i="8"/>
  <c r="P123" i="8"/>
  <c r="I30" i="2"/>
  <c r="E57" i="2"/>
  <c r="F57" i="2" s="1"/>
  <c r="S19" i="12" l="1"/>
  <c r="R19" i="12"/>
  <c r="T144" i="7"/>
  <c r="O185" i="7"/>
  <c r="T41" i="7"/>
  <c r="Q79" i="7"/>
  <c r="R79" i="7" s="1"/>
  <c r="S79" i="7" s="1"/>
  <c r="T79" i="7" s="1"/>
  <c r="L119" i="8"/>
  <c r="M119" i="8" s="1"/>
  <c r="Q85" i="8"/>
  <c r="R85" i="8"/>
  <c r="S85" i="8" s="1"/>
  <c r="T85" i="8" s="1"/>
  <c r="L180" i="7"/>
  <c r="M180" i="7"/>
  <c r="P124" i="8"/>
  <c r="J30" i="2"/>
  <c r="K30" i="2" s="1"/>
  <c r="L30" i="2" s="1"/>
  <c r="E58" i="2"/>
  <c r="F58" i="2" s="1"/>
  <c r="X19" i="12" l="1"/>
  <c r="G19" i="12" s="1"/>
  <c r="Y19" i="12"/>
  <c r="H19" i="12" s="1"/>
  <c r="P80" i="7"/>
  <c r="U85" i="8"/>
  <c r="L120" i="8"/>
  <c r="M120" i="8" s="1"/>
  <c r="L181" i="7"/>
  <c r="M181" i="7" s="1"/>
  <c r="P125" i="8"/>
  <c r="O186" i="7"/>
  <c r="P145" i="7"/>
  <c r="M30" i="2"/>
  <c r="E59" i="2"/>
  <c r="F59" i="2" s="1"/>
  <c r="U19" i="12" l="1"/>
  <c r="T19" i="12"/>
  <c r="L121" i="8"/>
  <c r="M121" i="8"/>
  <c r="L182" i="7"/>
  <c r="M182" i="7" s="1"/>
  <c r="P126" i="8"/>
  <c r="O187" i="7"/>
  <c r="R86" i="8"/>
  <c r="S86" i="8" s="1"/>
  <c r="T86" i="8" s="1"/>
  <c r="Q86" i="8"/>
  <c r="U86" i="8" s="1"/>
  <c r="Q80" i="7"/>
  <c r="R80" i="7" s="1"/>
  <c r="S80" i="7" s="1"/>
  <c r="Q145" i="7"/>
  <c r="R145" i="7" s="1"/>
  <c r="S145" i="7" s="1"/>
  <c r="I31" i="2"/>
  <c r="J31" i="2"/>
  <c r="K31" i="2" s="1"/>
  <c r="L31" i="2" s="1"/>
  <c r="E60" i="2"/>
  <c r="F60" i="2" s="1"/>
  <c r="Z19" i="12" l="1"/>
  <c r="I19" i="12" s="1"/>
  <c r="K19" i="12" s="1"/>
  <c r="AA19" i="12"/>
  <c r="J19" i="12" s="1"/>
  <c r="L19" i="12" s="1"/>
  <c r="L183" i="7"/>
  <c r="M183" i="7" s="1"/>
  <c r="Q87" i="8"/>
  <c r="R87" i="8" s="1"/>
  <c r="S87" i="8" s="1"/>
  <c r="T87" i="8" s="1"/>
  <c r="T145" i="7"/>
  <c r="T80" i="7"/>
  <c r="L122" i="8"/>
  <c r="M122" i="8"/>
  <c r="P127" i="8"/>
  <c r="O188" i="7"/>
  <c r="M31" i="2"/>
  <c r="E61" i="2"/>
  <c r="F61" i="2" s="1"/>
  <c r="N19" i="12" l="1"/>
  <c r="M19" i="12"/>
  <c r="L184" i="7"/>
  <c r="M184" i="7" s="1"/>
  <c r="Q146" i="7"/>
  <c r="R146" i="7" s="1"/>
  <c r="S146" i="7" s="1"/>
  <c r="P146" i="7"/>
  <c r="U87" i="8"/>
  <c r="P128" i="8"/>
  <c r="L123" i="8"/>
  <c r="M123" i="8"/>
  <c r="O189" i="7"/>
  <c r="P81" i="7"/>
  <c r="I32" i="2"/>
  <c r="E62" i="2"/>
  <c r="F62" i="2" s="1"/>
  <c r="C20" i="12" l="1"/>
  <c r="D20" i="12"/>
  <c r="L185" i="7"/>
  <c r="M185" i="7" s="1"/>
  <c r="Q88" i="8"/>
  <c r="R88" i="8" s="1"/>
  <c r="L124" i="8"/>
  <c r="M124" i="8" s="1"/>
  <c r="T146" i="7"/>
  <c r="O190" i="7"/>
  <c r="P129" i="8"/>
  <c r="Q81" i="7"/>
  <c r="R81" i="7" s="1"/>
  <c r="S81" i="7" s="1"/>
  <c r="J32" i="2"/>
  <c r="K32" i="2" s="1"/>
  <c r="L32" i="2" s="1"/>
  <c r="E63" i="2"/>
  <c r="F63" i="2" s="1"/>
  <c r="Q20" i="12" l="1"/>
  <c r="P20" i="12"/>
  <c r="L125" i="8"/>
  <c r="M125" i="8" s="1"/>
  <c r="S88" i="8"/>
  <c r="T88" i="8" s="1"/>
  <c r="U88" i="8"/>
  <c r="L186" i="7"/>
  <c r="M186" i="7"/>
  <c r="Q147" i="7"/>
  <c r="R147" i="7" s="1"/>
  <c r="S147" i="7" s="1"/>
  <c r="P147" i="7"/>
  <c r="O191" i="7"/>
  <c r="P130" i="8"/>
  <c r="T81" i="7"/>
  <c r="M32" i="2"/>
  <c r="E64" i="2"/>
  <c r="F64" i="2" s="1"/>
  <c r="V20" i="12" l="1"/>
  <c r="E20" i="12" s="1"/>
  <c r="W20" i="12"/>
  <c r="F20" i="12" s="1"/>
  <c r="L126" i="8"/>
  <c r="M126" i="8"/>
  <c r="T147" i="7"/>
  <c r="P131" i="8"/>
  <c r="P82" i="7"/>
  <c r="L187" i="7"/>
  <c r="M187" i="7" s="1"/>
  <c r="Q89" i="8"/>
  <c r="R89" i="8"/>
  <c r="S89" i="8" s="1"/>
  <c r="T89" i="8" s="1"/>
  <c r="O192" i="7"/>
  <c r="I33" i="2"/>
  <c r="J33" i="2" s="1"/>
  <c r="K33" i="2" s="1"/>
  <c r="L33" i="2" s="1"/>
  <c r="E65" i="2"/>
  <c r="F65" i="2" s="1"/>
  <c r="S20" i="12" l="1"/>
  <c r="R20" i="12"/>
  <c r="L188" i="7"/>
  <c r="M188" i="7" s="1"/>
  <c r="P148" i="7"/>
  <c r="Q148" i="7" s="1"/>
  <c r="U89" i="8"/>
  <c r="L127" i="8"/>
  <c r="M127" i="8" s="1"/>
  <c r="O193" i="7"/>
  <c r="Q82" i="7"/>
  <c r="R82" i="7" s="1"/>
  <c r="S82" i="7" s="1"/>
  <c r="P132" i="8"/>
  <c r="M33" i="2"/>
  <c r="E66" i="2"/>
  <c r="F66" i="2" s="1"/>
  <c r="X20" i="12" l="1"/>
  <c r="G20" i="12" s="1"/>
  <c r="Y20" i="12"/>
  <c r="H20" i="12" s="1"/>
  <c r="R148" i="7"/>
  <c r="S148" i="7" s="1"/>
  <c r="L128" i="8"/>
  <c r="M128" i="8" s="1"/>
  <c r="L189" i="7"/>
  <c r="M189" i="7" s="1"/>
  <c r="O194" i="7"/>
  <c r="T82" i="7"/>
  <c r="P133" i="8"/>
  <c r="Q90" i="8"/>
  <c r="I34" i="2"/>
  <c r="J34" i="2" s="1"/>
  <c r="K34" i="2" s="1"/>
  <c r="L34" i="2" s="1"/>
  <c r="E67" i="2"/>
  <c r="F67" i="2" s="1"/>
  <c r="T20" i="12" l="1"/>
  <c r="U20" i="12"/>
  <c r="L190" i="7"/>
  <c r="M190" i="7" s="1"/>
  <c r="L129" i="8"/>
  <c r="M129" i="8" s="1"/>
  <c r="Q83" i="7"/>
  <c r="R83" i="7"/>
  <c r="S83" i="7" s="1"/>
  <c r="P83" i="7"/>
  <c r="P134" i="8"/>
  <c r="O195" i="7"/>
  <c r="R90" i="8"/>
  <c r="S90" i="8" s="1"/>
  <c r="T90" i="8" s="1"/>
  <c r="T148" i="7"/>
  <c r="M34" i="2"/>
  <c r="E68" i="2"/>
  <c r="F68" i="2" s="1"/>
  <c r="AA20" i="12" l="1"/>
  <c r="J20" i="12" s="1"/>
  <c r="L20" i="12" s="1"/>
  <c r="Z20" i="12"/>
  <c r="I20" i="12" s="1"/>
  <c r="K20" i="12" s="1"/>
  <c r="L130" i="8"/>
  <c r="M130" i="8"/>
  <c r="T83" i="7"/>
  <c r="M191" i="7"/>
  <c r="L191" i="7"/>
  <c r="U90" i="8"/>
  <c r="P149" i="7"/>
  <c r="Q149" i="7" s="1"/>
  <c r="R149" i="7" s="1"/>
  <c r="S149" i="7" s="1"/>
  <c r="O196" i="7"/>
  <c r="P135" i="8"/>
  <c r="I35" i="2"/>
  <c r="J35" i="2" s="1"/>
  <c r="K35" i="2" s="1"/>
  <c r="L35" i="2" s="1"/>
  <c r="E69" i="2"/>
  <c r="F69" i="2" s="1"/>
  <c r="M20" i="12" l="1"/>
  <c r="N20" i="12"/>
  <c r="L192" i="7"/>
  <c r="M192" i="7" s="1"/>
  <c r="T149" i="7"/>
  <c r="P84" i="7"/>
  <c r="Q84" i="7" s="1"/>
  <c r="O197" i="7"/>
  <c r="P136" i="8"/>
  <c r="S91" i="8"/>
  <c r="T91" i="8" s="1"/>
  <c r="Q91" i="8"/>
  <c r="R91" i="8"/>
  <c r="U91" i="8" s="1"/>
  <c r="L131" i="8"/>
  <c r="M131" i="8" s="1"/>
  <c r="M35" i="2"/>
  <c r="E70" i="2"/>
  <c r="F70" i="2" s="1"/>
  <c r="D21" i="12" l="1"/>
  <c r="C21" i="12"/>
  <c r="R84" i="7"/>
  <c r="S84" i="7" s="1"/>
  <c r="L132" i="8"/>
  <c r="M132" i="8"/>
  <c r="Q92" i="8"/>
  <c r="L193" i="7"/>
  <c r="M193" i="7" s="1"/>
  <c r="O198" i="7"/>
  <c r="Q150" i="7"/>
  <c r="R150" i="7"/>
  <c r="S150" i="7" s="1"/>
  <c r="P150" i="7"/>
  <c r="P137" i="8"/>
  <c r="I36" i="2"/>
  <c r="J36" i="2"/>
  <c r="K36" i="2" s="1"/>
  <c r="L36" i="2" s="1"/>
  <c r="E71" i="2"/>
  <c r="F71" i="2" s="1"/>
  <c r="P21" i="12" l="1"/>
  <c r="Q21" i="12"/>
  <c r="T150" i="7"/>
  <c r="L194" i="7"/>
  <c r="M194" i="7"/>
  <c r="L133" i="8"/>
  <c r="M133" i="8"/>
  <c r="R92" i="8"/>
  <c r="S92" i="8" s="1"/>
  <c r="T92" i="8" s="1"/>
  <c r="O199" i="7"/>
  <c r="P138" i="8"/>
  <c r="T84" i="7"/>
  <c r="M36" i="2"/>
  <c r="E72" i="2"/>
  <c r="F72" i="2" s="1"/>
  <c r="V21" i="12" l="1"/>
  <c r="E21" i="12" s="1"/>
  <c r="W21" i="12"/>
  <c r="F21" i="12" s="1"/>
  <c r="L195" i="7"/>
  <c r="M195" i="7" s="1"/>
  <c r="Q151" i="7"/>
  <c r="R151" i="7" s="1"/>
  <c r="S151" i="7" s="1"/>
  <c r="P151" i="7"/>
  <c r="P85" i="7"/>
  <c r="Q85" i="7" s="1"/>
  <c r="R85" i="7" s="1"/>
  <c r="S85" i="7" s="1"/>
  <c r="L134" i="8"/>
  <c r="M134" i="8"/>
  <c r="P139" i="8"/>
  <c r="O200" i="7"/>
  <c r="U92" i="8"/>
  <c r="I37" i="2"/>
  <c r="J37" i="2" s="1"/>
  <c r="K37" i="2" s="1"/>
  <c r="L37" i="2" s="1"/>
  <c r="E73" i="2"/>
  <c r="F73" i="2" s="1"/>
  <c r="S21" i="12" l="1"/>
  <c r="R21" i="12"/>
  <c r="T151" i="7"/>
  <c r="L196" i="7"/>
  <c r="M196" i="7"/>
  <c r="P140" i="8"/>
  <c r="O201" i="7"/>
  <c r="L135" i="8"/>
  <c r="M135" i="8" s="1"/>
  <c r="T85" i="7"/>
  <c r="Q93" i="8"/>
  <c r="M37" i="2"/>
  <c r="E74" i="2"/>
  <c r="F74" i="2" s="1"/>
  <c r="X21" i="12" l="1"/>
  <c r="G21" i="12" s="1"/>
  <c r="Y21" i="12"/>
  <c r="H21" i="12" s="1"/>
  <c r="L136" i="8"/>
  <c r="M136" i="8" s="1"/>
  <c r="P86" i="7"/>
  <c r="Q86" i="7" s="1"/>
  <c r="O202" i="7"/>
  <c r="P141" i="8"/>
  <c r="L197" i="7"/>
  <c r="M197" i="7"/>
  <c r="R93" i="8"/>
  <c r="S93" i="8" s="1"/>
  <c r="T93" i="8" s="1"/>
  <c r="P152" i="7"/>
  <c r="Q152" i="7"/>
  <c r="R152" i="7" s="1"/>
  <c r="S152" i="7" s="1"/>
  <c r="I38" i="2"/>
  <c r="J38" i="2"/>
  <c r="K38" i="2" s="1"/>
  <c r="E75" i="2"/>
  <c r="F75" i="2" s="1"/>
  <c r="U21" i="12" l="1"/>
  <c r="T21" i="12"/>
  <c r="T152" i="7"/>
  <c r="R86" i="7"/>
  <c r="S86" i="7" s="1"/>
  <c r="L137" i="8"/>
  <c r="M137" i="8" s="1"/>
  <c r="L198" i="7"/>
  <c r="M198" i="7" s="1"/>
  <c r="P142" i="8"/>
  <c r="O203" i="7"/>
  <c r="U93" i="8"/>
  <c r="L38" i="2"/>
  <c r="M38" i="2" s="1"/>
  <c r="E76" i="2"/>
  <c r="F76" i="2" s="1"/>
  <c r="Z21" i="12" l="1"/>
  <c r="I21" i="12" s="1"/>
  <c r="K21" i="12" s="1"/>
  <c r="AA21" i="12"/>
  <c r="J21" i="12" s="1"/>
  <c r="L21" i="12" s="1"/>
  <c r="L199" i="7"/>
  <c r="M199" i="7" s="1"/>
  <c r="L138" i="8"/>
  <c r="M138" i="8"/>
  <c r="O204" i="7"/>
  <c r="T86" i="7"/>
  <c r="Q94" i="8"/>
  <c r="P143" i="8"/>
  <c r="P153" i="7"/>
  <c r="I39" i="2"/>
  <c r="J39" i="2" s="1"/>
  <c r="K39" i="2" s="1"/>
  <c r="L39" i="2" s="1"/>
  <c r="E77" i="2"/>
  <c r="F77" i="2" s="1"/>
  <c r="N21" i="12" l="1"/>
  <c r="M21" i="12"/>
  <c r="L200" i="7"/>
  <c r="M200" i="7" s="1"/>
  <c r="L139" i="8"/>
  <c r="M139" i="8" s="1"/>
  <c r="R94" i="8"/>
  <c r="S94" i="8" s="1"/>
  <c r="T94" i="8" s="1"/>
  <c r="Q153" i="7"/>
  <c r="R153" i="7" s="1"/>
  <c r="S153" i="7" s="1"/>
  <c r="P87" i="7"/>
  <c r="P144" i="8"/>
  <c r="O205" i="7"/>
  <c r="M39" i="2"/>
  <c r="E78" i="2"/>
  <c r="F78" i="2" s="1"/>
  <c r="D22" i="12" l="1"/>
  <c r="C22" i="12"/>
  <c r="L140" i="8"/>
  <c r="M140" i="8"/>
  <c r="L201" i="7"/>
  <c r="M201" i="7" s="1"/>
  <c r="P145" i="8"/>
  <c r="Q87" i="7"/>
  <c r="R87" i="7" s="1"/>
  <c r="S87" i="7" s="1"/>
  <c r="U94" i="8"/>
  <c r="O206" i="7"/>
  <c r="T153" i="7"/>
  <c r="I40" i="2"/>
  <c r="J40" i="2"/>
  <c r="K40" i="2" s="1"/>
  <c r="L40" i="2" s="1"/>
  <c r="E79" i="2"/>
  <c r="F79" i="2" s="1"/>
  <c r="P22" i="12" l="1"/>
  <c r="Q22" i="12"/>
  <c r="L202" i="7"/>
  <c r="M202" i="7" s="1"/>
  <c r="S95" i="8"/>
  <c r="T95" i="8" s="1"/>
  <c r="Q95" i="8"/>
  <c r="R95" i="8"/>
  <c r="O207" i="7"/>
  <c r="P154" i="7"/>
  <c r="Q154" i="7"/>
  <c r="R154" i="7" s="1"/>
  <c r="S154" i="7" s="1"/>
  <c r="L141" i="8"/>
  <c r="M141" i="8"/>
  <c r="T87" i="7"/>
  <c r="P146" i="8"/>
  <c r="M40" i="2"/>
  <c r="E80" i="2"/>
  <c r="F80" i="2" s="1"/>
  <c r="V22" i="12" l="1"/>
  <c r="E22" i="12" s="1"/>
  <c r="W22" i="12"/>
  <c r="F22" i="12" s="1"/>
  <c r="U95" i="8"/>
  <c r="T154" i="7"/>
  <c r="L203" i="7"/>
  <c r="M203" i="7" s="1"/>
  <c r="P88" i="7"/>
  <c r="L142" i="8"/>
  <c r="M142" i="8" s="1"/>
  <c r="P147" i="8"/>
  <c r="O208" i="7"/>
  <c r="I41" i="2"/>
  <c r="J41" i="2" s="1"/>
  <c r="E81" i="2"/>
  <c r="F81" i="2" s="1"/>
  <c r="S22" i="12" l="1"/>
  <c r="R22" i="12"/>
  <c r="L204" i="7"/>
  <c r="M204" i="7" s="1"/>
  <c r="M143" i="8"/>
  <c r="L143" i="8"/>
  <c r="Q88" i="7"/>
  <c r="R88" i="7" s="1"/>
  <c r="S88" i="7" s="1"/>
  <c r="P155" i="7"/>
  <c r="O209" i="7"/>
  <c r="P148" i="8"/>
  <c r="Q96" i="8"/>
  <c r="R96" i="8"/>
  <c r="S96" i="8" s="1"/>
  <c r="T96" i="8" s="1"/>
  <c r="K41" i="2"/>
  <c r="L41" i="2" s="1"/>
  <c r="E82" i="2"/>
  <c r="F82" i="2" s="1"/>
  <c r="X22" i="12" l="1"/>
  <c r="G22" i="12" s="1"/>
  <c r="Y22" i="12"/>
  <c r="H22" i="12" s="1"/>
  <c r="L205" i="7"/>
  <c r="M205" i="7" s="1"/>
  <c r="U96" i="8"/>
  <c r="O210" i="7"/>
  <c r="M144" i="8"/>
  <c r="L144" i="8"/>
  <c r="Q155" i="7"/>
  <c r="R155" i="7" s="1"/>
  <c r="S155" i="7" s="1"/>
  <c r="T88" i="7"/>
  <c r="P149" i="8"/>
  <c r="M41" i="2"/>
  <c r="E83" i="2"/>
  <c r="F83" i="2" s="1"/>
  <c r="U22" i="12" l="1"/>
  <c r="T22" i="12"/>
  <c r="L206" i="7"/>
  <c r="M206" i="7"/>
  <c r="P150" i="8"/>
  <c r="R97" i="8"/>
  <c r="Q97" i="8"/>
  <c r="S97" i="8"/>
  <c r="T97" i="8" s="1"/>
  <c r="L145" i="8"/>
  <c r="M145" i="8"/>
  <c r="Q89" i="7"/>
  <c r="R89" i="7" s="1"/>
  <c r="S89" i="7" s="1"/>
  <c r="P89" i="7"/>
  <c r="O211" i="7"/>
  <c r="T155" i="7"/>
  <c r="I42" i="2"/>
  <c r="E84" i="2"/>
  <c r="F84" i="2" s="1"/>
  <c r="Z22" i="12" l="1"/>
  <c r="I22" i="12" s="1"/>
  <c r="K22" i="12" s="1"/>
  <c r="AA22" i="12"/>
  <c r="J22" i="12" s="1"/>
  <c r="L22" i="12" s="1"/>
  <c r="T89" i="7"/>
  <c r="P156" i="7"/>
  <c r="Q156" i="7" s="1"/>
  <c r="R156" i="7" s="1"/>
  <c r="S156" i="7" s="1"/>
  <c r="O212" i="7"/>
  <c r="U97" i="8"/>
  <c r="P151" i="8"/>
  <c r="L146" i="8"/>
  <c r="M146" i="8"/>
  <c r="M207" i="7"/>
  <c r="L207" i="7"/>
  <c r="J42" i="2"/>
  <c r="K42" i="2" s="1"/>
  <c r="L42" i="2" s="1"/>
  <c r="E85" i="2"/>
  <c r="F85" i="2" s="1"/>
  <c r="N22" i="12" l="1"/>
  <c r="M22" i="12"/>
  <c r="L208" i="7"/>
  <c r="M208" i="7" s="1"/>
  <c r="P152" i="8"/>
  <c r="R98" i="8"/>
  <c r="S98" i="8" s="1"/>
  <c r="T98" i="8" s="1"/>
  <c r="Q98" i="8"/>
  <c r="L147" i="8"/>
  <c r="M147" i="8" s="1"/>
  <c r="T156" i="7"/>
  <c r="O213" i="7"/>
  <c r="P90" i="7"/>
  <c r="M42" i="2"/>
  <c r="E86" i="2"/>
  <c r="F86" i="2" s="1"/>
  <c r="C23" i="12" l="1"/>
  <c r="D23" i="12"/>
  <c r="L148" i="8"/>
  <c r="M148" i="8"/>
  <c r="U98" i="8"/>
  <c r="L209" i="7"/>
  <c r="M209" i="7"/>
  <c r="O214" i="7"/>
  <c r="P153" i="8"/>
  <c r="Q90" i="7"/>
  <c r="R90" i="7" s="1"/>
  <c r="S90" i="7" s="1"/>
  <c r="P157" i="7"/>
  <c r="I43" i="2"/>
  <c r="J43" i="2" s="1"/>
  <c r="K43" i="2" s="1"/>
  <c r="L43" i="2" s="1"/>
  <c r="E87" i="2"/>
  <c r="F87" i="2" s="1"/>
  <c r="Q23" i="12" l="1"/>
  <c r="P23" i="12"/>
  <c r="Q157" i="7"/>
  <c r="R157" i="7" s="1"/>
  <c r="S157" i="7" s="1"/>
  <c r="T90" i="7"/>
  <c r="Q99" i="8"/>
  <c r="R99" i="8" s="1"/>
  <c r="S99" i="8" s="1"/>
  <c r="T99" i="8" s="1"/>
  <c r="L210" i="7"/>
  <c r="M210" i="7"/>
  <c r="L149" i="8"/>
  <c r="M149" i="8"/>
  <c r="O215" i="7"/>
  <c r="M43" i="2"/>
  <c r="E88" i="2"/>
  <c r="F88" i="2" s="1"/>
  <c r="V23" i="12" l="1"/>
  <c r="E23" i="12" s="1"/>
  <c r="W23" i="12"/>
  <c r="F23" i="12" s="1"/>
  <c r="O216" i="7"/>
  <c r="U99" i="8"/>
  <c r="P91" i="7"/>
  <c r="Q91" i="7" s="1"/>
  <c r="R91" i="7" s="1"/>
  <c r="S91" i="7" s="1"/>
  <c r="M211" i="7"/>
  <c r="L211" i="7"/>
  <c r="T157" i="7"/>
  <c r="I44" i="2"/>
  <c r="E89" i="2"/>
  <c r="F89" i="2" s="1"/>
  <c r="S23" i="12" l="1"/>
  <c r="R23" i="12"/>
  <c r="L212" i="7"/>
  <c r="M212" i="7"/>
  <c r="T91" i="7"/>
  <c r="P158" i="7"/>
  <c r="Q158" i="7" s="1"/>
  <c r="R158" i="7" s="1"/>
  <c r="S158" i="7" s="1"/>
  <c r="Q100" i="8"/>
  <c r="O217" i="7"/>
  <c r="J44" i="2"/>
  <c r="K44" i="2" s="1"/>
  <c r="L44" i="2" s="1"/>
  <c r="E90" i="2"/>
  <c r="F90" i="2" s="1"/>
  <c r="X23" i="12" l="1"/>
  <c r="G23" i="12" s="1"/>
  <c r="Y23" i="12"/>
  <c r="H23" i="12" s="1"/>
  <c r="O218" i="7"/>
  <c r="T158" i="7"/>
  <c r="R100" i="8"/>
  <c r="S100" i="8" s="1"/>
  <c r="T100" i="8" s="1"/>
  <c r="P92" i="7"/>
  <c r="L213" i="7"/>
  <c r="M213" i="7" s="1"/>
  <c r="M44" i="2"/>
  <c r="E91" i="2"/>
  <c r="F91" i="2" s="1"/>
  <c r="T23" i="12" l="1"/>
  <c r="U23" i="12"/>
  <c r="L214" i="7"/>
  <c r="M214" i="7" s="1"/>
  <c r="P159" i="7"/>
  <c r="Q159" i="7" s="1"/>
  <c r="R159" i="7" s="1"/>
  <c r="S159" i="7" s="1"/>
  <c r="O219" i="7"/>
  <c r="Q92" i="7"/>
  <c r="R92" i="7" s="1"/>
  <c r="S92" i="7" s="1"/>
  <c r="U100" i="8"/>
  <c r="I45" i="2"/>
  <c r="J45" i="2" s="1"/>
  <c r="K45" i="2" s="1"/>
  <c r="L45" i="2" s="1"/>
  <c r="E92" i="2"/>
  <c r="F92" i="2" s="1"/>
  <c r="AA23" i="12" l="1"/>
  <c r="J23" i="12" s="1"/>
  <c r="L23" i="12" s="1"/>
  <c r="Z23" i="12"/>
  <c r="I23" i="12" s="1"/>
  <c r="K23" i="12" s="1"/>
  <c r="L215" i="7"/>
  <c r="M215" i="7" s="1"/>
  <c r="T159" i="7"/>
  <c r="Q101" i="8"/>
  <c r="R101" i="8"/>
  <c r="S101" i="8" s="1"/>
  <c r="T101" i="8" s="1"/>
  <c r="O220" i="7"/>
  <c r="T92" i="7"/>
  <c r="M45" i="2"/>
  <c r="E93" i="2"/>
  <c r="F93" i="2" s="1"/>
  <c r="M23" i="12" l="1"/>
  <c r="N23" i="12"/>
  <c r="L216" i="7"/>
  <c r="M216" i="7" s="1"/>
  <c r="U101" i="8"/>
  <c r="P160" i="7"/>
  <c r="Q160" i="7"/>
  <c r="R160" i="7" s="1"/>
  <c r="S160" i="7" s="1"/>
  <c r="P93" i="7"/>
  <c r="O221" i="7"/>
  <c r="I46" i="2"/>
  <c r="E94" i="2"/>
  <c r="F94" i="2" s="1"/>
  <c r="D24" i="12" l="1"/>
  <c r="C24" i="12"/>
  <c r="L217" i="7"/>
  <c r="M217" i="7"/>
  <c r="Q102" i="8"/>
  <c r="R102" i="8"/>
  <c r="S102" i="8" s="1"/>
  <c r="T102" i="8" s="1"/>
  <c r="O222" i="7"/>
  <c r="T160" i="7"/>
  <c r="Q93" i="7"/>
  <c r="R93" i="7" s="1"/>
  <c r="S93" i="7" s="1"/>
  <c r="J46" i="2"/>
  <c r="K46" i="2" s="1"/>
  <c r="L46" i="2" s="1"/>
  <c r="E95" i="2"/>
  <c r="F95" i="2" s="1"/>
  <c r="P24" i="12" l="1"/>
  <c r="Q24" i="12"/>
  <c r="U102" i="8"/>
  <c r="O223" i="7"/>
  <c r="P161" i="7"/>
  <c r="L218" i="7"/>
  <c r="M218" i="7" s="1"/>
  <c r="T93" i="7"/>
  <c r="M46" i="2"/>
  <c r="E96" i="2"/>
  <c r="F96" i="2" s="1"/>
  <c r="V24" i="12" l="1"/>
  <c r="E24" i="12" s="1"/>
  <c r="W24" i="12"/>
  <c r="F24" i="12" s="1"/>
  <c r="L219" i="7"/>
  <c r="M219" i="7" s="1"/>
  <c r="Q161" i="7"/>
  <c r="R161" i="7" s="1"/>
  <c r="S161" i="7" s="1"/>
  <c r="P94" i="7"/>
  <c r="O224" i="7"/>
  <c r="R103" i="8"/>
  <c r="S103" i="8" s="1"/>
  <c r="T103" i="8" s="1"/>
  <c r="Q103" i="8"/>
  <c r="I47" i="2"/>
  <c r="J47" i="2" s="1"/>
  <c r="E97" i="2"/>
  <c r="F97" i="2" s="1"/>
  <c r="R24" i="12" l="1"/>
  <c r="S24" i="12"/>
  <c r="U103" i="8"/>
  <c r="L220" i="7"/>
  <c r="M220" i="7"/>
  <c r="Q94" i="7"/>
  <c r="R94" i="7" s="1"/>
  <c r="S94" i="7" s="1"/>
  <c r="T161" i="7"/>
  <c r="O225" i="7"/>
  <c r="K47" i="2"/>
  <c r="L47" i="2" s="1"/>
  <c r="E98" i="2"/>
  <c r="F98" i="2" s="1"/>
  <c r="X24" i="12" l="1"/>
  <c r="G24" i="12" s="1"/>
  <c r="Y24" i="12"/>
  <c r="H24" i="12" s="1"/>
  <c r="L221" i="7"/>
  <c r="M221" i="7" s="1"/>
  <c r="O226" i="7"/>
  <c r="P162" i="7"/>
  <c r="Q162" i="7" s="1"/>
  <c r="R162" i="7" s="1"/>
  <c r="S162" i="7" s="1"/>
  <c r="Q104" i="8"/>
  <c r="S104" i="8"/>
  <c r="T104" i="8" s="1"/>
  <c r="R104" i="8"/>
  <c r="T94" i="7"/>
  <c r="M47" i="2"/>
  <c r="E99" i="2"/>
  <c r="F99" i="2" s="1"/>
  <c r="U24" i="12" l="1"/>
  <c r="T24" i="12"/>
  <c r="U104" i="8"/>
  <c r="L222" i="7"/>
  <c r="M222" i="7" s="1"/>
  <c r="T162" i="7"/>
  <c r="P95" i="7"/>
  <c r="O227" i="7"/>
  <c r="I48" i="2"/>
  <c r="J48" i="2"/>
  <c r="K48" i="2" s="1"/>
  <c r="L48" i="2" s="1"/>
  <c r="E100" i="2"/>
  <c r="F100" i="2" s="1"/>
  <c r="Z24" i="12" l="1"/>
  <c r="I24" i="12" s="1"/>
  <c r="K24" i="12" s="1"/>
  <c r="AA24" i="12"/>
  <c r="J24" i="12" s="1"/>
  <c r="L24" i="12" s="1"/>
  <c r="L223" i="7"/>
  <c r="M223" i="7" s="1"/>
  <c r="P163" i="7"/>
  <c r="Q163" i="7" s="1"/>
  <c r="R163" i="7" s="1"/>
  <c r="S163" i="7" s="1"/>
  <c r="O228" i="7"/>
  <c r="Q95" i="7"/>
  <c r="R95" i="7" s="1"/>
  <c r="S95" i="7" s="1"/>
  <c r="Q105" i="8"/>
  <c r="R105" i="8" s="1"/>
  <c r="M48" i="2"/>
  <c r="E101" i="2"/>
  <c r="F101" i="2" s="1"/>
  <c r="N24" i="12" l="1"/>
  <c r="M24" i="12"/>
  <c r="S105" i="8"/>
  <c r="T105" i="8" s="1"/>
  <c r="U105" i="8" s="1"/>
  <c r="L224" i="7"/>
  <c r="M224" i="7" s="1"/>
  <c r="T163" i="7"/>
  <c r="O229" i="7"/>
  <c r="T95" i="7"/>
  <c r="I49" i="2"/>
  <c r="J49" i="2"/>
  <c r="K49" i="2"/>
  <c r="E102" i="2"/>
  <c r="F102" i="2" s="1"/>
  <c r="C25" i="12" l="1"/>
  <c r="D25" i="12"/>
  <c r="R106" i="8"/>
  <c r="Q106" i="8"/>
  <c r="U106" i="8" s="1"/>
  <c r="S106" i="8"/>
  <c r="T106" i="8" s="1"/>
  <c r="L225" i="7"/>
  <c r="M225" i="7" s="1"/>
  <c r="P96" i="7"/>
  <c r="Q96" i="7" s="1"/>
  <c r="O230" i="7"/>
  <c r="Q164" i="7"/>
  <c r="P164" i="7"/>
  <c r="L49" i="2"/>
  <c r="M49" i="2" s="1"/>
  <c r="E103" i="2"/>
  <c r="F103" i="2" s="1"/>
  <c r="P25" i="12" l="1"/>
  <c r="Q25" i="12"/>
  <c r="L226" i="7"/>
  <c r="M226" i="7"/>
  <c r="Q107" i="8"/>
  <c r="R107" i="8" s="1"/>
  <c r="R96" i="7"/>
  <c r="S96" i="7" s="1"/>
  <c r="O231" i="7"/>
  <c r="R164" i="7"/>
  <c r="S164" i="7" s="1"/>
  <c r="I50" i="2"/>
  <c r="J50" i="2"/>
  <c r="K50" i="2"/>
  <c r="L50" i="2" s="1"/>
  <c r="E104" i="2"/>
  <c r="F104" i="2" s="1"/>
  <c r="W25" i="12" l="1"/>
  <c r="F25" i="12" s="1"/>
  <c r="V25" i="12"/>
  <c r="E25" i="12" s="1"/>
  <c r="S107" i="8"/>
  <c r="T107" i="8" s="1"/>
  <c r="T164" i="7"/>
  <c r="O232" i="7"/>
  <c r="T96" i="7"/>
  <c r="L227" i="7"/>
  <c r="M227" i="7" s="1"/>
  <c r="M50" i="2"/>
  <c r="E105" i="2"/>
  <c r="F105" i="2" s="1"/>
  <c r="R25" i="12" l="1"/>
  <c r="S25" i="12"/>
  <c r="L228" i="7"/>
  <c r="M228" i="7" s="1"/>
  <c r="P97" i="7"/>
  <c r="Q97" i="7" s="1"/>
  <c r="R97" i="7" s="1"/>
  <c r="S97" i="7" s="1"/>
  <c r="O233" i="7"/>
  <c r="P165" i="7"/>
  <c r="Q165" i="7"/>
  <c r="R165" i="7" s="1"/>
  <c r="S165" i="7" s="1"/>
  <c r="U107" i="8"/>
  <c r="I51" i="2"/>
  <c r="E106" i="2"/>
  <c r="F106" i="2" s="1"/>
  <c r="X25" i="12" l="1"/>
  <c r="G25" i="12" s="1"/>
  <c r="Y25" i="12"/>
  <c r="H25" i="12" s="1"/>
  <c r="T165" i="7"/>
  <c r="L229" i="7"/>
  <c r="M229" i="7" s="1"/>
  <c r="O234" i="7"/>
  <c r="T97" i="7"/>
  <c r="Q108" i="8"/>
  <c r="J51" i="2"/>
  <c r="K51" i="2" s="1"/>
  <c r="L51" i="2" s="1"/>
  <c r="E107" i="2"/>
  <c r="F107" i="2" s="1"/>
  <c r="T25" i="12" l="1"/>
  <c r="U25" i="12"/>
  <c r="L230" i="7"/>
  <c r="M230" i="7" s="1"/>
  <c r="R108" i="8"/>
  <c r="S108" i="8" s="1"/>
  <c r="T108" i="8" s="1"/>
  <c r="O235" i="7"/>
  <c r="Q98" i="7"/>
  <c r="R98" i="7" s="1"/>
  <c r="S98" i="7" s="1"/>
  <c r="P98" i="7"/>
  <c r="P166" i="7"/>
  <c r="M51" i="2"/>
  <c r="E108" i="2"/>
  <c r="F108" i="2" s="1"/>
  <c r="AA25" i="12" l="1"/>
  <c r="J25" i="12" s="1"/>
  <c r="L25" i="12" s="1"/>
  <c r="Z25" i="12"/>
  <c r="I25" i="12" s="1"/>
  <c r="K25" i="12" s="1"/>
  <c r="T98" i="7"/>
  <c r="L231" i="7"/>
  <c r="M231" i="7" s="1"/>
  <c r="Q166" i="7"/>
  <c r="R166" i="7" s="1"/>
  <c r="S166" i="7" s="1"/>
  <c r="U108" i="8"/>
  <c r="O236" i="7"/>
  <c r="I52" i="2"/>
  <c r="J52" i="2"/>
  <c r="K52" i="2" s="1"/>
  <c r="L52" i="2" s="1"/>
  <c r="E109" i="2"/>
  <c r="F109" i="2" s="1"/>
  <c r="M25" i="12" l="1"/>
  <c r="N25" i="12"/>
  <c r="L232" i="7"/>
  <c r="M232" i="7" s="1"/>
  <c r="O237" i="7"/>
  <c r="Q109" i="8"/>
  <c r="R109" i="8"/>
  <c r="S109" i="8" s="1"/>
  <c r="T109" i="8" s="1"/>
  <c r="T166" i="7"/>
  <c r="P99" i="7"/>
  <c r="Q99" i="7" s="1"/>
  <c r="R99" i="7" s="1"/>
  <c r="S99" i="7" s="1"/>
  <c r="M52" i="2"/>
  <c r="E110" i="2"/>
  <c r="F110" i="2" s="1"/>
  <c r="D26" i="12" l="1"/>
  <c r="C26" i="12"/>
  <c r="L233" i="7"/>
  <c r="M233" i="7" s="1"/>
  <c r="U109" i="8"/>
  <c r="O238" i="7"/>
  <c r="T99" i="7"/>
  <c r="P167" i="7"/>
  <c r="I53" i="2"/>
  <c r="J53" i="2" s="1"/>
  <c r="K53" i="2" s="1"/>
  <c r="L53" i="2" s="1"/>
  <c r="E111" i="2"/>
  <c r="F111" i="2" s="1"/>
  <c r="Q26" i="12" l="1"/>
  <c r="P26" i="12"/>
  <c r="L234" i="7"/>
  <c r="M234" i="7" s="1"/>
  <c r="Q167" i="7"/>
  <c r="R167" i="7" s="1"/>
  <c r="S167" i="7" s="1"/>
  <c r="O239" i="7"/>
  <c r="Q110" i="8"/>
  <c r="R110" i="8" s="1"/>
  <c r="P100" i="7"/>
  <c r="Q100" i="7" s="1"/>
  <c r="R100" i="7" s="1"/>
  <c r="S100" i="7" s="1"/>
  <c r="M53" i="2"/>
  <c r="E112" i="2"/>
  <c r="F112" i="2" s="1"/>
  <c r="E113" i="2" s="1"/>
  <c r="V26" i="12" l="1"/>
  <c r="E26" i="12" s="1"/>
  <c r="W26" i="12"/>
  <c r="F26" i="12" s="1"/>
  <c r="S110" i="8"/>
  <c r="T110" i="8" s="1"/>
  <c r="L235" i="7"/>
  <c r="M235" i="7" s="1"/>
  <c r="T100" i="7"/>
  <c r="O240" i="7"/>
  <c r="T167" i="7"/>
  <c r="I54" i="2"/>
  <c r="J54" i="2"/>
  <c r="K54" i="2" s="1"/>
  <c r="L54" i="2" s="1"/>
  <c r="F113" i="2"/>
  <c r="E114" i="2" s="1"/>
  <c r="S26" i="12" l="1"/>
  <c r="R26" i="12"/>
  <c r="L236" i="7"/>
  <c r="M236" i="7"/>
  <c r="O241" i="7"/>
  <c r="P168" i="7"/>
  <c r="Q168" i="7" s="1"/>
  <c r="R168" i="7" s="1"/>
  <c r="S168" i="7" s="1"/>
  <c r="P101" i="7"/>
  <c r="U110" i="8"/>
  <c r="M54" i="2"/>
  <c r="F114" i="2"/>
  <c r="E115" i="2" s="1"/>
  <c r="X26" i="12" l="1"/>
  <c r="G26" i="12" s="1"/>
  <c r="Y26" i="12"/>
  <c r="H26" i="12" s="1"/>
  <c r="Q101" i="7"/>
  <c r="R101" i="7" s="1"/>
  <c r="S101" i="7" s="1"/>
  <c r="T168" i="7"/>
  <c r="O242" i="7"/>
  <c r="R111" i="8"/>
  <c r="S111" i="8" s="1"/>
  <c r="T111" i="8" s="1"/>
  <c r="Q111" i="8"/>
  <c r="U111" i="8" s="1"/>
  <c r="L237" i="7"/>
  <c r="M237" i="7" s="1"/>
  <c r="I55" i="2"/>
  <c r="J55" i="2"/>
  <c r="K55" i="2" s="1"/>
  <c r="L55" i="2" s="1"/>
  <c r="F115" i="2"/>
  <c r="E116" i="2" s="1"/>
  <c r="U26" i="12" l="1"/>
  <c r="T26" i="12"/>
  <c r="L238" i="7"/>
  <c r="M238" i="7"/>
  <c r="Q112" i="8"/>
  <c r="R112" i="8"/>
  <c r="S112" i="8" s="1"/>
  <c r="T112" i="8" s="1"/>
  <c r="O243" i="7"/>
  <c r="P169" i="7"/>
  <c r="T101" i="7"/>
  <c r="M55" i="2"/>
  <c r="F116" i="2"/>
  <c r="E117" i="2" s="1"/>
  <c r="F117" i="2" s="1"/>
  <c r="Z26" i="12" l="1"/>
  <c r="I26" i="12" s="1"/>
  <c r="K26" i="12" s="1"/>
  <c r="AA26" i="12"/>
  <c r="J26" i="12" s="1"/>
  <c r="L26" i="12" s="1"/>
  <c r="U112" i="8"/>
  <c r="Q169" i="7"/>
  <c r="R169" i="7" s="1"/>
  <c r="S169" i="7" s="1"/>
  <c r="O244" i="7"/>
  <c r="L239" i="7"/>
  <c r="M239" i="7" s="1"/>
  <c r="P102" i="7"/>
  <c r="Q102" i="7" s="1"/>
  <c r="R102" i="7" s="1"/>
  <c r="S102" i="7" s="1"/>
  <c r="I56" i="2"/>
  <c r="E118" i="2"/>
  <c r="F118" i="2" s="1"/>
  <c r="N26" i="12" l="1"/>
  <c r="M26" i="12"/>
  <c r="L240" i="7"/>
  <c r="M240" i="7" s="1"/>
  <c r="T102" i="7"/>
  <c r="T169" i="7"/>
  <c r="O245" i="7"/>
  <c r="R113" i="8"/>
  <c r="S113" i="8" s="1"/>
  <c r="T113" i="8" s="1"/>
  <c r="Q113" i="8"/>
  <c r="J56" i="2"/>
  <c r="K56" i="2" s="1"/>
  <c r="L56" i="2" s="1"/>
  <c r="E119" i="2"/>
  <c r="F119" i="2" s="1"/>
  <c r="C27" i="12" l="1"/>
  <c r="D27" i="12"/>
  <c r="U113" i="8"/>
  <c r="L241" i="7"/>
  <c r="M241" i="7" s="1"/>
  <c r="Q170" i="7"/>
  <c r="R170" i="7" s="1"/>
  <c r="S170" i="7" s="1"/>
  <c r="P170" i="7"/>
  <c r="P103" i="7"/>
  <c r="O246" i="7"/>
  <c r="M56" i="2"/>
  <c r="E120" i="2"/>
  <c r="F120" i="2" s="1"/>
  <c r="P27" i="12" l="1"/>
  <c r="Q27" i="12"/>
  <c r="T170" i="7"/>
  <c r="L242" i="7"/>
  <c r="M242" i="7" s="1"/>
  <c r="O247" i="7"/>
  <c r="Q103" i="7"/>
  <c r="R103" i="7" s="1"/>
  <c r="S103" i="7" s="1"/>
  <c r="R114" i="8"/>
  <c r="S114" i="8" s="1"/>
  <c r="T114" i="8" s="1"/>
  <c r="Q114" i="8"/>
  <c r="I57" i="2"/>
  <c r="J57" i="2"/>
  <c r="K57" i="2" s="1"/>
  <c r="L57" i="2" s="1"/>
  <c r="E121" i="2"/>
  <c r="F121" i="2" s="1"/>
  <c r="V27" i="12" l="1"/>
  <c r="E27" i="12" s="1"/>
  <c r="W27" i="12"/>
  <c r="F27" i="12" s="1"/>
  <c r="L243" i="7"/>
  <c r="M243" i="7" s="1"/>
  <c r="T103" i="7"/>
  <c r="U114" i="8"/>
  <c r="O248" i="7"/>
  <c r="P171" i="7"/>
  <c r="R171" i="7"/>
  <c r="S171" i="7" s="1"/>
  <c r="Q171" i="7"/>
  <c r="M57" i="2"/>
  <c r="E122" i="2"/>
  <c r="F122" i="2" s="1"/>
  <c r="S27" i="12" l="1"/>
  <c r="R27" i="12"/>
  <c r="T171" i="7"/>
  <c r="L244" i="7"/>
  <c r="M244" i="7" s="1"/>
  <c r="O249" i="7"/>
  <c r="Q104" i="7"/>
  <c r="R104" i="7" s="1"/>
  <c r="S104" i="7" s="1"/>
  <c r="P104" i="7"/>
  <c r="Q115" i="8"/>
  <c r="I58" i="2"/>
  <c r="J58" i="2" s="1"/>
  <c r="E123" i="2"/>
  <c r="F123" i="2" s="1"/>
  <c r="X27" i="12" l="1"/>
  <c r="G27" i="12" s="1"/>
  <c r="Y27" i="12"/>
  <c r="H27" i="12" s="1"/>
  <c r="L245" i="7"/>
  <c r="M245" i="7" s="1"/>
  <c r="T104" i="7"/>
  <c r="R115" i="8"/>
  <c r="S115" i="8" s="1"/>
  <c r="T115" i="8" s="1"/>
  <c r="O250" i="7"/>
  <c r="P172" i="7"/>
  <c r="Q172" i="7" s="1"/>
  <c r="R172" i="7" s="1"/>
  <c r="S172" i="7" s="1"/>
  <c r="K58" i="2"/>
  <c r="L58" i="2" s="1"/>
  <c r="E124" i="2"/>
  <c r="F124" i="2" s="1"/>
  <c r="U27" i="12" l="1"/>
  <c r="T27" i="12"/>
  <c r="L246" i="7"/>
  <c r="M246" i="7"/>
  <c r="P105" i="7"/>
  <c r="T172" i="7"/>
  <c r="O251" i="7"/>
  <c r="U115" i="8"/>
  <c r="M58" i="2"/>
  <c r="E125" i="2"/>
  <c r="F125" i="2" s="1"/>
  <c r="AA27" i="12" l="1"/>
  <c r="J27" i="12" s="1"/>
  <c r="L27" i="12" s="1"/>
  <c r="Z27" i="12"/>
  <c r="I27" i="12" s="1"/>
  <c r="K27" i="12" s="1"/>
  <c r="O252" i="7"/>
  <c r="Q173" i="7"/>
  <c r="R173" i="7" s="1"/>
  <c r="S173" i="7" s="1"/>
  <c r="P173" i="7"/>
  <c r="Q105" i="7"/>
  <c r="R105" i="7" s="1"/>
  <c r="S105" i="7" s="1"/>
  <c r="L247" i="7"/>
  <c r="M247" i="7" s="1"/>
  <c r="S116" i="8"/>
  <c r="T116" i="8" s="1"/>
  <c r="Q116" i="8"/>
  <c r="R116" i="8"/>
  <c r="I59" i="2"/>
  <c r="E126" i="2"/>
  <c r="F126" i="2" s="1"/>
  <c r="N27" i="12" l="1"/>
  <c r="M27" i="12"/>
  <c r="U116" i="8"/>
  <c r="T173" i="7"/>
  <c r="L248" i="7"/>
  <c r="M248" i="7"/>
  <c r="O253" i="7"/>
  <c r="T105" i="7"/>
  <c r="J59" i="2"/>
  <c r="K59" i="2" s="1"/>
  <c r="L59" i="2" s="1"/>
  <c r="E127" i="2"/>
  <c r="F127" i="2" s="1"/>
  <c r="C28" i="12" l="1"/>
  <c r="D28" i="12"/>
  <c r="L249" i="7"/>
  <c r="M249" i="7" s="1"/>
  <c r="P106" i="7"/>
  <c r="O254" i="7"/>
  <c r="P174" i="7"/>
  <c r="Q117" i="8"/>
  <c r="R117" i="8" s="1"/>
  <c r="S117" i="8" s="1"/>
  <c r="T117" i="8" s="1"/>
  <c r="M59" i="2"/>
  <c r="E128" i="2"/>
  <c r="F128" i="2" s="1"/>
  <c r="P28" i="12" l="1"/>
  <c r="Q28" i="12"/>
  <c r="L250" i="7"/>
  <c r="M250" i="7" s="1"/>
  <c r="U117" i="8"/>
  <c r="Q174" i="7"/>
  <c r="R174" i="7" s="1"/>
  <c r="S174" i="7" s="1"/>
  <c r="O255" i="7"/>
  <c r="Q106" i="7"/>
  <c r="R106" i="7" s="1"/>
  <c r="S106" i="7" s="1"/>
  <c r="I60" i="2"/>
  <c r="J60" i="2" s="1"/>
  <c r="K60" i="2" s="1"/>
  <c r="L60" i="2" s="1"/>
  <c r="E129" i="2"/>
  <c r="F129" i="2" s="1"/>
  <c r="W28" i="12" l="1"/>
  <c r="F28" i="12" s="1"/>
  <c r="V28" i="12"/>
  <c r="E28" i="12" s="1"/>
  <c r="L251" i="7"/>
  <c r="M251" i="7" s="1"/>
  <c r="T106" i="7"/>
  <c r="O256" i="7"/>
  <c r="Q118" i="8"/>
  <c r="R118" i="8" s="1"/>
  <c r="T174" i="7"/>
  <c r="M60" i="2"/>
  <c r="E130" i="2"/>
  <c r="F130" i="2" s="1"/>
  <c r="R28" i="12" l="1"/>
  <c r="S28" i="12"/>
  <c r="S118" i="8"/>
  <c r="T118" i="8" s="1"/>
  <c r="L252" i="7"/>
  <c r="M252" i="7" s="1"/>
  <c r="P107" i="7"/>
  <c r="P175" i="7"/>
  <c r="O257" i="7"/>
  <c r="I61" i="2"/>
  <c r="J61" i="2" s="1"/>
  <c r="K61" i="2" s="1"/>
  <c r="L61" i="2" s="1"/>
  <c r="E131" i="2"/>
  <c r="F131" i="2" s="1"/>
  <c r="X28" i="12" l="1"/>
  <c r="G28" i="12" s="1"/>
  <c r="Y28" i="12"/>
  <c r="H28" i="12" s="1"/>
  <c r="L253" i="7"/>
  <c r="M253" i="7" s="1"/>
  <c r="O258" i="7"/>
  <c r="Q175" i="7"/>
  <c r="R175" i="7" s="1"/>
  <c r="S175" i="7" s="1"/>
  <c r="Q107" i="7"/>
  <c r="R107" i="7" s="1"/>
  <c r="S107" i="7" s="1"/>
  <c r="U118" i="8"/>
  <c r="M61" i="2"/>
  <c r="E132" i="2"/>
  <c r="F132" i="2" s="1"/>
  <c r="U28" i="12" l="1"/>
  <c r="T28" i="12"/>
  <c r="L254" i="7"/>
  <c r="M254" i="7"/>
  <c r="Q119" i="8"/>
  <c r="T107" i="7"/>
  <c r="O259" i="7"/>
  <c r="T175" i="7"/>
  <c r="I62" i="2"/>
  <c r="J62" i="2" s="1"/>
  <c r="K62" i="2" s="1"/>
  <c r="L62" i="2" s="1"/>
  <c r="E133" i="2"/>
  <c r="F133" i="2" s="1"/>
  <c r="AA28" i="12" l="1"/>
  <c r="J28" i="12" s="1"/>
  <c r="L28" i="12" s="1"/>
  <c r="Z28" i="12"/>
  <c r="I28" i="12" s="1"/>
  <c r="K28" i="12" s="1"/>
  <c r="P176" i="7"/>
  <c r="Q176" i="7"/>
  <c r="R176" i="7" s="1"/>
  <c r="S176" i="7" s="1"/>
  <c r="O260" i="7"/>
  <c r="R119" i="8"/>
  <c r="S119" i="8" s="1"/>
  <c r="T119" i="8" s="1"/>
  <c r="L255" i="7"/>
  <c r="M255" i="7" s="1"/>
  <c r="M62" i="2"/>
  <c r="E134" i="2"/>
  <c r="F134" i="2" s="1"/>
  <c r="N28" i="12" l="1"/>
  <c r="M28" i="12"/>
  <c r="L256" i="7"/>
  <c r="M256" i="7" s="1"/>
  <c r="T176" i="7"/>
  <c r="O261" i="7"/>
  <c r="U119" i="8"/>
  <c r="I63" i="2"/>
  <c r="J63" i="2"/>
  <c r="K63" i="2" s="1"/>
  <c r="L63" i="2" s="1"/>
  <c r="E135" i="2"/>
  <c r="F135" i="2" s="1"/>
  <c r="C29" i="12" l="1"/>
  <c r="D29" i="12"/>
  <c r="L257" i="7"/>
  <c r="M257" i="7" s="1"/>
  <c r="P177" i="7"/>
  <c r="Q177" i="7"/>
  <c r="R177" i="7" s="1"/>
  <c r="S177" i="7" s="1"/>
  <c r="R120" i="8"/>
  <c r="S120" i="8" s="1"/>
  <c r="T120" i="8" s="1"/>
  <c r="Q120" i="8"/>
  <c r="O262" i="7"/>
  <c r="M63" i="2"/>
  <c r="E136" i="2"/>
  <c r="F136" i="2" s="1"/>
  <c r="Q29" i="12" l="1"/>
  <c r="P29" i="12"/>
  <c r="U120" i="8"/>
  <c r="T177" i="7"/>
  <c r="L258" i="7"/>
  <c r="M258" i="7" s="1"/>
  <c r="O263" i="7"/>
  <c r="I64" i="2"/>
  <c r="J64" i="2"/>
  <c r="K64" i="2" s="1"/>
  <c r="L64" i="2" s="1"/>
  <c r="E137" i="2"/>
  <c r="F137" i="2" s="1"/>
  <c r="V29" i="12" l="1"/>
  <c r="E29" i="12" s="1"/>
  <c r="W29" i="12"/>
  <c r="F29" i="12" s="1"/>
  <c r="L259" i="7"/>
  <c r="M259" i="7"/>
  <c r="O264" i="7"/>
  <c r="P178" i="7"/>
  <c r="Q178" i="7" s="1"/>
  <c r="R178" i="7" s="1"/>
  <c r="S178" i="7" s="1"/>
  <c r="Q121" i="8"/>
  <c r="M64" i="2"/>
  <c r="E138" i="2"/>
  <c r="F138" i="2" s="1"/>
  <c r="S29" i="12" l="1"/>
  <c r="R29" i="12"/>
  <c r="T178" i="7"/>
  <c r="R121" i="8"/>
  <c r="S121" i="8" s="1"/>
  <c r="T121" i="8" s="1"/>
  <c r="L260" i="7"/>
  <c r="M260" i="7" s="1"/>
  <c r="O265" i="7"/>
  <c r="I65" i="2"/>
  <c r="J65" i="2" s="1"/>
  <c r="E139" i="2"/>
  <c r="F139" i="2" s="1"/>
  <c r="Y29" i="12" l="1"/>
  <c r="H29" i="12" s="1"/>
  <c r="X29" i="12"/>
  <c r="G29" i="12" s="1"/>
  <c r="L261" i="7"/>
  <c r="M261" i="7" s="1"/>
  <c r="O266" i="7"/>
  <c r="P179" i="7"/>
  <c r="Q179" i="7" s="1"/>
  <c r="R179" i="7" s="1"/>
  <c r="S179" i="7" s="1"/>
  <c r="U121" i="8"/>
  <c r="K65" i="2"/>
  <c r="L65" i="2" s="1"/>
  <c r="E140" i="2"/>
  <c r="F140" i="2" s="1"/>
  <c r="T29" i="12" l="1"/>
  <c r="U29" i="12"/>
  <c r="L262" i="7"/>
  <c r="M262" i="7" s="1"/>
  <c r="T179" i="7"/>
  <c r="O267" i="7"/>
  <c r="Q122" i="8"/>
  <c r="M65" i="2"/>
  <c r="E141" i="2"/>
  <c r="F141" i="2" s="1"/>
  <c r="AA29" i="12" l="1"/>
  <c r="J29" i="12" s="1"/>
  <c r="L29" i="12" s="1"/>
  <c r="Z29" i="12"/>
  <c r="I29" i="12" s="1"/>
  <c r="K29" i="12" s="1"/>
  <c r="L263" i="7"/>
  <c r="M263" i="7" s="1"/>
  <c r="O268" i="7"/>
  <c r="P180" i="7"/>
  <c r="R122" i="8"/>
  <c r="S122" i="8" s="1"/>
  <c r="T122" i="8" s="1"/>
  <c r="I66" i="2"/>
  <c r="J66" i="2"/>
  <c r="K66" i="2" s="1"/>
  <c r="L66" i="2" s="1"/>
  <c r="E142" i="2"/>
  <c r="F142" i="2" s="1"/>
  <c r="M29" i="12" l="1"/>
  <c r="N29" i="12"/>
  <c r="L264" i="7"/>
  <c r="M264" i="7" s="1"/>
  <c r="O269" i="7"/>
  <c r="Q180" i="7"/>
  <c r="R180" i="7" s="1"/>
  <c r="S180" i="7" s="1"/>
  <c r="U122" i="8"/>
  <c r="M66" i="2"/>
  <c r="E143" i="2"/>
  <c r="F143" i="2" s="1"/>
  <c r="L265" i="7" l="1"/>
  <c r="M265" i="7" s="1"/>
  <c r="Q123" i="8"/>
  <c r="R123" i="8"/>
  <c r="S123" i="8" s="1"/>
  <c r="T123" i="8" s="1"/>
  <c r="O270" i="7"/>
  <c r="T180" i="7"/>
  <c r="I67" i="2"/>
  <c r="E144" i="2"/>
  <c r="F144" i="2" s="1"/>
  <c r="U123" i="8" l="1"/>
  <c r="L266" i="7"/>
  <c r="M266" i="7" s="1"/>
  <c r="O271" i="7"/>
  <c r="P181" i="7"/>
  <c r="J67" i="2"/>
  <c r="K67" i="2" s="1"/>
  <c r="L67" i="2" s="1"/>
  <c r="E145" i="2"/>
  <c r="F145" i="2" s="1"/>
  <c r="L267" i="7" l="1"/>
  <c r="M267" i="7" s="1"/>
  <c r="Q181" i="7"/>
  <c r="R181" i="7" s="1"/>
  <c r="S181" i="7" s="1"/>
  <c r="O272" i="7"/>
  <c r="Q124" i="8"/>
  <c r="M67" i="2"/>
  <c r="E146" i="2"/>
  <c r="F146" i="2" s="1"/>
  <c r="L268" i="7" l="1"/>
  <c r="M268" i="7" s="1"/>
  <c r="O273" i="7"/>
  <c r="R124" i="8"/>
  <c r="S124" i="8" s="1"/>
  <c r="T124" i="8" s="1"/>
  <c r="T181" i="7"/>
  <c r="I68" i="2"/>
  <c r="J68" i="2"/>
  <c r="K68" i="2" s="1"/>
  <c r="L68" i="2" s="1"/>
  <c r="E147" i="2"/>
  <c r="F147" i="2" s="1"/>
  <c r="L269" i="7" l="1"/>
  <c r="M269" i="7" s="1"/>
  <c r="P182" i="7"/>
  <c r="Q182" i="7" s="1"/>
  <c r="R182" i="7" s="1"/>
  <c r="S182" i="7" s="1"/>
  <c r="O274" i="7"/>
  <c r="U124" i="8"/>
  <c r="M68" i="2"/>
  <c r="E148" i="2"/>
  <c r="F148" i="2" s="1"/>
  <c r="L270" i="7" l="1"/>
  <c r="M270" i="7" s="1"/>
  <c r="T182" i="7"/>
  <c r="O275" i="7"/>
  <c r="Q125" i="8"/>
  <c r="R125" i="8"/>
  <c r="S125" i="8" s="1"/>
  <c r="T125" i="8" s="1"/>
  <c r="I69" i="2"/>
  <c r="J69" i="2" s="1"/>
  <c r="K69" i="2" s="1"/>
  <c r="L69" i="2" s="1"/>
  <c r="E149" i="2"/>
  <c r="F149" i="2" s="1"/>
  <c r="U125" i="8" l="1"/>
  <c r="L271" i="7"/>
  <c r="M271" i="7" s="1"/>
  <c r="O276" i="7"/>
  <c r="P183" i="7"/>
  <c r="M69" i="2"/>
  <c r="E150" i="2"/>
  <c r="F150" i="2" s="1"/>
  <c r="L272" i="7" l="1"/>
  <c r="M272" i="7" s="1"/>
  <c r="O277" i="7"/>
  <c r="Q183" i="7"/>
  <c r="R183" i="7" s="1"/>
  <c r="S183" i="7" s="1"/>
  <c r="Q126" i="8"/>
  <c r="R126" i="8" s="1"/>
  <c r="I70" i="2"/>
  <c r="J70" i="2" s="1"/>
  <c r="K70" i="2" s="1"/>
  <c r="L70" i="2" s="1"/>
  <c r="E151" i="2"/>
  <c r="F151" i="2" s="1"/>
  <c r="S126" i="8" l="1"/>
  <c r="T126" i="8" s="1"/>
  <c r="L273" i="7"/>
  <c r="M273" i="7" s="1"/>
  <c r="O278" i="7"/>
  <c r="T183" i="7"/>
  <c r="M70" i="2"/>
  <c r="E152" i="2"/>
  <c r="F152" i="2" s="1"/>
  <c r="L274" i="7" l="1"/>
  <c r="M274" i="7" s="1"/>
  <c r="P184" i="7"/>
  <c r="Q184" i="7" s="1"/>
  <c r="R184" i="7" s="1"/>
  <c r="S184" i="7" s="1"/>
  <c r="O279" i="7"/>
  <c r="U126" i="8"/>
  <c r="I71" i="2"/>
  <c r="J71" i="2"/>
  <c r="K71" i="2" s="1"/>
  <c r="L71" i="2" s="1"/>
  <c r="E153" i="2"/>
  <c r="F153" i="2" s="1"/>
  <c r="L275" i="7" l="1"/>
  <c r="M275" i="7"/>
  <c r="T184" i="7"/>
  <c r="O280" i="7"/>
  <c r="Q127" i="8"/>
  <c r="R127" i="8"/>
  <c r="M71" i="2"/>
  <c r="E154" i="2"/>
  <c r="F154" i="2" s="1"/>
  <c r="P185" i="7" l="1"/>
  <c r="S127" i="8"/>
  <c r="T127" i="8" s="1"/>
  <c r="L276" i="7"/>
  <c r="M276" i="7" s="1"/>
  <c r="O281" i="7"/>
  <c r="I72" i="2"/>
  <c r="E155" i="2"/>
  <c r="F155" i="2" s="1"/>
  <c r="L277" i="7" l="1"/>
  <c r="M277" i="7" s="1"/>
  <c r="O282" i="7"/>
  <c r="Q185" i="7"/>
  <c r="R185" i="7" s="1"/>
  <c r="S185" i="7" s="1"/>
  <c r="U127" i="8"/>
  <c r="J72" i="2"/>
  <c r="K72" i="2" s="1"/>
  <c r="L72" i="2" s="1"/>
  <c r="E156" i="2"/>
  <c r="F156" i="2" s="1"/>
  <c r="L278" i="7" l="1"/>
  <c r="M278" i="7"/>
  <c r="O283" i="7"/>
  <c r="R128" i="8"/>
  <c r="S128" i="8" s="1"/>
  <c r="T128" i="8" s="1"/>
  <c r="Q128" i="8"/>
  <c r="T185" i="7"/>
  <c r="M72" i="2"/>
  <c r="E157" i="2"/>
  <c r="F157" i="2" s="1"/>
  <c r="U128" i="8" l="1"/>
  <c r="O284" i="7"/>
  <c r="P186" i="7"/>
  <c r="Q186" i="7" s="1"/>
  <c r="R186" i="7" s="1"/>
  <c r="S186" i="7" s="1"/>
  <c r="L279" i="7"/>
  <c r="M279" i="7" s="1"/>
  <c r="I73" i="2"/>
  <c r="J73" i="2" s="1"/>
  <c r="K73" i="2" s="1"/>
  <c r="L73" i="2" s="1"/>
  <c r="E158" i="2"/>
  <c r="F158" i="2" s="1"/>
  <c r="L280" i="7" l="1"/>
  <c r="M280" i="7" s="1"/>
  <c r="T186" i="7"/>
  <c r="O285" i="7"/>
  <c r="Q129" i="8"/>
  <c r="M73" i="2"/>
  <c r="E159" i="2"/>
  <c r="F159" i="2" s="1"/>
  <c r="L281" i="7" l="1"/>
  <c r="M281" i="7" s="1"/>
  <c r="P187" i="7"/>
  <c r="R129" i="8"/>
  <c r="S129" i="8" s="1"/>
  <c r="T129" i="8" s="1"/>
  <c r="O286" i="7"/>
  <c r="I74" i="2"/>
  <c r="J74" i="2"/>
  <c r="K74" i="2" s="1"/>
  <c r="L74" i="2" s="1"/>
  <c r="E160" i="2"/>
  <c r="F160" i="2" s="1"/>
  <c r="L282" i="7" l="1"/>
  <c r="M282" i="7" s="1"/>
  <c r="O287" i="7"/>
  <c r="Q187" i="7"/>
  <c r="R187" i="7" s="1"/>
  <c r="S187" i="7" s="1"/>
  <c r="U129" i="8"/>
  <c r="M74" i="2"/>
  <c r="E161" i="2"/>
  <c r="F161" i="2" s="1"/>
  <c r="L283" i="7" l="1"/>
  <c r="M283" i="7"/>
  <c r="Q130" i="8"/>
  <c r="R130" i="8"/>
  <c r="S130" i="8" s="1"/>
  <c r="T130" i="8" s="1"/>
  <c r="O288" i="7"/>
  <c r="T187" i="7"/>
  <c r="I75" i="2"/>
  <c r="E162" i="2"/>
  <c r="F162" i="2" s="1"/>
  <c r="U130" i="8" l="1"/>
  <c r="O289" i="7"/>
  <c r="L284" i="7"/>
  <c r="M284" i="7" s="1"/>
  <c r="P188" i="7"/>
  <c r="J75" i="2"/>
  <c r="K75" i="2" s="1"/>
  <c r="L75" i="2" s="1"/>
  <c r="E163" i="2"/>
  <c r="F163" i="2" s="1"/>
  <c r="L285" i="7" l="1"/>
  <c r="M285" i="7" s="1"/>
  <c r="O290" i="7"/>
  <c r="Q188" i="7"/>
  <c r="R188" i="7" s="1"/>
  <c r="S188" i="7" s="1"/>
  <c r="Q131" i="8"/>
  <c r="M75" i="2"/>
  <c r="E164" i="2"/>
  <c r="F164" i="2" s="1"/>
  <c r="L286" i="7" l="1"/>
  <c r="M286" i="7" s="1"/>
  <c r="O291" i="7"/>
  <c r="R131" i="8"/>
  <c r="S131" i="8" s="1"/>
  <c r="T131" i="8" s="1"/>
  <c r="T188" i="7"/>
  <c r="I76" i="2"/>
  <c r="J76" i="2" s="1"/>
  <c r="E165" i="2"/>
  <c r="F165" i="2" s="1"/>
  <c r="L287" i="7" l="1"/>
  <c r="M287" i="7"/>
  <c r="Q189" i="7"/>
  <c r="R189" i="7" s="1"/>
  <c r="S189" i="7" s="1"/>
  <c r="P189" i="7"/>
  <c r="O292" i="7"/>
  <c r="U131" i="8"/>
  <c r="K76" i="2"/>
  <c r="L76" i="2" s="1"/>
  <c r="E166" i="2"/>
  <c r="F166" i="2" s="1"/>
  <c r="T189" i="7" l="1"/>
  <c r="O293" i="7"/>
  <c r="L288" i="7"/>
  <c r="M288" i="7" s="1"/>
  <c r="Q132" i="8"/>
  <c r="M76" i="2"/>
  <c r="E167" i="2"/>
  <c r="F167" i="2" s="1"/>
  <c r="L289" i="7" l="1"/>
  <c r="M289" i="7" s="1"/>
  <c r="R132" i="8"/>
  <c r="S132" i="8" s="1"/>
  <c r="T132" i="8" s="1"/>
  <c r="O294" i="7"/>
  <c r="P190" i="7"/>
  <c r="I77" i="2"/>
  <c r="J77" i="2" s="1"/>
  <c r="K77" i="2" s="1"/>
  <c r="L77" i="2" s="1"/>
  <c r="E168" i="2"/>
  <c r="F168" i="2" s="1"/>
  <c r="L290" i="7" l="1"/>
  <c r="M290" i="7" s="1"/>
  <c r="Q190" i="7"/>
  <c r="R190" i="7" s="1"/>
  <c r="S190" i="7" s="1"/>
  <c r="O295" i="7"/>
  <c r="U132" i="8"/>
  <c r="M77" i="2"/>
  <c r="E169" i="2"/>
  <c r="F169" i="2" s="1"/>
  <c r="L291" i="7" l="1"/>
  <c r="M291" i="7"/>
  <c r="O296" i="7"/>
  <c r="Q133" i="8"/>
  <c r="R133" i="8"/>
  <c r="S133" i="8"/>
  <c r="T133" i="8" s="1"/>
  <c r="T190" i="7"/>
  <c r="I78" i="2"/>
  <c r="E170" i="2"/>
  <c r="F170" i="2" s="1"/>
  <c r="U133" i="8" l="1"/>
  <c r="L292" i="7"/>
  <c r="M292" i="7"/>
  <c r="P191" i="7"/>
  <c r="Q191" i="7"/>
  <c r="R191" i="7" s="1"/>
  <c r="S191" i="7" s="1"/>
  <c r="O297" i="7"/>
  <c r="J78" i="2"/>
  <c r="K78" i="2" s="1"/>
  <c r="L78" i="2" s="1"/>
  <c r="E171" i="2"/>
  <c r="F171" i="2" s="1"/>
  <c r="O298" i="7" l="1"/>
  <c r="T191" i="7"/>
  <c r="L293" i="7"/>
  <c r="M293" i="7" s="1"/>
  <c r="Q134" i="8"/>
  <c r="M78" i="2"/>
  <c r="E172" i="2"/>
  <c r="F172" i="2" s="1"/>
  <c r="L294" i="7" l="1"/>
  <c r="M294" i="7" s="1"/>
  <c r="R134" i="8"/>
  <c r="S134" i="8" s="1"/>
  <c r="T134" i="8" s="1"/>
  <c r="Q192" i="7"/>
  <c r="R192" i="7" s="1"/>
  <c r="S192" i="7" s="1"/>
  <c r="P192" i="7"/>
  <c r="O299" i="7"/>
  <c r="I79" i="2"/>
  <c r="J79" i="2"/>
  <c r="K79" i="2"/>
  <c r="E173" i="2"/>
  <c r="F173" i="2" s="1"/>
  <c r="T192" i="7" l="1"/>
  <c r="L295" i="7"/>
  <c r="M295" i="7" s="1"/>
  <c r="O300" i="7"/>
  <c r="U134" i="8"/>
  <c r="L79" i="2"/>
  <c r="M79" i="2" s="1"/>
  <c r="E174" i="2"/>
  <c r="F174" i="2" s="1"/>
  <c r="L296" i="7" l="1"/>
  <c r="M296" i="7"/>
  <c r="O301" i="7"/>
  <c r="Q135" i="8"/>
  <c r="U135" i="8" s="1"/>
  <c r="R135" i="8"/>
  <c r="S135" i="8" s="1"/>
  <c r="T135" i="8" s="1"/>
  <c r="Q193" i="7"/>
  <c r="R193" i="7" s="1"/>
  <c r="S193" i="7" s="1"/>
  <c r="P193" i="7"/>
  <c r="I80" i="2"/>
  <c r="E175" i="2"/>
  <c r="F175" i="2" s="1"/>
  <c r="R136" i="8" l="1"/>
  <c r="S136" i="8" s="1"/>
  <c r="T136" i="8" s="1"/>
  <c r="Q136" i="8"/>
  <c r="T193" i="7"/>
  <c r="O302" i="7"/>
  <c r="M297" i="7"/>
  <c r="L297" i="7"/>
  <c r="J80" i="2"/>
  <c r="K80" i="2" s="1"/>
  <c r="L80" i="2" s="1"/>
  <c r="E176" i="2"/>
  <c r="F176" i="2" s="1"/>
  <c r="U136" i="8" l="1"/>
  <c r="L298" i="7"/>
  <c r="M298" i="7" s="1"/>
  <c r="O303" i="7"/>
  <c r="P194" i="7"/>
  <c r="Q194" i="7"/>
  <c r="R194" i="7" s="1"/>
  <c r="S194" i="7" s="1"/>
  <c r="M80" i="2"/>
  <c r="E177" i="2"/>
  <c r="F177" i="2" s="1"/>
  <c r="T194" i="7" l="1"/>
  <c r="L299" i="7"/>
  <c r="M299" i="7" s="1"/>
  <c r="O304" i="7"/>
  <c r="Q137" i="8"/>
  <c r="R137" i="8" s="1"/>
  <c r="S137" i="8" s="1"/>
  <c r="T137" i="8" s="1"/>
  <c r="I81" i="2"/>
  <c r="J81" i="2"/>
  <c r="K81" i="2" s="1"/>
  <c r="E178" i="2"/>
  <c r="F178" i="2" s="1"/>
  <c r="L300" i="7" l="1"/>
  <c r="M300" i="7" s="1"/>
  <c r="U137" i="8"/>
  <c r="P195" i="7"/>
  <c r="Q195" i="7"/>
  <c r="O305" i="7"/>
  <c r="L81" i="2"/>
  <c r="M81" i="2"/>
  <c r="E179" i="2"/>
  <c r="F179" i="2" s="1"/>
  <c r="L301" i="7" l="1"/>
  <c r="M301" i="7" s="1"/>
  <c r="O306" i="7"/>
  <c r="R195" i="7"/>
  <c r="S195" i="7" s="1"/>
  <c r="Q138" i="8"/>
  <c r="I82" i="2"/>
  <c r="J82" i="2"/>
  <c r="K82" i="2" s="1"/>
  <c r="E180" i="2"/>
  <c r="F180" i="2" s="1"/>
  <c r="L302" i="7" l="1"/>
  <c r="M302" i="7"/>
  <c r="O307" i="7"/>
  <c r="R138" i="8"/>
  <c r="S138" i="8" s="1"/>
  <c r="T138" i="8" s="1"/>
  <c r="T195" i="7"/>
  <c r="L82" i="2"/>
  <c r="M82" i="2" s="1"/>
  <c r="E181" i="2"/>
  <c r="F181" i="2" s="1"/>
  <c r="L303" i="7" l="1"/>
  <c r="M303" i="7" s="1"/>
  <c r="P196" i="7"/>
  <c r="Q196" i="7" s="1"/>
  <c r="O308" i="7"/>
  <c r="U138" i="8"/>
  <c r="I83" i="2"/>
  <c r="E182" i="2"/>
  <c r="F182" i="2" s="1"/>
  <c r="R196" i="7" l="1"/>
  <c r="S196" i="7" s="1"/>
  <c r="L304" i="7"/>
  <c r="M304" i="7"/>
  <c r="O309" i="7"/>
  <c r="S139" i="8"/>
  <c r="T139" i="8" s="1"/>
  <c r="Q139" i="8"/>
  <c r="R139" i="8"/>
  <c r="J83" i="2"/>
  <c r="K83" i="2" s="1"/>
  <c r="L83" i="2" s="1"/>
  <c r="E183" i="2"/>
  <c r="F183" i="2" s="1"/>
  <c r="U139" i="8" l="1"/>
  <c r="L305" i="7"/>
  <c r="M305" i="7" s="1"/>
  <c r="O310" i="7"/>
  <c r="T196" i="7"/>
  <c r="M83" i="2"/>
  <c r="E184" i="2"/>
  <c r="F184" i="2" s="1"/>
  <c r="L306" i="7" l="1"/>
  <c r="M306" i="7" s="1"/>
  <c r="O311" i="7"/>
  <c r="P197" i="7"/>
  <c r="Q197" i="7"/>
  <c r="R197" i="7"/>
  <c r="S197" i="7" s="1"/>
  <c r="Q140" i="8"/>
  <c r="I84" i="2"/>
  <c r="J84" i="2" s="1"/>
  <c r="E185" i="2"/>
  <c r="F185" i="2" s="1"/>
  <c r="T197" i="7" l="1"/>
  <c r="L307" i="7"/>
  <c r="M307" i="7"/>
  <c r="O312" i="7"/>
  <c r="R140" i="8"/>
  <c r="S140" i="8" s="1"/>
  <c r="T140" i="8" s="1"/>
  <c r="K84" i="2"/>
  <c r="L84" i="2" s="1"/>
  <c r="E186" i="2"/>
  <c r="F186" i="2" s="1"/>
  <c r="L308" i="7" l="1"/>
  <c r="M308" i="7" s="1"/>
  <c r="O313" i="7"/>
  <c r="U140" i="8"/>
  <c r="Q198" i="7"/>
  <c r="R198" i="7" s="1"/>
  <c r="S198" i="7" s="1"/>
  <c r="P198" i="7"/>
  <c r="M84" i="2"/>
  <c r="E187" i="2"/>
  <c r="F187" i="2" s="1"/>
  <c r="T198" i="7" l="1"/>
  <c r="L309" i="7"/>
  <c r="M309" i="7" s="1"/>
  <c r="Q141" i="8"/>
  <c r="R141" i="8"/>
  <c r="S141" i="8" s="1"/>
  <c r="T141" i="8" s="1"/>
  <c r="O314" i="7"/>
  <c r="I85" i="2"/>
  <c r="J85" i="2" s="1"/>
  <c r="K85" i="2" s="1"/>
  <c r="L85" i="2" s="1"/>
  <c r="E188" i="2"/>
  <c r="F188" i="2" s="1"/>
  <c r="L310" i="7" l="1"/>
  <c r="M310" i="7" s="1"/>
  <c r="U141" i="8"/>
  <c r="O315" i="7"/>
  <c r="Q199" i="7"/>
  <c r="R199" i="7" s="1"/>
  <c r="S199" i="7" s="1"/>
  <c r="P199" i="7"/>
  <c r="M85" i="2"/>
  <c r="E189" i="2"/>
  <c r="F189" i="2" s="1"/>
  <c r="T199" i="7" l="1"/>
  <c r="L311" i="7"/>
  <c r="M311" i="7"/>
  <c r="Q142" i="8"/>
  <c r="R142" i="8"/>
  <c r="S142" i="8" s="1"/>
  <c r="O316" i="7"/>
  <c r="I86" i="2"/>
  <c r="E190" i="2"/>
  <c r="F190" i="2" s="1"/>
  <c r="T142" i="8" l="1"/>
  <c r="U142" i="8" s="1"/>
  <c r="L312" i="7"/>
  <c r="M312" i="7"/>
  <c r="O317" i="7"/>
  <c r="Q200" i="7"/>
  <c r="R200" i="7" s="1"/>
  <c r="S200" i="7" s="1"/>
  <c r="P200" i="7"/>
  <c r="J86" i="2"/>
  <c r="K86" i="2" s="1"/>
  <c r="L86" i="2" s="1"/>
  <c r="E191" i="2"/>
  <c r="F191" i="2" s="1"/>
  <c r="T200" i="7" l="1"/>
  <c r="Q143" i="8"/>
  <c r="L313" i="7"/>
  <c r="M313" i="7" s="1"/>
  <c r="O318" i="7"/>
  <c r="M86" i="2"/>
  <c r="E192" i="2"/>
  <c r="F192" i="2" s="1"/>
  <c r="L314" i="7" l="1"/>
  <c r="M314" i="7"/>
  <c r="R143" i="8"/>
  <c r="S143" i="8" s="1"/>
  <c r="T143" i="8" s="1"/>
  <c r="O319" i="7"/>
  <c r="P201" i="7"/>
  <c r="Q201" i="7" s="1"/>
  <c r="I87" i="2"/>
  <c r="J87" i="2" s="1"/>
  <c r="K87" i="2" s="1"/>
  <c r="L87" i="2" s="1"/>
  <c r="E193" i="2"/>
  <c r="F193" i="2" s="1"/>
  <c r="R201" i="7" l="1"/>
  <c r="S201" i="7" s="1"/>
  <c r="U143" i="8"/>
  <c r="O320" i="7"/>
  <c r="L315" i="7"/>
  <c r="M315" i="7" s="1"/>
  <c r="M87" i="2"/>
  <c r="E194" i="2"/>
  <c r="F194" i="2" s="1"/>
  <c r="L316" i="7" l="1"/>
  <c r="M316" i="7"/>
  <c r="Q144" i="8"/>
  <c r="O321" i="7"/>
  <c r="T201" i="7"/>
  <c r="I88" i="2"/>
  <c r="E195" i="2"/>
  <c r="F195" i="2" s="1"/>
  <c r="O322" i="7" l="1"/>
  <c r="R144" i="8"/>
  <c r="S144" i="8" s="1"/>
  <c r="T144" i="8" s="1"/>
  <c r="M317" i="7"/>
  <c r="L317" i="7"/>
  <c r="P202" i="7"/>
  <c r="J88" i="2"/>
  <c r="K88" i="2" s="1"/>
  <c r="L88" i="2" s="1"/>
  <c r="E196" i="2"/>
  <c r="F196" i="2" s="1"/>
  <c r="Q202" i="7" l="1"/>
  <c r="R202" i="7" s="1"/>
  <c r="S202" i="7" s="1"/>
  <c r="O323" i="7"/>
  <c r="L318" i="7"/>
  <c r="M318" i="7" s="1"/>
  <c r="U144" i="8"/>
  <c r="M88" i="2"/>
  <c r="E197" i="2"/>
  <c r="F197" i="2" s="1"/>
  <c r="L319" i="7" l="1"/>
  <c r="M319" i="7"/>
  <c r="R145" i="8"/>
  <c r="Q145" i="8"/>
  <c r="U145" i="8" s="1"/>
  <c r="S145" i="8"/>
  <c r="T145" i="8" s="1"/>
  <c r="O324" i="7"/>
  <c r="T202" i="7"/>
  <c r="I89" i="2"/>
  <c r="J89" i="2"/>
  <c r="K89" i="2" s="1"/>
  <c r="E198" i="2"/>
  <c r="F198" i="2" s="1"/>
  <c r="R146" i="8" l="1"/>
  <c r="S146" i="8"/>
  <c r="T146" i="8" s="1"/>
  <c r="Q146" i="8"/>
  <c r="U146" i="8" s="1"/>
  <c r="O325" i="7"/>
  <c r="L320" i="7"/>
  <c r="M320" i="7"/>
  <c r="Q203" i="7"/>
  <c r="R203" i="7" s="1"/>
  <c r="S203" i="7" s="1"/>
  <c r="P203" i="7"/>
  <c r="L89" i="2"/>
  <c r="M89" i="2" s="1"/>
  <c r="E199" i="2"/>
  <c r="F199" i="2" s="1"/>
  <c r="T203" i="7" l="1"/>
  <c r="R147" i="8"/>
  <c r="S147" i="8" s="1"/>
  <c r="T147" i="8" s="1"/>
  <c r="Q147" i="8"/>
  <c r="L321" i="7"/>
  <c r="M321" i="7" s="1"/>
  <c r="O326" i="7"/>
  <c r="I90" i="2"/>
  <c r="J90" i="2"/>
  <c r="K90" i="2" s="1"/>
  <c r="E200" i="2"/>
  <c r="F200" i="2" s="1"/>
  <c r="L322" i="7" l="1"/>
  <c r="M322" i="7" s="1"/>
  <c r="U147" i="8"/>
  <c r="O327" i="7"/>
  <c r="Q204" i="7"/>
  <c r="R204" i="7" s="1"/>
  <c r="S204" i="7" s="1"/>
  <c r="P204" i="7"/>
  <c r="L90" i="2"/>
  <c r="M90" i="2"/>
  <c r="E201" i="2"/>
  <c r="F201" i="2" s="1"/>
  <c r="T204" i="7" l="1"/>
  <c r="L323" i="7"/>
  <c r="M323" i="7" s="1"/>
  <c r="O328" i="7"/>
  <c r="Q148" i="8"/>
  <c r="I91" i="2"/>
  <c r="J91" i="2"/>
  <c r="K91" i="2"/>
  <c r="L91" i="2" s="1"/>
  <c r="E202" i="2"/>
  <c r="F202" i="2" s="1"/>
  <c r="L324" i="7" l="1"/>
  <c r="M324" i="7" s="1"/>
  <c r="O329" i="7"/>
  <c r="R148" i="8"/>
  <c r="S148" i="8" s="1"/>
  <c r="T148" i="8" s="1"/>
  <c r="P205" i="7"/>
  <c r="Q205" i="7" s="1"/>
  <c r="R205" i="7" s="1"/>
  <c r="S205" i="7" s="1"/>
  <c r="M91" i="2"/>
  <c r="E203" i="2"/>
  <c r="F203" i="2" s="1"/>
  <c r="L325" i="7" l="1"/>
  <c r="M325" i="7" s="1"/>
  <c r="T205" i="7"/>
  <c r="O330" i="7"/>
  <c r="U148" i="8"/>
  <c r="I92" i="2"/>
  <c r="J92" i="2"/>
  <c r="K92" i="2"/>
  <c r="M92" i="2"/>
  <c r="L92" i="2"/>
  <c r="E204" i="2"/>
  <c r="F204" i="2" s="1"/>
  <c r="L326" i="7" l="1"/>
  <c r="M326" i="7" s="1"/>
  <c r="O331" i="7"/>
  <c r="P206" i="7"/>
  <c r="Q206" i="7" s="1"/>
  <c r="R206" i="7" s="1"/>
  <c r="S206" i="7" s="1"/>
  <c r="Q149" i="8"/>
  <c r="I93" i="2"/>
  <c r="J93" i="2" s="1"/>
  <c r="K93" i="2" s="1"/>
  <c r="L93" i="2" s="1"/>
  <c r="E205" i="2"/>
  <c r="F205" i="2" s="1"/>
  <c r="L327" i="7" l="1"/>
  <c r="M327" i="7" s="1"/>
  <c r="R149" i="8"/>
  <c r="S149" i="8" s="1"/>
  <c r="T149" i="8" s="1"/>
  <c r="T206" i="7"/>
  <c r="O332" i="7"/>
  <c r="M93" i="2"/>
  <c r="E206" i="2"/>
  <c r="F206" i="2" s="1"/>
  <c r="L328" i="7" l="1"/>
  <c r="M328" i="7"/>
  <c r="O333" i="7"/>
  <c r="P207" i="7"/>
  <c r="Q207" i="7"/>
  <c r="R207" i="7" s="1"/>
  <c r="S207" i="7" s="1"/>
  <c r="U149" i="8"/>
  <c r="I94" i="2"/>
  <c r="J94" i="2"/>
  <c r="K94" i="2"/>
  <c r="L94" i="2" s="1"/>
  <c r="E207" i="2"/>
  <c r="F207" i="2" s="1"/>
  <c r="T207" i="7" l="1"/>
  <c r="O334" i="7"/>
  <c r="L329" i="7"/>
  <c r="M329" i="7" s="1"/>
  <c r="Q150" i="8"/>
  <c r="M94" i="2"/>
  <c r="E208" i="2"/>
  <c r="F208" i="2" s="1"/>
  <c r="L330" i="7" l="1"/>
  <c r="M330" i="7"/>
  <c r="R150" i="8"/>
  <c r="S150" i="8" s="1"/>
  <c r="T150" i="8" s="1"/>
  <c r="O335" i="7"/>
  <c r="P208" i="7"/>
  <c r="Q208" i="7" s="1"/>
  <c r="R208" i="7" s="1"/>
  <c r="S208" i="7" s="1"/>
  <c r="I95" i="2"/>
  <c r="J95" i="2"/>
  <c r="K95" i="2" s="1"/>
  <c r="L95" i="2" s="1"/>
  <c r="E209" i="2"/>
  <c r="F209" i="2" s="1"/>
  <c r="O336" i="7" l="1"/>
  <c r="L331" i="7"/>
  <c r="M331" i="7"/>
  <c r="T208" i="7"/>
  <c r="U150" i="8"/>
  <c r="M95" i="2"/>
  <c r="E210" i="2"/>
  <c r="F210" i="2" s="1"/>
  <c r="P209" i="7" l="1"/>
  <c r="L332" i="7"/>
  <c r="M332" i="7" s="1"/>
  <c r="O337" i="7"/>
  <c r="Q151" i="8"/>
  <c r="R151" i="8"/>
  <c r="S151" i="8" s="1"/>
  <c r="T151" i="8" s="1"/>
  <c r="I96" i="2"/>
  <c r="J96" i="2" s="1"/>
  <c r="K96" i="2" s="1"/>
  <c r="L96" i="2" s="1"/>
  <c r="E211" i="2"/>
  <c r="F211" i="2" s="1"/>
  <c r="U151" i="8" l="1"/>
  <c r="L333" i="7"/>
  <c r="M333" i="7" s="1"/>
  <c r="Q209" i="7"/>
  <c r="R209" i="7" s="1"/>
  <c r="S209" i="7" s="1"/>
  <c r="O338" i="7"/>
  <c r="M96" i="2"/>
  <c r="E212" i="2"/>
  <c r="F212" i="2" s="1"/>
  <c r="L334" i="7" l="1"/>
  <c r="M334" i="7"/>
  <c r="T209" i="7"/>
  <c r="O339" i="7"/>
  <c r="Q152" i="8"/>
  <c r="I97" i="2"/>
  <c r="J97" i="2" s="1"/>
  <c r="E213" i="2"/>
  <c r="F213" i="2" s="1"/>
  <c r="O340" i="7" l="1"/>
  <c r="P210" i="7"/>
  <c r="L335" i="7"/>
  <c r="M335" i="7" s="1"/>
  <c r="R152" i="8"/>
  <c r="S152" i="8" s="1"/>
  <c r="T152" i="8" s="1"/>
  <c r="K97" i="2"/>
  <c r="L97" i="2" s="1"/>
  <c r="M97" i="2"/>
  <c r="E214" i="2"/>
  <c r="F214" i="2" s="1"/>
  <c r="L336" i="7" l="1"/>
  <c r="M336" i="7" s="1"/>
  <c r="Q210" i="7"/>
  <c r="R210" i="7" s="1"/>
  <c r="S210" i="7" s="1"/>
  <c r="O341" i="7"/>
  <c r="U152" i="8"/>
  <c r="I98" i="2"/>
  <c r="J98" i="2" s="1"/>
  <c r="K98" i="2" s="1"/>
  <c r="L98" i="2" s="1"/>
  <c r="E215" i="2"/>
  <c r="F215" i="2" s="1"/>
  <c r="L337" i="7" l="1"/>
  <c r="M337" i="7" s="1"/>
  <c r="T210" i="7"/>
  <c r="Q153" i="8"/>
  <c r="R153" i="8" s="1"/>
  <c r="S153" i="8" s="1"/>
  <c r="T153" i="8" s="1"/>
  <c r="O342" i="7"/>
  <c r="M98" i="2"/>
  <c r="E216" i="2"/>
  <c r="F216" i="2" s="1"/>
  <c r="L338" i="7" l="1"/>
  <c r="M338" i="7"/>
  <c r="U153" i="8"/>
  <c r="P211" i="7"/>
  <c r="O343" i="7"/>
  <c r="I99" i="2"/>
  <c r="J99" i="2"/>
  <c r="K99" i="2" s="1"/>
  <c r="L99" i="2" s="1"/>
  <c r="E217" i="2"/>
  <c r="F217" i="2" s="1"/>
  <c r="Q211" i="7" l="1"/>
  <c r="R211" i="7" s="1"/>
  <c r="S211" i="7" s="1"/>
  <c r="O344" i="7"/>
  <c r="L339" i="7"/>
  <c r="M339" i="7" s="1"/>
  <c r="M99" i="2"/>
  <c r="E218" i="2"/>
  <c r="F218" i="2" s="1"/>
  <c r="L340" i="7" l="1"/>
  <c r="M340" i="7"/>
  <c r="O345" i="7"/>
  <c r="T211" i="7"/>
  <c r="I100" i="2"/>
  <c r="J100" i="2"/>
  <c r="K100" i="2" s="1"/>
  <c r="L100" i="2" s="1"/>
  <c r="E219" i="2"/>
  <c r="F219" i="2" s="1"/>
  <c r="P212" i="7" l="1"/>
  <c r="O346" i="7"/>
  <c r="L341" i="7"/>
  <c r="M341" i="7" s="1"/>
  <c r="M100" i="2"/>
  <c r="E220" i="2"/>
  <c r="F220" i="2" s="1"/>
  <c r="L342" i="7" l="1"/>
  <c r="M342" i="7"/>
  <c r="Q212" i="7"/>
  <c r="R212" i="7" s="1"/>
  <c r="S212" i="7" s="1"/>
  <c r="O347" i="7"/>
  <c r="I101" i="2"/>
  <c r="J101" i="2" s="1"/>
  <c r="K101" i="2" s="1"/>
  <c r="L101" i="2" s="1"/>
  <c r="E221" i="2"/>
  <c r="F221" i="2" s="1"/>
  <c r="O348" i="7" l="1"/>
  <c r="T212" i="7"/>
  <c r="L343" i="7"/>
  <c r="M343" i="7" s="1"/>
  <c r="M101" i="2"/>
  <c r="E222" i="2"/>
  <c r="F222" i="2" s="1"/>
  <c r="L344" i="7" l="1"/>
  <c r="M344" i="7"/>
  <c r="O349" i="7"/>
  <c r="P213" i="7"/>
  <c r="Q213" i="7" s="1"/>
  <c r="R213" i="7" s="1"/>
  <c r="S213" i="7" s="1"/>
  <c r="I102" i="2"/>
  <c r="E223" i="2"/>
  <c r="F223" i="2" s="1"/>
  <c r="T213" i="7" l="1"/>
  <c r="L345" i="7"/>
  <c r="M345" i="7" s="1"/>
  <c r="O350" i="7"/>
  <c r="J102" i="2"/>
  <c r="K102" i="2" s="1"/>
  <c r="L102" i="2" s="1"/>
  <c r="E224" i="2"/>
  <c r="F224" i="2" s="1"/>
  <c r="L346" i="7" l="1"/>
  <c r="M346" i="7" s="1"/>
  <c r="O351" i="7"/>
  <c r="P214" i="7"/>
  <c r="M102" i="2"/>
  <c r="E225" i="2"/>
  <c r="F225" i="2" s="1"/>
  <c r="L347" i="7" l="1"/>
  <c r="M347" i="7" s="1"/>
  <c r="Q214" i="7"/>
  <c r="R214" i="7" s="1"/>
  <c r="S214" i="7" s="1"/>
  <c r="O352" i="7"/>
  <c r="I103" i="2"/>
  <c r="J103" i="2"/>
  <c r="K103" i="2" s="1"/>
  <c r="L103" i="2" s="1"/>
  <c r="E226" i="2"/>
  <c r="F226" i="2" s="1"/>
  <c r="L348" i="7" l="1"/>
  <c r="M348" i="7"/>
  <c r="O353" i="7"/>
  <c r="T214" i="7"/>
  <c r="M103" i="2"/>
  <c r="E227" i="2"/>
  <c r="F227" i="2" s="1"/>
  <c r="P215" i="7" l="1"/>
  <c r="O354" i="7"/>
  <c r="L349" i="7"/>
  <c r="M349" i="7" s="1"/>
  <c r="K104" i="2"/>
  <c r="L104" i="2" s="1"/>
  <c r="I104" i="2"/>
  <c r="M104" i="2" s="1"/>
  <c r="J104" i="2"/>
  <c r="E228" i="2"/>
  <c r="F228" i="2" s="1"/>
  <c r="L350" i="7" l="1"/>
  <c r="M350" i="7"/>
  <c r="O355" i="7"/>
  <c r="Q215" i="7"/>
  <c r="R215" i="7" s="1"/>
  <c r="S215" i="7" s="1"/>
  <c r="I105" i="2"/>
  <c r="J105" i="2" s="1"/>
  <c r="E229" i="2"/>
  <c r="F229" i="2" s="1"/>
  <c r="O356" i="7" l="1"/>
  <c r="T215" i="7"/>
  <c r="L351" i="7"/>
  <c r="M351" i="7" s="1"/>
  <c r="K105" i="2"/>
  <c r="L105" i="2" s="1"/>
  <c r="E230" i="2"/>
  <c r="F230" i="2" s="1"/>
  <c r="L352" i="7" l="1"/>
  <c r="M352" i="7"/>
  <c r="P216" i="7"/>
  <c r="O357" i="7"/>
  <c r="M105" i="2"/>
  <c r="E231" i="2"/>
  <c r="F231" i="2" s="1"/>
  <c r="O358" i="7" l="1"/>
  <c r="Q216" i="7"/>
  <c r="R216" i="7" s="1"/>
  <c r="S216" i="7" s="1"/>
  <c r="L353" i="7"/>
  <c r="M353" i="7" s="1"/>
  <c r="I106" i="2"/>
  <c r="J106" i="2"/>
  <c r="K106" i="2" s="1"/>
  <c r="L106" i="2" s="1"/>
  <c r="E232" i="2"/>
  <c r="F232" i="2" s="1"/>
  <c r="L354" i="7" l="1"/>
  <c r="M354" i="7" s="1"/>
  <c r="O359" i="7"/>
  <c r="T216" i="7"/>
  <c r="M106" i="2"/>
  <c r="E233" i="2"/>
  <c r="F233" i="2" s="1"/>
  <c r="L355" i="7" l="1"/>
  <c r="M355" i="7" s="1"/>
  <c r="P217" i="7"/>
  <c r="Q217" i="7" s="1"/>
  <c r="R217" i="7" s="1"/>
  <c r="S217" i="7" s="1"/>
  <c r="O360" i="7"/>
  <c r="I107" i="2"/>
  <c r="E234" i="2"/>
  <c r="F234" i="2" s="1"/>
  <c r="L356" i="7" l="1"/>
  <c r="M356" i="7"/>
  <c r="T217" i="7"/>
  <c r="O361" i="7"/>
  <c r="J107" i="2"/>
  <c r="K107" i="2" s="1"/>
  <c r="L107" i="2" s="1"/>
  <c r="E235" i="2"/>
  <c r="F235" i="2" s="1"/>
  <c r="P218" i="7" l="1"/>
  <c r="L357" i="7"/>
  <c r="M357" i="7" s="1"/>
  <c r="O362" i="7"/>
  <c r="M107" i="2"/>
  <c r="E236" i="2"/>
  <c r="F236" i="2" s="1"/>
  <c r="L358" i="7" l="1"/>
  <c r="M358" i="7"/>
  <c r="O363" i="7"/>
  <c r="Q218" i="7"/>
  <c r="R218" i="7" s="1"/>
  <c r="S218" i="7" s="1"/>
  <c r="I108" i="2"/>
  <c r="J108" i="2" s="1"/>
  <c r="K108" i="2" s="1"/>
  <c r="L108" i="2" s="1"/>
  <c r="E237" i="2"/>
  <c r="F237" i="2" s="1"/>
  <c r="O364" i="7" l="1"/>
  <c r="T218" i="7"/>
  <c r="L359" i="7"/>
  <c r="M359" i="7" s="1"/>
  <c r="M108" i="2"/>
  <c r="E238" i="2"/>
  <c r="F238" i="2" s="1"/>
  <c r="L360" i="7" l="1"/>
  <c r="M360" i="7" s="1"/>
  <c r="O365" i="7"/>
  <c r="P219" i="7"/>
  <c r="Q219" i="7" s="1"/>
  <c r="R219" i="7" s="1"/>
  <c r="S219" i="7" s="1"/>
  <c r="I109" i="2"/>
  <c r="J109" i="2" s="1"/>
  <c r="K109" i="2" s="1"/>
  <c r="L109" i="2" s="1"/>
  <c r="E239" i="2"/>
  <c r="F239" i="2" s="1"/>
  <c r="L361" i="7" l="1"/>
  <c r="M361" i="7" s="1"/>
  <c r="T219" i="7"/>
  <c r="O366" i="7"/>
  <c r="M109" i="2"/>
  <c r="E240" i="2"/>
  <c r="F240" i="2" s="1"/>
  <c r="L362" i="7" l="1"/>
  <c r="M362" i="7" s="1"/>
  <c r="O367" i="7"/>
  <c r="P220" i="7"/>
  <c r="Q220" i="7" s="1"/>
  <c r="R220" i="7" s="1"/>
  <c r="S220" i="7" s="1"/>
  <c r="I110" i="2"/>
  <c r="J110" i="2"/>
  <c r="K110" i="2" s="1"/>
  <c r="E241" i="2"/>
  <c r="F241" i="2" s="1"/>
  <c r="L363" i="7" l="1"/>
  <c r="M363" i="7" s="1"/>
  <c r="T220" i="7"/>
  <c r="O368" i="7"/>
  <c r="L110" i="2"/>
  <c r="M110" i="2"/>
  <c r="E242" i="2"/>
  <c r="F242" i="2" s="1"/>
  <c r="L364" i="7" l="1"/>
  <c r="M364" i="7" s="1"/>
  <c r="P221" i="7"/>
  <c r="O369" i="7"/>
  <c r="I111" i="2"/>
  <c r="J111" i="2"/>
  <c r="K111" i="2" s="1"/>
  <c r="E243" i="2"/>
  <c r="F243" i="2" s="1"/>
  <c r="L365" i="7" l="1"/>
  <c r="M365" i="7" s="1"/>
  <c r="Q221" i="7"/>
  <c r="R221" i="7" s="1"/>
  <c r="S221" i="7" s="1"/>
  <c r="O370" i="7"/>
  <c r="L111" i="2"/>
  <c r="M111" i="2" s="1"/>
  <c r="E244" i="2"/>
  <c r="F244" i="2" s="1"/>
  <c r="L366" i="7" l="1"/>
  <c r="M366" i="7"/>
  <c r="O371" i="7"/>
  <c r="T221" i="7"/>
  <c r="I112" i="2"/>
  <c r="E245" i="2"/>
  <c r="F245" i="2" s="1"/>
  <c r="P222" i="7" l="1"/>
  <c r="O372" i="7"/>
  <c r="L367" i="7"/>
  <c r="M367" i="7" s="1"/>
  <c r="J112" i="2"/>
  <c r="K112" i="2" s="1"/>
  <c r="L112" i="2" s="1"/>
  <c r="E246" i="2"/>
  <c r="F246" i="2" s="1"/>
  <c r="L368" i="7" l="1"/>
  <c r="M368" i="7"/>
  <c r="Q222" i="7"/>
  <c r="R222" i="7" s="1"/>
  <c r="S222" i="7" s="1"/>
  <c r="O373" i="7"/>
  <c r="M112" i="2"/>
  <c r="E247" i="2"/>
  <c r="F247" i="2" s="1"/>
  <c r="O374" i="7" l="1"/>
  <c r="T222" i="7"/>
  <c r="L369" i="7"/>
  <c r="M369" i="7" s="1"/>
  <c r="I113" i="2"/>
  <c r="J113" i="2" s="1"/>
  <c r="K113" i="2" s="1"/>
  <c r="L113" i="2" s="1"/>
  <c r="E248" i="2"/>
  <c r="F248" i="2" s="1"/>
  <c r="L370" i="7" l="1"/>
  <c r="M370" i="7" s="1"/>
  <c r="P223" i="7"/>
  <c r="O375" i="7"/>
  <c r="M113" i="2"/>
  <c r="E249" i="2"/>
  <c r="F249" i="2" s="1"/>
  <c r="L371" i="7" l="1"/>
  <c r="M371" i="7" s="1"/>
  <c r="Q223" i="7"/>
  <c r="R223" i="7" s="1"/>
  <c r="S223" i="7" s="1"/>
  <c r="O376" i="7"/>
  <c r="I114" i="2"/>
  <c r="J114" i="2" s="1"/>
  <c r="K114" i="2" s="1"/>
  <c r="L114" i="2" s="1"/>
  <c r="E250" i="2"/>
  <c r="F250" i="2" s="1"/>
  <c r="L372" i="7" l="1"/>
  <c r="M372" i="7" s="1"/>
  <c r="O377" i="7"/>
  <c r="T223" i="7"/>
  <c r="M114" i="2"/>
  <c r="E251" i="2"/>
  <c r="F251" i="2" s="1"/>
  <c r="L373" i="7" l="1"/>
  <c r="M373" i="7" s="1"/>
  <c r="P224" i="7"/>
  <c r="O378" i="7"/>
  <c r="I115" i="2"/>
  <c r="E252" i="2"/>
  <c r="F252" i="2" s="1"/>
  <c r="L374" i="7" l="1"/>
  <c r="M374" i="7" s="1"/>
  <c r="O379" i="7"/>
  <c r="Q224" i="7"/>
  <c r="R224" i="7" s="1"/>
  <c r="S224" i="7" s="1"/>
  <c r="J115" i="2"/>
  <c r="K115" i="2" s="1"/>
  <c r="L115" i="2" s="1"/>
  <c r="E253" i="2"/>
  <c r="F253" i="2" s="1"/>
  <c r="L375" i="7" l="1"/>
  <c r="M375" i="7"/>
  <c r="O380" i="7"/>
  <c r="T224" i="7"/>
  <c r="M115" i="2"/>
  <c r="E254" i="2"/>
  <c r="F254" i="2" s="1"/>
  <c r="P225" i="7" l="1"/>
  <c r="O381" i="7"/>
  <c r="L376" i="7"/>
  <c r="M376" i="7" s="1"/>
  <c r="I116" i="2"/>
  <c r="J116" i="2" s="1"/>
  <c r="K116" i="2" s="1"/>
  <c r="L116" i="2" s="1"/>
  <c r="E255" i="2"/>
  <c r="F255" i="2" s="1"/>
  <c r="L377" i="7" l="1"/>
  <c r="M377" i="7" s="1"/>
  <c r="Q225" i="7"/>
  <c r="R225" i="7" s="1"/>
  <c r="S225" i="7" s="1"/>
  <c r="O382" i="7"/>
  <c r="M116" i="2"/>
  <c r="E256" i="2"/>
  <c r="F256" i="2" s="1"/>
  <c r="L378" i="7" l="1"/>
  <c r="M378" i="7" s="1"/>
  <c r="T225" i="7"/>
  <c r="O383" i="7"/>
  <c r="I117" i="2"/>
  <c r="J117" i="2" s="1"/>
  <c r="K117" i="2" s="1"/>
  <c r="L117" i="2" s="1"/>
  <c r="E257" i="2"/>
  <c r="F257" i="2" s="1"/>
  <c r="L379" i="7" l="1"/>
  <c r="M379" i="7" s="1"/>
  <c r="O384" i="7"/>
  <c r="P226" i="7"/>
  <c r="M117" i="2"/>
  <c r="E258" i="2"/>
  <c r="F258" i="2" s="1"/>
  <c r="L380" i="7" l="1"/>
  <c r="M380" i="7" s="1"/>
  <c r="O385" i="7"/>
  <c r="Q226" i="7"/>
  <c r="R226" i="7" s="1"/>
  <c r="S226" i="7" s="1"/>
  <c r="I118" i="2"/>
  <c r="J118" i="2"/>
  <c r="K118" i="2" s="1"/>
  <c r="E259" i="2"/>
  <c r="F259" i="2" s="1"/>
  <c r="L381" i="7" l="1"/>
  <c r="M381" i="7" s="1"/>
  <c r="O386" i="7"/>
  <c r="T226" i="7"/>
  <c r="M118" i="2"/>
  <c r="L118" i="2"/>
  <c r="E260" i="2"/>
  <c r="F260" i="2" s="1"/>
  <c r="L382" i="7" l="1"/>
  <c r="M382" i="7"/>
  <c r="P227" i="7"/>
  <c r="Q227" i="7" s="1"/>
  <c r="R227" i="7" s="1"/>
  <c r="S227" i="7" s="1"/>
  <c r="O387" i="7"/>
  <c r="I119" i="2"/>
  <c r="J119" i="2" s="1"/>
  <c r="K119" i="2" s="1"/>
  <c r="L119" i="2" s="1"/>
  <c r="E261" i="2"/>
  <c r="F261" i="2" s="1"/>
  <c r="O388" i="7" l="1"/>
  <c r="T227" i="7"/>
  <c r="L383" i="7"/>
  <c r="M383" i="7"/>
  <c r="M119" i="2"/>
  <c r="E262" i="2"/>
  <c r="F262" i="2" s="1"/>
  <c r="L384" i="7" l="1"/>
  <c r="M384" i="7"/>
  <c r="O389" i="7"/>
  <c r="P228" i="7"/>
  <c r="Q228" i="7" s="1"/>
  <c r="R228" i="7" s="1"/>
  <c r="S228" i="7" s="1"/>
  <c r="I120" i="2"/>
  <c r="M120" i="2" s="1"/>
  <c r="J120" i="2"/>
  <c r="K120" i="2" s="1"/>
  <c r="L120" i="2" s="1"/>
  <c r="E263" i="2"/>
  <c r="F263" i="2" s="1"/>
  <c r="L385" i="7" l="1"/>
  <c r="M385" i="7" s="1"/>
  <c r="T228" i="7"/>
  <c r="O390" i="7"/>
  <c r="I121" i="2"/>
  <c r="J121" i="2"/>
  <c r="K121" i="2"/>
  <c r="L121" i="2" s="1"/>
  <c r="M121" i="2" s="1"/>
  <c r="E264" i="2"/>
  <c r="F264" i="2" s="1"/>
  <c r="L386" i="7" l="1"/>
  <c r="M386" i="7" s="1"/>
  <c r="P229" i="7"/>
  <c r="Q229" i="7" s="1"/>
  <c r="R229" i="7" s="1"/>
  <c r="S229" i="7" s="1"/>
  <c r="O391" i="7"/>
  <c r="I122" i="2"/>
  <c r="J122" i="2" s="1"/>
  <c r="K122" i="2" s="1"/>
  <c r="L122" i="2" s="1"/>
  <c r="E265" i="2"/>
  <c r="F265" i="2" s="1"/>
  <c r="L387" i="7" l="1"/>
  <c r="M387" i="7"/>
  <c r="T229" i="7"/>
  <c r="O392" i="7"/>
  <c r="M122" i="2"/>
  <c r="E266" i="2"/>
  <c r="F266" i="2" s="1"/>
  <c r="P230" i="7" l="1"/>
  <c r="L388" i="7"/>
  <c r="M388" i="7"/>
  <c r="O393" i="7"/>
  <c r="I123" i="2"/>
  <c r="E267" i="2"/>
  <c r="F267" i="2" s="1"/>
  <c r="L389" i="7" l="1"/>
  <c r="M389" i="7" s="1"/>
  <c r="Q230" i="7"/>
  <c r="R230" i="7" s="1"/>
  <c r="S230" i="7" s="1"/>
  <c r="O394" i="7"/>
  <c r="J123" i="2"/>
  <c r="K123" i="2" s="1"/>
  <c r="L123" i="2" s="1"/>
  <c r="E268" i="2"/>
  <c r="F268" i="2" s="1"/>
  <c r="L390" i="7" l="1"/>
  <c r="M390" i="7" s="1"/>
  <c r="O395" i="7"/>
  <c r="T230" i="7"/>
  <c r="M123" i="2"/>
  <c r="E269" i="2"/>
  <c r="F269" i="2" s="1"/>
  <c r="L391" i="7" l="1"/>
  <c r="M391" i="7"/>
  <c r="R231" i="7"/>
  <c r="S231" i="7" s="1"/>
  <c r="P231" i="7"/>
  <c r="Q231" i="7"/>
  <c r="O396" i="7"/>
  <c r="I124" i="2"/>
  <c r="J124" i="2"/>
  <c r="K124" i="2" s="1"/>
  <c r="E270" i="2"/>
  <c r="F270" i="2" s="1"/>
  <c r="T231" i="7" l="1"/>
  <c r="L392" i="7"/>
  <c r="M392" i="7" s="1"/>
  <c r="O397" i="7"/>
  <c r="L124" i="2"/>
  <c r="M124" i="2" s="1"/>
  <c r="E271" i="2"/>
  <c r="F271" i="2" s="1"/>
  <c r="L393" i="7" l="1"/>
  <c r="M393" i="7" s="1"/>
  <c r="O398" i="7"/>
  <c r="P232" i="7"/>
  <c r="Q232" i="7" s="1"/>
  <c r="R232" i="7" s="1"/>
  <c r="S232" i="7" s="1"/>
  <c r="I125" i="2"/>
  <c r="J125" i="2" s="1"/>
  <c r="K125" i="2" s="1"/>
  <c r="L125" i="2" s="1"/>
  <c r="E272" i="2"/>
  <c r="F272" i="2" s="1"/>
  <c r="L394" i="7" l="1"/>
  <c r="M394" i="7"/>
  <c r="O399" i="7"/>
  <c r="T232" i="7"/>
  <c r="M125" i="2"/>
  <c r="E273" i="2"/>
  <c r="F273" i="2" s="1"/>
  <c r="L395" i="7" l="1"/>
  <c r="M395" i="7"/>
  <c r="P233" i="7"/>
  <c r="O400" i="7"/>
  <c r="I126" i="2"/>
  <c r="J126" i="2"/>
  <c r="K126" i="2" s="1"/>
  <c r="L126" i="2" s="1"/>
  <c r="E274" i="2"/>
  <c r="F274" i="2" s="1"/>
  <c r="Q233" i="7" l="1"/>
  <c r="R233" i="7" s="1"/>
  <c r="S233" i="7" s="1"/>
  <c r="O401" i="7"/>
  <c r="L396" i="7"/>
  <c r="M396" i="7" s="1"/>
  <c r="M126" i="2"/>
  <c r="E275" i="2"/>
  <c r="F275" i="2" s="1"/>
  <c r="L397" i="7" l="1"/>
  <c r="M397" i="7" s="1"/>
  <c r="O402" i="7"/>
  <c r="T233" i="7"/>
  <c r="I127" i="2"/>
  <c r="J127" i="2"/>
  <c r="K127" i="2" s="1"/>
  <c r="L127" i="2" s="1"/>
  <c r="E276" i="2"/>
  <c r="F276" i="2" s="1"/>
  <c r="L398" i="7" l="1"/>
  <c r="M398" i="7" s="1"/>
  <c r="P234" i="7"/>
  <c r="Q234" i="7" s="1"/>
  <c r="R234" i="7" s="1"/>
  <c r="S234" i="7" s="1"/>
  <c r="O403" i="7"/>
  <c r="M127" i="2"/>
  <c r="E277" i="2"/>
  <c r="F277" i="2" s="1"/>
  <c r="L399" i="7" l="1"/>
  <c r="M399" i="7" s="1"/>
  <c r="O404" i="7"/>
  <c r="T234" i="7"/>
  <c r="I128" i="2"/>
  <c r="J128" i="2"/>
  <c r="E278" i="2"/>
  <c r="F278" i="2" s="1"/>
  <c r="L400" i="7" l="1"/>
  <c r="M400" i="7"/>
  <c r="O405" i="7"/>
  <c r="P235" i="7"/>
  <c r="Q235" i="7"/>
  <c r="R235" i="7" s="1"/>
  <c r="S235" i="7" s="1"/>
  <c r="K128" i="2"/>
  <c r="L128" i="2" s="1"/>
  <c r="E279" i="2"/>
  <c r="F279" i="2" s="1"/>
  <c r="T235" i="7" l="1"/>
  <c r="L401" i="7"/>
  <c r="M401" i="7" s="1"/>
  <c r="O406" i="7"/>
  <c r="M128" i="2"/>
  <c r="E280" i="2"/>
  <c r="F280" i="2" s="1"/>
  <c r="L402" i="7" l="1"/>
  <c r="M402" i="7"/>
  <c r="O407" i="7"/>
  <c r="P236" i="7"/>
  <c r="Q236" i="7" s="1"/>
  <c r="R236" i="7" s="1"/>
  <c r="S236" i="7" s="1"/>
  <c r="I129" i="2"/>
  <c r="J129" i="2" s="1"/>
  <c r="E281" i="2"/>
  <c r="F281" i="2" s="1"/>
  <c r="T236" i="7" l="1"/>
  <c r="O408" i="7"/>
  <c r="L403" i="7"/>
  <c r="M403" i="7" s="1"/>
  <c r="K129" i="2"/>
  <c r="L129" i="2" s="1"/>
  <c r="E282" i="2"/>
  <c r="F282" i="2" s="1"/>
  <c r="L404" i="7" l="1"/>
  <c r="M404" i="7"/>
  <c r="O409" i="7"/>
  <c r="P237" i="7"/>
  <c r="Q237" i="7" s="1"/>
  <c r="R237" i="7" s="1"/>
  <c r="S237" i="7" s="1"/>
  <c r="M129" i="2"/>
  <c r="E283" i="2"/>
  <c r="F283" i="2" s="1"/>
  <c r="T237" i="7" l="1"/>
  <c r="O410" i="7"/>
  <c r="L405" i="7"/>
  <c r="M405" i="7" s="1"/>
  <c r="I130" i="2"/>
  <c r="J130" i="2" s="1"/>
  <c r="K130" i="2" s="1"/>
  <c r="L130" i="2" s="1"/>
  <c r="E284" i="2"/>
  <c r="F284" i="2" s="1"/>
  <c r="L406" i="7" l="1"/>
  <c r="M406" i="7" s="1"/>
  <c r="O411" i="7"/>
  <c r="P238" i="7"/>
  <c r="M130" i="2"/>
  <c r="E285" i="2"/>
  <c r="F285" i="2" s="1"/>
  <c r="L407" i="7" l="1"/>
  <c r="M407" i="7" s="1"/>
  <c r="Q238" i="7"/>
  <c r="R238" i="7" s="1"/>
  <c r="S238" i="7" s="1"/>
  <c r="O412" i="7"/>
  <c r="I131" i="2"/>
  <c r="E286" i="2"/>
  <c r="F286" i="2" s="1"/>
  <c r="L408" i="7" l="1"/>
  <c r="M408" i="7" s="1"/>
  <c r="O413" i="7"/>
  <c r="T238" i="7"/>
  <c r="J131" i="2"/>
  <c r="K131" i="2" s="1"/>
  <c r="L131" i="2" s="1"/>
  <c r="E287" i="2"/>
  <c r="F287" i="2" s="1"/>
  <c r="L409" i="7" l="1"/>
  <c r="M409" i="7" s="1"/>
  <c r="P239" i="7"/>
  <c r="Q239" i="7" s="1"/>
  <c r="R239" i="7" s="1"/>
  <c r="S239" i="7" s="1"/>
  <c r="M131" i="2"/>
  <c r="E288" i="2"/>
  <c r="F288" i="2" s="1"/>
  <c r="T239" i="7" l="1"/>
  <c r="I132" i="2"/>
  <c r="J132" i="2" s="1"/>
  <c r="K132" i="2" s="1"/>
  <c r="L132" i="2" s="1"/>
  <c r="E289" i="2"/>
  <c r="F289" i="2" s="1"/>
  <c r="P240" i="7" l="1"/>
  <c r="M132" i="2"/>
  <c r="E290" i="2"/>
  <c r="F290" i="2" s="1"/>
  <c r="Q240" i="7" l="1"/>
  <c r="R240" i="7" s="1"/>
  <c r="S240" i="7" s="1"/>
  <c r="I133" i="2"/>
  <c r="J133" i="2" s="1"/>
  <c r="K133" i="2" s="1"/>
  <c r="L133" i="2" s="1"/>
  <c r="E291" i="2"/>
  <c r="F291" i="2" s="1"/>
  <c r="T240" i="7" l="1"/>
  <c r="M133" i="2"/>
  <c r="E292" i="2"/>
  <c r="F292" i="2" s="1"/>
  <c r="P241" i="7" l="1"/>
  <c r="I134" i="2"/>
  <c r="J134" i="2"/>
  <c r="K134" i="2" s="1"/>
  <c r="L134" i="2" s="1"/>
  <c r="E293" i="2"/>
  <c r="F293" i="2" s="1"/>
  <c r="Q241" i="7" l="1"/>
  <c r="R241" i="7" s="1"/>
  <c r="S241" i="7" s="1"/>
  <c r="M134" i="2"/>
  <c r="E294" i="2"/>
  <c r="F294" i="2" s="1"/>
  <c r="T241" i="7" l="1"/>
  <c r="I135" i="2"/>
  <c r="J135" i="2"/>
  <c r="K135" i="2" s="1"/>
  <c r="L135" i="2" s="1"/>
  <c r="E295" i="2"/>
  <c r="F295" i="2" s="1"/>
  <c r="P242" i="7" l="1"/>
  <c r="M135" i="2"/>
  <c r="E296" i="2"/>
  <c r="F296" i="2" s="1"/>
  <c r="Q242" i="7" l="1"/>
  <c r="R242" i="7" s="1"/>
  <c r="S242" i="7" s="1"/>
  <c r="I136" i="2"/>
  <c r="J136" i="2" s="1"/>
  <c r="E297" i="2"/>
  <c r="F297" i="2" s="1"/>
  <c r="T242" i="7" l="1"/>
  <c r="K136" i="2"/>
  <c r="L136" i="2" s="1"/>
  <c r="E298" i="2"/>
  <c r="F298" i="2" s="1"/>
  <c r="P243" i="7" l="1"/>
  <c r="M136" i="2"/>
  <c r="E299" i="2"/>
  <c r="F299" i="2" s="1"/>
  <c r="Q243" i="7" l="1"/>
  <c r="R243" i="7" s="1"/>
  <c r="S243" i="7" s="1"/>
  <c r="I137" i="2"/>
  <c r="J137" i="2" s="1"/>
  <c r="K137" i="2" s="1"/>
  <c r="L137" i="2" s="1"/>
  <c r="E300" i="2"/>
  <c r="F300" i="2" s="1"/>
  <c r="T243" i="7" l="1"/>
  <c r="M137" i="2"/>
  <c r="E301" i="2"/>
  <c r="F301" i="2" s="1"/>
  <c r="P244" i="7" l="1"/>
  <c r="I138" i="2"/>
  <c r="J138" i="2"/>
  <c r="K138" i="2" s="1"/>
  <c r="L138" i="2" s="1"/>
  <c r="E302" i="2"/>
  <c r="F302" i="2" s="1"/>
  <c r="Q244" i="7" l="1"/>
  <c r="R244" i="7" s="1"/>
  <c r="S244" i="7" s="1"/>
  <c r="M138" i="2"/>
  <c r="E303" i="2"/>
  <c r="F303" i="2" s="1"/>
  <c r="T244" i="7" l="1"/>
  <c r="I139" i="2"/>
  <c r="E304" i="2"/>
  <c r="F304" i="2" s="1"/>
  <c r="P245" i="7" l="1"/>
  <c r="J139" i="2"/>
  <c r="K139" i="2" s="1"/>
  <c r="L139" i="2" s="1"/>
  <c r="E305" i="2"/>
  <c r="F305" i="2" s="1"/>
  <c r="Q245" i="7" l="1"/>
  <c r="R245" i="7" s="1"/>
  <c r="S245" i="7" s="1"/>
  <c r="M139" i="2"/>
  <c r="E306" i="2"/>
  <c r="F306" i="2" s="1"/>
  <c r="T245" i="7" l="1"/>
  <c r="I140" i="2"/>
  <c r="J140" i="2" s="1"/>
  <c r="E307" i="2"/>
  <c r="F307" i="2" s="1"/>
  <c r="P246" i="7" l="1"/>
  <c r="K140" i="2"/>
  <c r="L140" i="2" s="1"/>
  <c r="M140" i="2" s="1"/>
  <c r="E308" i="2"/>
  <c r="F308" i="2" s="1"/>
  <c r="Q246" i="7" l="1"/>
  <c r="R246" i="7" s="1"/>
  <c r="S246" i="7" s="1"/>
  <c r="I141" i="2"/>
  <c r="J141" i="2" s="1"/>
  <c r="K141" i="2" s="1"/>
  <c r="L141" i="2" s="1"/>
  <c r="E309" i="2"/>
  <c r="F309" i="2" s="1"/>
  <c r="T246" i="7" l="1"/>
  <c r="M141" i="2"/>
  <c r="E310" i="2"/>
  <c r="F310" i="2" s="1"/>
  <c r="P247" i="7" l="1"/>
  <c r="I142" i="2"/>
  <c r="M142" i="2" s="1"/>
  <c r="J142" i="2"/>
  <c r="K142" i="2"/>
  <c r="L142" i="2"/>
  <c r="E311" i="2"/>
  <c r="F311" i="2" s="1"/>
  <c r="Q247" i="7" l="1"/>
  <c r="R247" i="7" s="1"/>
  <c r="S247" i="7" s="1"/>
  <c r="I143" i="2"/>
  <c r="E312" i="2"/>
  <c r="F312" i="2" s="1"/>
  <c r="T247" i="7" l="1"/>
  <c r="J143" i="2"/>
  <c r="K143" i="2" s="1"/>
  <c r="L143" i="2" s="1"/>
  <c r="E313" i="2"/>
  <c r="F313" i="2" s="1"/>
  <c r="P248" i="7" l="1"/>
  <c r="M143" i="2"/>
  <c r="E314" i="2"/>
  <c r="F314" i="2" s="1"/>
  <c r="Q248" i="7" l="1"/>
  <c r="R248" i="7" s="1"/>
  <c r="S248" i="7" s="1"/>
  <c r="I144" i="2"/>
  <c r="J144" i="2"/>
  <c r="K144" i="2" s="1"/>
  <c r="L144" i="2" s="1"/>
  <c r="E315" i="2"/>
  <c r="F315" i="2" s="1"/>
  <c r="T248" i="7" l="1"/>
  <c r="M144" i="2"/>
  <c r="E316" i="2"/>
  <c r="F316" i="2" s="1"/>
  <c r="P249" i="7" l="1"/>
  <c r="I145" i="2"/>
  <c r="J145" i="2" s="1"/>
  <c r="E317" i="2"/>
  <c r="F317" i="2" s="1"/>
  <c r="Q249" i="7" l="1"/>
  <c r="R249" i="7" s="1"/>
  <c r="S249" i="7" s="1"/>
  <c r="K145" i="2"/>
  <c r="L145" i="2" s="1"/>
  <c r="E318" i="2"/>
  <c r="F318" i="2" s="1"/>
  <c r="T249" i="7" l="1"/>
  <c r="M145" i="2"/>
  <c r="E319" i="2"/>
  <c r="F319" i="2" s="1"/>
  <c r="P250" i="7" l="1"/>
  <c r="I146" i="2"/>
  <c r="J146" i="2"/>
  <c r="K146" i="2"/>
  <c r="L146" i="2" s="1"/>
  <c r="E320" i="2"/>
  <c r="F320" i="2" s="1"/>
  <c r="Q250" i="7" l="1"/>
  <c r="R250" i="7" s="1"/>
  <c r="S250" i="7" s="1"/>
  <c r="M146" i="2"/>
  <c r="E321" i="2"/>
  <c r="F321" i="2" s="1"/>
  <c r="T250" i="7" l="1"/>
  <c r="I147" i="2"/>
  <c r="E322" i="2"/>
  <c r="F322" i="2" s="1"/>
  <c r="P251" i="7" l="1"/>
  <c r="J147" i="2"/>
  <c r="K147" i="2" s="1"/>
  <c r="L147" i="2" s="1"/>
  <c r="E323" i="2"/>
  <c r="F323" i="2" s="1"/>
  <c r="Q251" i="7" l="1"/>
  <c r="R251" i="7" s="1"/>
  <c r="S251" i="7" s="1"/>
  <c r="M147" i="2"/>
  <c r="E324" i="2"/>
  <c r="F324" i="2" s="1"/>
  <c r="T251" i="7" l="1"/>
  <c r="I148" i="2"/>
  <c r="J148" i="2"/>
  <c r="K148" i="2"/>
  <c r="L148" i="2" s="1"/>
  <c r="E325" i="2"/>
  <c r="F325" i="2" s="1"/>
  <c r="P252" i="7" l="1"/>
  <c r="M148" i="2"/>
  <c r="E326" i="2"/>
  <c r="F326" i="2" s="1"/>
  <c r="Q252" i="7" l="1"/>
  <c r="R252" i="7" s="1"/>
  <c r="S252" i="7" s="1"/>
  <c r="I149" i="2"/>
  <c r="J149" i="2" s="1"/>
  <c r="K149" i="2" s="1"/>
  <c r="L149" i="2" s="1"/>
  <c r="E327" i="2"/>
  <c r="F327" i="2" s="1"/>
  <c r="T252" i="7" l="1"/>
  <c r="M149" i="2"/>
  <c r="E328" i="2"/>
  <c r="F328" i="2" s="1"/>
  <c r="P253" i="7" l="1"/>
  <c r="I150" i="2"/>
  <c r="J150" i="2"/>
  <c r="E329" i="2"/>
  <c r="F329" i="2" s="1"/>
  <c r="Q253" i="7" l="1"/>
  <c r="R253" i="7" s="1"/>
  <c r="S253" i="7" s="1"/>
  <c r="K150" i="2"/>
  <c r="L150" i="2" s="1"/>
  <c r="E330" i="2"/>
  <c r="F330" i="2" s="1"/>
  <c r="T253" i="7" l="1"/>
  <c r="M150" i="2"/>
  <c r="E331" i="2"/>
  <c r="F331" i="2" s="1"/>
  <c r="P254" i="7" l="1"/>
  <c r="I151" i="2"/>
  <c r="J151" i="2"/>
  <c r="K151" i="2" s="1"/>
  <c r="L151" i="2" s="1"/>
  <c r="E332" i="2"/>
  <c r="F332" i="2" s="1"/>
  <c r="Q254" i="7" l="1"/>
  <c r="R254" i="7" s="1"/>
  <c r="S254" i="7" s="1"/>
  <c r="M151" i="2"/>
  <c r="E333" i="2"/>
  <c r="F333" i="2" s="1"/>
  <c r="T254" i="7" l="1"/>
  <c r="I152" i="2"/>
  <c r="E334" i="2"/>
  <c r="F334" i="2" s="1"/>
  <c r="P255" i="7" l="1"/>
  <c r="J152" i="2"/>
  <c r="K152" i="2" s="1"/>
  <c r="L152" i="2" s="1"/>
  <c r="E335" i="2"/>
  <c r="F335" i="2" s="1"/>
  <c r="Q255" i="7" l="1"/>
  <c r="R255" i="7" s="1"/>
  <c r="S255" i="7" s="1"/>
  <c r="M152" i="2"/>
  <c r="E336" i="2"/>
  <c r="F336" i="2" s="1"/>
  <c r="T255" i="7" l="1"/>
  <c r="I153" i="2"/>
  <c r="J153" i="2" s="1"/>
  <c r="E337" i="2"/>
  <c r="F337" i="2" s="1"/>
  <c r="P256" i="7" l="1"/>
  <c r="K153" i="2"/>
  <c r="L153" i="2" s="1"/>
  <c r="E338" i="2"/>
  <c r="F338" i="2" s="1"/>
  <c r="Q256" i="7" l="1"/>
  <c r="R256" i="7" s="1"/>
  <c r="S256" i="7" s="1"/>
  <c r="M153" i="2"/>
  <c r="E339" i="2"/>
  <c r="F339" i="2" s="1"/>
  <c r="T256" i="7" l="1"/>
  <c r="I154" i="2"/>
  <c r="J154" i="2"/>
  <c r="E340" i="2"/>
  <c r="F340" i="2" s="1"/>
  <c r="P257" i="7" l="1"/>
  <c r="K154" i="2"/>
  <c r="L154" i="2" s="1"/>
  <c r="E341" i="2"/>
  <c r="F341" i="2" s="1"/>
  <c r="Q257" i="7" l="1"/>
  <c r="R257" i="7" s="1"/>
  <c r="S257" i="7" s="1"/>
  <c r="M154" i="2"/>
  <c r="E342" i="2"/>
  <c r="F342" i="2" s="1"/>
  <c r="T257" i="7" l="1"/>
  <c r="I155" i="2"/>
  <c r="E343" i="2"/>
  <c r="F343" i="2" s="1"/>
  <c r="P258" i="7" l="1"/>
  <c r="J155" i="2"/>
  <c r="K155" i="2" s="1"/>
  <c r="L155" i="2" s="1"/>
  <c r="E344" i="2"/>
  <c r="F344" i="2" s="1"/>
  <c r="Q258" i="7" l="1"/>
  <c r="R258" i="7" s="1"/>
  <c r="S258" i="7" s="1"/>
  <c r="M155" i="2"/>
  <c r="E345" i="2"/>
  <c r="F345" i="2" s="1"/>
  <c r="T258" i="7" l="1"/>
  <c r="I156" i="2"/>
  <c r="J156" i="2"/>
  <c r="K156" i="2" s="1"/>
  <c r="E346" i="2"/>
  <c r="F346" i="2" s="1"/>
  <c r="P259" i="7" l="1"/>
  <c r="L156" i="2"/>
  <c r="M156" i="2"/>
  <c r="E347" i="2"/>
  <c r="F347" i="2" s="1"/>
  <c r="Q259" i="7" l="1"/>
  <c r="R259" i="7" s="1"/>
  <c r="S259" i="7" s="1"/>
  <c r="I157" i="2"/>
  <c r="J157" i="2" s="1"/>
  <c r="K157" i="2" s="1"/>
  <c r="L157" i="2" s="1"/>
  <c r="E348" i="2"/>
  <c r="F348" i="2" s="1"/>
  <c r="T259" i="7" l="1"/>
  <c r="M157" i="2"/>
  <c r="E349" i="2"/>
  <c r="F349" i="2" s="1"/>
  <c r="P260" i="7" l="1"/>
  <c r="I158" i="2"/>
  <c r="E350" i="2"/>
  <c r="F350" i="2" s="1"/>
  <c r="Q260" i="7" l="1"/>
  <c r="R260" i="7" s="1"/>
  <c r="S260" i="7" s="1"/>
  <c r="J158" i="2"/>
  <c r="K158" i="2" s="1"/>
  <c r="L158" i="2" s="1"/>
  <c r="E351" i="2"/>
  <c r="F351" i="2" s="1"/>
  <c r="T260" i="7" l="1"/>
  <c r="M158" i="2"/>
  <c r="E352" i="2"/>
  <c r="F352" i="2" s="1"/>
  <c r="P261" i="7" l="1"/>
  <c r="I159" i="2"/>
  <c r="J159" i="2"/>
  <c r="K159" i="2" s="1"/>
  <c r="E353" i="2"/>
  <c r="F353" i="2" s="1"/>
  <c r="Q261" i="7" l="1"/>
  <c r="R261" i="7" s="1"/>
  <c r="S261" i="7" s="1"/>
  <c r="L159" i="2"/>
  <c r="M159" i="2" s="1"/>
  <c r="E354" i="2"/>
  <c r="F354" i="2" s="1"/>
  <c r="T261" i="7" l="1"/>
  <c r="I160" i="2"/>
  <c r="E355" i="2"/>
  <c r="F355" i="2" s="1"/>
  <c r="P262" i="7" l="1"/>
  <c r="J160" i="2"/>
  <c r="K160" i="2" s="1"/>
  <c r="L160" i="2" s="1"/>
  <c r="E356" i="2"/>
  <c r="F356" i="2" s="1"/>
  <c r="Q262" i="7" l="1"/>
  <c r="R262" i="7" s="1"/>
  <c r="S262" i="7" s="1"/>
  <c r="M160" i="2"/>
  <c r="E357" i="2"/>
  <c r="F357" i="2" s="1"/>
  <c r="T262" i="7" l="1"/>
  <c r="I161" i="2"/>
  <c r="J161" i="2" s="1"/>
  <c r="K161" i="2" s="1"/>
  <c r="L161" i="2" s="1"/>
  <c r="E358" i="2"/>
  <c r="F358" i="2" s="1"/>
  <c r="P263" i="7" l="1"/>
  <c r="M161" i="2"/>
  <c r="E359" i="2"/>
  <c r="F359" i="2" s="1"/>
  <c r="Q263" i="7" l="1"/>
  <c r="R263" i="7" s="1"/>
  <c r="S263" i="7" s="1"/>
  <c r="I162" i="2"/>
  <c r="J162" i="2"/>
  <c r="K162" i="2"/>
  <c r="L162" i="2" s="1"/>
  <c r="M162" i="2" s="1"/>
  <c r="E360" i="2"/>
  <c r="F360" i="2" s="1"/>
  <c r="T263" i="7" l="1"/>
  <c r="I163" i="2"/>
  <c r="E361" i="2"/>
  <c r="F361" i="2" s="1"/>
  <c r="P264" i="7" l="1"/>
  <c r="J163" i="2"/>
  <c r="K163" i="2" s="1"/>
  <c r="L163" i="2" s="1"/>
  <c r="E362" i="2"/>
  <c r="F362" i="2" s="1"/>
  <c r="Q264" i="7" l="1"/>
  <c r="R264" i="7" s="1"/>
  <c r="S264" i="7" s="1"/>
  <c r="M163" i="2"/>
  <c r="E363" i="2"/>
  <c r="F363" i="2" s="1"/>
  <c r="T264" i="7" l="1"/>
  <c r="I164" i="2"/>
  <c r="J164" i="2" s="1"/>
  <c r="E364" i="2"/>
  <c r="F364" i="2" s="1"/>
  <c r="P265" i="7" l="1"/>
  <c r="K164" i="2"/>
  <c r="L164" i="2" s="1"/>
  <c r="E365" i="2"/>
  <c r="F365" i="2" s="1"/>
  <c r="Q265" i="7" l="1"/>
  <c r="R265" i="7" s="1"/>
  <c r="S265" i="7" s="1"/>
  <c r="M164" i="2"/>
  <c r="E366" i="2"/>
  <c r="F366" i="2" s="1"/>
  <c r="T265" i="7" l="1"/>
  <c r="J165" i="2"/>
  <c r="K165" i="2" s="1"/>
  <c r="L165" i="2" s="1"/>
  <c r="I165" i="2"/>
  <c r="E367" i="2"/>
  <c r="F367" i="2" s="1"/>
  <c r="P266" i="7" l="1"/>
  <c r="M165" i="2"/>
  <c r="E368" i="2"/>
  <c r="F368" i="2" s="1"/>
  <c r="Q266" i="7" l="1"/>
  <c r="R266" i="7" s="1"/>
  <c r="S266" i="7" s="1"/>
  <c r="I166" i="2"/>
  <c r="E369" i="2"/>
  <c r="F369" i="2" s="1"/>
  <c r="T266" i="7" l="1"/>
  <c r="M166" i="2"/>
  <c r="J166" i="2"/>
  <c r="K166" i="2" s="1"/>
  <c r="L166" i="2" s="1"/>
  <c r="E370" i="2"/>
  <c r="F370" i="2" s="1"/>
  <c r="P267" i="7" l="1"/>
  <c r="Q267" i="7" s="1"/>
  <c r="R267" i="7" s="1"/>
  <c r="S267" i="7" s="1"/>
  <c r="I167" i="2"/>
  <c r="J167" i="2" s="1"/>
  <c r="E371" i="2"/>
  <c r="F371" i="2" s="1"/>
  <c r="T267" i="7" l="1"/>
  <c r="K167" i="2"/>
  <c r="L167" i="2" s="1"/>
  <c r="E372" i="2"/>
  <c r="F372" i="2" s="1"/>
  <c r="P268" i="7" l="1"/>
  <c r="M167" i="2"/>
  <c r="E373" i="2"/>
  <c r="F373" i="2" s="1"/>
  <c r="Q268" i="7" l="1"/>
  <c r="R268" i="7" s="1"/>
  <c r="S268" i="7" s="1"/>
  <c r="I168" i="2"/>
  <c r="E374" i="2"/>
  <c r="F374" i="2" s="1"/>
  <c r="T268" i="7" l="1"/>
  <c r="J168" i="2"/>
  <c r="K168" i="2" s="1"/>
  <c r="L168" i="2" s="1"/>
  <c r="E375" i="2"/>
  <c r="F375" i="2" s="1"/>
  <c r="P269" i="7" l="1"/>
  <c r="M168" i="2"/>
  <c r="E376" i="2"/>
  <c r="F376" i="2" s="1"/>
  <c r="Q269" i="7" l="1"/>
  <c r="R269" i="7" s="1"/>
  <c r="S269" i="7" s="1"/>
  <c r="I169" i="2"/>
  <c r="J169" i="2"/>
  <c r="K169" i="2" s="1"/>
  <c r="L169" i="2" s="1"/>
  <c r="E377" i="2"/>
  <c r="F377" i="2" s="1"/>
  <c r="T269" i="7" l="1"/>
  <c r="M169" i="2"/>
  <c r="E378" i="2"/>
  <c r="F378" i="2" s="1"/>
  <c r="P270" i="7" l="1"/>
  <c r="I170" i="2"/>
  <c r="J170" i="2"/>
  <c r="K170" i="2"/>
  <c r="L170" i="2" s="1"/>
  <c r="E379" i="2"/>
  <c r="F379" i="2" s="1"/>
  <c r="Q270" i="7" l="1"/>
  <c r="R270" i="7" s="1"/>
  <c r="S270" i="7" s="1"/>
  <c r="M170" i="2"/>
  <c r="E380" i="2"/>
  <c r="F380" i="2" s="1"/>
  <c r="T270" i="7" l="1"/>
  <c r="I171" i="2"/>
  <c r="J171" i="2"/>
  <c r="K171" i="2" s="1"/>
  <c r="L171" i="2" s="1"/>
  <c r="E381" i="2"/>
  <c r="F381" i="2" s="1"/>
  <c r="P271" i="7" l="1"/>
  <c r="M171" i="2"/>
  <c r="E382" i="2"/>
  <c r="F382" i="2" s="1"/>
  <c r="Q271" i="7" l="1"/>
  <c r="R271" i="7" s="1"/>
  <c r="S271" i="7" s="1"/>
  <c r="I172" i="2"/>
  <c r="J172" i="2" s="1"/>
  <c r="K172" i="2" s="1"/>
  <c r="L172" i="2" s="1"/>
  <c r="E383" i="2"/>
  <c r="F383" i="2" s="1"/>
  <c r="T271" i="7" l="1"/>
  <c r="M172" i="2"/>
  <c r="E384" i="2"/>
  <c r="F384" i="2" s="1"/>
  <c r="P272" i="7" l="1"/>
  <c r="I173" i="2"/>
  <c r="J173" i="2" s="1"/>
  <c r="K173" i="2" s="1"/>
  <c r="L173" i="2" s="1"/>
  <c r="E385" i="2"/>
  <c r="F385" i="2" s="1"/>
  <c r="Q272" i="7" l="1"/>
  <c r="R272" i="7" s="1"/>
  <c r="S272" i="7" s="1"/>
  <c r="M173" i="2"/>
  <c r="E386" i="2"/>
  <c r="F386" i="2" s="1"/>
  <c r="T272" i="7" l="1"/>
  <c r="I174" i="2"/>
  <c r="E387" i="2"/>
  <c r="F387" i="2" s="1"/>
  <c r="P273" i="7" l="1"/>
  <c r="J174" i="2"/>
  <c r="K174" i="2" s="1"/>
  <c r="L174" i="2" s="1"/>
  <c r="E388" i="2"/>
  <c r="F388" i="2" s="1"/>
  <c r="Q273" i="7" l="1"/>
  <c r="R273" i="7" s="1"/>
  <c r="S273" i="7" s="1"/>
  <c r="M174" i="2"/>
  <c r="E389" i="2"/>
  <c r="F389" i="2" s="1"/>
  <c r="T273" i="7" l="1"/>
  <c r="I175" i="2"/>
  <c r="J175" i="2"/>
  <c r="K175" i="2" s="1"/>
  <c r="E390" i="2"/>
  <c r="F390" i="2" s="1"/>
  <c r="P274" i="7" l="1"/>
  <c r="L175" i="2"/>
  <c r="M175" i="2"/>
  <c r="E391" i="2"/>
  <c r="F391" i="2" s="1"/>
  <c r="Q274" i="7" l="1"/>
  <c r="R274" i="7" s="1"/>
  <c r="S274" i="7" s="1"/>
  <c r="I176" i="2"/>
  <c r="E392" i="2"/>
  <c r="F392" i="2" s="1"/>
  <c r="T274" i="7" l="1"/>
  <c r="J176" i="2"/>
  <c r="K176" i="2" s="1"/>
  <c r="L176" i="2" s="1"/>
  <c r="E393" i="2"/>
  <c r="F393" i="2" s="1"/>
  <c r="P275" i="7" l="1"/>
  <c r="M176" i="2"/>
  <c r="E394" i="2"/>
  <c r="F394" i="2" s="1"/>
  <c r="Q275" i="7" l="1"/>
  <c r="R275" i="7" s="1"/>
  <c r="S275" i="7" s="1"/>
  <c r="I177" i="2"/>
  <c r="J177" i="2" s="1"/>
  <c r="K177" i="2" s="1"/>
  <c r="L177" i="2" s="1"/>
  <c r="E395" i="2"/>
  <c r="F395" i="2" s="1"/>
  <c r="T275" i="7" l="1"/>
  <c r="M177" i="2"/>
  <c r="E396" i="2"/>
  <c r="F396" i="2" s="1"/>
  <c r="P276" i="7" l="1"/>
  <c r="I178" i="2"/>
  <c r="J178" i="2"/>
  <c r="K178" i="2"/>
  <c r="L178" i="2"/>
  <c r="M178" i="2" s="1"/>
  <c r="E397" i="2"/>
  <c r="F397" i="2" s="1"/>
  <c r="Q276" i="7" l="1"/>
  <c r="R276" i="7" s="1"/>
  <c r="S276" i="7" s="1"/>
  <c r="I179" i="2"/>
  <c r="J179" i="2"/>
  <c r="K179" i="2" s="1"/>
  <c r="L179" i="2" s="1"/>
  <c r="E398" i="2"/>
  <c r="F398" i="2" s="1"/>
  <c r="T276" i="7" l="1"/>
  <c r="M179" i="2"/>
  <c r="E399" i="2"/>
  <c r="F399" i="2" s="1"/>
  <c r="P277" i="7" l="1"/>
  <c r="I180" i="2"/>
  <c r="J180" i="2" s="1"/>
  <c r="K180" i="2" s="1"/>
  <c r="L180" i="2" s="1"/>
  <c r="E400" i="2"/>
  <c r="F400" i="2" s="1"/>
  <c r="Q277" i="7" l="1"/>
  <c r="R277" i="7" s="1"/>
  <c r="S277" i="7" s="1"/>
  <c r="M180" i="2"/>
  <c r="E401" i="2"/>
  <c r="F401" i="2" s="1"/>
  <c r="T277" i="7" l="1"/>
  <c r="I181" i="2"/>
  <c r="J181" i="2" s="1"/>
  <c r="K181" i="2" s="1"/>
  <c r="L181" i="2" s="1"/>
  <c r="E402" i="2"/>
  <c r="F402" i="2" s="1"/>
  <c r="P278" i="7" l="1"/>
  <c r="M181" i="2"/>
  <c r="E403" i="2"/>
  <c r="F403" i="2" s="1"/>
  <c r="Q278" i="7" l="1"/>
  <c r="R278" i="7" s="1"/>
  <c r="S278" i="7" s="1"/>
  <c r="I182" i="2"/>
  <c r="J182" i="2" s="1"/>
  <c r="K182" i="2" s="1"/>
  <c r="L182" i="2" s="1"/>
  <c r="E404" i="2"/>
  <c r="F404" i="2" s="1"/>
  <c r="T278" i="7" l="1"/>
  <c r="M182" i="2"/>
  <c r="E405" i="2"/>
  <c r="F405" i="2" s="1"/>
  <c r="P279" i="7" l="1"/>
  <c r="I183" i="2"/>
  <c r="J183" i="2" s="1"/>
  <c r="K183" i="2" s="1"/>
  <c r="L183" i="2" s="1"/>
  <c r="E406" i="2"/>
  <c r="F406" i="2" s="1"/>
  <c r="Q279" i="7" l="1"/>
  <c r="R279" i="7" s="1"/>
  <c r="S279" i="7" s="1"/>
  <c r="M183" i="2"/>
  <c r="E407" i="2"/>
  <c r="F407" i="2" s="1"/>
  <c r="T279" i="7" l="1"/>
  <c r="I184" i="2"/>
  <c r="E408" i="2"/>
  <c r="F408" i="2" s="1"/>
  <c r="P280" i="7" l="1"/>
  <c r="J184" i="2"/>
  <c r="K184" i="2" s="1"/>
  <c r="L184" i="2" s="1"/>
  <c r="E409" i="2"/>
  <c r="F409" i="2" s="1"/>
  <c r="Q280" i="7" l="1"/>
  <c r="R280" i="7" s="1"/>
  <c r="S280" i="7" s="1"/>
  <c r="M184" i="2"/>
  <c r="E410" i="2"/>
  <c r="F410" i="2" s="1"/>
  <c r="T280" i="7" l="1"/>
  <c r="I185" i="2"/>
  <c r="J185" i="2" s="1"/>
  <c r="E411" i="2"/>
  <c r="F411" i="2" s="1"/>
  <c r="P281" i="7" l="1"/>
  <c r="K185" i="2"/>
  <c r="L185" i="2" s="1"/>
  <c r="E412" i="2"/>
  <c r="F412" i="2" s="1"/>
  <c r="Q281" i="7" l="1"/>
  <c r="R281" i="7" s="1"/>
  <c r="S281" i="7" s="1"/>
  <c r="M185" i="2"/>
  <c r="E413" i="2"/>
  <c r="F413" i="2" s="1"/>
  <c r="T281" i="7" l="1"/>
  <c r="I186" i="2"/>
  <c r="J186" i="2" s="1"/>
  <c r="K186" i="2" s="1"/>
  <c r="L186" i="2" s="1"/>
  <c r="E414" i="2"/>
  <c r="F414" i="2" s="1"/>
  <c r="P282" i="7" l="1"/>
  <c r="M186" i="2"/>
  <c r="E415" i="2"/>
  <c r="F415" i="2" s="1"/>
  <c r="Q282" i="7" l="1"/>
  <c r="R282" i="7" s="1"/>
  <c r="S282" i="7" s="1"/>
  <c r="I187" i="2"/>
  <c r="J187" i="2" s="1"/>
  <c r="K187" i="2" s="1"/>
  <c r="L187" i="2" s="1"/>
  <c r="E416" i="2"/>
  <c r="F416" i="2" s="1"/>
  <c r="T282" i="7" l="1"/>
  <c r="M187" i="2"/>
  <c r="E417" i="2"/>
  <c r="F417" i="2" s="1"/>
  <c r="P283" i="7" l="1"/>
  <c r="I188" i="2"/>
  <c r="J188" i="2" s="1"/>
  <c r="K188" i="2" s="1"/>
  <c r="L188" i="2" s="1"/>
  <c r="E418" i="2"/>
  <c r="F418" i="2" s="1"/>
  <c r="Q283" i="7" l="1"/>
  <c r="R283" i="7" s="1"/>
  <c r="S283" i="7" s="1"/>
  <c r="M188" i="2"/>
  <c r="E419" i="2"/>
  <c r="F419" i="2" s="1"/>
  <c r="T283" i="7" l="1"/>
  <c r="I189" i="2"/>
  <c r="J189" i="2" s="1"/>
  <c r="K189" i="2" s="1"/>
  <c r="L189" i="2" s="1"/>
  <c r="E420" i="2"/>
  <c r="F420" i="2" s="1"/>
  <c r="P284" i="7" l="1"/>
  <c r="M189" i="2"/>
  <c r="E421" i="2"/>
  <c r="F421" i="2" s="1"/>
  <c r="Q284" i="7" l="1"/>
  <c r="R284" i="7" s="1"/>
  <c r="S284" i="7" s="1"/>
  <c r="I190" i="2"/>
  <c r="E422" i="2"/>
  <c r="F422" i="2" s="1"/>
  <c r="T284" i="7" l="1"/>
  <c r="J190" i="2"/>
  <c r="K190" i="2" s="1"/>
  <c r="L190" i="2" s="1"/>
  <c r="E423" i="2"/>
  <c r="F423" i="2" s="1"/>
  <c r="P285" i="7" l="1"/>
  <c r="M190" i="2"/>
  <c r="E424" i="2"/>
  <c r="F424" i="2" s="1"/>
  <c r="Q285" i="7" l="1"/>
  <c r="R285" i="7" s="1"/>
  <c r="S285" i="7" s="1"/>
  <c r="I191" i="2"/>
  <c r="J191" i="2"/>
  <c r="K191" i="2" s="1"/>
  <c r="L191" i="2" s="1"/>
  <c r="E425" i="2"/>
  <c r="F425" i="2" s="1"/>
  <c r="T285" i="7" l="1"/>
  <c r="M191" i="2"/>
  <c r="E426" i="2"/>
  <c r="F426" i="2" s="1"/>
  <c r="P286" i="7" l="1"/>
  <c r="I192" i="2"/>
  <c r="E427" i="2"/>
  <c r="F427" i="2" s="1"/>
  <c r="Q286" i="7" l="1"/>
  <c r="R286" i="7" s="1"/>
  <c r="S286" i="7" s="1"/>
  <c r="J192" i="2"/>
  <c r="K192" i="2" s="1"/>
  <c r="L192" i="2" s="1"/>
  <c r="E428" i="2"/>
  <c r="F428" i="2" s="1"/>
  <c r="T286" i="7" l="1"/>
  <c r="M192" i="2"/>
  <c r="E429" i="2"/>
  <c r="F429" i="2" s="1"/>
  <c r="Q287" i="7" l="1"/>
  <c r="R287" i="7" s="1"/>
  <c r="S287" i="7" s="1"/>
  <c r="P287" i="7"/>
  <c r="I193" i="2"/>
  <c r="E430" i="2"/>
  <c r="F430" i="2" s="1"/>
  <c r="T287" i="7" l="1"/>
  <c r="J193" i="2"/>
  <c r="K193" i="2" s="1"/>
  <c r="L193" i="2" s="1"/>
  <c r="E431" i="2"/>
  <c r="F431" i="2" s="1"/>
  <c r="P288" i="7" l="1"/>
  <c r="M193" i="2"/>
  <c r="E432" i="2"/>
  <c r="F432" i="2" s="1"/>
  <c r="Q288" i="7" l="1"/>
  <c r="R288" i="7" s="1"/>
  <c r="S288" i="7" s="1"/>
  <c r="I194" i="2"/>
  <c r="J194" i="2" s="1"/>
  <c r="K194" i="2" s="1"/>
  <c r="L194" i="2" s="1"/>
  <c r="E433" i="2"/>
  <c r="F433" i="2" s="1"/>
  <c r="T288" i="7" l="1"/>
  <c r="M194" i="2"/>
  <c r="E434" i="2"/>
  <c r="F434" i="2" s="1"/>
  <c r="P289" i="7" l="1"/>
  <c r="I195" i="2"/>
  <c r="J195" i="2" s="1"/>
  <c r="K195" i="2" s="1"/>
  <c r="L195" i="2" s="1"/>
  <c r="E435" i="2"/>
  <c r="F435" i="2" s="1"/>
  <c r="Q289" i="7" l="1"/>
  <c r="R289" i="7" s="1"/>
  <c r="S289" i="7" s="1"/>
  <c r="M195" i="2"/>
  <c r="E436" i="2"/>
  <c r="F436" i="2" s="1"/>
  <c r="T289" i="7" l="1"/>
  <c r="I196" i="2"/>
  <c r="E437" i="2"/>
  <c r="F437" i="2" s="1"/>
  <c r="P290" i="7" l="1"/>
  <c r="J196" i="2"/>
  <c r="K196" i="2" s="1"/>
  <c r="L196" i="2" s="1"/>
  <c r="E438" i="2"/>
  <c r="F438" i="2" s="1"/>
  <c r="Q290" i="7" l="1"/>
  <c r="R290" i="7" s="1"/>
  <c r="S290" i="7" s="1"/>
  <c r="M196" i="2"/>
  <c r="E439" i="2"/>
  <c r="F439" i="2" s="1"/>
  <c r="T290" i="7" l="1"/>
  <c r="I197" i="2"/>
  <c r="J197" i="2"/>
  <c r="K197" i="2" s="1"/>
  <c r="L197" i="2" s="1"/>
  <c r="E440" i="2"/>
  <c r="F440" i="2" s="1"/>
  <c r="P291" i="7" l="1"/>
  <c r="M197" i="2"/>
  <c r="E441" i="2"/>
  <c r="F441" i="2" s="1"/>
  <c r="Q291" i="7" l="1"/>
  <c r="R291" i="7" s="1"/>
  <c r="S291" i="7" s="1"/>
  <c r="J198" i="2"/>
  <c r="K198" i="2" s="1"/>
  <c r="L198" i="2" s="1"/>
  <c r="I198" i="2"/>
  <c r="M198" i="2" s="1"/>
  <c r="E442" i="2"/>
  <c r="F442" i="2" s="1"/>
  <c r="T291" i="7" l="1"/>
  <c r="I199" i="2"/>
  <c r="E443" i="2"/>
  <c r="F443" i="2" s="1"/>
  <c r="P292" i="7" l="1"/>
  <c r="J199" i="2"/>
  <c r="K199" i="2" s="1"/>
  <c r="L199" i="2" s="1"/>
  <c r="E444" i="2"/>
  <c r="F444" i="2" s="1"/>
  <c r="Q292" i="7" l="1"/>
  <c r="R292" i="7" s="1"/>
  <c r="S292" i="7" s="1"/>
  <c r="M199" i="2"/>
  <c r="E445" i="2"/>
  <c r="F445" i="2" s="1"/>
  <c r="T292" i="7" l="1"/>
  <c r="I200" i="2"/>
  <c r="E446" i="2"/>
  <c r="F446" i="2" s="1"/>
  <c r="P293" i="7" l="1"/>
  <c r="J200" i="2"/>
  <c r="K200" i="2" s="1"/>
  <c r="L200" i="2" s="1"/>
  <c r="E447" i="2"/>
  <c r="F447" i="2" s="1"/>
  <c r="Q293" i="7" l="1"/>
  <c r="R293" i="7" s="1"/>
  <c r="S293" i="7" s="1"/>
  <c r="M200" i="2"/>
  <c r="E448" i="2"/>
  <c r="F448" i="2" s="1"/>
  <c r="T293" i="7" l="1"/>
  <c r="I201" i="2"/>
  <c r="J201" i="2" s="1"/>
  <c r="K201" i="2" s="1"/>
  <c r="L201" i="2" s="1"/>
  <c r="E449" i="2"/>
  <c r="F449" i="2" s="1"/>
  <c r="P294" i="7" l="1"/>
  <c r="M201" i="2"/>
  <c r="E450" i="2"/>
  <c r="F450" i="2" s="1"/>
  <c r="Q294" i="7" l="1"/>
  <c r="R294" i="7" s="1"/>
  <c r="S294" i="7" s="1"/>
  <c r="J202" i="2"/>
  <c r="K202" i="2" s="1"/>
  <c r="L202" i="2" s="1"/>
  <c r="I202" i="2"/>
  <c r="E451" i="2"/>
  <c r="F451" i="2" s="1"/>
  <c r="T294" i="7" l="1"/>
  <c r="M202" i="2"/>
  <c r="E452" i="2"/>
  <c r="F452" i="2" s="1"/>
  <c r="P295" i="7" l="1"/>
  <c r="I203" i="2"/>
  <c r="E453" i="2"/>
  <c r="F453" i="2" s="1"/>
  <c r="Q295" i="7" l="1"/>
  <c r="R295" i="7" s="1"/>
  <c r="S295" i="7" s="1"/>
  <c r="J203" i="2"/>
  <c r="K203" i="2" s="1"/>
  <c r="L203" i="2" s="1"/>
  <c r="E454" i="2"/>
  <c r="F454" i="2" s="1"/>
  <c r="T295" i="7" l="1"/>
  <c r="M203" i="2"/>
  <c r="E455" i="2"/>
  <c r="F455" i="2" s="1"/>
  <c r="P296" i="7" l="1"/>
  <c r="I204" i="2"/>
  <c r="J204" i="2"/>
  <c r="K204" i="2" s="1"/>
  <c r="L204" i="2" s="1"/>
  <c r="E456" i="2"/>
  <c r="F456" i="2" s="1"/>
  <c r="Q296" i="7" l="1"/>
  <c r="R296" i="7" s="1"/>
  <c r="S296" i="7" s="1"/>
  <c r="M204" i="2"/>
  <c r="E457" i="2"/>
  <c r="F457" i="2" s="1"/>
  <c r="T296" i="7" l="1"/>
  <c r="I205" i="2"/>
  <c r="J205" i="2"/>
  <c r="K205" i="2" s="1"/>
  <c r="E458" i="2"/>
  <c r="F458" i="2" s="1"/>
  <c r="P297" i="7" l="1"/>
  <c r="L205" i="2"/>
  <c r="M205" i="2"/>
  <c r="E459" i="2"/>
  <c r="F459" i="2" s="1"/>
  <c r="Q297" i="7" l="1"/>
  <c r="R297" i="7" s="1"/>
  <c r="S297" i="7" s="1"/>
  <c r="I206" i="2"/>
  <c r="J206" i="2" s="1"/>
  <c r="K206" i="2" s="1"/>
  <c r="L206" i="2" s="1"/>
  <c r="E460" i="2"/>
  <c r="F460" i="2" s="1"/>
  <c r="T297" i="7" l="1"/>
  <c r="M206" i="2"/>
  <c r="E461" i="2"/>
  <c r="F461" i="2" s="1"/>
  <c r="P298" i="7" l="1"/>
  <c r="I207" i="2"/>
  <c r="J207" i="2"/>
  <c r="K207" i="2"/>
  <c r="L207" i="2" s="1"/>
  <c r="E462" i="2"/>
  <c r="F462" i="2" s="1"/>
  <c r="Q298" i="7" l="1"/>
  <c r="R298" i="7" s="1"/>
  <c r="S298" i="7" s="1"/>
  <c r="M207" i="2"/>
  <c r="E463" i="2"/>
  <c r="F463" i="2" s="1"/>
  <c r="T298" i="7" l="1"/>
  <c r="I208" i="2"/>
  <c r="J208" i="2" s="1"/>
  <c r="K208" i="2" s="1"/>
  <c r="L208" i="2" s="1"/>
  <c r="E464" i="2"/>
  <c r="F464" i="2" s="1"/>
  <c r="P299" i="7" l="1"/>
  <c r="M208" i="2"/>
  <c r="E465" i="2"/>
  <c r="F465" i="2" s="1"/>
  <c r="Q299" i="7" l="1"/>
  <c r="R299" i="7" s="1"/>
  <c r="S299" i="7" s="1"/>
  <c r="I209" i="2"/>
  <c r="J209" i="2" s="1"/>
  <c r="E466" i="2"/>
  <c r="F466" i="2" s="1"/>
  <c r="T299" i="7" l="1"/>
  <c r="K209" i="2"/>
  <c r="L209" i="2" s="1"/>
  <c r="E467" i="2"/>
  <c r="F467" i="2" s="1"/>
  <c r="P300" i="7" l="1"/>
  <c r="M209" i="2"/>
  <c r="E468" i="2"/>
  <c r="F468" i="2" s="1"/>
  <c r="Q300" i="7" l="1"/>
  <c r="R300" i="7" s="1"/>
  <c r="S300" i="7" s="1"/>
  <c r="I210" i="2"/>
  <c r="J210" i="2" s="1"/>
  <c r="K210" i="2" s="1"/>
  <c r="L210" i="2" s="1"/>
  <c r="E469" i="2"/>
  <c r="F469" i="2" s="1"/>
  <c r="T300" i="7" l="1"/>
  <c r="M210" i="2"/>
  <c r="E470" i="2"/>
  <c r="F470" i="2" s="1"/>
  <c r="P301" i="7" l="1"/>
  <c r="I211" i="2"/>
  <c r="J211" i="2"/>
  <c r="K211" i="2" s="1"/>
  <c r="L211" i="2" s="1"/>
  <c r="E471" i="2"/>
  <c r="F471" i="2" s="1"/>
  <c r="Q301" i="7" l="1"/>
  <c r="R301" i="7" s="1"/>
  <c r="S301" i="7" s="1"/>
  <c r="M211" i="2"/>
  <c r="E472" i="2"/>
  <c r="F472" i="2" s="1"/>
  <c r="T301" i="7" l="1"/>
  <c r="I212" i="2"/>
  <c r="J212" i="2"/>
  <c r="K212" i="2" s="1"/>
  <c r="L212" i="2" s="1"/>
  <c r="E473" i="2"/>
  <c r="F473" i="2" s="1"/>
  <c r="P302" i="7" l="1"/>
  <c r="M212" i="2"/>
  <c r="E474" i="2"/>
  <c r="F474" i="2" s="1"/>
  <c r="Q302" i="7" l="1"/>
  <c r="R302" i="7" s="1"/>
  <c r="S302" i="7" s="1"/>
  <c r="I213" i="2"/>
  <c r="J213" i="2" s="1"/>
  <c r="K213" i="2" s="1"/>
  <c r="L213" i="2" s="1"/>
  <c r="E475" i="2"/>
  <c r="F475" i="2" s="1"/>
  <c r="T302" i="7" l="1"/>
  <c r="M213" i="2"/>
  <c r="E476" i="2"/>
  <c r="F476" i="2" s="1"/>
  <c r="P303" i="7" l="1"/>
  <c r="I214" i="2"/>
  <c r="J214" i="2" s="1"/>
  <c r="E477" i="2"/>
  <c r="F477" i="2" s="1"/>
  <c r="Q303" i="7" l="1"/>
  <c r="R303" i="7" s="1"/>
  <c r="S303" i="7" s="1"/>
  <c r="K214" i="2"/>
  <c r="L214" i="2" s="1"/>
  <c r="E478" i="2"/>
  <c r="F478" i="2" s="1"/>
  <c r="T303" i="7" l="1"/>
  <c r="M214" i="2"/>
  <c r="E479" i="2"/>
  <c r="F479" i="2" s="1"/>
  <c r="P304" i="7" l="1"/>
  <c r="Q304" i="7"/>
  <c r="R304" i="7" s="1"/>
  <c r="S304" i="7" s="1"/>
  <c r="I215" i="2"/>
  <c r="J215" i="2"/>
  <c r="K215" i="2" s="1"/>
  <c r="L215" i="2" s="1"/>
  <c r="E480" i="2"/>
  <c r="F480" i="2" s="1"/>
  <c r="T304" i="7" l="1"/>
  <c r="M215" i="2"/>
  <c r="E481" i="2"/>
  <c r="F481" i="2" s="1"/>
  <c r="P305" i="7" l="1"/>
  <c r="I216" i="2"/>
  <c r="J216" i="2" s="1"/>
  <c r="K216" i="2" s="1"/>
  <c r="L216" i="2" s="1"/>
  <c r="E482" i="2"/>
  <c r="F482" i="2" s="1"/>
  <c r="Q305" i="7" l="1"/>
  <c r="R305" i="7" s="1"/>
  <c r="S305" i="7" s="1"/>
  <c r="M216" i="2"/>
  <c r="E483" i="2"/>
  <c r="F483" i="2" s="1"/>
  <c r="T305" i="7" l="1"/>
  <c r="I217" i="2"/>
  <c r="E484" i="2"/>
  <c r="F484" i="2" s="1"/>
  <c r="P306" i="7" l="1"/>
  <c r="J217" i="2"/>
  <c r="K217" i="2" s="1"/>
  <c r="L217" i="2" s="1"/>
  <c r="E485" i="2"/>
  <c r="F485" i="2" s="1"/>
  <c r="Q306" i="7" l="1"/>
  <c r="R306" i="7" s="1"/>
  <c r="S306" i="7" s="1"/>
  <c r="M217" i="2"/>
  <c r="E486" i="2"/>
  <c r="F486" i="2" s="1"/>
  <c r="T306" i="7" l="1"/>
  <c r="J218" i="2"/>
  <c r="K218" i="2" s="1"/>
  <c r="L218" i="2" s="1"/>
  <c r="I218" i="2"/>
  <c r="E487" i="2"/>
  <c r="F487" i="2" s="1"/>
  <c r="P307" i="7" l="1"/>
  <c r="M218" i="2"/>
  <c r="E488" i="2"/>
  <c r="F488" i="2" s="1"/>
  <c r="Q307" i="7" l="1"/>
  <c r="R307" i="7" s="1"/>
  <c r="S307" i="7" s="1"/>
  <c r="I219" i="2"/>
  <c r="J219" i="2"/>
  <c r="K219" i="2"/>
  <c r="L219" i="2" s="1"/>
  <c r="E489" i="2"/>
  <c r="F489" i="2" s="1"/>
  <c r="T307" i="7" l="1"/>
  <c r="M219" i="2"/>
  <c r="E490" i="2"/>
  <c r="F490" i="2" s="1"/>
  <c r="P308" i="7" l="1"/>
  <c r="I220" i="2"/>
  <c r="J220" i="2" s="1"/>
  <c r="E491" i="2"/>
  <c r="F491" i="2" s="1"/>
  <c r="Q308" i="7" l="1"/>
  <c r="R308" i="7" s="1"/>
  <c r="S308" i="7" s="1"/>
  <c r="K220" i="2"/>
  <c r="L220" i="2" s="1"/>
  <c r="M220" i="2"/>
  <c r="E492" i="2"/>
  <c r="F492" i="2" s="1"/>
  <c r="T308" i="7" l="1"/>
  <c r="I221" i="2"/>
  <c r="J221" i="2"/>
  <c r="K221" i="2" s="1"/>
  <c r="L221" i="2" s="1"/>
  <c r="E493" i="2"/>
  <c r="F493" i="2" s="1"/>
  <c r="P309" i="7" l="1"/>
  <c r="M221" i="2"/>
  <c r="E494" i="2"/>
  <c r="F494" i="2" s="1"/>
  <c r="Q309" i="7" l="1"/>
  <c r="R309" i="7" s="1"/>
  <c r="S309" i="7" s="1"/>
  <c r="I222" i="2"/>
  <c r="J222" i="2" s="1"/>
  <c r="E495" i="2"/>
  <c r="F495" i="2" s="1"/>
  <c r="T309" i="7" l="1"/>
  <c r="K222" i="2"/>
  <c r="L222" i="2" s="1"/>
  <c r="E496" i="2"/>
  <c r="F496" i="2" s="1"/>
  <c r="P310" i="7" l="1"/>
  <c r="M222" i="2"/>
  <c r="E497" i="2"/>
  <c r="F497" i="2" s="1"/>
  <c r="Q310" i="7" l="1"/>
  <c r="R310" i="7" s="1"/>
  <c r="S310" i="7" s="1"/>
  <c r="I223" i="2"/>
  <c r="J223" i="2"/>
  <c r="K223" i="2" s="1"/>
  <c r="L223" i="2" s="1"/>
  <c r="E498" i="2"/>
  <c r="F498" i="2" s="1"/>
  <c r="T310" i="7" l="1"/>
  <c r="M223" i="2"/>
  <c r="E499" i="2"/>
  <c r="F499" i="2" s="1"/>
  <c r="P311" i="7" l="1"/>
  <c r="I224" i="2"/>
  <c r="J224" i="2"/>
  <c r="K224" i="2"/>
  <c r="L224" i="2" s="1"/>
  <c r="M224" i="2" s="1"/>
  <c r="E500" i="2"/>
  <c r="F500" i="2" s="1"/>
  <c r="Q311" i="7" l="1"/>
  <c r="R311" i="7" s="1"/>
  <c r="S311" i="7" s="1"/>
  <c r="J225" i="2"/>
  <c r="K225" i="2" s="1"/>
  <c r="L225" i="2" s="1"/>
  <c r="I225" i="2"/>
  <c r="E501" i="2"/>
  <c r="F501" i="2" s="1"/>
  <c r="T311" i="7" l="1"/>
  <c r="M225" i="2"/>
  <c r="E502" i="2"/>
  <c r="F502" i="2" s="1"/>
  <c r="P312" i="7" l="1"/>
  <c r="I226" i="2"/>
  <c r="J226" i="2" s="1"/>
  <c r="E503" i="2"/>
  <c r="F503" i="2" s="1"/>
  <c r="Q312" i="7" l="1"/>
  <c r="R312" i="7" s="1"/>
  <c r="S312" i="7" s="1"/>
  <c r="K226" i="2"/>
  <c r="L226" i="2" s="1"/>
  <c r="E504" i="2"/>
  <c r="F504" i="2" s="1"/>
  <c r="T312" i="7" l="1"/>
  <c r="M226" i="2"/>
  <c r="E505" i="2"/>
  <c r="F505" i="2" s="1"/>
  <c r="P313" i="7" l="1"/>
  <c r="I227" i="2"/>
  <c r="J227" i="2"/>
  <c r="K227" i="2" s="1"/>
  <c r="L227" i="2" s="1"/>
  <c r="E506" i="2"/>
  <c r="F506" i="2" s="1"/>
  <c r="Q313" i="7" l="1"/>
  <c r="R313" i="7" s="1"/>
  <c r="S313" i="7" s="1"/>
  <c r="M227" i="2"/>
  <c r="E507" i="2"/>
  <c r="F507" i="2" s="1"/>
  <c r="T313" i="7" l="1"/>
  <c r="I228" i="2"/>
  <c r="J228" i="2" s="1"/>
  <c r="K228" i="2" s="1"/>
  <c r="L228" i="2" s="1"/>
  <c r="E508" i="2"/>
  <c r="F508" i="2" s="1"/>
  <c r="P314" i="7" l="1"/>
  <c r="M228" i="2"/>
  <c r="Q314" i="7" l="1"/>
  <c r="R314" i="7" s="1"/>
  <c r="S314" i="7" s="1"/>
  <c r="I229" i="2"/>
  <c r="J229" i="2"/>
  <c r="K229" i="2" s="1"/>
  <c r="L229" i="2" s="1"/>
  <c r="T314" i="7" l="1"/>
  <c r="M229" i="2"/>
  <c r="P315" i="7" l="1"/>
  <c r="I230" i="2"/>
  <c r="J230" i="2" s="1"/>
  <c r="K230" i="2" s="1"/>
  <c r="L230" i="2" s="1"/>
  <c r="Q315" i="7" l="1"/>
  <c r="R315" i="7" s="1"/>
  <c r="S315" i="7" s="1"/>
  <c r="M230" i="2"/>
  <c r="T315" i="7" l="1"/>
  <c r="I231" i="2"/>
  <c r="P316" i="7" l="1"/>
  <c r="J231" i="2"/>
  <c r="K231" i="2" s="1"/>
  <c r="L231" i="2" s="1"/>
  <c r="Q316" i="7" l="1"/>
  <c r="R316" i="7" s="1"/>
  <c r="S316" i="7" s="1"/>
  <c r="M231" i="2"/>
  <c r="T316" i="7" l="1"/>
  <c r="I232" i="2"/>
  <c r="J232" i="2"/>
  <c r="K232" i="2"/>
  <c r="P317" i="7" l="1"/>
  <c r="L232" i="2"/>
  <c r="M232" i="2" s="1"/>
  <c r="Q317" i="7" l="1"/>
  <c r="R317" i="7" s="1"/>
  <c r="S317" i="7" s="1"/>
  <c r="I233" i="2"/>
  <c r="T317" i="7" l="1"/>
  <c r="J233" i="2"/>
  <c r="K233" i="2" s="1"/>
  <c r="L233" i="2" s="1"/>
  <c r="P318" i="7" l="1"/>
  <c r="M233" i="2"/>
  <c r="Q318" i="7" l="1"/>
  <c r="R318" i="7" s="1"/>
  <c r="S318" i="7" s="1"/>
  <c r="I234" i="2"/>
  <c r="J234" i="2"/>
  <c r="K234" i="2" s="1"/>
  <c r="L234" i="2" s="1"/>
  <c r="T318" i="7" l="1"/>
  <c r="M234" i="2"/>
  <c r="P319" i="7" l="1"/>
  <c r="I235" i="2"/>
  <c r="J235" i="2"/>
  <c r="K235" i="2" s="1"/>
  <c r="L235" i="2" s="1"/>
  <c r="Q319" i="7" l="1"/>
  <c r="R319" i="7" s="1"/>
  <c r="S319" i="7" s="1"/>
  <c r="M235" i="2"/>
  <c r="T319" i="7" l="1"/>
  <c r="I236" i="2"/>
  <c r="J236" i="2"/>
  <c r="K236" i="2" s="1"/>
  <c r="L236" i="2" s="1"/>
  <c r="P320" i="7" l="1"/>
  <c r="M236" i="2"/>
  <c r="Q320" i="7" l="1"/>
  <c r="R320" i="7" s="1"/>
  <c r="S320" i="7" s="1"/>
  <c r="I237" i="2"/>
  <c r="J237" i="2"/>
  <c r="K237" i="2" s="1"/>
  <c r="L237" i="2" s="1"/>
  <c r="T320" i="7" l="1"/>
  <c r="M237" i="2"/>
  <c r="P321" i="7" l="1"/>
  <c r="I238" i="2"/>
  <c r="J238" i="2" s="1"/>
  <c r="K238" i="2" s="1"/>
  <c r="L238" i="2" s="1"/>
  <c r="Q321" i="7" l="1"/>
  <c r="R321" i="7" s="1"/>
  <c r="S321" i="7" s="1"/>
  <c r="M238" i="2"/>
  <c r="T321" i="7" l="1"/>
  <c r="I239" i="2"/>
  <c r="P322" i="7" l="1"/>
  <c r="J239" i="2"/>
  <c r="K239" i="2" s="1"/>
  <c r="L239" i="2" s="1"/>
  <c r="Q322" i="7" l="1"/>
  <c r="R322" i="7" s="1"/>
  <c r="S322" i="7" s="1"/>
  <c r="M239" i="2"/>
  <c r="T322" i="7" l="1"/>
  <c r="I240" i="2"/>
  <c r="J240" i="2"/>
  <c r="K240" i="2" s="1"/>
  <c r="L240" i="2" s="1"/>
  <c r="P323" i="7" l="1"/>
  <c r="M240" i="2"/>
  <c r="Q323" i="7" l="1"/>
  <c r="R323" i="7" s="1"/>
  <c r="S323" i="7" s="1"/>
  <c r="I241" i="2"/>
  <c r="J241" i="2"/>
  <c r="K241" i="2" s="1"/>
  <c r="L241" i="2" s="1"/>
  <c r="T323" i="7" l="1"/>
  <c r="M241" i="2"/>
  <c r="P324" i="7" l="1"/>
  <c r="I242" i="2"/>
  <c r="J242" i="2"/>
  <c r="K242" i="2" s="1"/>
  <c r="L242" i="2" s="1"/>
  <c r="Q324" i="7" l="1"/>
  <c r="R324" i="7" s="1"/>
  <c r="S324" i="7" s="1"/>
  <c r="M242" i="2"/>
  <c r="T324" i="7" l="1"/>
  <c r="I243" i="2"/>
  <c r="J243" i="2" s="1"/>
  <c r="K243" i="2" s="1"/>
  <c r="L243" i="2" s="1"/>
  <c r="P325" i="7" l="1"/>
  <c r="M243" i="2"/>
  <c r="Q325" i="7" l="1"/>
  <c r="R325" i="7" s="1"/>
  <c r="S325" i="7" s="1"/>
  <c r="I244" i="2"/>
  <c r="T325" i="7" l="1"/>
  <c r="J244" i="2"/>
  <c r="K244" i="2" s="1"/>
  <c r="L244" i="2" s="1"/>
  <c r="P326" i="7" l="1"/>
  <c r="M244" i="2"/>
  <c r="Q326" i="7" l="1"/>
  <c r="R326" i="7" s="1"/>
  <c r="S326" i="7" s="1"/>
  <c r="I245" i="2"/>
  <c r="J245" i="2"/>
  <c r="K245" i="2" s="1"/>
  <c r="L245" i="2" s="1"/>
  <c r="T326" i="7" l="1"/>
  <c r="M245" i="2"/>
  <c r="P327" i="7" l="1"/>
  <c r="I246" i="2"/>
  <c r="Q327" i="7" l="1"/>
  <c r="R327" i="7" s="1"/>
  <c r="S327" i="7" s="1"/>
  <c r="J246" i="2"/>
  <c r="K246" i="2" s="1"/>
  <c r="L246" i="2" s="1"/>
  <c r="T327" i="7" l="1"/>
  <c r="M246" i="2"/>
  <c r="P328" i="7" l="1"/>
  <c r="I247" i="2"/>
  <c r="Q328" i="7" l="1"/>
  <c r="R328" i="7" s="1"/>
  <c r="S328" i="7" s="1"/>
  <c r="J247" i="2"/>
  <c r="K247" i="2" s="1"/>
  <c r="L247" i="2" s="1"/>
  <c r="T328" i="7" l="1"/>
  <c r="M247" i="2"/>
  <c r="P329" i="7" l="1"/>
  <c r="I248" i="2"/>
  <c r="J248" i="2"/>
  <c r="K248" i="2" s="1"/>
  <c r="L248" i="2" s="1"/>
  <c r="Q329" i="7" l="1"/>
  <c r="R329" i="7" s="1"/>
  <c r="S329" i="7" s="1"/>
  <c r="M248" i="2"/>
  <c r="T329" i="7" l="1"/>
  <c r="I249" i="2"/>
  <c r="P330" i="7" l="1"/>
  <c r="J249" i="2"/>
  <c r="K249" i="2" s="1"/>
  <c r="L249" i="2" s="1"/>
  <c r="Q330" i="7" l="1"/>
  <c r="R330" i="7" s="1"/>
  <c r="S330" i="7" s="1"/>
  <c r="M249" i="2"/>
  <c r="T330" i="7" l="1"/>
  <c r="I250" i="2"/>
  <c r="J250" i="2" s="1"/>
  <c r="K250" i="2" s="1"/>
  <c r="L250" i="2" s="1"/>
  <c r="P331" i="7" l="1"/>
  <c r="M250" i="2"/>
  <c r="Q331" i="7" l="1"/>
  <c r="R331" i="7" s="1"/>
  <c r="S331" i="7" s="1"/>
  <c r="I251" i="2"/>
  <c r="J251" i="2"/>
  <c r="K251" i="2"/>
  <c r="T331" i="7" l="1"/>
  <c r="M251" i="2"/>
  <c r="L251" i="2"/>
  <c r="P332" i="7" l="1"/>
  <c r="I252" i="2"/>
  <c r="J252" i="2"/>
  <c r="K252" i="2" s="1"/>
  <c r="L252" i="2" s="1"/>
  <c r="Q332" i="7" l="1"/>
  <c r="R332" i="7" s="1"/>
  <c r="S332" i="7" s="1"/>
  <c r="M252" i="2"/>
  <c r="T332" i="7" l="1"/>
  <c r="I253" i="2"/>
  <c r="J253" i="2"/>
  <c r="K253" i="2" s="1"/>
  <c r="L253" i="2" s="1"/>
  <c r="P333" i="7" l="1"/>
  <c r="M253" i="2"/>
  <c r="Q333" i="7" l="1"/>
  <c r="R333" i="7" s="1"/>
  <c r="S333" i="7" s="1"/>
  <c r="I254" i="2"/>
  <c r="J254" i="2" s="1"/>
  <c r="K254" i="2" s="1"/>
  <c r="L254" i="2" s="1"/>
  <c r="T333" i="7" l="1"/>
  <c r="M254" i="2"/>
  <c r="P334" i="7" l="1"/>
  <c r="I255" i="2"/>
  <c r="Q334" i="7" l="1"/>
  <c r="R334" i="7" s="1"/>
  <c r="S334" i="7" s="1"/>
  <c r="J255" i="2"/>
  <c r="K255" i="2" s="1"/>
  <c r="L255" i="2" s="1"/>
  <c r="T334" i="7" l="1"/>
  <c r="M255" i="2"/>
  <c r="P335" i="7" l="1"/>
  <c r="I256" i="2"/>
  <c r="J256" i="2"/>
  <c r="Q335" i="7" l="1"/>
  <c r="R335" i="7" s="1"/>
  <c r="S335" i="7" s="1"/>
  <c r="K256" i="2"/>
  <c r="L256" i="2" s="1"/>
  <c r="T335" i="7" l="1"/>
  <c r="M256" i="2"/>
  <c r="P336" i="7" l="1"/>
  <c r="I257" i="2"/>
  <c r="J257" i="2"/>
  <c r="K257" i="2" s="1"/>
  <c r="L257" i="2" s="1"/>
  <c r="Q336" i="7" l="1"/>
  <c r="R336" i="7" s="1"/>
  <c r="S336" i="7" s="1"/>
  <c r="M257" i="2"/>
  <c r="T336" i="7" l="1"/>
  <c r="I258" i="2"/>
  <c r="J258" i="2"/>
  <c r="K258" i="2" s="1"/>
  <c r="P337" i="7" l="1"/>
  <c r="L258" i="2"/>
  <c r="M258" i="2" s="1"/>
  <c r="Q337" i="7" l="1"/>
  <c r="R337" i="7" s="1"/>
  <c r="S337" i="7" s="1"/>
  <c r="I259" i="2"/>
  <c r="J259" i="2"/>
  <c r="K259" i="2" s="1"/>
  <c r="L259" i="2" s="1"/>
  <c r="T337" i="7" l="1"/>
  <c r="M259" i="2"/>
  <c r="P338" i="7" l="1"/>
  <c r="I260" i="2"/>
  <c r="J260" i="2"/>
  <c r="K260" i="2" s="1"/>
  <c r="L260" i="2" s="1"/>
  <c r="Q338" i="7" l="1"/>
  <c r="R338" i="7" s="1"/>
  <c r="S338" i="7" s="1"/>
  <c r="M260" i="2"/>
  <c r="T338" i="7" l="1"/>
  <c r="I261" i="2"/>
  <c r="J261" i="2"/>
  <c r="K261" i="2"/>
  <c r="L261" i="2" s="1"/>
  <c r="P339" i="7" l="1"/>
  <c r="M261" i="2"/>
  <c r="Q339" i="7" l="1"/>
  <c r="R339" i="7" s="1"/>
  <c r="S339" i="7" s="1"/>
  <c r="I262" i="2"/>
  <c r="J262" i="2" s="1"/>
  <c r="K262" i="2" s="1"/>
  <c r="L262" i="2" s="1"/>
  <c r="T339" i="7" l="1"/>
  <c r="M262" i="2"/>
  <c r="P340" i="7" l="1"/>
  <c r="I263" i="2"/>
  <c r="Q340" i="7" l="1"/>
  <c r="R340" i="7" s="1"/>
  <c r="S340" i="7" s="1"/>
  <c r="J263" i="2"/>
  <c r="K263" i="2" s="1"/>
  <c r="L263" i="2" s="1"/>
  <c r="T340" i="7" l="1"/>
  <c r="M263" i="2"/>
  <c r="P341" i="7" l="1"/>
  <c r="I264" i="2"/>
  <c r="J264" i="2" s="1"/>
  <c r="Q341" i="7" l="1"/>
  <c r="R341" i="7" s="1"/>
  <c r="S341" i="7" s="1"/>
  <c r="K264" i="2"/>
  <c r="L264" i="2" s="1"/>
  <c r="T341" i="7" l="1"/>
  <c r="M264" i="2"/>
  <c r="P342" i="7" l="1"/>
  <c r="I265" i="2"/>
  <c r="Q342" i="7" l="1"/>
  <c r="R342" i="7" s="1"/>
  <c r="S342" i="7" s="1"/>
  <c r="J265" i="2"/>
  <c r="K265" i="2" s="1"/>
  <c r="L265" i="2" s="1"/>
  <c r="T342" i="7" l="1"/>
  <c r="M265" i="2"/>
  <c r="P343" i="7" l="1"/>
  <c r="I266" i="2"/>
  <c r="J266" i="2"/>
  <c r="K266" i="2" s="1"/>
  <c r="L266" i="2" s="1"/>
  <c r="Q343" i="7" l="1"/>
  <c r="R343" i="7" s="1"/>
  <c r="S343" i="7" s="1"/>
  <c r="M266" i="2"/>
  <c r="T343" i="7" l="1"/>
  <c r="I267" i="2"/>
  <c r="J267" i="2"/>
  <c r="K267" i="2" s="1"/>
  <c r="L267" i="2" s="1"/>
  <c r="P344" i="7" l="1"/>
  <c r="M267" i="2"/>
  <c r="Q344" i="7" l="1"/>
  <c r="R344" i="7" s="1"/>
  <c r="S344" i="7" s="1"/>
  <c r="I268" i="2"/>
  <c r="T344" i="7" l="1"/>
  <c r="J268" i="2"/>
  <c r="K268" i="2" s="1"/>
  <c r="L268" i="2" s="1"/>
  <c r="P345" i="7" l="1"/>
  <c r="M268" i="2"/>
  <c r="Q345" i="7" l="1"/>
  <c r="R345" i="7" s="1"/>
  <c r="S345" i="7" s="1"/>
  <c r="I269" i="2"/>
  <c r="J269" i="2"/>
  <c r="T345" i="7" l="1"/>
  <c r="K269" i="2"/>
  <c r="L269" i="2" s="1"/>
  <c r="P346" i="7" l="1"/>
  <c r="M269" i="2"/>
  <c r="Q346" i="7" l="1"/>
  <c r="R346" i="7" s="1"/>
  <c r="S346" i="7" s="1"/>
  <c r="I270" i="2"/>
  <c r="J270" i="2" s="1"/>
  <c r="K270" i="2" s="1"/>
  <c r="L270" i="2" s="1"/>
  <c r="T346" i="7" l="1"/>
  <c r="M270" i="2"/>
  <c r="P347" i="7" l="1"/>
  <c r="I271" i="2"/>
  <c r="Q347" i="7" l="1"/>
  <c r="R347" i="7" s="1"/>
  <c r="S347" i="7" s="1"/>
  <c r="J271" i="2"/>
  <c r="K271" i="2" s="1"/>
  <c r="L271" i="2" s="1"/>
  <c r="T347" i="7" l="1"/>
  <c r="M271" i="2"/>
  <c r="P348" i="7" l="1"/>
  <c r="I272" i="2"/>
  <c r="J272" i="2" s="1"/>
  <c r="K272" i="2" s="1"/>
  <c r="L272" i="2" s="1"/>
  <c r="Q348" i="7" l="1"/>
  <c r="R348" i="7" s="1"/>
  <c r="S348" i="7" s="1"/>
  <c r="M272" i="2"/>
  <c r="T348" i="7" l="1"/>
  <c r="I273" i="2"/>
  <c r="Q349" i="7" l="1"/>
  <c r="R349" i="7" s="1"/>
  <c r="S349" i="7" s="1"/>
  <c r="P349" i="7"/>
  <c r="J273" i="2"/>
  <c r="K273" i="2" s="1"/>
  <c r="L273" i="2" s="1"/>
  <c r="T349" i="7" l="1"/>
  <c r="M273" i="2"/>
  <c r="P350" i="7" l="1"/>
  <c r="I274" i="2"/>
  <c r="J274" i="2" s="1"/>
  <c r="K274" i="2" s="1"/>
  <c r="L274" i="2" s="1"/>
  <c r="Q350" i="7" l="1"/>
  <c r="R350" i="7" s="1"/>
  <c r="S350" i="7" s="1"/>
  <c r="M274" i="2"/>
  <c r="T350" i="7" l="1"/>
  <c r="I275" i="2"/>
  <c r="J275" i="2"/>
  <c r="K275" i="2"/>
  <c r="L275" i="2" s="1"/>
  <c r="P351" i="7" l="1"/>
  <c r="M275" i="2"/>
  <c r="Q351" i="7" l="1"/>
  <c r="R351" i="7" s="1"/>
  <c r="S351" i="7" s="1"/>
  <c r="I276" i="2"/>
  <c r="T351" i="7" l="1"/>
  <c r="J276" i="2"/>
  <c r="K276" i="2" s="1"/>
  <c r="L276" i="2" s="1"/>
  <c r="P352" i="7" l="1"/>
  <c r="M276" i="2"/>
  <c r="Q352" i="7" l="1"/>
  <c r="R352" i="7" s="1"/>
  <c r="S352" i="7" s="1"/>
  <c r="I277" i="2"/>
  <c r="J277" i="2" s="1"/>
  <c r="K277" i="2" s="1"/>
  <c r="L277" i="2" s="1"/>
  <c r="T352" i="7" l="1"/>
  <c r="M277" i="2"/>
  <c r="P353" i="7" l="1"/>
  <c r="J278" i="2"/>
  <c r="K278" i="2" s="1"/>
  <c r="L278" i="2" s="1"/>
  <c r="I278" i="2"/>
  <c r="Q353" i="7" l="1"/>
  <c r="R353" i="7" s="1"/>
  <c r="S353" i="7" s="1"/>
  <c r="M278" i="2"/>
  <c r="T353" i="7" l="1"/>
  <c r="I279" i="2"/>
  <c r="P354" i="7" l="1"/>
  <c r="J279" i="2"/>
  <c r="K279" i="2" s="1"/>
  <c r="L279" i="2" s="1"/>
  <c r="Q354" i="7" l="1"/>
  <c r="R354" i="7" s="1"/>
  <c r="S354" i="7" s="1"/>
  <c r="M279" i="2"/>
  <c r="T354" i="7" l="1"/>
  <c r="I280" i="2"/>
  <c r="J280" i="2" s="1"/>
  <c r="K280" i="2" s="1"/>
  <c r="L280" i="2" s="1"/>
  <c r="P355" i="7" l="1"/>
  <c r="M280" i="2"/>
  <c r="Q355" i="7" l="1"/>
  <c r="R355" i="7" s="1"/>
  <c r="S355" i="7" s="1"/>
  <c r="I281" i="2"/>
  <c r="J281" i="2" s="1"/>
  <c r="K281" i="2" s="1"/>
  <c r="L281" i="2" s="1"/>
  <c r="T355" i="7" l="1"/>
  <c r="M281" i="2"/>
  <c r="P356" i="7" l="1"/>
  <c r="I282" i="2"/>
  <c r="J282" i="2"/>
  <c r="K282" i="2" s="1"/>
  <c r="L282" i="2" s="1"/>
  <c r="Q356" i="7" l="1"/>
  <c r="R356" i="7" s="1"/>
  <c r="S356" i="7" s="1"/>
  <c r="M282" i="2"/>
  <c r="T356" i="7" l="1"/>
  <c r="I283" i="2"/>
  <c r="J283" i="2"/>
  <c r="K283" i="2" s="1"/>
  <c r="P357" i="7" l="1"/>
  <c r="L283" i="2"/>
  <c r="M283" i="2" s="1"/>
  <c r="Q357" i="7" l="1"/>
  <c r="R357" i="7" s="1"/>
  <c r="S357" i="7" s="1"/>
  <c r="I284" i="2"/>
  <c r="J284" i="2"/>
  <c r="K284" i="2" s="1"/>
  <c r="L284" i="2" s="1"/>
  <c r="T357" i="7" l="1"/>
  <c r="M284" i="2"/>
  <c r="P358" i="7" l="1"/>
  <c r="I285" i="2"/>
  <c r="J285" i="2"/>
  <c r="Q358" i="7" l="1"/>
  <c r="R358" i="7" s="1"/>
  <c r="S358" i="7" s="1"/>
  <c r="K285" i="2"/>
  <c r="L285" i="2" s="1"/>
  <c r="T358" i="7" l="1"/>
  <c r="M285" i="2"/>
  <c r="P359" i="7" l="1"/>
  <c r="I286" i="2"/>
  <c r="J286" i="2" s="1"/>
  <c r="K286" i="2" s="1"/>
  <c r="L286" i="2" s="1"/>
  <c r="Q359" i="7" l="1"/>
  <c r="R359" i="7" s="1"/>
  <c r="S359" i="7" s="1"/>
  <c r="M286" i="2"/>
  <c r="T359" i="7" l="1"/>
  <c r="I287" i="2"/>
  <c r="P360" i="7" l="1"/>
  <c r="J287" i="2"/>
  <c r="K287" i="2" s="1"/>
  <c r="L287" i="2" s="1"/>
  <c r="Q360" i="7" l="1"/>
  <c r="R360" i="7" s="1"/>
  <c r="S360" i="7" s="1"/>
  <c r="M287" i="2"/>
  <c r="T360" i="7" l="1"/>
  <c r="I288" i="2"/>
  <c r="J288" i="2" s="1"/>
  <c r="K288" i="2" s="1"/>
  <c r="L288" i="2" s="1"/>
  <c r="P361" i="7" l="1"/>
  <c r="M288" i="2"/>
  <c r="Q361" i="7" l="1"/>
  <c r="R361" i="7" s="1"/>
  <c r="S361" i="7" s="1"/>
  <c r="I289" i="2"/>
  <c r="T361" i="7" l="1"/>
  <c r="J289" i="2"/>
  <c r="K289" i="2" s="1"/>
  <c r="L289" i="2" s="1"/>
  <c r="P362" i="7" l="1"/>
  <c r="M289" i="2"/>
  <c r="Q362" i="7" l="1"/>
  <c r="R362" i="7" s="1"/>
  <c r="S362" i="7" s="1"/>
  <c r="I290" i="2"/>
  <c r="J290" i="2" s="1"/>
  <c r="K290" i="2" s="1"/>
  <c r="L290" i="2" s="1"/>
  <c r="T362" i="7" l="1"/>
  <c r="M290" i="2"/>
  <c r="P363" i="7" l="1"/>
  <c r="I291" i="2"/>
  <c r="J291" i="2" s="1"/>
  <c r="Q363" i="7" l="1"/>
  <c r="R363" i="7" s="1"/>
  <c r="S363" i="7" s="1"/>
  <c r="K291" i="2"/>
  <c r="L291" i="2" s="1"/>
  <c r="T363" i="7" l="1"/>
  <c r="M291" i="2"/>
  <c r="P364" i="7" l="1"/>
  <c r="I292" i="2"/>
  <c r="Q364" i="7" l="1"/>
  <c r="R364" i="7" s="1"/>
  <c r="S364" i="7" s="1"/>
  <c r="J292" i="2"/>
  <c r="K292" i="2" s="1"/>
  <c r="L292" i="2" s="1"/>
  <c r="T364" i="7" l="1"/>
  <c r="M292" i="2"/>
  <c r="P365" i="7" l="1"/>
  <c r="I293" i="2"/>
  <c r="J293" i="2" s="1"/>
  <c r="K293" i="2" s="1"/>
  <c r="L293" i="2" s="1"/>
  <c r="Q365" i="7" l="1"/>
  <c r="R365" i="7" s="1"/>
  <c r="S365" i="7" s="1"/>
  <c r="M293" i="2"/>
  <c r="T365" i="7" l="1"/>
  <c r="I294" i="2"/>
  <c r="J294" i="2" s="1"/>
  <c r="K294" i="2" s="1"/>
  <c r="L294" i="2" s="1"/>
  <c r="P366" i="7" l="1"/>
  <c r="M294" i="2"/>
  <c r="Q366" i="7" l="1"/>
  <c r="R366" i="7" s="1"/>
  <c r="S366" i="7" s="1"/>
  <c r="I295" i="2"/>
  <c r="T366" i="7" l="1"/>
  <c r="J295" i="2"/>
  <c r="K295" i="2" s="1"/>
  <c r="L295" i="2" s="1"/>
  <c r="P367" i="7" l="1"/>
  <c r="M295" i="2"/>
  <c r="Q367" i="7" l="1"/>
  <c r="R367" i="7" s="1"/>
  <c r="S367" i="7" s="1"/>
  <c r="I296" i="2"/>
  <c r="J296" i="2"/>
  <c r="K296" i="2" s="1"/>
  <c r="T367" i="7" l="1"/>
  <c r="L296" i="2"/>
  <c r="M296" i="2" s="1"/>
  <c r="P368" i="7" l="1"/>
  <c r="I297" i="2"/>
  <c r="Q368" i="7" l="1"/>
  <c r="R368" i="7" s="1"/>
  <c r="S368" i="7" s="1"/>
  <c r="J297" i="2"/>
  <c r="K297" i="2" s="1"/>
  <c r="L297" i="2" s="1"/>
  <c r="T368" i="7" l="1"/>
  <c r="M297" i="2"/>
  <c r="P369" i="7" l="1"/>
  <c r="I298" i="2"/>
  <c r="J298" i="2" s="1"/>
  <c r="K298" i="2" s="1"/>
  <c r="L298" i="2" s="1"/>
  <c r="Q369" i="7" l="1"/>
  <c r="R369" i="7" s="1"/>
  <c r="S369" i="7" s="1"/>
  <c r="M298" i="2"/>
  <c r="T369" i="7" l="1"/>
  <c r="I299" i="2"/>
  <c r="J299" i="2" s="1"/>
  <c r="P370" i="7" l="1"/>
  <c r="K299" i="2"/>
  <c r="L299" i="2" s="1"/>
  <c r="Q370" i="7" l="1"/>
  <c r="R370" i="7" s="1"/>
  <c r="S370" i="7" s="1"/>
  <c r="M299" i="2"/>
  <c r="T370" i="7" l="1"/>
  <c r="I300" i="2"/>
  <c r="J300" i="2" s="1"/>
  <c r="K300" i="2" s="1"/>
  <c r="L300" i="2" s="1"/>
  <c r="P371" i="7" l="1"/>
  <c r="M300" i="2"/>
  <c r="Q371" i="7" l="1"/>
  <c r="R371" i="7" s="1"/>
  <c r="S371" i="7" s="1"/>
  <c r="I301" i="2"/>
  <c r="J301" i="2" s="1"/>
  <c r="K301" i="2" s="1"/>
  <c r="L301" i="2" s="1"/>
  <c r="T371" i="7" l="1"/>
  <c r="M301" i="2"/>
  <c r="Q372" i="7" l="1"/>
  <c r="R372" i="7" s="1"/>
  <c r="S372" i="7" s="1"/>
  <c r="P372" i="7"/>
  <c r="I302" i="2"/>
  <c r="J302" i="2" s="1"/>
  <c r="K302" i="2" s="1"/>
  <c r="L302" i="2" s="1"/>
  <c r="T372" i="7" l="1"/>
  <c r="M302" i="2"/>
  <c r="P373" i="7" l="1"/>
  <c r="I303" i="2"/>
  <c r="Q373" i="7" l="1"/>
  <c r="R373" i="7" s="1"/>
  <c r="S373" i="7" s="1"/>
  <c r="J303" i="2"/>
  <c r="K303" i="2" s="1"/>
  <c r="L303" i="2" s="1"/>
  <c r="T373" i="7" l="1"/>
  <c r="M303" i="2"/>
  <c r="P374" i="7" l="1"/>
  <c r="I304" i="2"/>
  <c r="J304" i="2"/>
  <c r="Q374" i="7" l="1"/>
  <c r="R374" i="7" s="1"/>
  <c r="S374" i="7" s="1"/>
  <c r="K304" i="2"/>
  <c r="L304" i="2" s="1"/>
  <c r="T374" i="7" l="1"/>
  <c r="M304" i="2"/>
  <c r="P375" i="7" l="1"/>
  <c r="I305" i="2"/>
  <c r="J305" i="2"/>
  <c r="K305" i="2" s="1"/>
  <c r="L305" i="2" s="1"/>
  <c r="Q375" i="7" l="1"/>
  <c r="R375" i="7" s="1"/>
  <c r="S375" i="7" s="1"/>
  <c r="M305" i="2"/>
  <c r="T375" i="7" l="1"/>
  <c r="I306" i="2"/>
  <c r="J306" i="2"/>
  <c r="K306" i="2" s="1"/>
  <c r="L306" i="2" s="1"/>
  <c r="P376" i="7" l="1"/>
  <c r="M306" i="2"/>
  <c r="Q376" i="7" l="1"/>
  <c r="R376" i="7" s="1"/>
  <c r="S376" i="7" s="1"/>
  <c r="I307" i="2"/>
  <c r="J307" i="2"/>
  <c r="T376" i="7" l="1"/>
  <c r="K307" i="2"/>
  <c r="L307" i="2" s="1"/>
  <c r="P377" i="7" l="1"/>
  <c r="M307" i="2"/>
  <c r="Q377" i="7" l="1"/>
  <c r="R377" i="7" s="1"/>
  <c r="S377" i="7" s="1"/>
  <c r="I308" i="2"/>
  <c r="J308" i="2"/>
  <c r="K308" i="2" s="1"/>
  <c r="L308" i="2" s="1"/>
  <c r="T377" i="7" l="1"/>
  <c r="M308" i="2"/>
  <c r="P378" i="7" l="1"/>
  <c r="I309" i="2"/>
  <c r="J309" i="2"/>
  <c r="K309" i="2" s="1"/>
  <c r="L309" i="2" s="1"/>
  <c r="Q378" i="7" l="1"/>
  <c r="R378" i="7" s="1"/>
  <c r="S378" i="7" s="1"/>
  <c r="M309" i="2"/>
  <c r="T378" i="7" l="1"/>
  <c r="I310" i="2"/>
  <c r="J310" i="2" s="1"/>
  <c r="K310" i="2" s="1"/>
  <c r="L310" i="2" s="1"/>
  <c r="P379" i="7" l="1"/>
  <c r="M310" i="2"/>
  <c r="Q379" i="7" l="1"/>
  <c r="R379" i="7" s="1"/>
  <c r="S379" i="7" s="1"/>
  <c r="I311" i="2"/>
  <c r="T379" i="7" l="1"/>
  <c r="J311" i="2"/>
  <c r="K311" i="2" s="1"/>
  <c r="L311" i="2" s="1"/>
  <c r="P380" i="7" l="1"/>
  <c r="M311" i="2"/>
  <c r="Q380" i="7" l="1"/>
  <c r="R380" i="7" s="1"/>
  <c r="S380" i="7" s="1"/>
  <c r="I312" i="2"/>
  <c r="J312" i="2"/>
  <c r="K312" i="2" s="1"/>
  <c r="T380" i="7" l="1"/>
  <c r="L312" i="2"/>
  <c r="M312" i="2" s="1"/>
  <c r="P381" i="7" l="1"/>
  <c r="I313" i="2"/>
  <c r="J313" i="2"/>
  <c r="K313" i="2" s="1"/>
  <c r="L313" i="2" s="1"/>
  <c r="Q381" i="7" l="1"/>
  <c r="R381" i="7" s="1"/>
  <c r="S381" i="7" s="1"/>
  <c r="M313" i="2"/>
  <c r="T381" i="7" l="1"/>
  <c r="I314" i="2"/>
  <c r="J314" i="2"/>
  <c r="K314" i="2" s="1"/>
  <c r="L314" i="2" s="1"/>
  <c r="P382" i="7" l="1"/>
  <c r="M314" i="2"/>
  <c r="Q382" i="7" l="1"/>
  <c r="R382" i="7" s="1"/>
  <c r="S382" i="7" s="1"/>
  <c r="I315" i="2"/>
  <c r="J315" i="2"/>
  <c r="K315" i="2" s="1"/>
  <c r="L315" i="2" s="1"/>
  <c r="T382" i="7" l="1"/>
  <c r="M315" i="2"/>
  <c r="P383" i="7" l="1"/>
  <c r="I316" i="2"/>
  <c r="J316" i="2"/>
  <c r="K316" i="2" s="1"/>
  <c r="L316" i="2" s="1"/>
  <c r="Q383" i="7" l="1"/>
  <c r="R383" i="7" s="1"/>
  <c r="S383" i="7" s="1"/>
  <c r="M316" i="2"/>
  <c r="T383" i="7" l="1"/>
  <c r="I317" i="2"/>
  <c r="J317" i="2" s="1"/>
  <c r="P384" i="7" l="1"/>
  <c r="K317" i="2"/>
  <c r="L317" i="2" s="1"/>
  <c r="Q384" i="7" l="1"/>
  <c r="R384" i="7" s="1"/>
  <c r="S384" i="7" s="1"/>
  <c r="M317" i="2"/>
  <c r="T384" i="7" l="1"/>
  <c r="I318" i="2"/>
  <c r="J318" i="2" s="1"/>
  <c r="K318" i="2" s="1"/>
  <c r="L318" i="2" s="1"/>
  <c r="P385" i="7" l="1"/>
  <c r="M318" i="2"/>
  <c r="Q385" i="7" l="1"/>
  <c r="R385" i="7" s="1"/>
  <c r="S385" i="7" s="1"/>
  <c r="J319" i="2"/>
  <c r="K319" i="2" s="1"/>
  <c r="L319" i="2" s="1"/>
  <c r="I319" i="2"/>
  <c r="T385" i="7" l="1"/>
  <c r="M319" i="2"/>
  <c r="P386" i="7" l="1"/>
  <c r="I320" i="2"/>
  <c r="J320" i="2"/>
  <c r="Q386" i="7" l="1"/>
  <c r="R386" i="7" s="1"/>
  <c r="S386" i="7" s="1"/>
  <c r="K320" i="2"/>
  <c r="L320" i="2" s="1"/>
  <c r="T386" i="7" l="1"/>
  <c r="M320" i="2"/>
  <c r="P387" i="7" l="1"/>
  <c r="I321" i="2"/>
  <c r="Q387" i="7" l="1"/>
  <c r="R387" i="7" s="1"/>
  <c r="S387" i="7" s="1"/>
  <c r="J321" i="2"/>
  <c r="K321" i="2" s="1"/>
  <c r="L321" i="2" s="1"/>
  <c r="T387" i="7" l="1"/>
  <c r="M321" i="2"/>
  <c r="P388" i="7" l="1"/>
  <c r="I322" i="2"/>
  <c r="J322" i="2"/>
  <c r="K322" i="2" s="1"/>
  <c r="Q388" i="7" l="1"/>
  <c r="R388" i="7" s="1"/>
  <c r="S388" i="7" s="1"/>
  <c r="L322" i="2"/>
  <c r="M322" i="2" s="1"/>
  <c r="T388" i="7" l="1"/>
  <c r="I323" i="2"/>
  <c r="J323" i="2" s="1"/>
  <c r="Q389" i="7" l="1"/>
  <c r="R389" i="7" s="1"/>
  <c r="S389" i="7" s="1"/>
  <c r="P389" i="7"/>
  <c r="K323" i="2"/>
  <c r="L323" i="2" s="1"/>
  <c r="T389" i="7" l="1"/>
  <c r="M323" i="2"/>
  <c r="P390" i="7" l="1"/>
  <c r="I324" i="2"/>
  <c r="J324" i="2" s="1"/>
  <c r="K324" i="2" s="1"/>
  <c r="L324" i="2" s="1"/>
  <c r="Q390" i="7" l="1"/>
  <c r="R390" i="7" s="1"/>
  <c r="S390" i="7" s="1"/>
  <c r="M324" i="2"/>
  <c r="T390" i="7" l="1"/>
  <c r="I325" i="2"/>
  <c r="J325" i="2"/>
  <c r="K325" i="2" s="1"/>
  <c r="L325" i="2" s="1"/>
  <c r="P391" i="7" l="1"/>
  <c r="M325" i="2"/>
  <c r="Q391" i="7" l="1"/>
  <c r="R391" i="7" s="1"/>
  <c r="S391" i="7" s="1"/>
  <c r="J326" i="2"/>
  <c r="K326" i="2" s="1"/>
  <c r="L326" i="2" s="1"/>
  <c r="I326" i="2"/>
  <c r="M326" i="2" s="1"/>
  <c r="T391" i="7" l="1"/>
  <c r="I327" i="2"/>
  <c r="P392" i="7" l="1"/>
  <c r="J327" i="2"/>
  <c r="K327" i="2" s="1"/>
  <c r="L327" i="2" s="1"/>
  <c r="Q392" i="7" l="1"/>
  <c r="R392" i="7" s="1"/>
  <c r="S392" i="7" s="1"/>
  <c r="M327" i="2"/>
  <c r="T392" i="7" l="1"/>
  <c r="I328" i="2"/>
  <c r="J328" i="2"/>
  <c r="K328" i="2" s="1"/>
  <c r="L328" i="2" s="1"/>
  <c r="P393" i="7" l="1"/>
  <c r="M328" i="2"/>
  <c r="Q393" i="7" l="1"/>
  <c r="R393" i="7" s="1"/>
  <c r="S393" i="7" s="1"/>
  <c r="I329" i="2"/>
  <c r="J329" i="2"/>
  <c r="K329" i="2" s="1"/>
  <c r="L329" i="2" s="1"/>
  <c r="T393" i="7" l="1"/>
  <c r="M329" i="2"/>
  <c r="P394" i="7" l="1"/>
  <c r="I330" i="2"/>
  <c r="J330" i="2" s="1"/>
  <c r="K330" i="2" s="1"/>
  <c r="L330" i="2" s="1"/>
  <c r="Q394" i="7" l="1"/>
  <c r="R394" i="7" s="1"/>
  <c r="S394" i="7" s="1"/>
  <c r="M330" i="2"/>
  <c r="T394" i="7" l="1"/>
  <c r="I331" i="2"/>
  <c r="J331" i="2"/>
  <c r="K331" i="2" s="1"/>
  <c r="L331" i="2" s="1"/>
  <c r="P395" i="7" l="1"/>
  <c r="M331" i="2"/>
  <c r="Q395" i="7" l="1"/>
  <c r="R395" i="7" s="1"/>
  <c r="S395" i="7" s="1"/>
  <c r="I332" i="2"/>
  <c r="J332" i="2" s="1"/>
  <c r="K332" i="2" s="1"/>
  <c r="L332" i="2" s="1"/>
  <c r="T395" i="7" l="1"/>
  <c r="M332" i="2"/>
  <c r="P396" i="7" l="1"/>
  <c r="Q396" i="7"/>
  <c r="R396" i="7" s="1"/>
  <c r="S396" i="7" s="1"/>
  <c r="J333" i="2"/>
  <c r="K333" i="2" s="1"/>
  <c r="L333" i="2" s="1"/>
  <c r="I333" i="2"/>
  <c r="T396" i="7" l="1"/>
  <c r="M333" i="2"/>
  <c r="P397" i="7" l="1"/>
  <c r="Q397" i="7"/>
  <c r="R397" i="7" s="1"/>
  <c r="S397" i="7" s="1"/>
  <c r="I334" i="2"/>
  <c r="J334" i="2" s="1"/>
  <c r="K334" i="2" s="1"/>
  <c r="L334" i="2" s="1"/>
  <c r="T397" i="7" l="1"/>
  <c r="M334" i="2"/>
  <c r="P398" i="7" l="1"/>
  <c r="Q398" i="7"/>
  <c r="I335" i="2"/>
  <c r="J335" i="2" s="1"/>
  <c r="K335" i="2" s="1"/>
  <c r="L335" i="2" s="1"/>
  <c r="R398" i="7" l="1"/>
  <c r="S398" i="7" s="1"/>
  <c r="M335" i="2"/>
  <c r="T398" i="7" l="1"/>
  <c r="I336" i="2"/>
  <c r="J336" i="2"/>
  <c r="K336" i="2" s="1"/>
  <c r="L336" i="2" s="1"/>
  <c r="P399" i="7" l="1"/>
  <c r="M336" i="2"/>
  <c r="Q399" i="7" l="1"/>
  <c r="R399" i="7" s="1"/>
  <c r="S399" i="7" s="1"/>
  <c r="I337" i="2"/>
  <c r="T399" i="7" l="1"/>
  <c r="J337" i="2"/>
  <c r="K337" i="2" s="1"/>
  <c r="L337" i="2" s="1"/>
  <c r="P400" i="7" l="1"/>
  <c r="M337" i="2"/>
  <c r="Q400" i="7" l="1"/>
  <c r="R400" i="7" s="1"/>
  <c r="S400" i="7" s="1"/>
  <c r="I338" i="2"/>
  <c r="J338" i="2"/>
  <c r="K338" i="2" s="1"/>
  <c r="T400" i="7" l="1"/>
  <c r="L338" i="2"/>
  <c r="M338" i="2" s="1"/>
  <c r="P401" i="7" l="1"/>
  <c r="I339" i="2"/>
  <c r="J339" i="2"/>
  <c r="M339" i="2" s="1"/>
  <c r="K339" i="2"/>
  <c r="L339" i="2" s="1"/>
  <c r="Q401" i="7" l="1"/>
  <c r="R401" i="7" s="1"/>
  <c r="S401" i="7" s="1"/>
  <c r="I340" i="2"/>
  <c r="T401" i="7" l="1"/>
  <c r="J340" i="2"/>
  <c r="K340" i="2" s="1"/>
  <c r="L340" i="2" s="1"/>
  <c r="P402" i="7" l="1"/>
  <c r="M340" i="2"/>
  <c r="Q402" i="7" l="1"/>
  <c r="R402" i="7" s="1"/>
  <c r="S402" i="7" s="1"/>
  <c r="I341" i="2"/>
  <c r="T402" i="7" l="1"/>
  <c r="J341" i="2"/>
  <c r="K341" i="2" s="1"/>
  <c r="L341" i="2" s="1"/>
  <c r="P403" i="7" l="1"/>
  <c r="M341" i="2"/>
  <c r="Q403" i="7" l="1"/>
  <c r="R403" i="7" s="1"/>
  <c r="S403" i="7" s="1"/>
  <c r="I342" i="2"/>
  <c r="J342" i="2" s="1"/>
  <c r="K342" i="2" s="1"/>
  <c r="L342" i="2" s="1"/>
  <c r="T403" i="7" l="1"/>
  <c r="M342" i="2"/>
  <c r="P404" i="7" l="1"/>
  <c r="I343" i="2"/>
  <c r="J343" i="2"/>
  <c r="K343" i="2" s="1"/>
  <c r="L343" i="2" s="1"/>
  <c r="Q404" i="7" l="1"/>
  <c r="R404" i="7" s="1"/>
  <c r="S404" i="7" s="1"/>
  <c r="M343" i="2"/>
  <c r="T404" i="7" l="1"/>
  <c r="I344" i="2"/>
  <c r="J344" i="2" s="1"/>
  <c r="K344" i="2" s="1"/>
  <c r="L344" i="2" s="1"/>
  <c r="P405" i="7" l="1"/>
  <c r="M344" i="2"/>
  <c r="Q405" i="7" l="1"/>
  <c r="R405" i="7" s="1"/>
  <c r="S405" i="7" s="1"/>
  <c r="I345" i="2"/>
  <c r="J345" i="2"/>
  <c r="K345" i="2" s="1"/>
  <c r="L345" i="2" s="1"/>
  <c r="T405" i="7" l="1"/>
  <c r="M345" i="2"/>
  <c r="P406" i="7" l="1"/>
  <c r="I346" i="2"/>
  <c r="J346" i="2" s="1"/>
  <c r="Q406" i="7" l="1"/>
  <c r="R406" i="7" s="1"/>
  <c r="S406" i="7" s="1"/>
  <c r="K346" i="2"/>
  <c r="L346" i="2" s="1"/>
  <c r="M346" i="2" s="1"/>
  <c r="T406" i="7" l="1"/>
  <c r="I347" i="2"/>
  <c r="J347" i="2"/>
  <c r="P407" i="7" l="1"/>
  <c r="K347" i="2"/>
  <c r="L347" i="2" s="1"/>
  <c r="Q407" i="7" l="1"/>
  <c r="R407" i="7" s="1"/>
  <c r="S407" i="7" s="1"/>
  <c r="M347" i="2"/>
  <c r="T407" i="7" l="1"/>
  <c r="I348" i="2"/>
  <c r="J348" i="2"/>
  <c r="K348" i="2"/>
  <c r="L348" i="2" s="1"/>
  <c r="P408" i="7" l="1"/>
  <c r="M348" i="2"/>
  <c r="Q408" i="7" l="1"/>
  <c r="R408" i="7" s="1"/>
  <c r="S408" i="7" s="1"/>
  <c r="I349" i="2"/>
  <c r="J349" i="2" s="1"/>
  <c r="K349" i="2" s="1"/>
  <c r="L349" i="2" s="1"/>
  <c r="T408" i="7" l="1"/>
  <c r="M349" i="2"/>
  <c r="P409" i="7" l="1"/>
  <c r="I350" i="2"/>
  <c r="J350" i="2" s="1"/>
  <c r="Q409" i="7" l="1"/>
  <c r="R409" i="7" s="1"/>
  <c r="S409" i="7" s="1"/>
  <c r="K350" i="2"/>
  <c r="L350" i="2" s="1"/>
  <c r="T409" i="7" l="1"/>
  <c r="M350" i="2"/>
  <c r="P410" i="7" l="1"/>
  <c r="I351" i="2"/>
  <c r="J351" i="2" s="1"/>
  <c r="K351" i="2" s="1"/>
  <c r="L351" i="2" s="1"/>
  <c r="Q410" i="7" l="1"/>
  <c r="R410" i="7" s="1"/>
  <c r="S410" i="7" s="1"/>
  <c r="M351" i="2"/>
  <c r="T410" i="7" l="1"/>
  <c r="I352" i="2"/>
  <c r="P411" i="7" l="1"/>
  <c r="J352" i="2"/>
  <c r="K352" i="2" s="1"/>
  <c r="L352" i="2" s="1"/>
  <c r="Q411" i="7" l="1"/>
  <c r="R411" i="7" s="1"/>
  <c r="S411" i="7" s="1"/>
  <c r="M352" i="2"/>
  <c r="T411" i="7" l="1"/>
  <c r="I353" i="2"/>
  <c r="J353" i="2" s="1"/>
  <c r="K353" i="2" s="1"/>
  <c r="L353" i="2" s="1"/>
  <c r="P412" i="7" l="1"/>
  <c r="M353" i="2"/>
  <c r="Q412" i="7" l="1"/>
  <c r="R412" i="7" s="1"/>
  <c r="S412" i="7" s="1"/>
  <c r="I354" i="2"/>
  <c r="J354" i="2" s="1"/>
  <c r="T412" i="7" l="1"/>
  <c r="K354" i="2"/>
  <c r="L354" i="2" s="1"/>
  <c r="P413" i="7" l="1"/>
  <c r="M354" i="2"/>
  <c r="Q413" i="7" l="1"/>
  <c r="R413" i="7" s="1"/>
  <c r="S413" i="7" s="1"/>
  <c r="I355" i="2"/>
  <c r="J355" i="2" s="1"/>
  <c r="K355" i="2" s="1"/>
  <c r="L355" i="2" s="1"/>
  <c r="T413" i="7" l="1"/>
  <c r="M355" i="2"/>
  <c r="I356" i="2" l="1"/>
  <c r="J356" i="2" s="1"/>
  <c r="K356" i="2" l="1"/>
  <c r="L356" i="2" s="1"/>
  <c r="M356" i="2" l="1"/>
  <c r="I357" i="2" l="1"/>
  <c r="J357" i="2" s="1"/>
  <c r="K357" i="2" s="1"/>
  <c r="L357" i="2" s="1"/>
  <c r="M357" i="2" l="1"/>
  <c r="I358" i="2" l="1"/>
  <c r="J358" i="2" l="1"/>
  <c r="K358" i="2" s="1"/>
  <c r="L358" i="2" s="1"/>
  <c r="M358" i="2" l="1"/>
  <c r="I359" i="2" l="1"/>
  <c r="J359" i="2" s="1"/>
  <c r="K359" i="2" l="1"/>
  <c r="L359" i="2" s="1"/>
  <c r="M359" i="2"/>
  <c r="I360" i="2" l="1"/>
  <c r="J360" i="2" l="1"/>
  <c r="K360" i="2" s="1"/>
  <c r="L360" i="2" s="1"/>
  <c r="M360" i="2" l="1"/>
  <c r="I361" i="2" l="1"/>
  <c r="J361" i="2"/>
  <c r="K361" i="2" s="1"/>
  <c r="L361" i="2" s="1"/>
  <c r="M361" i="2" l="1"/>
  <c r="I362" i="2" l="1"/>
  <c r="J362" i="2" s="1"/>
  <c r="K362" i="2" l="1"/>
  <c r="L362" i="2" s="1"/>
  <c r="M362" i="2" l="1"/>
  <c r="I363" i="2" l="1"/>
  <c r="J363" i="2"/>
  <c r="K363" i="2" s="1"/>
  <c r="L363" i="2" s="1"/>
  <c r="M363" i="2" l="1"/>
  <c r="I364" i="2" l="1"/>
  <c r="J364" i="2"/>
  <c r="K364" i="2" l="1"/>
  <c r="L364" i="2" s="1"/>
  <c r="M364" i="2" l="1"/>
  <c r="I365" i="2" l="1"/>
  <c r="J365" i="2" s="1"/>
  <c r="K365" i="2" s="1"/>
  <c r="L365" i="2" s="1"/>
  <c r="M365" i="2" l="1"/>
  <c r="I366" i="2" l="1"/>
  <c r="J366" i="2" l="1"/>
  <c r="K366" i="2" s="1"/>
  <c r="L366" i="2" s="1"/>
  <c r="M366" i="2" l="1"/>
  <c r="I367" i="2" l="1"/>
  <c r="J367" i="2"/>
  <c r="K367" i="2" s="1"/>
  <c r="L367" i="2" s="1"/>
  <c r="M367" i="2" l="1"/>
  <c r="I368" i="2" l="1"/>
  <c r="J368" i="2" s="1"/>
  <c r="K368" i="2" s="1"/>
  <c r="L368" i="2" s="1"/>
  <c r="M368" i="2" l="1"/>
  <c r="I369" i="2" l="1"/>
  <c r="J369" i="2"/>
  <c r="K369" i="2" s="1"/>
  <c r="L369" i="2" s="1"/>
  <c r="M369" i="2" l="1"/>
  <c r="I370" i="2" l="1"/>
  <c r="J370" i="2" s="1"/>
  <c r="K370" i="2" l="1"/>
  <c r="L370" i="2" s="1"/>
  <c r="M370" i="2" l="1"/>
  <c r="I371" i="2" l="1"/>
  <c r="J371" i="2"/>
  <c r="K371" i="2" s="1"/>
  <c r="L371" i="2" s="1"/>
  <c r="M371" i="2" l="1"/>
  <c r="I372" i="2" l="1"/>
  <c r="J372" i="2" s="1"/>
  <c r="K372" i="2" l="1"/>
  <c r="L372" i="2" s="1"/>
  <c r="M372" i="2" l="1"/>
  <c r="I373" i="2" l="1"/>
  <c r="J373" i="2" s="1"/>
  <c r="K373" i="2" s="1"/>
  <c r="L373" i="2" s="1"/>
  <c r="M373" i="2" l="1"/>
  <c r="I374" i="2" l="1"/>
  <c r="J374" i="2" l="1"/>
  <c r="K374" i="2" s="1"/>
  <c r="L374" i="2" s="1"/>
  <c r="M374" i="2" l="1"/>
  <c r="I375" i="2" l="1"/>
  <c r="J375" i="2" s="1"/>
  <c r="K375" i="2" s="1"/>
  <c r="L375" i="2" s="1"/>
  <c r="M375" i="2" l="1"/>
  <c r="I376" i="2" l="1"/>
  <c r="J376" i="2"/>
  <c r="K376" i="2" s="1"/>
  <c r="L376" i="2" s="1"/>
  <c r="M376" i="2" l="1"/>
  <c r="I377" i="2" l="1"/>
  <c r="J377" i="2"/>
  <c r="K377" i="2" s="1"/>
  <c r="L377" i="2" s="1"/>
  <c r="M377" i="2" l="1"/>
  <c r="I378" i="2" l="1"/>
  <c r="J378" i="2"/>
  <c r="K378" i="2" l="1"/>
  <c r="L378" i="2" s="1"/>
  <c r="M378" i="2" l="1"/>
  <c r="I379" i="2" l="1"/>
  <c r="J379" i="2"/>
  <c r="K379" i="2" s="1"/>
  <c r="L379" i="2" s="1"/>
  <c r="M379" i="2" l="1"/>
  <c r="I380" i="2" l="1"/>
  <c r="J380" i="2"/>
  <c r="K380" i="2" l="1"/>
  <c r="L380" i="2" s="1"/>
  <c r="M380" i="2" l="1"/>
  <c r="I381" i="2" l="1"/>
  <c r="J381" i="2" s="1"/>
  <c r="K381" i="2" s="1"/>
  <c r="L381" i="2" s="1"/>
  <c r="M381" i="2" l="1"/>
  <c r="I382" i="2" l="1"/>
  <c r="J382" i="2" l="1"/>
  <c r="K382" i="2" s="1"/>
  <c r="L382" i="2" s="1"/>
  <c r="M382" i="2" l="1"/>
  <c r="I383" i="2" l="1"/>
  <c r="J383" i="2"/>
  <c r="K383" i="2" l="1"/>
  <c r="L383" i="2" s="1"/>
  <c r="M383" i="2" l="1"/>
  <c r="I384" i="2" l="1"/>
  <c r="J384" i="2"/>
  <c r="K384" i="2" s="1"/>
  <c r="L384" i="2" s="1"/>
  <c r="M384" i="2" l="1"/>
  <c r="I385" i="2" l="1"/>
  <c r="J385" i="2"/>
  <c r="K385" i="2" s="1"/>
  <c r="L385" i="2" s="1"/>
  <c r="M385" i="2" l="1"/>
  <c r="I386" i="2" l="1"/>
  <c r="J386" i="2" s="1"/>
  <c r="K386" i="2" s="1"/>
  <c r="L386" i="2" s="1"/>
  <c r="M386" i="2" l="1"/>
  <c r="I387" i="2" l="1"/>
  <c r="J387" i="2" l="1"/>
  <c r="K387" i="2" s="1"/>
  <c r="L387" i="2" s="1"/>
  <c r="M387" i="2" l="1"/>
  <c r="I388" i="2" l="1"/>
  <c r="J388" i="2"/>
  <c r="K388" i="2" s="1"/>
  <c r="L388" i="2" s="1"/>
  <c r="M388" i="2" l="1"/>
  <c r="J389" i="2" l="1"/>
  <c r="K389" i="2" s="1"/>
  <c r="L389" i="2" s="1"/>
  <c r="I389" i="2"/>
  <c r="M389" i="2" l="1"/>
  <c r="I390" i="2" l="1"/>
  <c r="J390" i="2" l="1"/>
  <c r="K390" i="2" s="1"/>
  <c r="L390" i="2" s="1"/>
  <c r="M390" i="2" l="1"/>
  <c r="I391" i="2" l="1"/>
  <c r="J391" i="2" s="1"/>
  <c r="K391" i="2" l="1"/>
  <c r="L391" i="2" s="1"/>
  <c r="M391" i="2" l="1"/>
  <c r="I392" i="2" l="1"/>
  <c r="J392" i="2"/>
  <c r="K392" i="2" s="1"/>
  <c r="L392" i="2" s="1"/>
  <c r="M392" i="2" l="1"/>
  <c r="I393" i="2" l="1"/>
  <c r="J393" i="2"/>
  <c r="K393" i="2" l="1"/>
  <c r="L393" i="2" s="1"/>
  <c r="M393" i="2" l="1"/>
  <c r="I394" i="2" l="1"/>
  <c r="J394" i="2" s="1"/>
  <c r="K394" i="2" s="1"/>
  <c r="L394" i="2" s="1"/>
  <c r="M394" i="2" l="1"/>
  <c r="I395" i="2" l="1"/>
  <c r="J395" i="2" l="1"/>
  <c r="K395" i="2" s="1"/>
  <c r="L395" i="2" s="1"/>
  <c r="M395" i="2" l="1"/>
  <c r="I396" i="2" l="1"/>
  <c r="J396" i="2" s="1"/>
  <c r="K396" i="2" l="1"/>
  <c r="L396" i="2" s="1"/>
  <c r="M396" i="2" l="1"/>
  <c r="I397" i="2" l="1"/>
  <c r="J397" i="2" s="1"/>
  <c r="K397" i="2" s="1"/>
  <c r="L397" i="2" s="1"/>
  <c r="M397" i="2" l="1"/>
  <c r="I398" i="2" l="1"/>
  <c r="J398" i="2" s="1"/>
  <c r="K398" i="2" l="1"/>
  <c r="L398" i="2" s="1"/>
  <c r="M398" i="2" l="1"/>
  <c r="I399" i="2" l="1"/>
  <c r="J399" i="2"/>
  <c r="K399" i="2"/>
  <c r="M399" i="2" l="1"/>
  <c r="L399" i="2"/>
  <c r="K400" i="2" l="1"/>
  <c r="L400" i="2"/>
  <c r="I400" i="2"/>
  <c r="M400" i="2" s="1"/>
  <c r="J400" i="2"/>
  <c r="I401" i="2" l="1"/>
  <c r="J401" i="2" l="1"/>
  <c r="K401" i="2" s="1"/>
  <c r="L401" i="2" s="1"/>
  <c r="M401" i="2" l="1"/>
  <c r="I402" i="2" l="1"/>
  <c r="J402" i="2" s="1"/>
  <c r="K402" i="2" s="1"/>
  <c r="L402" i="2" s="1"/>
  <c r="M402" i="2" l="1"/>
  <c r="I403" i="2" l="1"/>
  <c r="J403" i="2" l="1"/>
  <c r="K403" i="2" s="1"/>
  <c r="L403" i="2" s="1"/>
  <c r="M403" i="2" l="1"/>
  <c r="I404" i="2" l="1"/>
  <c r="J404" i="2"/>
  <c r="K404" i="2"/>
  <c r="L404" i="2" s="1"/>
  <c r="M404" i="2" l="1"/>
  <c r="I405" i="2" l="1"/>
  <c r="J405" i="2" l="1"/>
  <c r="K405" i="2" s="1"/>
  <c r="L405" i="2" s="1"/>
  <c r="M405" i="2" l="1"/>
  <c r="I406" i="2" l="1"/>
  <c r="M406" i="2" l="1"/>
  <c r="J406" i="2"/>
  <c r="K406" i="2" s="1"/>
  <c r="L406" i="2" s="1"/>
  <c r="I407" i="2" l="1"/>
  <c r="J407" i="2"/>
  <c r="K407" i="2" s="1"/>
  <c r="L407" i="2" s="1"/>
  <c r="M407" i="2" l="1"/>
  <c r="I408" i="2" l="1"/>
  <c r="J408" i="2" l="1"/>
  <c r="K408" i="2" s="1"/>
  <c r="L408" i="2" s="1"/>
  <c r="M408" i="2" l="1"/>
  <c r="I409" i="2" l="1"/>
  <c r="J409" i="2"/>
  <c r="K409" i="2" l="1"/>
  <c r="L409" i="2" s="1"/>
  <c r="M409" i="2" l="1"/>
  <c r="I410" i="2" l="1"/>
  <c r="J410" i="2"/>
  <c r="K410" i="2" s="1"/>
  <c r="L410" i="2" s="1"/>
  <c r="M410" i="2" l="1"/>
  <c r="I411" i="2" l="1"/>
  <c r="J411" i="2" l="1"/>
  <c r="K411" i="2" s="1"/>
  <c r="L411" i="2" s="1"/>
  <c r="M411" i="2" l="1"/>
  <c r="I412" i="2" l="1"/>
  <c r="J412" i="2"/>
  <c r="K412" i="2" s="1"/>
  <c r="L412" i="2" s="1"/>
  <c r="M412" i="2" l="1"/>
  <c r="I413" i="2" l="1"/>
  <c r="J413" i="2" s="1"/>
  <c r="K413" i="2" s="1"/>
  <c r="L413" i="2" s="1"/>
  <c r="M413" i="2" l="1"/>
  <c r="I414" i="2" l="1"/>
  <c r="J414" i="2" s="1"/>
  <c r="K414" i="2" l="1"/>
  <c r="L414" i="2" s="1"/>
  <c r="M414" i="2" l="1"/>
  <c r="I415" i="2" l="1"/>
  <c r="J415" i="2"/>
  <c r="K415" i="2" s="1"/>
  <c r="L415" i="2" s="1"/>
  <c r="M415" i="2" l="1"/>
  <c r="I416" i="2" l="1"/>
  <c r="J416" i="2" l="1"/>
  <c r="K416" i="2" s="1"/>
  <c r="L416" i="2" s="1"/>
  <c r="M416" i="2" l="1"/>
  <c r="I417" i="2" l="1"/>
  <c r="J417" i="2" l="1"/>
  <c r="K417" i="2" s="1"/>
  <c r="L417" i="2" s="1"/>
  <c r="M417" i="2" l="1"/>
  <c r="I418" i="2" l="1"/>
  <c r="J418" i="2" l="1"/>
  <c r="K418" i="2" s="1"/>
  <c r="L418" i="2" s="1"/>
  <c r="M418" i="2" l="1"/>
  <c r="I419" i="2" l="1"/>
  <c r="J419" i="2"/>
  <c r="K419" i="2"/>
  <c r="L419" i="2" s="1"/>
  <c r="M419" i="2" l="1"/>
  <c r="I420" i="2" l="1"/>
  <c r="J420" i="2"/>
  <c r="K420" i="2" l="1"/>
  <c r="L420" i="2" s="1"/>
  <c r="M420" i="2" l="1"/>
  <c r="K421" i="2" l="1"/>
  <c r="I421" i="2"/>
  <c r="J421" i="2"/>
  <c r="M421" i="2" l="1"/>
  <c r="L421" i="2"/>
  <c r="I422" i="2" l="1"/>
  <c r="J422" i="2" s="1"/>
  <c r="K422" i="2" s="1"/>
  <c r="L422" i="2" s="1"/>
  <c r="M422" i="2" l="1"/>
  <c r="I423" i="2" l="1"/>
  <c r="J423" i="2" s="1"/>
  <c r="K423" i="2" l="1"/>
  <c r="L423" i="2" s="1"/>
  <c r="M423" i="2" l="1"/>
  <c r="I424" i="2" l="1"/>
  <c r="J424" i="2" s="1"/>
  <c r="K424" i="2" s="1"/>
  <c r="L424" i="2" s="1"/>
  <c r="M424" i="2" l="1"/>
  <c r="I425" i="2" l="1"/>
  <c r="J425" i="2" s="1"/>
  <c r="K425" i="2" l="1"/>
  <c r="L425" i="2" s="1"/>
  <c r="M425" i="2" l="1"/>
  <c r="I426" i="2" l="1"/>
  <c r="J426" i="2" s="1"/>
  <c r="K426" i="2" s="1"/>
  <c r="L426" i="2" s="1"/>
  <c r="M426" i="2" l="1"/>
  <c r="I427" i="2" l="1"/>
  <c r="J427" i="2" l="1"/>
  <c r="K427" i="2" s="1"/>
  <c r="L427" i="2" s="1"/>
  <c r="M427" i="2" l="1"/>
  <c r="I428" i="2" l="1"/>
  <c r="J428" i="2" s="1"/>
  <c r="K428" i="2" s="1"/>
  <c r="L428" i="2" s="1"/>
  <c r="M428" i="2" l="1"/>
  <c r="I429" i="2" l="1"/>
  <c r="J429" i="2"/>
  <c r="K429" i="2" s="1"/>
  <c r="L429" i="2" s="1"/>
  <c r="M429" i="2" l="1"/>
  <c r="I430" i="2" l="1"/>
  <c r="J430" i="2" s="1"/>
  <c r="K430" i="2" s="1"/>
  <c r="L430" i="2" s="1"/>
  <c r="M430" i="2" l="1"/>
  <c r="I431" i="2" l="1"/>
  <c r="J431" i="2"/>
  <c r="K431" i="2" s="1"/>
  <c r="L431" i="2" s="1"/>
  <c r="M431" i="2" l="1"/>
  <c r="I432" i="2" l="1"/>
  <c r="J432" i="2" l="1"/>
  <c r="K432" i="2" s="1"/>
  <c r="L432" i="2" s="1"/>
  <c r="M432" i="2" l="1"/>
  <c r="I433" i="2" l="1"/>
  <c r="J433" i="2" s="1"/>
  <c r="K433" i="2" s="1"/>
  <c r="L433" i="2" s="1"/>
  <c r="M433" i="2" l="1"/>
  <c r="I434" i="2" l="1"/>
  <c r="J434" i="2" l="1"/>
  <c r="K434" i="2" s="1"/>
  <c r="L434" i="2" s="1"/>
  <c r="M434" i="2" l="1"/>
  <c r="I435" i="2" l="1"/>
  <c r="J435" i="2" s="1"/>
  <c r="K435" i="2" l="1"/>
  <c r="L435" i="2" s="1"/>
  <c r="M435" i="2" l="1"/>
  <c r="I436" i="2" l="1"/>
  <c r="J436" i="2" s="1"/>
  <c r="K436" i="2" s="1"/>
  <c r="L436" i="2" s="1"/>
  <c r="M436" i="2" l="1"/>
  <c r="I437" i="2" l="1"/>
  <c r="J437" i="2" s="1"/>
  <c r="K437" i="2" s="1"/>
  <c r="L437" i="2" s="1"/>
  <c r="M437" i="2" l="1"/>
  <c r="I438" i="2" l="1"/>
  <c r="J438" i="2"/>
  <c r="K438" i="2" s="1"/>
  <c r="L438" i="2" s="1"/>
  <c r="M438" i="2" l="1"/>
  <c r="I439" i="2" l="1"/>
  <c r="J439" i="2" s="1"/>
  <c r="K439" i="2" s="1"/>
  <c r="L439" i="2" s="1"/>
  <c r="M439" i="2" l="1"/>
  <c r="I440" i="2" l="1"/>
  <c r="J440" i="2" s="1"/>
  <c r="K440" i="2" s="1"/>
  <c r="L440" i="2" s="1"/>
  <c r="M440" i="2" l="1"/>
  <c r="I441" i="2" l="1"/>
  <c r="J441" i="2" s="1"/>
  <c r="K441" i="2" s="1"/>
  <c r="L441" i="2" s="1"/>
  <c r="M441" i="2" l="1"/>
  <c r="I442" i="2" l="1"/>
  <c r="J442" i="2" s="1"/>
  <c r="K442" i="2" s="1"/>
  <c r="L442" i="2" s="1"/>
  <c r="M442" i="2" l="1"/>
  <c r="I443" i="2" l="1"/>
  <c r="J443" i="2"/>
  <c r="K443" i="2" s="1"/>
  <c r="L443" i="2" s="1"/>
  <c r="M443" i="2" l="1"/>
  <c r="I444" i="2" l="1"/>
  <c r="J444" i="2" s="1"/>
  <c r="K444" i="2" s="1"/>
  <c r="L444" i="2" s="1"/>
  <c r="M444" i="2" l="1"/>
  <c r="I445" i="2" l="1"/>
  <c r="J445" i="2"/>
  <c r="K445" i="2" s="1"/>
  <c r="L445" i="2" s="1"/>
  <c r="M445" i="2" l="1"/>
  <c r="I446" i="2" l="1"/>
  <c r="J446" i="2" s="1"/>
  <c r="K446" i="2" s="1"/>
  <c r="L446" i="2" s="1"/>
  <c r="M446" i="2" l="1"/>
  <c r="I447" i="2" l="1"/>
  <c r="J447" i="2" s="1"/>
  <c r="K447" i="2" l="1"/>
  <c r="L447" i="2" s="1"/>
  <c r="M447" i="2" l="1"/>
  <c r="I448" i="2" l="1"/>
  <c r="J448" i="2"/>
  <c r="K448" i="2" s="1"/>
  <c r="L448" i="2" s="1"/>
  <c r="M448" i="2" l="1"/>
  <c r="I449" i="2" l="1"/>
  <c r="J449" i="2" s="1"/>
  <c r="K449" i="2" l="1"/>
  <c r="L449" i="2" s="1"/>
  <c r="M449" i="2"/>
  <c r="I450" i="2" l="1"/>
  <c r="J450" i="2" s="1"/>
  <c r="K450" i="2" s="1"/>
  <c r="L450" i="2" s="1"/>
  <c r="M450" i="2" l="1"/>
  <c r="I451" i="2" l="1"/>
  <c r="J451" i="2"/>
  <c r="K451" i="2"/>
  <c r="L451" i="2" s="1"/>
  <c r="M451" i="2" l="1"/>
  <c r="I452" i="2" l="1"/>
  <c r="J452" i="2"/>
  <c r="K452" i="2" s="1"/>
  <c r="L452" i="2" l="1"/>
  <c r="M452" i="2" s="1"/>
  <c r="I453" i="2" l="1"/>
  <c r="J453" i="2" l="1"/>
  <c r="K453" i="2" s="1"/>
  <c r="L453" i="2" s="1"/>
  <c r="M453" i="2" l="1"/>
  <c r="I454" i="2" l="1"/>
  <c r="J454" i="2" s="1"/>
  <c r="K454" i="2" s="1"/>
  <c r="L454" i="2" s="1"/>
  <c r="M454" i="2" l="1"/>
  <c r="I455" i="2" l="1"/>
  <c r="J455" i="2" s="1"/>
  <c r="K455" i="2" l="1"/>
  <c r="L455" i="2" s="1"/>
  <c r="M455" i="2" l="1"/>
  <c r="I456" i="2" l="1"/>
  <c r="J456" i="2"/>
  <c r="K456" i="2" l="1"/>
  <c r="L456" i="2" s="1"/>
  <c r="M456" i="2" l="1"/>
  <c r="I457" i="2" l="1"/>
  <c r="J457" i="2" s="1"/>
  <c r="K457" i="2" s="1"/>
  <c r="L457" i="2" s="1"/>
  <c r="M457" i="2" l="1"/>
  <c r="I458" i="2" l="1"/>
  <c r="J458" i="2" s="1"/>
  <c r="K458" i="2" s="1"/>
  <c r="L458" i="2" s="1"/>
  <c r="M458" i="2" l="1"/>
  <c r="I459" i="2" l="1"/>
  <c r="J459" i="2"/>
  <c r="K459" i="2"/>
  <c r="L459" i="2" l="1"/>
  <c r="M459" i="2" s="1"/>
  <c r="I460" i="2" l="1"/>
  <c r="J460" i="2" s="1"/>
  <c r="K460" i="2" s="1"/>
  <c r="L460" i="2" s="1"/>
  <c r="M460" i="2" l="1"/>
  <c r="I461" i="2" l="1"/>
  <c r="J461" i="2"/>
  <c r="K461" i="2" s="1"/>
  <c r="L461" i="2" s="1"/>
  <c r="M461" i="2" l="1"/>
  <c r="I462" i="2" l="1"/>
  <c r="J462" i="2"/>
  <c r="K462" i="2" s="1"/>
  <c r="L462" i="2" s="1"/>
  <c r="M462" i="2" l="1"/>
  <c r="I463" i="2" l="1"/>
  <c r="J463" i="2" s="1"/>
  <c r="K463" i="2" s="1"/>
  <c r="L463" i="2" s="1"/>
  <c r="M463" i="2" l="1"/>
  <c r="I464" i="2" l="1"/>
  <c r="J464" i="2"/>
  <c r="K464" i="2" s="1"/>
  <c r="L464" i="2" s="1"/>
  <c r="M464" i="2" l="1"/>
  <c r="I465" i="2" l="1"/>
  <c r="J465" i="2"/>
  <c r="K465" i="2" s="1"/>
  <c r="L465" i="2" l="1"/>
  <c r="M465" i="2" s="1"/>
  <c r="I466" i="2" l="1"/>
  <c r="J466" i="2" s="1"/>
  <c r="K466" i="2" s="1"/>
  <c r="L466" i="2" s="1"/>
  <c r="M466" i="2" l="1"/>
  <c r="I467" i="2" l="1"/>
  <c r="J467" i="2"/>
  <c r="K467" i="2" s="1"/>
  <c r="L467" i="2" s="1"/>
  <c r="M467" i="2" l="1"/>
  <c r="I468" i="2" l="1"/>
  <c r="J468" i="2" s="1"/>
  <c r="K468" i="2" s="1"/>
  <c r="L468" i="2" s="1"/>
  <c r="M468" i="2" l="1"/>
  <c r="I469" i="2" l="1"/>
  <c r="J469" i="2"/>
  <c r="K469" i="2" s="1"/>
  <c r="L469" i="2" s="1"/>
  <c r="M469" i="2" l="1"/>
  <c r="I470" i="2" l="1"/>
  <c r="J470" i="2"/>
  <c r="K470" i="2" s="1"/>
  <c r="L470" i="2" s="1"/>
  <c r="M470" i="2" l="1"/>
  <c r="I471" i="2" l="1"/>
  <c r="J471" i="2"/>
  <c r="K471" i="2" s="1"/>
  <c r="L471" i="2" l="1"/>
  <c r="M471" i="2"/>
  <c r="I472" i="2" l="1"/>
  <c r="J472" i="2"/>
  <c r="K472" i="2" l="1"/>
  <c r="L472" i="2" s="1"/>
  <c r="M472" i="2" l="1"/>
  <c r="I473" i="2" l="1"/>
  <c r="J473" i="2"/>
  <c r="K473" i="2"/>
  <c r="L473" i="2" s="1"/>
  <c r="M473" i="2" l="1"/>
  <c r="I474" i="2" l="1"/>
  <c r="J474" i="2" s="1"/>
  <c r="K474" i="2" s="1"/>
  <c r="L474" i="2" s="1"/>
  <c r="M474" i="2" l="1"/>
  <c r="I475" i="2" l="1"/>
  <c r="J475" i="2" l="1"/>
  <c r="K475" i="2" s="1"/>
  <c r="L475" i="2" s="1"/>
  <c r="M475" i="2" l="1"/>
  <c r="I476" i="2" l="1"/>
  <c r="J476" i="2" s="1"/>
  <c r="K476" i="2" s="1"/>
  <c r="L476" i="2" s="1"/>
  <c r="M476" i="2" l="1"/>
  <c r="I477" i="2" l="1"/>
  <c r="J477" i="2" l="1"/>
  <c r="K477" i="2" s="1"/>
  <c r="L477" i="2" s="1"/>
  <c r="M477" i="2" l="1"/>
  <c r="I478" i="2" l="1"/>
  <c r="J478" i="2"/>
  <c r="K478" i="2" s="1"/>
  <c r="L478" i="2" s="1"/>
  <c r="M478" i="2" l="1"/>
  <c r="I479" i="2" l="1"/>
  <c r="J479" i="2" s="1"/>
  <c r="K479" i="2" s="1"/>
  <c r="L479" i="2" s="1"/>
  <c r="M479" i="2" l="1"/>
  <c r="I480" i="2" l="1"/>
  <c r="J480" i="2"/>
  <c r="K480" i="2" s="1"/>
  <c r="L480" i="2" s="1"/>
  <c r="M480" i="2" l="1"/>
  <c r="I481" i="2" l="1"/>
  <c r="J481" i="2"/>
  <c r="K481" i="2" s="1"/>
  <c r="L481" i="2" s="1"/>
  <c r="M481" i="2" l="1"/>
  <c r="I482" i="2" l="1"/>
  <c r="J482" i="2" l="1"/>
  <c r="K482" i="2" s="1"/>
  <c r="L482" i="2" s="1"/>
  <c r="M482" i="2" l="1"/>
  <c r="I483" i="2" l="1"/>
  <c r="J483" i="2" l="1"/>
  <c r="K483" i="2" s="1"/>
  <c r="L483" i="2" s="1"/>
  <c r="M483" i="2" l="1"/>
  <c r="I484" i="2" l="1"/>
  <c r="J484" i="2"/>
  <c r="K484" i="2" s="1"/>
  <c r="L484" i="2" s="1"/>
  <c r="M484" i="2" l="1"/>
  <c r="I485" i="2" l="1"/>
  <c r="J485" i="2" l="1"/>
  <c r="K485" i="2" s="1"/>
  <c r="L485" i="2" s="1"/>
  <c r="M485" i="2" l="1"/>
  <c r="I486" i="2" l="1"/>
  <c r="J486" i="2"/>
  <c r="K486" i="2" s="1"/>
  <c r="L486" i="2" s="1"/>
  <c r="M486" i="2" l="1"/>
  <c r="I487" i="2" l="1"/>
  <c r="J487" i="2"/>
  <c r="K487" i="2" s="1"/>
  <c r="L487" i="2" s="1"/>
  <c r="M487" i="2" l="1"/>
  <c r="I488" i="2" l="1"/>
  <c r="J488" i="2" l="1"/>
  <c r="K488" i="2" s="1"/>
  <c r="L488" i="2" s="1"/>
  <c r="M488" i="2" l="1"/>
  <c r="I489" i="2" l="1"/>
  <c r="J489" i="2"/>
  <c r="K489" i="2"/>
  <c r="L489" i="2" s="1"/>
  <c r="M489" i="2" l="1"/>
  <c r="I490" i="2" l="1"/>
  <c r="J490" i="2" s="1"/>
  <c r="K490" i="2" s="1"/>
  <c r="L490" i="2" s="1"/>
  <c r="M490" i="2" l="1"/>
  <c r="I491" i="2" l="1"/>
  <c r="J491" i="2"/>
  <c r="K491" i="2" s="1"/>
  <c r="L491" i="2" s="1"/>
  <c r="M491" i="2" l="1"/>
  <c r="I492" i="2" l="1"/>
  <c r="J492" i="2"/>
  <c r="K492" i="2" s="1"/>
  <c r="L492" i="2" s="1"/>
  <c r="M492" i="2" l="1"/>
  <c r="I493" i="2" l="1"/>
  <c r="J493" i="2" l="1"/>
  <c r="K493" i="2" s="1"/>
  <c r="L493" i="2" s="1"/>
  <c r="M493" i="2" l="1"/>
  <c r="I494" i="2" l="1"/>
  <c r="J494" i="2" s="1"/>
  <c r="K494" i="2" s="1"/>
  <c r="L494" i="2" s="1"/>
  <c r="M494" i="2" l="1"/>
  <c r="I495" i="2" l="1"/>
  <c r="J495" i="2" s="1"/>
  <c r="K495" i="2" l="1"/>
  <c r="L495" i="2" s="1"/>
  <c r="M495" i="2" l="1"/>
  <c r="I496" i="2" l="1"/>
  <c r="J496" i="2" l="1"/>
  <c r="K496" i="2" s="1"/>
  <c r="L496" i="2" s="1"/>
  <c r="M496" i="2" l="1"/>
  <c r="I497" i="2" l="1"/>
  <c r="J497" i="2" s="1"/>
  <c r="K497" i="2" l="1"/>
  <c r="L497" i="2" s="1"/>
  <c r="M497" i="2" l="1"/>
  <c r="I498" i="2" l="1"/>
  <c r="J498" i="2" l="1"/>
  <c r="K498" i="2" s="1"/>
  <c r="L498" i="2" s="1"/>
  <c r="M498" i="2" l="1"/>
  <c r="I499" i="2" l="1"/>
  <c r="J499" i="2" s="1"/>
  <c r="K499" i="2" s="1"/>
  <c r="L499" i="2" s="1"/>
  <c r="M499" i="2" l="1"/>
  <c r="I500" i="2" l="1"/>
  <c r="J500" i="2" l="1"/>
  <c r="K500" i="2" s="1"/>
  <c r="L500" i="2" s="1"/>
  <c r="M500" i="2" l="1"/>
  <c r="I501" i="2" l="1"/>
  <c r="J501" i="2"/>
  <c r="K501" i="2" s="1"/>
  <c r="L501" i="2" s="1"/>
  <c r="M501" i="2" l="1"/>
  <c r="I502" i="2" l="1"/>
  <c r="J502" i="2" s="1"/>
  <c r="K502" i="2" s="1"/>
  <c r="L502" i="2" s="1"/>
  <c r="M502" i="2" l="1"/>
  <c r="I503" i="2" l="1"/>
  <c r="J503" i="2" s="1"/>
  <c r="K503" i="2" s="1"/>
  <c r="L503" i="2" s="1"/>
  <c r="M503" i="2" l="1"/>
  <c r="I504" i="2" l="1"/>
  <c r="J504" i="2"/>
  <c r="K504" i="2" s="1"/>
  <c r="L504" i="2" s="1"/>
  <c r="M504" i="2" l="1"/>
  <c r="I505" i="2" l="1"/>
  <c r="J505" i="2" s="1"/>
  <c r="K505" i="2" s="1"/>
  <c r="L505" i="2" s="1"/>
  <c r="M505" i="2" l="1"/>
  <c r="I506" i="2" l="1"/>
  <c r="J506" i="2" l="1"/>
  <c r="K506" i="2" s="1"/>
  <c r="L506" i="2" s="1"/>
  <c r="M506" i="2" l="1"/>
  <c r="I507" i="2" l="1"/>
  <c r="J507" i="2" s="1"/>
  <c r="K507" i="2" l="1"/>
  <c r="L507" i="2" s="1"/>
  <c r="M507" i="2" s="1"/>
  <c r="I508" i="2" l="1"/>
  <c r="J508" i="2"/>
  <c r="K508" i="2"/>
  <c r="L508" i="2" l="1"/>
  <c r="M508" i="2" s="1"/>
</calcChain>
</file>

<file path=xl/sharedStrings.xml><?xml version="1.0" encoding="utf-8"?>
<sst xmlns="http://schemas.openxmlformats.org/spreadsheetml/2006/main" count="325" uniqueCount="133">
  <si>
    <t>h</t>
  </si>
  <si>
    <t>X_n</t>
  </si>
  <si>
    <t>Y^_n</t>
  </si>
  <si>
    <t>Y_n</t>
  </si>
  <si>
    <t>Euler</t>
  </si>
  <si>
    <t>k_1</t>
  </si>
  <si>
    <t>k_2</t>
  </si>
  <si>
    <t>k_3</t>
  </si>
  <si>
    <t>k_4</t>
  </si>
  <si>
    <t>Runge Kutta</t>
  </si>
  <si>
    <t>n</t>
  </si>
  <si>
    <t>Método de Euler</t>
  </si>
  <si>
    <t>Método de Euler Mejorado</t>
  </si>
  <si>
    <t>Método de Runge Kutta</t>
  </si>
  <si>
    <t>E. Mejorado</t>
  </si>
  <si>
    <t>Real</t>
  </si>
  <si>
    <t>t_i</t>
  </si>
  <si>
    <t>t_f</t>
  </si>
  <si>
    <t>Y_ti</t>
  </si>
  <si>
    <t>C_ti</t>
  </si>
  <si>
    <t>Error</t>
  </si>
  <si>
    <t>%CO2 Real</t>
  </si>
  <si>
    <t>%CO2 RK</t>
  </si>
  <si>
    <t>Error Euler</t>
  </si>
  <si>
    <t>Error EM</t>
  </si>
  <si>
    <t>Error RK</t>
  </si>
  <si>
    <t>x</t>
  </si>
  <si>
    <t>f(x)</t>
  </si>
  <si>
    <t>∆x</t>
  </si>
  <si>
    <t>Método de Simpson</t>
  </si>
  <si>
    <t>∫f(x)</t>
  </si>
  <si>
    <t>Arthur Smith Iza Quintana - 1803253</t>
  </si>
  <si>
    <t>Taller: Integrales y Ecuaciones Diferenciales numéricas</t>
  </si>
  <si>
    <t>Profesor: Veimar Daniel Rey Castillo</t>
  </si>
  <si>
    <t>Metodos Matematicos</t>
  </si>
  <si>
    <t>y_n</t>
  </si>
  <si>
    <t>x_n</t>
  </si>
  <si>
    <t>Y0</t>
  </si>
  <si>
    <t>X0</t>
  </si>
  <si>
    <t>Metodo Runge Kutta</t>
  </si>
  <si>
    <t>y^_n</t>
  </si>
  <si>
    <t>Metodo Euler Mejorado</t>
  </si>
  <si>
    <t xml:space="preserve">Metodo Euler </t>
  </si>
  <si>
    <t>Metodo Euler</t>
  </si>
  <si>
    <t>Carlos Daniel Morales-1803179</t>
  </si>
  <si>
    <t>f(x32)</t>
  </si>
  <si>
    <t>f(x31)</t>
  </si>
  <si>
    <t>f(x30)</t>
  </si>
  <si>
    <t>f(x29)</t>
  </si>
  <si>
    <t>f(x28)</t>
  </si>
  <si>
    <t>f(x27)</t>
  </si>
  <si>
    <t>f(x26)</t>
  </si>
  <si>
    <t>f(x25)</t>
  </si>
  <si>
    <t>f(x24)</t>
  </si>
  <si>
    <t>f(x23)</t>
  </si>
  <si>
    <t>f(x22)</t>
  </si>
  <si>
    <t>f(x21)</t>
  </si>
  <si>
    <t>f(x20)</t>
  </si>
  <si>
    <t>f(x19)</t>
  </si>
  <si>
    <t>f(x18)</t>
  </si>
  <si>
    <t>f(x17)</t>
  </si>
  <si>
    <t>f(x16)</t>
  </si>
  <si>
    <t>f(x15)</t>
  </si>
  <si>
    <t>f(x14)</t>
  </si>
  <si>
    <t>f(x13)</t>
  </si>
  <si>
    <t>f(x12)</t>
  </si>
  <si>
    <t>f(x11)</t>
  </si>
  <si>
    <t>f(x10)</t>
  </si>
  <si>
    <t>f(x9)</t>
  </si>
  <si>
    <t>f(x8)</t>
  </si>
  <si>
    <t>f(x7)</t>
  </si>
  <si>
    <t>f(x6)</t>
  </si>
  <si>
    <t>f(x5)</t>
  </si>
  <si>
    <t>Error=</t>
  </si>
  <si>
    <t>f(x4)</t>
  </si>
  <si>
    <t>f(x3)</t>
  </si>
  <si>
    <t>Respuesta teorica=</t>
  </si>
  <si>
    <t>f(x2)</t>
  </si>
  <si>
    <t>Respuesta trapesios=</t>
  </si>
  <si>
    <t>f(x1)</t>
  </si>
  <si>
    <t>f(x0)</t>
  </si>
  <si>
    <t>sumatoria=</t>
  </si>
  <si>
    <t>f(X)</t>
  </si>
  <si>
    <t>X</t>
  </si>
  <si>
    <t>i</t>
  </si>
  <si>
    <t>a=</t>
  </si>
  <si>
    <t>Delta(x)=</t>
  </si>
  <si>
    <t>(b-a)=</t>
  </si>
  <si>
    <t>(b-a)/n</t>
  </si>
  <si>
    <t>n=</t>
  </si>
  <si>
    <t>Respuesta por simpson=</t>
  </si>
  <si>
    <t>error=</t>
  </si>
  <si>
    <t>(6-0)/32=</t>
  </si>
  <si>
    <t>u´(Xi)</t>
  </si>
  <si>
    <t>u(Xi)</t>
  </si>
  <si>
    <t>f´´(Xi)</t>
  </si>
  <si>
    <t>f´(Xi)</t>
  </si>
  <si>
    <t>f(Xi)</t>
  </si>
  <si>
    <t>xi</t>
  </si>
  <si>
    <t>interacion</t>
  </si>
  <si>
    <t>Metodo de Newton Raphson Modificado</t>
  </si>
  <si>
    <t>Valor teorico</t>
  </si>
  <si>
    <t>%error</t>
  </si>
  <si>
    <t>Fl4</t>
  </si>
  <si>
    <t>Fk4</t>
  </si>
  <si>
    <t>Fl3</t>
  </si>
  <si>
    <t>Fk3</t>
  </si>
  <si>
    <t>Fl2</t>
  </si>
  <si>
    <t>Fk2</t>
  </si>
  <si>
    <t>x2_n-1+l3</t>
  </si>
  <si>
    <t>x1_n-1+k3</t>
  </si>
  <si>
    <t>x2_n-1+l2/2</t>
  </si>
  <si>
    <t>x1_n-1+k2/2</t>
  </si>
  <si>
    <t>x2_n-1+l1/2</t>
  </si>
  <si>
    <t>x1_n-1+k1/2</t>
  </si>
  <si>
    <t>t+h/2</t>
  </si>
  <si>
    <t>g(x1,x2,t)</t>
  </si>
  <si>
    <t>f(x1,x2,t)</t>
  </si>
  <si>
    <t>x2_n</t>
  </si>
  <si>
    <t>x1_n</t>
  </si>
  <si>
    <t>l4</t>
  </si>
  <si>
    <t>k4</t>
  </si>
  <si>
    <t>l3</t>
  </si>
  <si>
    <t>k3</t>
  </si>
  <si>
    <t>l2</t>
  </si>
  <si>
    <t>k2</t>
  </si>
  <si>
    <t>l1</t>
  </si>
  <si>
    <t>k1</t>
  </si>
  <si>
    <t>t_n</t>
  </si>
  <si>
    <t>t_0</t>
  </si>
  <si>
    <t>x2_0</t>
  </si>
  <si>
    <t>x1_0</t>
  </si>
  <si>
    <t>Daniel Rincon-1803201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</si>
</sst>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1" fillId="0" borderId="0" xfId="0" applyFont="1" applyFill="1"/>
    <xf numFmtId="0" fontId="1" fillId="4" borderId="1" xfId="0" applyFont="1" applyFill="1" applyBorder="1"/>
    <xf numFmtId="0" fontId="2" fillId="6" borderId="1" xfId="0" applyFont="1" applyFill="1" applyBorder="1"/>
    <xf numFmtId="0" fontId="1" fillId="7" borderId="1" xfId="0" applyFont="1" applyFill="1" applyBorder="1"/>
    <xf numFmtId="0" fontId="1" fillId="0" borderId="0" xfId="0" applyFont="1" applyFill="1" applyBorder="1"/>
    <xf numFmtId="0" fontId="2" fillId="4" borderId="1" xfId="0" applyFont="1" applyFill="1" applyBorder="1"/>
    <xf numFmtId="0" fontId="1" fillId="5" borderId="1" xfId="0" applyFont="1" applyFill="1" applyBorder="1"/>
    <xf numFmtId="10" fontId="1" fillId="7" borderId="1" xfId="0" applyNumberFormat="1" applyFont="1" applyFill="1" applyBorder="1"/>
    <xf numFmtId="0" fontId="4" fillId="0" borderId="0" xfId="0" applyFont="1"/>
    <xf numFmtId="0" fontId="0" fillId="8" borderId="1" xfId="0" applyFill="1" applyBorder="1"/>
    <xf numFmtId="0" fontId="0" fillId="0" borderId="1" xfId="0" applyBorder="1"/>
    <xf numFmtId="0" fontId="0" fillId="8" borderId="4" xfId="0" applyFill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10" borderId="1" xfId="0" applyFill="1" applyBorder="1"/>
    <xf numFmtId="0" fontId="3" fillId="0" borderId="0" xfId="0" applyFont="1"/>
    <xf numFmtId="0" fontId="0" fillId="8" borderId="5" xfId="0" applyFill="1" applyBorder="1"/>
    <xf numFmtId="0" fontId="0" fillId="0" borderId="5" xfId="0" applyBorder="1"/>
    <xf numFmtId="0" fontId="0" fillId="0" borderId="2" xfId="0" applyBorder="1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4" fontId="0" fillId="0" borderId="0" xfId="0" applyNumberFormat="1"/>
    <xf numFmtId="0" fontId="0" fillId="0" borderId="1" xfId="0" applyBorder="1" applyAlignment="1">
      <alignment horizontal="center"/>
    </xf>
    <xf numFmtId="11" fontId="0" fillId="0" borderId="0" xfId="0" applyNumberFormat="1"/>
    <xf numFmtId="0" fontId="0" fillId="5" borderId="1" xfId="0" applyFill="1" applyBorder="1"/>
    <xf numFmtId="0" fontId="0" fillId="11" borderId="1" xfId="0" applyFill="1" applyBorder="1"/>
    <xf numFmtId="0" fontId="0" fillId="9" borderId="0" xfId="0" applyFill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230909</xdr:colOff>
      <xdr:row>4</xdr:row>
      <xdr:rowOff>0</xdr:rowOff>
    </xdr:from>
    <xdr:ext cx="5074516" cy="425450"/>
    <xdr:pic>
      <xdr:nvPicPr>
        <xdr:cNvPr id="2" name="Imagen 1">
          <a:extLst>
            <a:ext uri="{FF2B5EF4-FFF2-40B4-BE49-F238E27FC236}">
              <a16:creationId xmlns:a16="http://schemas.microsoft.com/office/drawing/2014/main" id="{FF568678-0251-4A59-A816-733F3119F7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919" t="53859" r="7399" b="22000"/>
        <a:stretch/>
      </xdr:blipFill>
      <xdr:spPr>
        <a:xfrm>
          <a:off x="992909" y="736600"/>
          <a:ext cx="5074516" cy="425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</xdr:row>
      <xdr:rowOff>9525</xdr:rowOff>
    </xdr:from>
    <xdr:ext cx="6449325" cy="520700"/>
    <xdr:pic>
      <xdr:nvPicPr>
        <xdr:cNvPr id="3" name="Imagen 2">
          <a:extLst>
            <a:ext uri="{FF2B5EF4-FFF2-40B4-BE49-F238E27FC236}">
              <a16:creationId xmlns:a16="http://schemas.microsoft.com/office/drawing/2014/main" id="{942EA4D6-9D78-4D92-AB26-E5EB942348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0685"/>
        <a:stretch/>
      </xdr:blipFill>
      <xdr:spPr>
        <a:xfrm>
          <a:off x="762000" y="193675"/>
          <a:ext cx="6449325" cy="5207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6449325" cy="520700"/>
    <xdr:pic>
      <xdr:nvPicPr>
        <xdr:cNvPr id="2" name="Imagen 1">
          <a:extLst>
            <a:ext uri="{FF2B5EF4-FFF2-40B4-BE49-F238E27FC236}">
              <a16:creationId xmlns:a16="http://schemas.microsoft.com/office/drawing/2014/main" id="{7B8637B5-892B-4735-8FBC-13D284AAF1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0685"/>
        <a:stretch/>
      </xdr:blipFill>
      <xdr:spPr>
        <a:xfrm>
          <a:off x="762000" y="184150"/>
          <a:ext cx="6449325" cy="520700"/>
        </a:xfrm>
        <a:prstGeom prst="rect">
          <a:avLst/>
        </a:prstGeom>
      </xdr:spPr>
    </xdr:pic>
    <xdr:clientData/>
  </xdr:oneCellAnchor>
  <xdr:oneCellAnchor>
    <xdr:from>
      <xdr:col>1</xdr:col>
      <xdr:colOff>206375</xdr:colOff>
      <xdr:row>4</xdr:row>
      <xdr:rowOff>39688</xdr:rowOff>
    </xdr:from>
    <xdr:ext cx="5451475" cy="376238"/>
    <xdr:pic>
      <xdr:nvPicPr>
        <xdr:cNvPr id="3" name="Imagen 2">
          <a:extLst>
            <a:ext uri="{FF2B5EF4-FFF2-40B4-BE49-F238E27FC236}">
              <a16:creationId xmlns:a16="http://schemas.microsoft.com/office/drawing/2014/main" id="{B82E4180-5B51-454F-B44F-7AF36E678C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834" t="76972" r="1638" b="1583"/>
        <a:stretch/>
      </xdr:blipFill>
      <xdr:spPr>
        <a:xfrm>
          <a:off x="968375" y="776288"/>
          <a:ext cx="5451475" cy="3762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624417</xdr:colOff>
      <xdr:row>1</xdr:row>
      <xdr:rowOff>21167</xdr:rowOff>
    </xdr:from>
    <xdr:ext cx="2276190" cy="561902"/>
    <xdr:pic>
      <xdr:nvPicPr>
        <xdr:cNvPr id="2" name="Imagen 1">
          <a:extLst>
            <a:ext uri="{FF2B5EF4-FFF2-40B4-BE49-F238E27FC236}">
              <a16:creationId xmlns:a16="http://schemas.microsoft.com/office/drawing/2014/main" id="{3B065F67-9D64-48FA-ADE9-51C9A1827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05317"/>
          <a:ext cx="2276190" cy="561902"/>
        </a:xfrm>
        <a:prstGeom prst="rect">
          <a:avLst/>
        </a:prstGeom>
      </xdr:spPr>
    </xdr:pic>
    <xdr:clientData/>
  </xdr:oneCellAnchor>
  <xdr:oneCellAnchor>
    <xdr:from>
      <xdr:col>7</xdr:col>
      <xdr:colOff>740833</xdr:colOff>
      <xdr:row>1</xdr:row>
      <xdr:rowOff>52917</xdr:rowOff>
    </xdr:from>
    <xdr:ext cx="5501587" cy="666664"/>
    <xdr:pic>
      <xdr:nvPicPr>
        <xdr:cNvPr id="3" name="Imagen 2">
          <a:extLst>
            <a:ext uri="{FF2B5EF4-FFF2-40B4-BE49-F238E27FC236}">
              <a16:creationId xmlns:a16="http://schemas.microsoft.com/office/drawing/2014/main" id="{37DD4933-7D0E-4022-BE55-21B1798A7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4833" y="237067"/>
          <a:ext cx="5501587" cy="6666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641C-275D-4C75-A739-0F0F8B43716C}">
  <dimension ref="B3:B9"/>
  <sheetViews>
    <sheetView tabSelected="1" workbookViewId="0">
      <selection activeCell="F9" sqref="F9"/>
    </sheetView>
  </sheetViews>
  <sheetFormatPr baseColWidth="10" defaultRowHeight="15" x14ac:dyDescent="0.25"/>
  <sheetData>
    <row r="3" spans="2:2" ht="21" x14ac:dyDescent="0.35">
      <c r="B3" s="12" t="s">
        <v>34</v>
      </c>
    </row>
    <row r="4" spans="2:2" ht="21" x14ac:dyDescent="0.35">
      <c r="B4" s="12" t="s">
        <v>33</v>
      </c>
    </row>
    <row r="5" spans="2:2" ht="21" x14ac:dyDescent="0.35">
      <c r="B5" s="12" t="s">
        <v>32</v>
      </c>
    </row>
    <row r="7" spans="2:2" ht="21" x14ac:dyDescent="0.35">
      <c r="B7" s="12" t="s">
        <v>31</v>
      </c>
    </row>
    <row r="8" spans="2:2" ht="21" x14ac:dyDescent="0.35">
      <c r="B8" s="12" t="s">
        <v>44</v>
      </c>
    </row>
    <row r="9" spans="2:2" ht="21" x14ac:dyDescent="0.35">
      <c r="B9" s="12" t="s">
        <v>132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7A70-B3A6-41DC-B169-43ED15FB8B3E}">
  <dimension ref="A1:G7"/>
  <sheetViews>
    <sheetView workbookViewId="0">
      <selection activeCell="H14" sqref="H14"/>
    </sheetView>
  </sheetViews>
  <sheetFormatPr baseColWidth="10" defaultRowHeight="15" x14ac:dyDescent="0.25"/>
  <sheetData>
    <row r="1" spans="1:7" x14ac:dyDescent="0.25">
      <c r="A1" s="38" t="s">
        <v>100</v>
      </c>
      <c r="B1" s="38"/>
      <c r="C1" s="38"/>
      <c r="D1" s="38"/>
      <c r="E1" s="38"/>
      <c r="F1" s="38"/>
      <c r="G1" s="38"/>
    </row>
    <row r="2" spans="1:7" x14ac:dyDescent="0.25">
      <c r="A2" s="14" t="s">
        <v>99</v>
      </c>
      <c r="B2" s="14" t="s">
        <v>98</v>
      </c>
      <c r="C2" s="14" t="s">
        <v>97</v>
      </c>
      <c r="D2" s="14" t="s">
        <v>96</v>
      </c>
      <c r="E2" s="14" t="s">
        <v>95</v>
      </c>
      <c r="F2" s="14" t="s">
        <v>94</v>
      </c>
      <c r="G2" s="14" t="s">
        <v>93</v>
      </c>
    </row>
    <row r="3" spans="1:7" x14ac:dyDescent="0.25">
      <c r="A3" s="14">
        <v>1</v>
      </c>
      <c r="B3" s="14">
        <v>5.1789899999999998</v>
      </c>
      <c r="C3" s="14">
        <f>((COS(SQRT(B3))*(B3^4))+(3*(B3^(7/2))*SIN(SQRT(B3)))-(57*(B3^3)*COS(SQRT(B3)))+(180*(B3^(5/2))*SIN(SQRT(B3)))+(180*(B3^2)*COS(SQRT(B3))))/(8*(B3^(9/2)))</f>
        <v>0.81134960680511403</v>
      </c>
      <c r="D3" s="14">
        <f>((-(B3^(9/2))*SIN(SQRT(B3)))+(2*(B3^4)*COS(SQRT(B3)))+(51*(B3^(7/2))*SIN(SQRT(B3)))+(351*(B3^3)*COS(SQRT(B3)))-(900*(B3^(5/2))*SIN(SQRT(B3)))-(900*(B3^2)*COS(SQRT(B3))))/(16*(B3^(11/2)))</f>
        <v>-0.35155452181727503</v>
      </c>
      <c r="E3" s="14">
        <f>((-(B3^5)*COS(SQRT(B3)))-(45*(B3^4)*COS(SQRT(B3)))+(555*(B3^(7/2))*SIN(SQRT(B3)))+(2655*(B3^3)*COS(SQRT(B3)))-(6300*(B3^(5/2))*SIN(SQRT(B3)))-(6300*(B3^2)*COS(SQRT(B3))))/(32*(B3^(13/2)))</f>
        <v>-0.18883727064425651</v>
      </c>
      <c r="F3" s="14">
        <f>C3/D3</f>
        <v>-2.307891255703499</v>
      </c>
      <c r="G3" s="14">
        <f>(((D3)^2)-(C3*E3)/((D3)^2))</f>
        <v>1.3632727893322127</v>
      </c>
    </row>
    <row r="4" spans="1:7" x14ac:dyDescent="0.25">
      <c r="A4" s="14">
        <v>2</v>
      </c>
      <c r="B4" s="14">
        <f>B3-(F3/G3)</f>
        <v>6.8718949517917824</v>
      </c>
      <c r="C4" s="14">
        <f>((COS(SQRT(B4))*(B4^4))+(3*(B4^(7/2))*SIN(SQRT(B4)))-(57*(B4^3)*COS(SQRT(B4)))+(180*(B4^(5/2))*SIN(SQRT(B4)))+(180*(B4^2)*COS(SQRT(B4))))/(8*(B4^(9/2)))</f>
        <v>0.4080494229948855</v>
      </c>
      <c r="D4" s="14">
        <f>((-(B4^(9/2))*SIN(SQRT(B4)))+(2*(B4^4)*COS(SQRT(B4)))+(51*(B4^(7/2))*SIN(SQRT(B4)))+(351*(B4^3)*COS(SQRT(B4)))-(900*(B4^(5/2))*SIN(SQRT(B4)))-(900*(B4^2)*COS(SQRT(B4))))/(16*(B4^(11/2)))</f>
        <v>-0.15954258714866934</v>
      </c>
      <c r="E4" s="14">
        <f>((-(B4^5)*COS(SQRT(B4)))-(45*(B4^4)*COS(SQRT(B4)))+(555*(B4^(7/2))*SIN(SQRT(B4)))+(2655*(B4^3)*COS(SQRT(B4)))-(6300*(B4^(5/2))*SIN(SQRT(B4)))-(6300*(B4^2)*COS(SQRT(B4))))/(32*(B4^(13/2)))</f>
        <v>-6.1361431623379661E-2</v>
      </c>
      <c r="F4" s="14">
        <f>C4/D4</f>
        <v>-2.5576206973166715</v>
      </c>
      <c r="G4" s="14">
        <f>(((D4)^2)-(C4*E4)/((D4)^2))</f>
        <v>1.0091364408736381</v>
      </c>
    </row>
    <row r="5" spans="1:7" x14ac:dyDescent="0.25">
      <c r="A5" s="14">
        <v>3</v>
      </c>
      <c r="B5" s="14">
        <f>B4-(F4/G4)</f>
        <v>9.4063596621360706</v>
      </c>
      <c r="C5" s="14">
        <f>((COS(SQRT(B5))*(B5^4))+(3*(B5^(7/2))*SIN(SQRT(B5)))-(57*(B5^3)*COS(SQRT(B5)))+(180*(B5^(5/2))*SIN(SQRT(B5)))+(180*(B5^2)*COS(SQRT(B5))))/(8*(B5^(9/2)))</f>
        <v>0.14488900212894015</v>
      </c>
      <c r="D5" s="14">
        <f>((-(B5^(9/2))*SIN(SQRT(B5)))+(2*(B5^4)*COS(SQRT(B5)))+(51*(B5^(7/2))*SIN(SQRT(B5)))+(351*(B5^3)*COS(SQRT(B5)))-(900*(B5^(5/2))*SIN(SQRT(B5)))-(900*(B5^2)*COS(SQRT(B5))))/(16*(B5^(11/2)))</f>
        <v>-6.5809779501906071E-2</v>
      </c>
      <c r="E5" s="14">
        <f>((-(B5^5)*COS(SQRT(B5)))-(45*(B5^4)*COS(SQRT(B5)))+(555*(B5^(7/2))*SIN(SQRT(B5)))+(2655*(B5^3)*COS(SQRT(B5)))-(6300*(B5^(5/2))*SIN(SQRT(B5)))-(6300*(B5^2)*COS(SQRT(B5))))/(32*(B5^(13/2)))</f>
        <v>-1.831021450559784E-2</v>
      </c>
      <c r="F5" s="14">
        <f>C5/D5</f>
        <v>-2.2016333017001477</v>
      </c>
      <c r="G5" s="14">
        <f>(((D5)^2)-(C5*E5)/((D5)^2))</f>
        <v>0.61689000753557266</v>
      </c>
    </row>
    <row r="6" spans="1:7" x14ac:dyDescent="0.25">
      <c r="A6" s="14">
        <v>4</v>
      </c>
      <c r="B6" s="14">
        <f>B5-(F5/G5)</f>
        <v>12.975283254358775</v>
      </c>
      <c r="C6" s="14">
        <f>((COS(SQRT(B6))*(B6^4))+(3*(B6^(7/2))*SIN(SQRT(B6)))-(57*(B6^3)*COS(SQRT(B6)))+(180*(B6^(5/2))*SIN(SQRT(B6)))+(180*(B6^2)*COS(SQRT(B6))))/(8*(B6^(9/2)))</f>
        <v>6.1852418818403459E-7</v>
      </c>
      <c r="D6" s="14">
        <f>((-(B6^(9/2))*SIN(SQRT(B6)))+(2*(B6^4)*COS(SQRT(B6)))+(51*(B6^(7/2))*SIN(SQRT(B6)))+(351*(B6^3)*COS(SQRT(B6)))-(900*(B6^(5/2))*SIN(SQRT(B6)))-(900*(B6^2)*COS(SQRT(B6))))/(16*(B6^(11/2)))</f>
        <v>-2.322701081633655E-2</v>
      </c>
      <c r="E6" s="14">
        <f>((-(B6^5)*COS(SQRT(B6)))-(45*(B6^4)*COS(SQRT(B6)))+(555*(B6^(7/2))*SIN(SQRT(B6)))+(2655*(B6^3)*COS(SQRT(B6)))-(6300*(B6^(5/2))*SIN(SQRT(B6)))-(6300*(B6^2)*COS(SQRT(B6))))/(32*(B6^(13/2)))</f>
        <v>-5.4835367854846268E-3</v>
      </c>
      <c r="F6" s="14">
        <f>C6/D6</f>
        <v>-2.662952168382339E-5</v>
      </c>
      <c r="G6" s="14">
        <f>(((D6)^2)-(C6*E6)/((D6)^2))</f>
        <v>5.4578084825873544E-4</v>
      </c>
    </row>
    <row r="7" spans="1:7" x14ac:dyDescent="0.25">
      <c r="A7" s="14">
        <v>5</v>
      </c>
      <c r="B7" s="14">
        <f>B6-(F6/G6)</f>
        <v>13.024074855912371</v>
      </c>
      <c r="C7" s="14">
        <f>((COS(SQRT(B7))*(B7^4))+(3*(B7^(7/2))*SIN(SQRT(B7)))-(57*(B7^3)*COS(SQRT(B7)))+(180*(B7^(5/2))*SIN(SQRT(B7)))+(180*(B7^2)*COS(SQRT(B7))))/(8*(B7^(9/2)))</f>
        <v>-1.1247460136823751E-3</v>
      </c>
      <c r="D7" s="14">
        <f>((-(B7^(9/2))*SIN(SQRT(B7)))+(2*(B7^4)*COS(SQRT(B7)))+(51*(B7^(7/2))*SIN(SQRT(B7)))+(351*(B7^3)*COS(SQRT(B7)))-(900*(B7^(5/2))*SIN(SQRT(B7)))-(900*(B7^2)*COS(SQRT(B7))))/(16*(B7^(11/2)))</f>
        <v>-2.2903129172702104E-2</v>
      </c>
      <c r="E7" s="14">
        <f>((-(B7^5)*COS(SQRT(B7)))-(45*(B7^4)*COS(SQRT(B7)))+(555*(B7^(7/2))*SIN(SQRT(B7)))+(2655*(B7^3)*COS(SQRT(B7)))-(6300*(B7^(5/2))*SIN(SQRT(B7)))-(6300*(B7^2)*COS(SQRT(B7))))/(32*(B7^(13/2)))</f>
        <v>-5.4077530233977598E-3</v>
      </c>
      <c r="F7" s="14">
        <f>C7/D7</f>
        <v>4.9108835967398859E-2</v>
      </c>
      <c r="G7" s="14">
        <f>(((D7)^2)-(C7*E7)/((D7)^2))</f>
        <v>-1.1070738050037355E-2</v>
      </c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A373-BA2E-4542-AC03-A86B92B4CA45}">
  <dimension ref="A1:G38"/>
  <sheetViews>
    <sheetView workbookViewId="0"/>
  </sheetViews>
  <sheetFormatPr baseColWidth="10" defaultColWidth="8.7109375" defaultRowHeight="15" x14ac:dyDescent="0.25"/>
  <cols>
    <col min="1" max="6" width="8.7109375" style="1"/>
    <col min="7" max="7" width="12.7109375" style="1" bestFit="1" customWidth="1"/>
    <col min="8" max="16384" width="8.7109375" style="1"/>
  </cols>
  <sheetData>
    <row r="1" spans="1:7" x14ac:dyDescent="0.25">
      <c r="A1" s="6" t="s">
        <v>16</v>
      </c>
      <c r="B1" s="7">
        <v>2</v>
      </c>
      <c r="D1" s="9" t="s">
        <v>30</v>
      </c>
      <c r="E1" s="10">
        <f>(B4/3)*(B8+4*(B9+B11+B13+B15+B17+B19+B21+B23+B25+B27+B29+B31+B33+B35+B37)+2*(B10+B12+B14+B16+B18+B20+B22+B24+B26+B28+B30+B32+B34+B36)+B38)</f>
        <v>322.34834537318909</v>
      </c>
      <c r="F1" s="9" t="s">
        <v>20</v>
      </c>
      <c r="G1" s="10">
        <f>(E2-E1)/E2</f>
        <v>-1.0714296011677938E-6</v>
      </c>
    </row>
    <row r="2" spans="1:7" x14ac:dyDescent="0.25">
      <c r="A2" s="6" t="s">
        <v>17</v>
      </c>
      <c r="B2" s="7">
        <v>8</v>
      </c>
      <c r="D2" s="9" t="s">
        <v>15</v>
      </c>
      <c r="E2" s="10">
        <v>322.34800000000001</v>
      </c>
    </row>
    <row r="3" spans="1:7" x14ac:dyDescent="0.25">
      <c r="A3" s="6" t="s">
        <v>10</v>
      </c>
      <c r="B3" s="7">
        <f>6*AVERAGE(B1:B2)</f>
        <v>30</v>
      </c>
    </row>
    <row r="4" spans="1:7" x14ac:dyDescent="0.25">
      <c r="A4" s="6" t="s">
        <v>28</v>
      </c>
      <c r="B4" s="7">
        <f>(B2-B1)/B3</f>
        <v>0.2</v>
      </c>
    </row>
    <row r="6" spans="1:7" x14ac:dyDescent="0.25">
      <c r="A6" s="39" t="s">
        <v>29</v>
      </c>
      <c r="B6" s="40"/>
    </row>
    <row r="7" spans="1:7" x14ac:dyDescent="0.25">
      <c r="A7" s="2" t="s">
        <v>26</v>
      </c>
      <c r="B7" s="2" t="s">
        <v>27</v>
      </c>
    </row>
    <row r="8" spans="1:7" x14ac:dyDescent="0.25">
      <c r="A8" s="3">
        <f>B1</f>
        <v>2</v>
      </c>
      <c r="B8" s="3">
        <f>(9+4*COS(0.4*A8)^2)*(5*EXP(-0.5*A8)+2*EXP(0.15*A8))</f>
        <v>49.665183062213053</v>
      </c>
    </row>
    <row r="9" spans="1:7" x14ac:dyDescent="0.25">
      <c r="A9" s="3">
        <f>A8+$B$4</f>
        <v>2.2000000000000002</v>
      </c>
      <c r="B9" s="3">
        <f t="shared" ref="B9:B38" si="0">(9+4*COS(0.4*A9)^2)*(5*EXP(-0.5*A9)+2*EXP(0.15*A9))</f>
        <v>47.236719463380865</v>
      </c>
    </row>
    <row r="10" spans="1:7" x14ac:dyDescent="0.25">
      <c r="A10" s="3">
        <f t="shared" ref="A10:A38" si="1">A9+$B$4</f>
        <v>2.4000000000000004</v>
      </c>
      <c r="B10" s="3">
        <f t="shared" si="0"/>
        <v>45.106741193449736</v>
      </c>
    </row>
    <row r="11" spans="1:7" x14ac:dyDescent="0.25">
      <c r="A11" s="3">
        <f t="shared" si="1"/>
        <v>2.6000000000000005</v>
      </c>
      <c r="B11" s="3">
        <f t="shared" si="0"/>
        <v>43.274275558039562</v>
      </c>
    </row>
    <row r="12" spans="1:7" x14ac:dyDescent="0.25">
      <c r="A12" s="3">
        <f t="shared" si="1"/>
        <v>2.8000000000000007</v>
      </c>
      <c r="B12" s="3">
        <f t="shared" si="0"/>
        <v>41.739528243456213</v>
      </c>
    </row>
    <row r="13" spans="1:7" x14ac:dyDescent="0.25">
      <c r="A13" s="3">
        <f t="shared" si="1"/>
        <v>3.0000000000000009</v>
      </c>
      <c r="B13" s="3">
        <f t="shared" si="0"/>
        <v>40.503824912186879</v>
      </c>
    </row>
    <row r="14" spans="1:7" x14ac:dyDescent="0.25">
      <c r="A14" s="3">
        <f t="shared" si="1"/>
        <v>3.2000000000000011</v>
      </c>
      <c r="B14" s="3">
        <f t="shared" si="0"/>
        <v>39.569426158240347</v>
      </c>
    </row>
    <row r="15" spans="1:7" x14ac:dyDescent="0.25">
      <c r="A15" s="3">
        <f t="shared" si="1"/>
        <v>3.4000000000000012</v>
      </c>
      <c r="B15" s="3">
        <f t="shared" si="0"/>
        <v>38.939223281682523</v>
      </c>
    </row>
    <row r="16" spans="1:7" x14ac:dyDescent="0.25">
      <c r="A16" s="3">
        <f t="shared" si="1"/>
        <v>3.6000000000000014</v>
      </c>
      <c r="B16" s="3">
        <f t="shared" si="0"/>
        <v>38.616328241195617</v>
      </c>
    </row>
    <row r="17" spans="1:2" x14ac:dyDescent="0.25">
      <c r="A17" s="3">
        <f t="shared" si="1"/>
        <v>3.8000000000000016</v>
      </c>
      <c r="B17" s="3">
        <f t="shared" si="0"/>
        <v>38.603576116590752</v>
      </c>
    </row>
    <row r="18" spans="1:2" x14ac:dyDescent="0.25">
      <c r="A18" s="3">
        <f t="shared" si="1"/>
        <v>4.0000000000000018</v>
      </c>
      <c r="B18" s="3">
        <f t="shared" si="0"/>
        <v>38.902962407017768</v>
      </c>
    </row>
    <row r="19" spans="1:2" x14ac:dyDescent="0.25">
      <c r="A19" s="3">
        <f t="shared" si="1"/>
        <v>4.200000000000002</v>
      </c>
      <c r="B19" s="3">
        <f t="shared" si="0"/>
        <v>39.515040474425149</v>
      </c>
    </row>
    <row r="20" spans="1:2" x14ac:dyDescent="0.25">
      <c r="A20" s="3">
        <f t="shared" si="1"/>
        <v>4.4000000000000021</v>
      </c>
      <c r="B20" s="3">
        <f t="shared" si="0"/>
        <v>40.438306405194325</v>
      </c>
    </row>
    <row r="21" spans="1:2" x14ac:dyDescent="0.25">
      <c r="A21" s="3">
        <f t="shared" si="1"/>
        <v>4.6000000000000023</v>
      </c>
      <c r="B21" s="3">
        <f t="shared" si="0"/>
        <v>41.66859951397192</v>
      </c>
    </row>
    <row r="22" spans="1:2" x14ac:dyDescent="0.25">
      <c r="A22" s="3">
        <f t="shared" si="1"/>
        <v>4.8000000000000025</v>
      </c>
      <c r="B22" s="3">
        <f t="shared" si="0"/>
        <v>43.198546677873708</v>
      </c>
    </row>
    <row r="23" spans="1:2" x14ac:dyDescent="0.25">
      <c r="A23" s="3">
        <f t="shared" si="1"/>
        <v>5.0000000000000027</v>
      </c>
      <c r="B23" s="3">
        <f t="shared" si="0"/>
        <v>45.017077707694057</v>
      </c>
    </row>
    <row r="24" spans="1:2" x14ac:dyDescent="0.25">
      <c r="A24" s="3">
        <f t="shared" si="1"/>
        <v>5.2000000000000028</v>
      </c>
      <c r="B24" s="3">
        <f t="shared" si="0"/>
        <v>47.109037091658244</v>
      </c>
    </row>
    <row r="25" spans="1:2" x14ac:dyDescent="0.25">
      <c r="A25" s="3">
        <f t="shared" si="1"/>
        <v>5.400000000000003</v>
      </c>
      <c r="B25" s="3">
        <f t="shared" si="0"/>
        <v>49.454914756691636</v>
      </c>
    </row>
    <row r="26" spans="1:2" x14ac:dyDescent="0.25">
      <c r="A26" s="3">
        <f t="shared" si="1"/>
        <v>5.6000000000000032</v>
      </c>
      <c r="B26" s="3">
        <f t="shared" si="0"/>
        <v>52.030715065308598</v>
      </c>
    </row>
    <row r="27" spans="1:2" x14ac:dyDescent="0.25">
      <c r="A27" s="3">
        <f t="shared" si="1"/>
        <v>5.8000000000000034</v>
      </c>
      <c r="B27" s="3">
        <f t="shared" si="0"/>
        <v>54.807979198395238</v>
      </c>
    </row>
    <row r="28" spans="1:2" x14ac:dyDescent="0.25">
      <c r="A28" s="3">
        <f t="shared" si="1"/>
        <v>6.0000000000000036</v>
      </c>
      <c r="B28" s="3">
        <f t="shared" si="0"/>
        <v>57.753971471954578</v>
      </c>
    </row>
    <row r="29" spans="1:2" x14ac:dyDescent="0.25">
      <c r="A29" s="3">
        <f t="shared" si="1"/>
        <v>6.2000000000000037</v>
      </c>
      <c r="B29" s="3">
        <f t="shared" si="0"/>
        <v>60.832035115999965</v>
      </c>
    </row>
    <row r="30" spans="1:2" x14ac:dyDescent="0.25">
      <c r="A30" s="3">
        <f t="shared" si="1"/>
        <v>6.4000000000000039</v>
      </c>
      <c r="B30" s="3">
        <f t="shared" si="0"/>
        <v>64.002117731759341</v>
      </c>
    </row>
    <row r="31" spans="1:2" x14ac:dyDescent="0.25">
      <c r="A31" s="3">
        <f t="shared" si="1"/>
        <v>6.6000000000000041</v>
      </c>
      <c r="B31" s="3">
        <f t="shared" si="0"/>
        <v>67.221461172012482</v>
      </c>
    </row>
    <row r="32" spans="1:2" x14ac:dyDescent="0.25">
      <c r="A32" s="3">
        <f t="shared" si="1"/>
        <v>6.8000000000000043</v>
      </c>
      <c r="B32" s="3">
        <f t="shared" si="0"/>
        <v>70.445445097043518</v>
      </c>
    </row>
    <row r="33" spans="1:2" x14ac:dyDescent="0.25">
      <c r="A33" s="3">
        <f t="shared" si="1"/>
        <v>7.0000000000000044</v>
      </c>
      <c r="B33" s="3">
        <f t="shared" si="0"/>
        <v>73.628568087069425</v>
      </c>
    </row>
    <row r="34" spans="1:2" x14ac:dyDescent="0.25">
      <c r="A34" s="3">
        <f t="shared" si="1"/>
        <v>7.2000000000000046</v>
      </c>
      <c r="B34" s="3">
        <f t="shared" si="0"/>
        <v>76.725545083850591</v>
      </c>
    </row>
    <row r="35" spans="1:2" x14ac:dyDescent="0.25">
      <c r="A35" s="3">
        <f t="shared" si="1"/>
        <v>7.4000000000000048</v>
      </c>
      <c r="B35" s="3">
        <f t="shared" si="0"/>
        <v>79.692495230636524</v>
      </c>
    </row>
    <row r="36" spans="1:2" x14ac:dyDescent="0.25">
      <c r="A36" s="3">
        <f t="shared" si="1"/>
        <v>7.600000000000005</v>
      </c>
      <c r="B36" s="3">
        <f t="shared" si="0"/>
        <v>82.488190017313556</v>
      </c>
    </row>
    <row r="37" spans="1:2" x14ac:dyDescent="0.25">
      <c r="A37" s="3">
        <f>A36+$B$4</f>
        <v>7.8000000000000052</v>
      </c>
      <c r="B37" s="3">
        <f t="shared" si="0"/>
        <v>85.075328145719752</v>
      </c>
    </row>
    <row r="38" spans="1:2" x14ac:dyDescent="0.25">
      <c r="A38" s="3">
        <f t="shared" si="1"/>
        <v>8.0000000000000053</v>
      </c>
      <c r="B38" s="3">
        <f t="shared" si="0"/>
        <v>87.421800827004802</v>
      </c>
    </row>
  </sheetData>
  <mergeCells count="1"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E37-31C4-412E-99FC-A34DA6C258BD}">
  <dimension ref="B7:U413"/>
  <sheetViews>
    <sheetView zoomScaleNormal="100" workbookViewId="0">
      <selection activeCell="B18" sqref="B18:C22"/>
    </sheetView>
  </sheetViews>
  <sheetFormatPr baseColWidth="10" defaultRowHeight="15" x14ac:dyDescent="0.25"/>
  <sheetData>
    <row r="7" spans="2:21" x14ac:dyDescent="0.25">
      <c r="O7" s="30" t="s">
        <v>39</v>
      </c>
      <c r="P7" s="30"/>
      <c r="Q7" s="30"/>
      <c r="R7" s="30"/>
      <c r="S7" s="30"/>
      <c r="T7" s="30"/>
    </row>
    <row r="8" spans="2:21" x14ac:dyDescent="0.25">
      <c r="O8" t="s">
        <v>38</v>
      </c>
      <c r="P8">
        <v>0</v>
      </c>
      <c r="Q8" t="s">
        <v>0</v>
      </c>
      <c r="R8">
        <v>0.1</v>
      </c>
    </row>
    <row r="9" spans="2:21" x14ac:dyDescent="0.25">
      <c r="B9" s="31" t="s">
        <v>43</v>
      </c>
      <c r="C9" s="32"/>
      <c r="D9" s="32"/>
      <c r="E9" s="32"/>
      <c r="F9" s="33"/>
      <c r="H9" s="34" t="s">
        <v>41</v>
      </c>
      <c r="I9" s="34"/>
      <c r="J9" s="34"/>
      <c r="K9" s="34"/>
      <c r="L9" s="34"/>
      <c r="M9" s="34"/>
      <c r="O9" t="s">
        <v>37</v>
      </c>
      <c r="P9">
        <f>PI()/2</f>
        <v>1.5707963267948966</v>
      </c>
      <c r="U9" s="19"/>
    </row>
    <row r="10" spans="2:21" x14ac:dyDescent="0.25">
      <c r="B10" s="18" t="s">
        <v>0</v>
      </c>
      <c r="C10" s="18" t="s">
        <v>38</v>
      </c>
      <c r="D10" s="18" t="s">
        <v>37</v>
      </c>
      <c r="E10" s="18" t="s">
        <v>36</v>
      </c>
      <c r="F10" s="18" t="s">
        <v>35</v>
      </c>
      <c r="H10" s="18" t="s">
        <v>0</v>
      </c>
      <c r="I10" s="18" t="s">
        <v>38</v>
      </c>
      <c r="J10" s="18" t="s">
        <v>37</v>
      </c>
      <c r="K10" s="18" t="s">
        <v>36</v>
      </c>
      <c r="L10" s="18" t="s">
        <v>40</v>
      </c>
      <c r="M10" s="18" t="s">
        <v>35</v>
      </c>
      <c r="O10" s="14" t="s">
        <v>36</v>
      </c>
      <c r="P10" s="14" t="s">
        <v>5</v>
      </c>
      <c r="Q10" s="14" t="s">
        <v>6</v>
      </c>
      <c r="R10" s="14" t="s">
        <v>7</v>
      </c>
      <c r="S10" s="14" t="s">
        <v>8</v>
      </c>
      <c r="T10" s="14" t="s">
        <v>35</v>
      </c>
      <c r="U10" s="17"/>
    </row>
    <row r="11" spans="2:21" x14ac:dyDescent="0.25">
      <c r="B11" s="14">
        <v>0.1</v>
      </c>
      <c r="C11" s="14">
        <v>0</v>
      </c>
      <c r="D11" s="14">
        <f>PI()/2</f>
        <v>1.5707963267948966</v>
      </c>
      <c r="E11" s="14">
        <f>C11</f>
        <v>0</v>
      </c>
      <c r="F11" s="14">
        <f>D11</f>
        <v>1.5707963267948966</v>
      </c>
      <c r="H11" s="14">
        <v>0.1</v>
      </c>
      <c r="I11" s="14">
        <v>0</v>
      </c>
      <c r="J11" s="14">
        <f>PI()/2</f>
        <v>1.5707963267948966</v>
      </c>
      <c r="K11" s="14">
        <f>I11</f>
        <v>0</v>
      </c>
      <c r="L11" s="14"/>
      <c r="M11" s="14">
        <f>J11</f>
        <v>1.5707963267948966</v>
      </c>
      <c r="O11" s="14">
        <f>P8</f>
        <v>0</v>
      </c>
      <c r="P11" s="14"/>
      <c r="Q11" s="14"/>
      <c r="R11" s="14"/>
      <c r="S11" s="14"/>
      <c r="T11" s="14">
        <f>P9</f>
        <v>1.5707963267948966</v>
      </c>
    </row>
    <row r="12" spans="2:21" x14ac:dyDescent="0.25">
      <c r="B12" s="14"/>
      <c r="C12" s="14"/>
      <c r="D12" s="14"/>
      <c r="E12" s="14">
        <f t="shared" ref="E12:E41" si="0">E11+$B$11</f>
        <v>0.1</v>
      </c>
      <c r="F12" s="14">
        <f t="shared" ref="F12:F41" si="1">F11+($B$11)*(-3*E11^2-2*E11*F11)/(E11^2+COS(F11))</f>
        <v>1.5707963267948966</v>
      </c>
      <c r="H12" s="14"/>
      <c r="I12" s="14"/>
      <c r="J12" s="14"/>
      <c r="K12" s="14">
        <f t="shared" ref="K12:K41" si="2">K11+$H$11</f>
        <v>0.1</v>
      </c>
      <c r="L12" s="14">
        <f t="shared" ref="L12:L41" si="3">M11+($H$11)*(-3*K11^2-2*K11*M11)/(K11^2+COS(M11))</f>
        <v>1.5707963267948966</v>
      </c>
      <c r="M12" s="14">
        <f t="shared" ref="M12:M41" si="4">M11+($H$11/2)*((-3*K11^2-2*K11*M11)/(K11^2+COS(M11))+(-3*K12^2-2*K12*L12)/(K12^2+COS(L12)))</f>
        <v>-0.14999999999998948</v>
      </c>
      <c r="O12" s="14">
        <f t="shared" ref="O12:O41" si="5">O11+$R$8</f>
        <v>0.1</v>
      </c>
      <c r="P12" s="14">
        <f t="shared" ref="P12:P41" si="6">$R$8*(((-3*O11^2)-2*O11*T11)/((O11^2)+COS(T11)))</f>
        <v>0</v>
      </c>
      <c r="Q12" s="14">
        <f t="shared" ref="Q12:Q41" si="7">$R$8*(((-3*(O11+(1/2)*$R$8)^2)-2*(O11+(1/2)*$R$8)*(T11+(1/2)*P12))/(((O11+(1/2)*$R$8)^2)+COS((T11+(1/2)*P12))))</f>
        <v>-6.5831853071794244</v>
      </c>
      <c r="R12" s="14">
        <f t="shared" ref="R12:R41" si="8">$R$8*(((-3*(O11+(1/2)*$R$8)^2)-2*(O11+(1/2)*$R$8)*(T11+(1/2)*Q12))/(((O11+(1/2)*$R$8)^2)+COS((T11+(1/2)*Q12))))</f>
        <v>-0.11200607351474384</v>
      </c>
      <c r="S12" s="14">
        <f t="shared" ref="S12:S41" si="9">$R$8*(((-3*(O11+$R$8)^2)-2*(O11+$R$8)*(T11+(1/2)*R12))/(((O11+$R$8)^2)+COS((T11+(1/2)*R12))))</f>
        <v>-0.50468340959413549</v>
      </c>
      <c r="T12" s="14">
        <f t="shared" ref="T12:T41" si="10">T11+(1/6)*(P12+2*Q12+2*R12+S12)</f>
        <v>-0.74504803503551509</v>
      </c>
    </row>
    <row r="13" spans="2:21" x14ac:dyDescent="0.25">
      <c r="B13" s="14"/>
      <c r="C13" s="14"/>
      <c r="D13" s="14"/>
      <c r="E13" s="14">
        <f t="shared" si="0"/>
        <v>0.2</v>
      </c>
      <c r="F13" s="14">
        <f t="shared" si="1"/>
        <v>-1.8707963267948755</v>
      </c>
      <c r="H13" s="14"/>
      <c r="I13" s="14"/>
      <c r="J13" s="14"/>
      <c r="K13" s="14">
        <f t="shared" si="2"/>
        <v>0.2</v>
      </c>
      <c r="L13" s="14">
        <f t="shared" si="3"/>
        <v>-0.1499999999999897</v>
      </c>
      <c r="M13" s="14">
        <f t="shared" si="4"/>
        <v>-0.15291610064117295</v>
      </c>
      <c r="O13" s="14">
        <f t="shared" si="5"/>
        <v>0.2</v>
      </c>
      <c r="P13" s="14">
        <f t="shared" si="6"/>
        <v>1.5973257474333809E-2</v>
      </c>
      <c r="Q13" s="14">
        <f t="shared" si="7"/>
        <v>2.0134879224744891E-2</v>
      </c>
      <c r="R13" s="14">
        <f t="shared" si="8"/>
        <v>2.0016409564391654E-2</v>
      </c>
      <c r="S13" s="14">
        <f t="shared" si="9"/>
        <v>2.2258254306091553E-2</v>
      </c>
      <c r="T13" s="14">
        <f t="shared" si="10"/>
        <v>-0.72529235347573207</v>
      </c>
    </row>
    <row r="14" spans="2:21" x14ac:dyDescent="0.25">
      <c r="B14" s="14"/>
      <c r="C14" s="14"/>
      <c r="D14" s="14"/>
      <c r="E14" s="14">
        <f t="shared" si="0"/>
        <v>0.30000000000000004</v>
      </c>
      <c r="F14" s="14">
        <f t="shared" si="1"/>
        <v>-2.1166941126990482</v>
      </c>
      <c r="H14" s="14"/>
      <c r="I14" s="14"/>
      <c r="J14" s="14"/>
      <c r="K14" s="14">
        <f t="shared" si="2"/>
        <v>0.30000000000000004</v>
      </c>
      <c r="L14" s="14">
        <f t="shared" si="3"/>
        <v>-0.15863736686241689</v>
      </c>
      <c r="M14" s="14">
        <f t="shared" si="4"/>
        <v>-0.16388934413585732</v>
      </c>
      <c r="O14" s="14">
        <f t="shared" si="5"/>
        <v>0.30000000000000004</v>
      </c>
      <c r="P14" s="14">
        <f t="shared" si="6"/>
        <v>2.1580077402452713E-2</v>
      </c>
      <c r="Q14" s="14">
        <f t="shared" si="7"/>
        <v>2.0754019202596636E-2</v>
      </c>
      <c r="R14" s="14">
        <f t="shared" si="8"/>
        <v>2.078614734070091E-2</v>
      </c>
      <c r="S14" s="14">
        <f t="shared" si="9"/>
        <v>1.8805871660101982E-2</v>
      </c>
      <c r="T14" s="14">
        <f t="shared" si="10"/>
        <v>-0.70471463978420712</v>
      </c>
    </row>
    <row r="15" spans="2:21" x14ac:dyDescent="0.25">
      <c r="B15" s="14"/>
      <c r="C15" s="14"/>
      <c r="D15" s="14"/>
      <c r="E15" s="14">
        <f t="shared" si="0"/>
        <v>0.4</v>
      </c>
      <c r="F15" s="14">
        <f t="shared" si="1"/>
        <v>-2.3496973777956014</v>
      </c>
      <c r="H15" s="14"/>
      <c r="I15" s="14"/>
      <c r="J15" s="14"/>
      <c r="K15" s="14">
        <f t="shared" si="2"/>
        <v>0.4</v>
      </c>
      <c r="L15" s="14">
        <f t="shared" si="3"/>
        <v>-0.1798345759451303</v>
      </c>
      <c r="M15" s="14">
        <f t="shared" si="4"/>
        <v>-0.1865546860913857</v>
      </c>
      <c r="O15" s="14">
        <f t="shared" si="5"/>
        <v>0.4</v>
      </c>
      <c r="P15" s="14">
        <f t="shared" si="6"/>
        <v>1.7941937299533677E-2</v>
      </c>
      <c r="Q15" s="14">
        <f t="shared" si="7"/>
        <v>1.3428111925454941E-2</v>
      </c>
      <c r="R15" s="14">
        <f t="shared" si="8"/>
        <v>1.3627784739757795E-2</v>
      </c>
      <c r="S15" s="14">
        <f t="shared" si="9"/>
        <v>8.4561866005532071E-3</v>
      </c>
      <c r="T15" s="14">
        <f t="shared" si="10"/>
        <v>-0.69129632024578835</v>
      </c>
    </row>
    <row r="16" spans="2:21" x14ac:dyDescent="0.25">
      <c r="B16" s="14"/>
      <c r="C16" s="14"/>
      <c r="D16" s="14"/>
      <c r="E16" s="14">
        <f t="shared" si="0"/>
        <v>0.5</v>
      </c>
      <c r="F16" s="14">
        <f t="shared" si="1"/>
        <v>-2.6077183439413849</v>
      </c>
      <c r="H16" s="14"/>
      <c r="I16" s="14"/>
      <c r="J16" s="14"/>
      <c r="K16" s="14">
        <f t="shared" si="2"/>
        <v>0.5</v>
      </c>
      <c r="L16" s="14">
        <f t="shared" si="3"/>
        <v>-0.21550112781506467</v>
      </c>
      <c r="M16" s="14">
        <f t="shared" si="4"/>
        <v>-0.2228109464042092</v>
      </c>
      <c r="O16" s="14">
        <f t="shared" si="5"/>
        <v>0.5</v>
      </c>
      <c r="P16" s="14">
        <f t="shared" si="6"/>
        <v>7.8499000042727887E-3</v>
      </c>
      <c r="Q16" s="14">
        <f t="shared" si="7"/>
        <v>1.1414849380110364E-3</v>
      </c>
      <c r="R16" s="14">
        <f t="shared" si="8"/>
        <v>1.4541511682671922E-3</v>
      </c>
      <c r="S16" s="14">
        <f t="shared" si="9"/>
        <v>-5.8215019380834267E-3</v>
      </c>
      <c r="T16" s="14">
        <f t="shared" si="10"/>
        <v>-0.6900930418659974</v>
      </c>
    </row>
    <row r="17" spans="2:20" x14ac:dyDescent="0.25">
      <c r="B17" s="14"/>
      <c r="C17" s="14"/>
      <c r="D17" s="14"/>
      <c r="E17" s="14">
        <f t="shared" si="0"/>
        <v>0.6</v>
      </c>
      <c r="F17" s="14">
        <f t="shared" si="1"/>
        <v>-2.9118425400406371</v>
      </c>
      <c r="H17" s="14"/>
      <c r="I17" s="14"/>
      <c r="J17" s="14"/>
      <c r="K17" s="14">
        <f t="shared" si="2"/>
        <v>0.6</v>
      </c>
      <c r="L17" s="14">
        <f t="shared" si="3"/>
        <v>-0.2658369472787408</v>
      </c>
      <c r="M17" s="14">
        <f t="shared" si="4"/>
        <v>-0.27304351796340248</v>
      </c>
      <c r="O17" s="14">
        <f t="shared" si="5"/>
        <v>0.6</v>
      </c>
      <c r="P17" s="14">
        <f t="shared" si="6"/>
        <v>-5.8664055287045384E-3</v>
      </c>
      <c r="Q17" s="14">
        <f t="shared" si="7"/>
        <v>-1.3544405756311434E-2</v>
      </c>
      <c r="R17" s="14">
        <f t="shared" si="8"/>
        <v>-1.3180641578506434E-2</v>
      </c>
      <c r="S17" s="14">
        <f t="shared" si="9"/>
        <v>-2.1649109213952966E-2</v>
      </c>
      <c r="T17" s="14">
        <f t="shared" si="10"/>
        <v>-0.70358731010137965</v>
      </c>
    </row>
    <row r="18" spans="2:20" x14ac:dyDescent="0.25">
      <c r="B18" s="14"/>
      <c r="C18" s="14"/>
      <c r="D18" s="14"/>
      <c r="E18" s="14">
        <f t="shared" si="0"/>
        <v>0.7</v>
      </c>
      <c r="F18" s="14">
        <f t="shared" si="1"/>
        <v>-3.3052137739247964</v>
      </c>
      <c r="H18" s="14"/>
      <c r="I18" s="14"/>
      <c r="J18" s="14"/>
      <c r="K18" s="14">
        <f t="shared" si="2"/>
        <v>0.7</v>
      </c>
      <c r="L18" s="14">
        <f t="shared" si="3"/>
        <v>-0.32991226918487782</v>
      </c>
      <c r="M18" s="14">
        <f t="shared" si="4"/>
        <v>-0.33657793339430908</v>
      </c>
      <c r="O18" s="14">
        <f t="shared" si="5"/>
        <v>0.7</v>
      </c>
      <c r="P18" s="14">
        <f t="shared" si="6"/>
        <v>-2.0996856446711759E-2</v>
      </c>
      <c r="Q18" s="14">
        <f t="shared" si="7"/>
        <v>-2.8788893895432405E-2</v>
      </c>
      <c r="R18" s="14">
        <f t="shared" si="8"/>
        <v>-2.8420701757307917E-2</v>
      </c>
      <c r="S18" s="14">
        <f t="shared" si="9"/>
        <v>-3.7408485438123182E-2</v>
      </c>
      <c r="T18" s="14">
        <f t="shared" si="10"/>
        <v>-0.73239139896643224</v>
      </c>
    </row>
    <row r="19" spans="2:20" x14ac:dyDescent="0.25">
      <c r="B19" s="14"/>
      <c r="C19" s="14"/>
      <c r="D19" s="14"/>
      <c r="E19" s="14">
        <f t="shared" si="0"/>
        <v>0.79999999999999993</v>
      </c>
      <c r="F19" s="14">
        <f t="shared" si="1"/>
        <v>-3.9409407550659923</v>
      </c>
      <c r="H19" s="14"/>
      <c r="I19" s="14"/>
      <c r="J19" s="14"/>
      <c r="K19" s="14">
        <f t="shared" si="2"/>
        <v>0.79999999999999993</v>
      </c>
      <c r="L19" s="14">
        <f t="shared" si="3"/>
        <v>-0.40623394910646327</v>
      </c>
      <c r="M19" s="14">
        <f t="shared" si="4"/>
        <v>-0.41214805124095694</v>
      </c>
      <c r="O19" s="14">
        <f t="shared" si="5"/>
        <v>0.79999999999999993</v>
      </c>
      <c r="P19" s="14">
        <f t="shared" si="6"/>
        <v>-3.6045731508768296E-2</v>
      </c>
      <c r="Q19" s="14">
        <f t="shared" si="7"/>
        <v>-4.3424979666553266E-2</v>
      </c>
      <c r="R19" s="14">
        <f t="shared" si="8"/>
        <v>-4.308118941565775E-2</v>
      </c>
      <c r="S19" s="14">
        <f t="shared" si="9"/>
        <v>-5.21334722803804E-2</v>
      </c>
      <c r="T19" s="14">
        <f t="shared" si="10"/>
        <v>-0.77592332262536068</v>
      </c>
    </row>
    <row r="20" spans="2:20" x14ac:dyDescent="0.25">
      <c r="B20" s="14"/>
      <c r="C20" s="14"/>
      <c r="D20" s="14"/>
      <c r="E20" s="14">
        <f t="shared" si="0"/>
        <v>0.89999999999999991</v>
      </c>
      <c r="F20" s="14">
        <f t="shared" si="1"/>
        <v>-11.611367016207476</v>
      </c>
      <c r="H20" s="14"/>
      <c r="I20" s="14"/>
      <c r="J20" s="14"/>
      <c r="K20" s="14">
        <f t="shared" si="2"/>
        <v>0.89999999999999991</v>
      </c>
      <c r="L20" s="14">
        <f t="shared" si="3"/>
        <v>-0.49314744168974362</v>
      </c>
      <c r="M20" s="14">
        <f t="shared" si="4"/>
        <v>-0.49825608363028334</v>
      </c>
      <c r="O20" s="14">
        <f t="shared" si="5"/>
        <v>0.89999999999999991</v>
      </c>
      <c r="P20" s="14">
        <f t="shared" si="6"/>
        <v>-5.0120799337876311E-2</v>
      </c>
      <c r="Q20" s="14">
        <f t="shared" si="7"/>
        <v>-5.6808408763983936E-2</v>
      </c>
      <c r="R20" s="14">
        <f t="shared" si="8"/>
        <v>-5.6503464967038612E-2</v>
      </c>
      <c r="S20" s="14">
        <f t="shared" si="9"/>
        <v>-6.5337581479988444E-2</v>
      </c>
      <c r="T20" s="14">
        <f t="shared" si="10"/>
        <v>-0.83293701067201231</v>
      </c>
    </row>
    <row r="21" spans="2:20" x14ac:dyDescent="0.25">
      <c r="B21" s="14"/>
      <c r="C21" s="14"/>
      <c r="D21" s="14"/>
      <c r="E21" s="14">
        <f t="shared" si="0"/>
        <v>0.99999999999999989</v>
      </c>
      <c r="F21" s="14">
        <f t="shared" si="1"/>
        <v>-10.280264165926949</v>
      </c>
      <c r="H21" s="14"/>
      <c r="I21" s="14"/>
      <c r="J21" s="14"/>
      <c r="K21" s="14">
        <f t="shared" si="2"/>
        <v>0.99999999999999989</v>
      </c>
      <c r="L21" s="14">
        <f t="shared" si="3"/>
        <v>-0.58905940842971272</v>
      </c>
      <c r="M21" s="14">
        <f t="shared" si="4"/>
        <v>-0.59339614004736985</v>
      </c>
      <c r="O21" s="14">
        <f t="shared" si="5"/>
        <v>0.99999999999999989</v>
      </c>
      <c r="P21" s="14">
        <f t="shared" si="6"/>
        <v>-6.2771289079456158E-2</v>
      </c>
      <c r="Q21" s="14">
        <f t="shared" si="7"/>
        <v>-6.8654863237424466E-2</v>
      </c>
      <c r="R21" s="14">
        <f t="shared" si="8"/>
        <v>-6.8393397580591042E-2</v>
      </c>
      <c r="S21" s="14">
        <f t="shared" si="9"/>
        <v>-7.6850109061261815E-2</v>
      </c>
      <c r="T21" s="14">
        <f t="shared" si="10"/>
        <v>-0.90188999730147046</v>
      </c>
    </row>
    <row r="22" spans="2:20" x14ac:dyDescent="0.25">
      <c r="B22" s="14"/>
      <c r="C22" s="14"/>
      <c r="D22" s="14"/>
      <c r="E22" s="14">
        <f t="shared" si="0"/>
        <v>1.0999999999999999</v>
      </c>
      <c r="F22" s="14">
        <f t="shared" si="1"/>
        <v>-5.1776613113002252</v>
      </c>
      <c r="H22" s="14"/>
      <c r="I22" s="14"/>
      <c r="J22" s="14"/>
      <c r="K22" s="14">
        <f t="shared" si="2"/>
        <v>1.0999999999999999</v>
      </c>
      <c r="L22" s="14">
        <f t="shared" si="3"/>
        <v>-0.69253018657299037</v>
      </c>
      <c r="M22" s="14">
        <f t="shared" si="4"/>
        <v>-0.69616579228184239</v>
      </c>
      <c r="O22" s="14">
        <f t="shared" si="5"/>
        <v>1.0999999999999999</v>
      </c>
      <c r="P22" s="14">
        <f t="shared" si="6"/>
        <v>-7.3834890197396016E-2</v>
      </c>
      <c r="Q22" s="14">
        <f t="shared" si="7"/>
        <v>-7.8901747898857233E-2</v>
      </c>
      <c r="R22" s="14">
        <f t="shared" si="8"/>
        <v>-7.8682621856666329E-2</v>
      </c>
      <c r="S22" s="14">
        <f t="shared" si="9"/>
        <v>-8.6685401079127741E-2</v>
      </c>
      <c r="T22" s="14">
        <f t="shared" si="10"/>
        <v>-0.98117150243273232</v>
      </c>
    </row>
    <row r="23" spans="2:20" x14ac:dyDescent="0.25">
      <c r="B23" s="14"/>
      <c r="C23" s="14"/>
      <c r="D23" s="14"/>
      <c r="E23" s="14">
        <f t="shared" si="0"/>
        <v>1.2</v>
      </c>
      <c r="F23" s="14">
        <f t="shared" si="1"/>
        <v>-4.7097639800239115</v>
      </c>
      <c r="H23" s="14"/>
      <c r="I23" s="14"/>
      <c r="J23" s="14"/>
      <c r="K23" s="14">
        <f t="shared" si="2"/>
        <v>1.2</v>
      </c>
      <c r="L23" s="14">
        <f t="shared" si="3"/>
        <v>-0.80229173308907242</v>
      </c>
      <c r="M23" s="14">
        <f t="shared" si="4"/>
        <v>-0.80530444298485582</v>
      </c>
      <c r="O23" s="14">
        <f t="shared" si="5"/>
        <v>1.2</v>
      </c>
      <c r="P23" s="14">
        <f t="shared" si="6"/>
        <v>-8.3317195547711387E-2</v>
      </c>
      <c r="Q23" s="14">
        <f t="shared" si="7"/>
        <v>-8.7606864739872115E-2</v>
      </c>
      <c r="R23" s="14">
        <f t="shared" si="8"/>
        <v>-8.7426145389067178E-2</v>
      </c>
      <c r="S23" s="14">
        <f t="shared" si="9"/>
        <v>-9.4950967576998127E-2</v>
      </c>
      <c r="T23" s="14">
        <f t="shared" si="10"/>
        <v>-1.0692271996631637</v>
      </c>
    </row>
    <row r="24" spans="2:20" x14ac:dyDescent="0.25">
      <c r="B24" s="14"/>
      <c r="C24" s="14"/>
      <c r="D24" s="14"/>
      <c r="E24" s="14">
        <f t="shared" si="0"/>
        <v>1.3</v>
      </c>
      <c r="F24" s="14">
        <f t="shared" si="1"/>
        <v>-4.2239176602281967</v>
      </c>
      <c r="H24" s="14"/>
      <c r="I24" s="14"/>
      <c r="J24" s="14"/>
      <c r="K24" s="14">
        <f t="shared" si="2"/>
        <v>1.3</v>
      </c>
      <c r="L24" s="14">
        <f t="shared" si="3"/>
        <v>-0.91723086098691708</v>
      </c>
      <c r="M24" s="14">
        <f t="shared" si="4"/>
        <v>-0.91969183098994989</v>
      </c>
      <c r="O24" s="14">
        <f t="shared" si="5"/>
        <v>1.3</v>
      </c>
      <c r="P24" s="14">
        <f t="shared" si="6"/>
        <v>-9.1308460382342943E-2</v>
      </c>
      <c r="Q24" s="14">
        <f t="shared" si="7"/>
        <v>-9.488274704450797E-2</v>
      </c>
      <c r="R24" s="14">
        <f t="shared" si="8"/>
        <v>-9.4735598683963487E-2</v>
      </c>
      <c r="S24" s="14">
        <f t="shared" si="9"/>
        <v>-0.10179017446082782</v>
      </c>
      <c r="T24" s="14">
        <f t="shared" si="10"/>
        <v>-1.1646164207131826</v>
      </c>
    </row>
    <row r="25" spans="2:20" x14ac:dyDescent="0.25">
      <c r="B25" s="14"/>
      <c r="C25" s="14"/>
      <c r="D25" s="14"/>
      <c r="E25" s="14">
        <f t="shared" si="0"/>
        <v>1.4000000000000001</v>
      </c>
      <c r="F25" s="14">
        <f t="shared" si="1"/>
        <v>-3.7395994601657283</v>
      </c>
      <c r="H25" s="14"/>
      <c r="I25" s="14"/>
      <c r="J25" s="14"/>
      <c r="K25" s="14">
        <f t="shared" si="2"/>
        <v>1.4000000000000001</v>
      </c>
      <c r="L25" s="14">
        <f t="shared" si="3"/>
        <v>-1.036361040289737</v>
      </c>
      <c r="M25" s="14">
        <f t="shared" si="4"/>
        <v>-1.0383294075259322</v>
      </c>
      <c r="O25" s="14">
        <f t="shared" si="5"/>
        <v>1.4000000000000001</v>
      </c>
      <c r="P25" s="14">
        <f t="shared" si="6"/>
        <v>-9.793268555834192E-2</v>
      </c>
      <c r="Q25" s="14">
        <f t="shared" si="7"/>
        <v>-0.10085911918746147</v>
      </c>
      <c r="R25" s="14">
        <f t="shared" si="8"/>
        <v>-0.1007408361817372</v>
      </c>
      <c r="S25" s="14">
        <f t="shared" si="9"/>
        <v>-0.10735103604514114</v>
      </c>
      <c r="T25" s="14">
        <f t="shared" si="10"/>
        <v>-1.2660303594368294</v>
      </c>
    </row>
    <row r="26" spans="2:20" x14ac:dyDescent="0.25">
      <c r="B26" s="14"/>
      <c r="C26" s="14"/>
      <c r="D26" s="14"/>
      <c r="E26" s="14">
        <f t="shared" si="0"/>
        <v>1.5000000000000002</v>
      </c>
      <c r="F26" s="14">
        <f t="shared" si="1"/>
        <v>-3.3345960086101853</v>
      </c>
      <c r="H26" s="14"/>
      <c r="I26" s="14"/>
      <c r="J26" s="14"/>
      <c r="K26" s="14">
        <f t="shared" si="2"/>
        <v>1.5000000000000002</v>
      </c>
      <c r="L26" s="14">
        <f t="shared" si="3"/>
        <v>-1.1587948414281886</v>
      </c>
      <c r="M26" s="14">
        <f t="shared" si="4"/>
        <v>-1.1603181040856796</v>
      </c>
      <c r="O26" s="14">
        <f t="shared" si="5"/>
        <v>1.5000000000000002</v>
      </c>
      <c r="P26" s="14">
        <f t="shared" si="6"/>
        <v>-0.10332047503165064</v>
      </c>
      <c r="Q26" s="14">
        <f t="shared" si="7"/>
        <v>-0.10566469679644222</v>
      </c>
      <c r="R26" s="14">
        <f t="shared" si="8"/>
        <v>-0.10557115509257911</v>
      </c>
      <c r="S26" s="14">
        <f t="shared" si="9"/>
        <v>-0.11177238694869605</v>
      </c>
      <c r="T26" s="14">
        <f t="shared" si="10"/>
        <v>-1.3722911203965609</v>
      </c>
    </row>
    <row r="27" spans="2:20" x14ac:dyDescent="0.25">
      <c r="B27" s="14"/>
      <c r="C27" s="14"/>
      <c r="D27" s="14"/>
      <c r="E27" s="14">
        <f t="shared" si="0"/>
        <v>1.6000000000000003</v>
      </c>
      <c r="F27" s="14">
        <f t="shared" si="1"/>
        <v>-3.0781028953939793</v>
      </c>
      <c r="H27" s="14"/>
      <c r="I27" s="14"/>
      <c r="J27" s="14"/>
      <c r="K27" s="14">
        <f t="shared" si="2"/>
        <v>1.6000000000000003</v>
      </c>
      <c r="L27" s="14">
        <f t="shared" si="3"/>
        <v>-1.2837226572566776</v>
      </c>
      <c r="M27" s="14">
        <f t="shared" si="4"/>
        <v>-1.284839638073336</v>
      </c>
      <c r="O27" s="14">
        <f t="shared" si="5"/>
        <v>1.6000000000000003</v>
      </c>
      <c r="P27" s="14">
        <f t="shared" si="6"/>
        <v>-0.10759734448595862</v>
      </c>
      <c r="Q27" s="14">
        <f t="shared" si="7"/>
        <v>-0.10942079607259257</v>
      </c>
      <c r="R27" s="14">
        <f t="shared" si="8"/>
        <v>-0.10934855575965559</v>
      </c>
      <c r="S27" s="14">
        <f t="shared" si="9"/>
        <v>-0.11518032790056712</v>
      </c>
      <c r="T27" s="14">
        <f t="shared" si="10"/>
        <v>-1.4823438497383978</v>
      </c>
    </row>
    <row r="28" spans="2:20" x14ac:dyDescent="0.25">
      <c r="B28" s="14"/>
      <c r="C28" s="14"/>
      <c r="D28" s="14"/>
      <c r="E28" s="14">
        <f t="shared" si="0"/>
        <v>1.7000000000000004</v>
      </c>
      <c r="F28" s="14">
        <f t="shared" si="1"/>
        <v>-2.9391842841001266</v>
      </c>
      <c r="H28" s="14"/>
      <c r="I28" s="14"/>
      <c r="J28" s="14"/>
      <c r="K28" s="14">
        <f t="shared" si="2"/>
        <v>1.7000000000000004</v>
      </c>
      <c r="L28" s="14">
        <f t="shared" si="3"/>
        <v>-1.4103997528081991</v>
      </c>
      <c r="M28" s="14">
        <f t="shared" si="4"/>
        <v>-1.4111444439926826</v>
      </c>
      <c r="O28" s="14">
        <f t="shared" si="5"/>
        <v>1.7000000000000004</v>
      </c>
      <c r="P28" s="14">
        <f t="shared" si="6"/>
        <v>-0.11088088406024471</v>
      </c>
      <c r="Q28" s="14">
        <f t="shared" si="7"/>
        <v>-0.11224115618168756</v>
      </c>
      <c r="R28" s="14">
        <f t="shared" si="8"/>
        <v>-0.11218737914814528</v>
      </c>
      <c r="S28" s="14">
        <f t="shared" si="9"/>
        <v>-0.11768982736766161</v>
      </c>
      <c r="T28" s="14">
        <f t="shared" si="10"/>
        <v>-1.5952484800863265</v>
      </c>
    </row>
    <row r="29" spans="2:20" x14ac:dyDescent="0.25">
      <c r="B29" s="14"/>
      <c r="C29" s="14"/>
      <c r="D29" s="14"/>
      <c r="E29" s="14">
        <f t="shared" si="0"/>
        <v>1.8000000000000005</v>
      </c>
      <c r="F29" s="14">
        <f t="shared" si="1"/>
        <v>-2.8699204460983001</v>
      </c>
      <c r="H29" s="14"/>
      <c r="I29" s="14"/>
      <c r="J29" s="14"/>
      <c r="K29" s="14">
        <f t="shared" si="2"/>
        <v>1.8000000000000005</v>
      </c>
      <c r="L29" s="14">
        <f t="shared" si="3"/>
        <v>-1.5381415329216641</v>
      </c>
      <c r="M29" s="14">
        <f t="shared" si="4"/>
        <v>-1.5385467326928592</v>
      </c>
      <c r="O29" s="14">
        <f t="shared" si="5"/>
        <v>1.8000000000000005</v>
      </c>
      <c r="P29" s="14">
        <f t="shared" si="6"/>
        <v>-0.11328208709498988</v>
      </c>
      <c r="Q29" s="14">
        <f t="shared" si="7"/>
        <v>-0.114234165099455</v>
      </c>
      <c r="R29" s="14">
        <f t="shared" si="8"/>
        <v>-0.11419645537438368</v>
      </c>
      <c r="S29" s="14">
        <f t="shared" si="9"/>
        <v>-0.11940807700871221</v>
      </c>
      <c r="T29" s="14">
        <f t="shared" si="10"/>
        <v>-1.7101737142615563</v>
      </c>
    </row>
    <row r="30" spans="2:20" x14ac:dyDescent="0.25">
      <c r="B30" s="14"/>
      <c r="C30" s="14"/>
      <c r="D30" s="14"/>
      <c r="E30" s="14">
        <f t="shared" si="0"/>
        <v>1.9000000000000006</v>
      </c>
      <c r="F30" s="14">
        <f t="shared" si="1"/>
        <v>-2.8430517358972547</v>
      </c>
      <c r="H30" s="14"/>
      <c r="I30" s="14"/>
      <c r="J30" s="14"/>
      <c r="K30" s="14">
        <f t="shared" si="2"/>
        <v>1.9000000000000006</v>
      </c>
      <c r="L30" s="14">
        <f t="shared" si="3"/>
        <v>-1.6663254605888316</v>
      </c>
      <c r="M30" s="14">
        <f t="shared" si="4"/>
        <v>-1.666425493005679</v>
      </c>
      <c r="O30" s="14">
        <f t="shared" si="5"/>
        <v>1.9000000000000006</v>
      </c>
      <c r="P30" s="14">
        <f t="shared" si="6"/>
        <v>-0.11490777968843302</v>
      </c>
      <c r="Q30" s="14">
        <f t="shared" si="7"/>
        <v>-0.11550512482871465</v>
      </c>
      <c r="R30" s="14">
        <f t="shared" si="8"/>
        <v>-0.11548136089368127</v>
      </c>
      <c r="S30" s="14">
        <f t="shared" si="9"/>
        <v>-0.12043753505836717</v>
      </c>
      <c r="T30" s="14">
        <f t="shared" si="10"/>
        <v>-1.8263934286268215</v>
      </c>
    </row>
    <row r="31" spans="2:20" x14ac:dyDescent="0.25">
      <c r="B31" s="14"/>
      <c r="C31" s="14"/>
      <c r="D31" s="14"/>
      <c r="E31" s="14">
        <f t="shared" si="0"/>
        <v>2.0000000000000004</v>
      </c>
      <c r="F31" s="14">
        <f t="shared" si="1"/>
        <v>-2.8440465016247476</v>
      </c>
      <c r="H31" s="14"/>
      <c r="I31" s="14"/>
      <c r="J31" s="14"/>
      <c r="K31" s="14">
        <f t="shared" si="2"/>
        <v>2.0000000000000004</v>
      </c>
      <c r="L31" s="14">
        <f t="shared" si="3"/>
        <v>-1.7943970959209099</v>
      </c>
      <c r="M31" s="14">
        <f t="shared" si="4"/>
        <v>-1.7942292212541713</v>
      </c>
      <c r="O31" s="14">
        <f t="shared" si="5"/>
        <v>2.0000000000000004</v>
      </c>
      <c r="P31" s="14">
        <f t="shared" si="6"/>
        <v>-0.11586237941304188</v>
      </c>
      <c r="Q31" s="14">
        <f t="shared" si="7"/>
        <v>-0.11615733810470211</v>
      </c>
      <c r="R31" s="14">
        <f t="shared" si="8"/>
        <v>-0.1161455400781501</v>
      </c>
      <c r="S31" s="14">
        <f t="shared" si="9"/>
        <v>-0.12087762365661792</v>
      </c>
      <c r="T31" s="14">
        <f t="shared" si="10"/>
        <v>-1.9432843885327156</v>
      </c>
    </row>
    <row r="32" spans="2:20" x14ac:dyDescent="0.25">
      <c r="B32" s="14"/>
      <c r="C32" s="14"/>
      <c r="D32" s="14"/>
      <c r="E32" s="14">
        <f t="shared" si="0"/>
        <v>2.1000000000000005</v>
      </c>
      <c r="F32" s="14">
        <f t="shared" si="1"/>
        <v>-2.8645401296929922</v>
      </c>
      <c r="H32" s="14"/>
      <c r="I32" s="14"/>
      <c r="J32" s="14"/>
      <c r="K32" s="14">
        <f t="shared" si="2"/>
        <v>2.1000000000000005</v>
      </c>
      <c r="L32" s="14">
        <f t="shared" si="3"/>
        <v>-1.9218773169997951</v>
      </c>
      <c r="M32" s="14">
        <f t="shared" si="4"/>
        <v>-1.9214817612402311</v>
      </c>
      <c r="O32" s="14">
        <f t="shared" si="5"/>
        <v>2.1000000000000005</v>
      </c>
      <c r="P32" s="14">
        <f t="shared" si="6"/>
        <v>-0.11624823212442632</v>
      </c>
      <c r="Q32" s="14">
        <f t="shared" si="7"/>
        <v>-0.11629168928230536</v>
      </c>
      <c r="R32" s="14">
        <f t="shared" si="8"/>
        <v>-0.11628994226555452</v>
      </c>
      <c r="S32" s="14">
        <f t="shared" si="9"/>
        <v>-0.1208248364155574</v>
      </c>
      <c r="T32" s="14">
        <f t="shared" si="10"/>
        <v>-2.0603237771386662</v>
      </c>
    </row>
    <row r="33" spans="2:21" x14ac:dyDescent="0.25">
      <c r="B33" s="14"/>
      <c r="C33" s="14"/>
      <c r="D33" s="14"/>
      <c r="E33" s="14">
        <f t="shared" si="0"/>
        <v>2.2000000000000006</v>
      </c>
      <c r="F33" s="14">
        <f t="shared" si="1"/>
        <v>-2.8993105704784607</v>
      </c>
      <c r="H33" s="14"/>
      <c r="I33" s="14"/>
      <c r="J33" s="14"/>
      <c r="K33" s="14">
        <f t="shared" si="2"/>
        <v>2.2000000000000006</v>
      </c>
      <c r="L33" s="14">
        <f t="shared" si="3"/>
        <v>-2.0483680121724177</v>
      </c>
      <c r="M33" s="14">
        <f t="shared" si="4"/>
        <v>-2.0477868492136562</v>
      </c>
      <c r="O33" s="14">
        <f t="shared" si="5"/>
        <v>2.2000000000000006</v>
      </c>
      <c r="P33" s="14">
        <f t="shared" si="6"/>
        <v>-0.11616453785786228</v>
      </c>
      <c r="Q33" s="14">
        <f t="shared" si="7"/>
        <v>-0.11600501337044052</v>
      </c>
      <c r="R33" s="14">
        <f t="shared" si="8"/>
        <v>-0.1160114488392181</v>
      </c>
      <c r="S33" s="14">
        <f t="shared" si="9"/>
        <v>-0.12037156231428758</v>
      </c>
      <c r="T33" s="14">
        <f t="shared" si="10"/>
        <v>-2.1770852812372441</v>
      </c>
    </row>
    <row r="34" spans="2:21" x14ac:dyDescent="0.25">
      <c r="B34" s="14"/>
      <c r="C34" s="14"/>
      <c r="D34" s="14"/>
      <c r="E34" s="14">
        <f t="shared" si="0"/>
        <v>2.3000000000000007</v>
      </c>
      <c r="F34" s="14">
        <f t="shared" si="1"/>
        <v>-2.9448763281341672</v>
      </c>
      <c r="H34" s="14"/>
      <c r="I34" s="14"/>
      <c r="J34" s="14"/>
      <c r="K34" s="14">
        <f t="shared" si="2"/>
        <v>2.3000000000000007</v>
      </c>
      <c r="L34" s="14">
        <f t="shared" si="3"/>
        <v>-2.1735543295004645</v>
      </c>
      <c r="M34" s="14">
        <f t="shared" si="4"/>
        <v>-2.1728296662577602</v>
      </c>
      <c r="O34" s="14">
        <f t="shared" si="5"/>
        <v>2.3000000000000007</v>
      </c>
      <c r="P34" s="14">
        <f t="shared" si="6"/>
        <v>-0.11570535227928987</v>
      </c>
      <c r="Q34" s="14">
        <f t="shared" si="7"/>
        <v>-0.1153878699036297</v>
      </c>
      <c r="R34" s="14">
        <f t="shared" si="8"/>
        <v>-0.1154006917752841</v>
      </c>
      <c r="S34" s="14">
        <f t="shared" si="9"/>
        <v>-0.11960422015005739</v>
      </c>
      <c r="T34" s="14">
        <f t="shared" si="10"/>
        <v>-2.2932330638684397</v>
      </c>
    </row>
    <row r="35" spans="2:21" x14ac:dyDescent="0.25">
      <c r="B35" s="14"/>
      <c r="C35" s="14"/>
      <c r="D35" s="14"/>
      <c r="E35" s="14">
        <f t="shared" si="0"/>
        <v>2.4000000000000008</v>
      </c>
      <c r="F35" s="14">
        <f t="shared" si="1"/>
        <v>-2.9987963674710945</v>
      </c>
      <c r="H35" s="14"/>
      <c r="I35" s="14"/>
      <c r="J35" s="14"/>
      <c r="K35" s="14">
        <f t="shared" si="2"/>
        <v>2.4000000000000008</v>
      </c>
      <c r="L35" s="14">
        <f t="shared" si="3"/>
        <v>-2.2972026742510945</v>
      </c>
      <c r="M35" s="14">
        <f t="shared" si="4"/>
        <v>-2.2963746590727672</v>
      </c>
      <c r="O35" s="14">
        <f t="shared" si="5"/>
        <v>2.4000000000000008</v>
      </c>
      <c r="P35" s="14">
        <f t="shared" si="6"/>
        <v>-0.11495732728147751</v>
      </c>
      <c r="Q35" s="14">
        <f t="shared" si="7"/>
        <v>-0.11452237780678959</v>
      </c>
      <c r="R35" s="14">
        <f t="shared" si="8"/>
        <v>-0.11453991179526912</v>
      </c>
      <c r="S35" s="14">
        <f t="shared" si="9"/>
        <v>-0.11860133599891286</v>
      </c>
      <c r="T35" s="14">
        <f t="shared" si="10"/>
        <v>-2.4085136042825246</v>
      </c>
    </row>
    <row r="36" spans="2:21" x14ac:dyDescent="0.25">
      <c r="B36" s="14"/>
      <c r="C36" s="14"/>
      <c r="D36" s="14"/>
      <c r="E36" s="14">
        <f t="shared" si="0"/>
        <v>2.5000000000000009</v>
      </c>
      <c r="F36" s="14">
        <f t="shared" si="1"/>
        <v>-3.0592925877272741</v>
      </c>
      <c r="H36" s="14"/>
      <c r="I36" s="14"/>
      <c r="J36" s="14"/>
      <c r="K36" s="14">
        <f t="shared" si="2"/>
        <v>2.5000000000000009</v>
      </c>
      <c r="L36" s="14">
        <f t="shared" si="3"/>
        <v>-2.4191547118256485</v>
      </c>
      <c r="M36" s="14">
        <f t="shared" si="4"/>
        <v>-2.4182598084258671</v>
      </c>
      <c r="O36" s="14">
        <f t="shared" si="5"/>
        <v>2.5000000000000009</v>
      </c>
      <c r="P36" s="14">
        <f t="shared" si="6"/>
        <v>-0.11399778159137847</v>
      </c>
      <c r="Q36" s="14">
        <f t="shared" si="7"/>
        <v>-0.1134806037186529</v>
      </c>
      <c r="R36" s="14">
        <f t="shared" si="8"/>
        <v>-0.11350134870204359</v>
      </c>
      <c r="S36" s="14">
        <f t="shared" si="9"/>
        <v>-0.1174320509032345</v>
      </c>
      <c r="T36" s="14">
        <f t="shared" si="10"/>
        <v>-2.5227458938385254</v>
      </c>
    </row>
    <row r="37" spans="2:21" x14ac:dyDescent="0.25">
      <c r="B37" s="14"/>
      <c r="C37" s="14"/>
      <c r="D37" s="14"/>
      <c r="E37" s="14">
        <f t="shared" si="0"/>
        <v>2.600000000000001</v>
      </c>
      <c r="F37" s="14">
        <f t="shared" si="1"/>
        <v>-3.1250318631231506</v>
      </c>
      <c r="H37" s="14"/>
      <c r="I37" s="14"/>
      <c r="J37" s="14"/>
      <c r="K37" s="14">
        <f t="shared" si="2"/>
        <v>2.600000000000001</v>
      </c>
      <c r="L37" s="14">
        <f t="shared" si="3"/>
        <v>-2.5393183808269226</v>
      </c>
      <c r="M37" s="14">
        <f t="shared" si="4"/>
        <v>-2.5383881783598579</v>
      </c>
      <c r="O37" s="14">
        <f t="shared" si="5"/>
        <v>2.600000000000001</v>
      </c>
      <c r="P37" s="14">
        <f t="shared" si="6"/>
        <v>-0.11289347266333996</v>
      </c>
      <c r="Q37" s="14">
        <f t="shared" si="7"/>
        <v>-0.11232374550723155</v>
      </c>
      <c r="R37" s="14">
        <f t="shared" si="8"/>
        <v>-0.11234641169186813</v>
      </c>
      <c r="S37" s="14">
        <f t="shared" si="9"/>
        <v>-0.11615531719792585</v>
      </c>
      <c r="T37" s="14">
        <f t="shared" si="10"/>
        <v>-2.6358107445484364</v>
      </c>
    </row>
    <row r="38" spans="2:21" x14ac:dyDescent="0.25">
      <c r="B38" s="14"/>
      <c r="C38" s="14"/>
      <c r="D38" s="14"/>
      <c r="E38" s="14">
        <f t="shared" si="0"/>
        <v>2.7000000000000011</v>
      </c>
      <c r="F38" s="14">
        <f t="shared" si="1"/>
        <v>-3.1949925988327341</v>
      </c>
      <c r="H38" s="14"/>
      <c r="I38" s="14"/>
      <c r="J38" s="14"/>
      <c r="K38" s="14">
        <f t="shared" si="2"/>
        <v>2.7000000000000011</v>
      </c>
      <c r="L38" s="14">
        <f t="shared" si="3"/>
        <v>-2.6576572377199525</v>
      </c>
      <c r="M38" s="14">
        <f t="shared" si="4"/>
        <v>-2.6567178788343702</v>
      </c>
      <c r="O38" s="14">
        <f t="shared" si="5"/>
        <v>2.7000000000000011</v>
      </c>
      <c r="P38" s="14">
        <f t="shared" si="6"/>
        <v>-0.11170018969180784</v>
      </c>
      <c r="Q38" s="14">
        <f t="shared" si="7"/>
        <v>-0.11110211907336379</v>
      </c>
      <c r="R38" s="14">
        <f t="shared" si="8"/>
        <v>-0.11112564596243589</v>
      </c>
      <c r="S38" s="14">
        <f t="shared" si="9"/>
        <v>-0.11481982246068255</v>
      </c>
      <c r="T38" s="14">
        <f t="shared" si="10"/>
        <v>-2.7476400015857849</v>
      </c>
    </row>
    <row r="39" spans="2:21" x14ac:dyDescent="0.25">
      <c r="B39" s="14"/>
      <c r="C39" s="14"/>
      <c r="D39" s="14"/>
      <c r="E39" s="14">
        <f t="shared" si="0"/>
        <v>2.8000000000000012</v>
      </c>
      <c r="F39" s="14">
        <f t="shared" si="1"/>
        <v>-3.268378829212184</v>
      </c>
      <c r="H39" s="14"/>
      <c r="I39" s="14"/>
      <c r="J39" s="14"/>
      <c r="K39" s="14">
        <f t="shared" si="2"/>
        <v>2.8000000000000012</v>
      </c>
      <c r="L39" s="14">
        <f t="shared" si="3"/>
        <v>-2.7741793965816028</v>
      </c>
      <c r="M39" s="14">
        <f t="shared" si="4"/>
        <v>-2.7732515588631004</v>
      </c>
      <c r="O39" s="14">
        <f t="shared" si="5"/>
        <v>2.8000000000000012</v>
      </c>
      <c r="P39" s="14">
        <f t="shared" si="6"/>
        <v>-0.11046308833535529</v>
      </c>
      <c r="Q39" s="14">
        <f t="shared" si="7"/>
        <v>-0.10985579976667872</v>
      </c>
      <c r="R39" s="14">
        <f t="shared" si="8"/>
        <v>-0.10987935404131327</v>
      </c>
      <c r="S39" s="14">
        <f t="shared" si="9"/>
        <v>-0.11346452647588474</v>
      </c>
      <c r="T39" s="14">
        <f t="shared" si="10"/>
        <v>-2.8582063219903224</v>
      </c>
    </row>
    <row r="40" spans="2:21" x14ac:dyDescent="0.25">
      <c r="B40" s="14"/>
      <c r="C40" s="14"/>
      <c r="D40" s="14"/>
      <c r="E40" s="14">
        <f t="shared" si="0"/>
        <v>2.9000000000000012</v>
      </c>
      <c r="F40" s="14">
        <f t="shared" si="1"/>
        <v>-3.3445625074640501</v>
      </c>
      <c r="H40" s="14"/>
      <c r="I40" s="14"/>
      <c r="J40" s="14"/>
      <c r="K40" s="14">
        <f t="shared" si="2"/>
        <v>2.9000000000000012</v>
      </c>
      <c r="L40" s="14">
        <f t="shared" si="3"/>
        <v>-2.8889270418600943</v>
      </c>
      <c r="M40" s="14">
        <f t="shared" si="4"/>
        <v>-2.888026328512018</v>
      </c>
      <c r="O40" s="14">
        <f t="shared" si="5"/>
        <v>2.9000000000000012</v>
      </c>
      <c r="P40" s="14">
        <f t="shared" si="6"/>
        <v>-0.10921757575330407</v>
      </c>
      <c r="Q40" s="14">
        <f t="shared" si="7"/>
        <v>-0.10861570175486519</v>
      </c>
      <c r="R40" s="14">
        <f t="shared" si="8"/>
        <v>-0.10863865951969764</v>
      </c>
      <c r="S40" s="14">
        <f t="shared" si="9"/>
        <v>-0.11211962331057482</v>
      </c>
      <c r="T40" s="14">
        <f t="shared" si="10"/>
        <v>-2.9675139755924897</v>
      </c>
    </row>
    <row r="41" spans="2:21" x14ac:dyDescent="0.25">
      <c r="B41" s="14"/>
      <c r="C41" s="14"/>
      <c r="D41" s="14"/>
      <c r="E41" s="14">
        <f t="shared" si="0"/>
        <v>3.0000000000000013</v>
      </c>
      <c r="F41" s="13">
        <f t="shared" si="1"/>
        <v>-3.4230433051041858</v>
      </c>
      <c r="H41" s="14"/>
      <c r="I41" s="14"/>
      <c r="J41" s="14"/>
      <c r="K41" s="14">
        <f t="shared" si="2"/>
        <v>3.0000000000000013</v>
      </c>
      <c r="L41" s="14">
        <f t="shared" si="3"/>
        <v>-3.0019671316687218</v>
      </c>
      <c r="M41" s="13">
        <f t="shared" si="4"/>
        <v>-3.001104708577754</v>
      </c>
      <c r="O41" s="14">
        <f t="shared" si="5"/>
        <v>3.0000000000000013</v>
      </c>
      <c r="P41" s="14">
        <f t="shared" si="6"/>
        <v>-0.10799052397804546</v>
      </c>
      <c r="Q41" s="14">
        <f t="shared" si="7"/>
        <v>-0.10740488014485967</v>
      </c>
      <c r="R41" s="14">
        <f t="shared" si="8"/>
        <v>-0.10742679953810315</v>
      </c>
      <c r="S41" s="14">
        <f t="shared" si="9"/>
        <v>-0.11080773290708511</v>
      </c>
      <c r="T41" s="13">
        <f t="shared" si="10"/>
        <v>-3.0755909116343325</v>
      </c>
    </row>
    <row r="43" spans="2:21" x14ac:dyDescent="0.25">
      <c r="B43" s="31" t="s">
        <v>42</v>
      </c>
      <c r="C43" s="32"/>
      <c r="D43" s="32"/>
      <c r="E43" s="32"/>
      <c r="F43" s="33"/>
      <c r="H43" s="34" t="s">
        <v>41</v>
      </c>
      <c r="I43" s="34"/>
      <c r="J43" s="34"/>
      <c r="K43" s="34"/>
      <c r="L43" s="34"/>
      <c r="M43" s="34"/>
      <c r="O43" s="30" t="s">
        <v>39</v>
      </c>
      <c r="P43" s="30"/>
      <c r="Q43" s="30"/>
      <c r="R43" s="30"/>
      <c r="S43" s="30"/>
      <c r="T43" s="30"/>
      <c r="U43" s="19"/>
    </row>
    <row r="44" spans="2:21" x14ac:dyDescent="0.25">
      <c r="B44" s="18" t="s">
        <v>0</v>
      </c>
      <c r="C44" s="18" t="s">
        <v>38</v>
      </c>
      <c r="D44" s="18" t="s">
        <v>37</v>
      </c>
      <c r="E44" s="18" t="s">
        <v>36</v>
      </c>
      <c r="F44" s="18" t="s">
        <v>35</v>
      </c>
      <c r="H44" s="18" t="s">
        <v>0</v>
      </c>
      <c r="I44" s="18" t="s">
        <v>38</v>
      </c>
      <c r="J44" s="18" t="s">
        <v>37</v>
      </c>
      <c r="K44" s="18" t="s">
        <v>36</v>
      </c>
      <c r="L44" s="18" t="s">
        <v>40</v>
      </c>
      <c r="M44" s="18" t="s">
        <v>35</v>
      </c>
      <c r="O44" t="s">
        <v>38</v>
      </c>
      <c r="P44">
        <v>0</v>
      </c>
      <c r="Q44" t="s">
        <v>0</v>
      </c>
      <c r="R44">
        <v>0.05</v>
      </c>
      <c r="U44" s="17"/>
    </row>
    <row r="45" spans="2:21" x14ac:dyDescent="0.25">
      <c r="B45" s="14">
        <v>0.05</v>
      </c>
      <c r="C45" s="14">
        <v>0</v>
      </c>
      <c r="D45" s="14">
        <f>PI()/2</f>
        <v>1.5707963267948966</v>
      </c>
      <c r="E45" s="14">
        <f>C45</f>
        <v>0</v>
      </c>
      <c r="F45" s="14">
        <f>D45</f>
        <v>1.5707963267948966</v>
      </c>
      <c r="H45" s="14">
        <v>0.05</v>
      </c>
      <c r="I45" s="14">
        <v>0</v>
      </c>
      <c r="J45" s="14">
        <f>PI()/2</f>
        <v>1.5707963267948966</v>
      </c>
      <c r="K45" s="14">
        <f>I45</f>
        <v>0</v>
      </c>
      <c r="L45" s="14"/>
      <c r="M45" s="14">
        <f>J45</f>
        <v>1.5707963267948966</v>
      </c>
      <c r="O45" t="s">
        <v>37</v>
      </c>
      <c r="P45">
        <f>PI()/2</f>
        <v>1.5707963267948966</v>
      </c>
    </row>
    <row r="46" spans="2:21" x14ac:dyDescent="0.25">
      <c r="B46" s="14"/>
      <c r="C46" s="14"/>
      <c r="D46" s="14"/>
      <c r="E46" s="14">
        <f t="shared" ref="E46:E77" si="11">E45+$B$45</f>
        <v>0.05</v>
      </c>
      <c r="F46" s="14">
        <f t="shared" ref="F46:F77" si="12">F45+($B$45)*(-3*E45^2-2*E45*F45)/(E45^2+COS(F45))</f>
        <v>1.5707963267948966</v>
      </c>
      <c r="H46" s="14"/>
      <c r="I46" s="14"/>
      <c r="J46" s="14"/>
      <c r="K46" s="14">
        <f t="shared" ref="K46:K77" si="13">K45+$H$45</f>
        <v>0.05</v>
      </c>
      <c r="L46" s="14">
        <f t="shared" ref="L46:L77" si="14">M45+($H$45)*(-3*K45^2-2*K45*M45)/(K45^2+COS(M45))</f>
        <v>1.5707963267948966</v>
      </c>
      <c r="M46" s="14">
        <f t="shared" ref="M46:M77" si="15">M45+($H$45/2)*((-3*K45^2-2*K45*M45)/(K45^2+COS(M45))+(-3*K46^2-2*K46*L46)/(K46^2+COS(L46)))</f>
        <v>-7.4999999999959543E-2</v>
      </c>
      <c r="O46" s="14" t="s">
        <v>36</v>
      </c>
      <c r="P46" s="14" t="s">
        <v>5</v>
      </c>
      <c r="Q46" s="14" t="s">
        <v>6</v>
      </c>
      <c r="R46" s="14" t="s">
        <v>7</v>
      </c>
      <c r="S46" s="14" t="s">
        <v>8</v>
      </c>
      <c r="T46" s="14" t="s">
        <v>35</v>
      </c>
    </row>
    <row r="47" spans="2:21" x14ac:dyDescent="0.25">
      <c r="B47" s="14"/>
      <c r="C47" s="14"/>
      <c r="D47" s="14"/>
      <c r="E47" s="14">
        <f t="shared" si="11"/>
        <v>0.1</v>
      </c>
      <c r="F47" s="14">
        <f t="shared" si="12"/>
        <v>-1.7207963267948156</v>
      </c>
      <c r="H47" s="14"/>
      <c r="I47" s="14"/>
      <c r="J47" s="14"/>
      <c r="K47" s="14">
        <f t="shared" si="13"/>
        <v>0.1</v>
      </c>
      <c r="L47" s="14">
        <f t="shared" si="14"/>
        <v>-7.4999999999959752E-2</v>
      </c>
      <c r="M47" s="14">
        <f t="shared" si="15"/>
        <v>-7.5372323434509947E-2</v>
      </c>
      <c r="O47" s="14">
        <f>P44</f>
        <v>0</v>
      </c>
      <c r="P47" s="14"/>
      <c r="Q47" s="14"/>
      <c r="R47" s="14"/>
      <c r="S47" s="14"/>
      <c r="T47" s="14">
        <f>P45</f>
        <v>1.5707963267948966</v>
      </c>
    </row>
    <row r="48" spans="2:21" x14ac:dyDescent="0.25">
      <c r="B48" s="14"/>
      <c r="C48" s="14"/>
      <c r="D48" s="14"/>
      <c r="E48" s="14">
        <f t="shared" si="11"/>
        <v>0.15000000000000002</v>
      </c>
      <c r="F48" s="14">
        <f t="shared" si="12"/>
        <v>-1.8334481745304505</v>
      </c>
      <c r="H48" s="14"/>
      <c r="I48" s="14"/>
      <c r="J48" s="14"/>
      <c r="K48" s="14">
        <f t="shared" si="13"/>
        <v>0.15000000000000002</v>
      </c>
      <c r="L48" s="14">
        <f t="shared" si="14"/>
        <v>-7.6113294218849992E-2</v>
      </c>
      <c r="M48" s="14">
        <f t="shared" si="15"/>
        <v>-7.6837988364657883E-2</v>
      </c>
      <c r="O48" s="14">
        <f t="shared" ref="O48:O79" si="16">O47+$R$44</f>
        <v>0.05</v>
      </c>
      <c r="P48" s="14">
        <f t="shared" ref="P48:P79" si="17">$R$44*(((-3*O47^2)-2*O47*T47)/((O47^2)+COS(T47)))</f>
        <v>0</v>
      </c>
      <c r="Q48" s="14">
        <f t="shared" ref="Q48:Q79" si="18">$R$44*(((-3*(O47+(1/2)*$R$44)^2)-2*(O47+(1/2)*$R$44)*(T47+(1/2)*P48))/(((O47+(1/2)*$R$44)^2)+COS((T47+(1/2)*P48))))</f>
        <v>-6.433185307178956</v>
      </c>
      <c r="R48" s="14">
        <f t="shared" ref="R48:R79" si="19">$R$44*(((-3*(O47+(1/2)*$R$44)^2)-2*(O47+(1/2)*$R$44)*(T47+(1/2)*Q48))/(((O47+(1/2)*$R$44)^2)+COS((T47+(1/2)*Q48))))</f>
        <v>-5.4111522197980794E-2</v>
      </c>
      <c r="S48" s="14">
        <f t="shared" ref="S48:S79" si="20">$R$44*(((-3*(O47+$R$44)^2)-2*(O47+$R$44)*(T47+(1/2)*R48))/(((O47+$R$44)^2)+COS((T47+(1/2)*R48))))</f>
        <v>-0.27387576979496742</v>
      </c>
      <c r="T48" s="14">
        <f t="shared" ref="T48:T79" si="21">T47+(1/6)*(P48+2*Q48+2*R48+S48)</f>
        <v>-0.63728191129657663</v>
      </c>
    </row>
    <row r="49" spans="2:20" x14ac:dyDescent="0.25">
      <c r="B49" s="14"/>
      <c r="C49" s="14"/>
      <c r="D49" s="14"/>
      <c r="E49" s="14">
        <f t="shared" si="11"/>
        <v>0.2</v>
      </c>
      <c r="F49" s="14">
        <f t="shared" si="12"/>
        <v>-1.9351875778485861</v>
      </c>
      <c r="H49" s="14"/>
      <c r="I49" s="14"/>
      <c r="J49" s="14"/>
      <c r="K49" s="14">
        <f t="shared" si="13"/>
        <v>0.2</v>
      </c>
      <c r="L49" s="14">
        <f t="shared" si="14"/>
        <v>-7.9017804413015716E-2</v>
      </c>
      <c r="M49" s="14">
        <f t="shared" si="15"/>
        <v>-8.0059119440959253E-2</v>
      </c>
      <c r="O49" s="14">
        <f t="shared" si="16"/>
        <v>0.1</v>
      </c>
      <c r="P49" s="14">
        <f t="shared" si="17"/>
        <v>3.4871665606220183E-3</v>
      </c>
      <c r="Q49" s="14">
        <f t="shared" si="18"/>
        <v>4.8406929392906181E-3</v>
      </c>
      <c r="R49" s="14">
        <f t="shared" si="19"/>
        <v>4.8320352112730626E-3</v>
      </c>
      <c r="S49" s="14">
        <f t="shared" si="20"/>
        <v>5.9481709778477741E-3</v>
      </c>
      <c r="T49" s="14">
        <f t="shared" si="21"/>
        <v>-0.63248511232331039</v>
      </c>
    </row>
    <row r="50" spans="2:20" x14ac:dyDescent="0.25">
      <c r="B50" s="14"/>
      <c r="C50" s="14"/>
      <c r="D50" s="14"/>
      <c r="E50" s="14">
        <f t="shared" si="11"/>
        <v>0.25</v>
      </c>
      <c r="F50" s="14">
        <f t="shared" si="12"/>
        <v>-2.0385559685381036</v>
      </c>
      <c r="H50" s="14"/>
      <c r="I50" s="14"/>
      <c r="J50" s="14"/>
      <c r="K50" s="14">
        <f t="shared" si="13"/>
        <v>0.25</v>
      </c>
      <c r="L50" s="14">
        <f t="shared" si="14"/>
        <v>-8.4301818538109891E-2</v>
      </c>
      <c r="M50" s="14">
        <f t="shared" si="15"/>
        <v>-8.561191684808564E-2</v>
      </c>
      <c r="O50" s="14">
        <f t="shared" si="16"/>
        <v>0.15000000000000002</v>
      </c>
      <c r="P50" s="14">
        <f t="shared" si="17"/>
        <v>5.9087460377807268E-3</v>
      </c>
      <c r="Q50" s="14">
        <f t="shared" si="18"/>
        <v>6.7061421965628589E-3</v>
      </c>
      <c r="R50" s="14">
        <f t="shared" si="19"/>
        <v>6.6981856535398305E-3</v>
      </c>
      <c r="S50" s="14">
        <f t="shared" si="20"/>
        <v>7.2945560902090666E-3</v>
      </c>
      <c r="T50" s="14">
        <f t="shared" si="21"/>
        <v>-0.62581645268527786</v>
      </c>
    </row>
    <row r="51" spans="2:20" x14ac:dyDescent="0.25">
      <c r="B51" s="14"/>
      <c r="C51" s="14"/>
      <c r="D51" s="14"/>
      <c r="E51" s="14">
        <f t="shared" si="11"/>
        <v>0.3</v>
      </c>
      <c r="F51" s="14">
        <f t="shared" si="12"/>
        <v>-2.1456368500238598</v>
      </c>
      <c r="H51" s="14"/>
      <c r="I51" s="14"/>
      <c r="J51" s="14"/>
      <c r="K51" s="14">
        <f t="shared" si="13"/>
        <v>0.3</v>
      </c>
      <c r="L51" s="14">
        <f t="shared" si="14"/>
        <v>-9.2444600637269642E-2</v>
      </c>
      <c r="M51" s="14">
        <f t="shared" si="15"/>
        <v>-9.3968097185200855E-2</v>
      </c>
      <c r="O51" s="14">
        <f t="shared" si="16"/>
        <v>0.2</v>
      </c>
      <c r="P51" s="14">
        <f t="shared" si="17"/>
        <v>7.2177118957944117E-3</v>
      </c>
      <c r="Q51" s="14">
        <f t="shared" si="18"/>
        <v>7.4653020883228734E-3</v>
      </c>
      <c r="R51" s="14">
        <f t="shared" si="19"/>
        <v>7.4620944161592337E-3</v>
      </c>
      <c r="S51" s="14">
        <f t="shared" si="20"/>
        <v>7.5547936829805373E-3</v>
      </c>
      <c r="T51" s="14">
        <f t="shared" si="21"/>
        <v>-0.61837856958732129</v>
      </c>
    </row>
    <row r="52" spans="2:20" x14ac:dyDescent="0.25">
      <c r="B52" s="14"/>
      <c r="C52" s="14"/>
      <c r="D52" s="14"/>
      <c r="E52" s="14">
        <f t="shared" si="11"/>
        <v>0.35</v>
      </c>
      <c r="F52" s="14">
        <f t="shared" si="12"/>
        <v>-2.2577571911128405</v>
      </c>
      <c r="H52" s="14"/>
      <c r="I52" s="14"/>
      <c r="J52" s="14"/>
      <c r="K52" s="14">
        <f t="shared" si="13"/>
        <v>0.35</v>
      </c>
      <c r="L52" s="14">
        <f t="shared" si="14"/>
        <v>-0.10380696300081212</v>
      </c>
      <c r="M52" s="14">
        <f t="shared" si="15"/>
        <v>-0.10548565620531805</v>
      </c>
      <c r="O52" s="14">
        <f t="shared" si="16"/>
        <v>0.25</v>
      </c>
      <c r="P52" s="14">
        <f t="shared" si="17"/>
        <v>7.4490245401804961E-3</v>
      </c>
      <c r="Q52" s="14">
        <f t="shared" si="18"/>
        <v>7.187621851150152E-3</v>
      </c>
      <c r="R52" s="14">
        <f t="shared" si="19"/>
        <v>7.1916362457993092E-3</v>
      </c>
      <c r="S52" s="14">
        <f t="shared" si="20"/>
        <v>6.8166672323891776E-3</v>
      </c>
      <c r="T52" s="14">
        <f t="shared" si="21"/>
        <v>-0.61120786825957651</v>
      </c>
    </row>
    <row r="53" spans="2:20" x14ac:dyDescent="0.25">
      <c r="B53" s="14"/>
      <c r="C53" s="14"/>
      <c r="D53" s="14"/>
      <c r="E53" s="14">
        <f t="shared" si="11"/>
        <v>0.39999999999999997</v>
      </c>
      <c r="F53" s="14">
        <f t="shared" si="12"/>
        <v>-2.3762790758086858</v>
      </c>
      <c r="H53" s="14"/>
      <c r="I53" s="14"/>
      <c r="J53" s="14"/>
      <c r="K53" s="14">
        <f t="shared" si="13"/>
        <v>0.39999999999999997</v>
      </c>
      <c r="L53" s="14">
        <f t="shared" si="14"/>
        <v>-0.11863137730029234</v>
      </c>
      <c r="M53" s="14">
        <f t="shared" si="15"/>
        <v>-0.12040856882526213</v>
      </c>
      <c r="O53" s="14">
        <f t="shared" si="16"/>
        <v>0.3</v>
      </c>
      <c r="P53" s="14">
        <f t="shared" si="17"/>
        <v>6.6993704120175265E-3</v>
      </c>
      <c r="Q53" s="14">
        <f t="shared" si="18"/>
        <v>5.9925949082712633E-3</v>
      </c>
      <c r="R53" s="14">
        <f t="shared" si="19"/>
        <v>6.0047872128682796E-3</v>
      </c>
      <c r="S53" s="14">
        <f t="shared" si="20"/>
        <v>5.2117008644842694E-3</v>
      </c>
      <c r="T53" s="14">
        <f t="shared" si="21"/>
        <v>-0.6052235623397797</v>
      </c>
    </row>
    <row r="54" spans="2:20" x14ac:dyDescent="0.25">
      <c r="B54" s="14"/>
      <c r="C54" s="14"/>
      <c r="D54" s="14"/>
      <c r="E54" s="14">
        <f t="shared" si="11"/>
        <v>0.44999999999999996</v>
      </c>
      <c r="F54" s="14">
        <f t="shared" si="12"/>
        <v>-2.5028927153943199</v>
      </c>
      <c r="H54" s="14"/>
      <c r="I54" s="14"/>
      <c r="J54" s="14"/>
      <c r="K54" s="14">
        <f t="shared" si="13"/>
        <v>0.44999999999999996</v>
      </c>
      <c r="L54" s="14">
        <f t="shared" si="14"/>
        <v>-0.13705007546966488</v>
      </c>
      <c r="M54" s="14">
        <f t="shared" si="15"/>
        <v>-0.13887401801382945</v>
      </c>
      <c r="O54" s="14">
        <f t="shared" si="16"/>
        <v>0.35</v>
      </c>
      <c r="P54" s="14">
        <f t="shared" si="17"/>
        <v>5.1039400045739536E-3</v>
      </c>
      <c r="Q54" s="14">
        <f t="shared" si="18"/>
        <v>4.0271989521394489E-3</v>
      </c>
      <c r="R54" s="14">
        <f t="shared" si="19"/>
        <v>4.0473535428347529E-3</v>
      </c>
      <c r="S54" s="14">
        <f t="shared" si="20"/>
        <v>2.8931552003969461E-3</v>
      </c>
      <c r="T54" s="14">
        <f t="shared" si="21"/>
        <v>-0.60119919564062652</v>
      </c>
    </row>
    <row r="55" spans="2:20" x14ac:dyDescent="0.25">
      <c r="B55" s="14"/>
      <c r="C55" s="14"/>
      <c r="D55" s="14"/>
      <c r="E55" s="14">
        <f t="shared" si="11"/>
        <v>0.49999999999999994</v>
      </c>
      <c r="F55" s="14">
        <f t="shared" si="12"/>
        <v>-2.6398998454654619</v>
      </c>
      <c r="H55" s="14"/>
      <c r="I55" s="14"/>
      <c r="J55" s="14"/>
      <c r="K55" s="14">
        <f t="shared" si="13"/>
        <v>0.49999999999999994</v>
      </c>
      <c r="L55" s="14">
        <f t="shared" si="14"/>
        <v>-0.15909886967345027</v>
      </c>
      <c r="M55" s="14">
        <f t="shared" si="15"/>
        <v>-0.16092509024512808</v>
      </c>
      <c r="O55" s="14">
        <f t="shared" si="16"/>
        <v>0.39999999999999997</v>
      </c>
      <c r="P55" s="14">
        <f t="shared" si="17"/>
        <v>2.8157626450775308E-3</v>
      </c>
      <c r="Q55" s="14">
        <f t="shared" si="18"/>
        <v>1.4475266643818965E-3</v>
      </c>
      <c r="R55" s="14">
        <f t="shared" si="19"/>
        <v>1.4746716394544446E-3</v>
      </c>
      <c r="S55" s="14">
        <f t="shared" si="20"/>
        <v>1.8754305701825996E-5</v>
      </c>
      <c r="T55" s="14">
        <f t="shared" si="21"/>
        <v>-0.59975271004755115</v>
      </c>
    </row>
    <row r="56" spans="2:20" x14ac:dyDescent="0.25">
      <c r="B56" s="14"/>
      <c r="C56" s="14"/>
      <c r="D56" s="14"/>
      <c r="E56" s="14">
        <f t="shared" si="11"/>
        <v>0.54999999999999993</v>
      </c>
      <c r="F56" s="14">
        <f t="shared" si="12"/>
        <v>-2.7906649316462846</v>
      </c>
      <c r="H56" s="14"/>
      <c r="I56" s="14"/>
      <c r="J56" s="14"/>
      <c r="K56" s="14">
        <f t="shared" si="13"/>
        <v>0.54999999999999993</v>
      </c>
      <c r="L56" s="14">
        <f t="shared" si="14"/>
        <v>-0.18473418742074635</v>
      </c>
      <c r="M56" s="14">
        <f t="shared" si="15"/>
        <v>-0.18652665460731618</v>
      </c>
      <c r="O56" s="14">
        <f t="shared" si="16"/>
        <v>0.44999999999999996</v>
      </c>
      <c r="P56" s="14">
        <f t="shared" si="17"/>
        <v>-1.0037388963589364E-5</v>
      </c>
      <c r="Q56" s="14">
        <f t="shared" si="18"/>
        <v>-1.5943253095230276E-3</v>
      </c>
      <c r="R56" s="14">
        <f t="shared" si="19"/>
        <v>-1.5615575961969753E-3</v>
      </c>
      <c r="S56" s="14">
        <f t="shared" si="20"/>
        <v>-3.2611982972466941E-3</v>
      </c>
      <c r="T56" s="14">
        <f t="shared" si="21"/>
        <v>-0.60134987696382625</v>
      </c>
    </row>
    <row r="57" spans="2:20" x14ac:dyDescent="0.25">
      <c r="B57" s="14"/>
      <c r="C57" s="14"/>
      <c r="D57" s="14"/>
      <c r="E57" s="14">
        <f t="shared" si="11"/>
        <v>0.6</v>
      </c>
      <c r="F57" s="14">
        <f t="shared" si="12"/>
        <v>-2.960503685547899</v>
      </c>
      <c r="H57" s="14"/>
      <c r="I57" s="14"/>
      <c r="J57" s="14"/>
      <c r="K57" s="14">
        <f t="shared" si="13"/>
        <v>0.6</v>
      </c>
      <c r="L57" s="14">
        <f t="shared" si="14"/>
        <v>-0.21385102684475416</v>
      </c>
      <c r="M57" s="14">
        <f t="shared" si="15"/>
        <v>-0.21558231050084947</v>
      </c>
      <c r="O57" s="14">
        <f t="shared" si="16"/>
        <v>0.49999999999999994</v>
      </c>
      <c r="P57" s="14">
        <f t="shared" si="17"/>
        <v>-3.2268948912037108E-3</v>
      </c>
      <c r="Q57" s="14">
        <f t="shared" si="18"/>
        <v>-4.9586129277935194E-3</v>
      </c>
      <c r="R57" s="14">
        <f t="shared" si="19"/>
        <v>-4.9217209641251366E-3</v>
      </c>
      <c r="S57" s="14">
        <f t="shared" si="20"/>
        <v>-6.8110449994085017E-3</v>
      </c>
      <c r="T57" s="14">
        <f t="shared" si="21"/>
        <v>-0.60631631157623445</v>
      </c>
    </row>
    <row r="58" spans="2:20" x14ac:dyDescent="0.25">
      <c r="B58" s="14"/>
      <c r="C58" s="14"/>
      <c r="D58" s="14"/>
      <c r="E58" s="14">
        <f t="shared" si="11"/>
        <v>0.65</v>
      </c>
      <c r="F58" s="14">
        <f t="shared" si="12"/>
        <v>-3.1587408177146439</v>
      </c>
      <c r="H58" s="14"/>
      <c r="I58" s="14"/>
      <c r="J58" s="14"/>
      <c r="K58" s="14">
        <f t="shared" si="13"/>
        <v>0.65</v>
      </c>
      <c r="L58" s="14">
        <f t="shared" si="14"/>
        <v>-0.24630004256869309</v>
      </c>
      <c r="M58" s="14">
        <f t="shared" si="15"/>
        <v>-0.24795072081089395</v>
      </c>
      <c r="O58" s="14">
        <f t="shared" si="16"/>
        <v>0.54999999999999993</v>
      </c>
      <c r="P58" s="14">
        <f t="shared" si="17"/>
        <v>-6.7032108302931218E-3</v>
      </c>
      <c r="Q58" s="14">
        <f t="shared" si="18"/>
        <v>-8.5225904932320108E-3</v>
      </c>
      <c r="R58" s="14">
        <f t="shared" si="19"/>
        <v>-8.4830299095985714E-3</v>
      </c>
      <c r="S58" s="14">
        <f t="shared" si="20"/>
        <v>-1.0513479851479454E-2</v>
      </c>
      <c r="T58" s="14">
        <f t="shared" si="21"/>
        <v>-0.61485430015747344</v>
      </c>
    </row>
    <row r="59" spans="2:20" x14ac:dyDescent="0.25">
      <c r="B59" s="14"/>
      <c r="C59" s="14"/>
      <c r="D59" s="14"/>
      <c r="E59" s="14">
        <f t="shared" si="11"/>
        <v>0.70000000000000007</v>
      </c>
      <c r="F59" s="14">
        <f t="shared" si="12"/>
        <v>-3.4045924190465691</v>
      </c>
      <c r="H59" s="14"/>
      <c r="I59" s="14"/>
      <c r="J59" s="14"/>
      <c r="K59" s="14">
        <f t="shared" si="13"/>
        <v>0.70000000000000007</v>
      </c>
      <c r="L59" s="14">
        <f t="shared" si="14"/>
        <v>-0.28190259439239662</v>
      </c>
      <c r="M59" s="14">
        <f t="shared" si="15"/>
        <v>-0.28346019223841501</v>
      </c>
      <c r="O59" s="14">
        <f t="shared" si="16"/>
        <v>0.6</v>
      </c>
      <c r="P59" s="14">
        <f t="shared" si="17"/>
        <v>-1.0325578272397199E-2</v>
      </c>
      <c r="Q59" s="14">
        <f t="shared" si="18"/>
        <v>-1.2182478131957093E-2</v>
      </c>
      <c r="R59" s="14">
        <f t="shared" si="19"/>
        <v>-1.2141559118867124E-2</v>
      </c>
      <c r="S59" s="14">
        <f t="shared" si="20"/>
        <v>-1.4270788167243456E-2</v>
      </c>
      <c r="T59" s="14">
        <f t="shared" si="21"/>
        <v>-0.62706170698102159</v>
      </c>
    </row>
    <row r="60" spans="2:20" x14ac:dyDescent="0.25">
      <c r="B60" s="14"/>
      <c r="C60" s="14"/>
      <c r="D60" s="14"/>
      <c r="E60" s="14">
        <f t="shared" si="11"/>
        <v>0.75000000000000011</v>
      </c>
      <c r="F60" s="14">
        <f t="shared" si="12"/>
        <v>-3.7511367037748657</v>
      </c>
      <c r="H60" s="14"/>
      <c r="I60" s="14"/>
      <c r="J60" s="14"/>
      <c r="K60" s="14">
        <f t="shared" si="13"/>
        <v>0.75000000000000011</v>
      </c>
      <c r="L60" s="14">
        <f t="shared" si="14"/>
        <v>-0.32046317766244875</v>
      </c>
      <c r="M60" s="14">
        <f t="shared" si="15"/>
        <v>-0.3219208924741363</v>
      </c>
      <c r="O60" s="14">
        <f t="shared" si="16"/>
        <v>0.65</v>
      </c>
      <c r="P60" s="14">
        <f t="shared" si="17"/>
        <v>-1.3999765945627816E-2</v>
      </c>
      <c r="Q60" s="14">
        <f t="shared" si="18"/>
        <v>-1.5853586871132849E-2</v>
      </c>
      <c r="R60" s="14">
        <f t="shared" si="19"/>
        <v>-1.5812422096158064E-2</v>
      </c>
      <c r="S60" s="14">
        <f t="shared" si="20"/>
        <v>-1.8004441426168461E-2</v>
      </c>
      <c r="T60" s="14">
        <f t="shared" si="21"/>
        <v>-0.64295107786541794</v>
      </c>
    </row>
    <row r="61" spans="2:20" x14ac:dyDescent="0.25">
      <c r="B61" s="14"/>
      <c r="C61" s="14"/>
      <c r="D61" s="14"/>
      <c r="E61" s="14">
        <f t="shared" si="11"/>
        <v>0.80000000000000016</v>
      </c>
      <c r="F61" s="14">
        <f t="shared" si="12"/>
        <v>-4.5163009062773023</v>
      </c>
      <c r="H61" s="14"/>
      <c r="I61" s="14"/>
      <c r="J61" s="14"/>
      <c r="K61" s="14">
        <f t="shared" si="13"/>
        <v>0.80000000000000016</v>
      </c>
      <c r="L61" s="14">
        <f t="shared" si="14"/>
        <v>-0.36177911528468099</v>
      </c>
      <c r="M61" s="14">
        <f t="shared" si="15"/>
        <v>-0.36313452339132141</v>
      </c>
      <c r="O61" s="14">
        <f t="shared" si="16"/>
        <v>0.70000000000000007</v>
      </c>
      <c r="P61" s="14">
        <f t="shared" si="17"/>
        <v>-1.7650189926175376E-2</v>
      </c>
      <c r="Q61" s="14">
        <f t="shared" si="18"/>
        <v>-1.946923324585717E-2</v>
      </c>
      <c r="R61" s="14">
        <f t="shared" si="19"/>
        <v>-1.9428719987858938E-2</v>
      </c>
      <c r="S61" s="14">
        <f t="shared" si="20"/>
        <v>-2.1653651023530035E-2</v>
      </c>
      <c r="T61" s="14">
        <f t="shared" si="21"/>
        <v>-0.66246770243494091</v>
      </c>
    </row>
    <row r="62" spans="2:20" x14ac:dyDescent="0.25">
      <c r="B62" s="14"/>
      <c r="C62" s="14"/>
      <c r="D62" s="14"/>
      <c r="E62" s="14">
        <f t="shared" si="11"/>
        <v>0.8500000000000002</v>
      </c>
      <c r="F62" s="14">
        <f t="shared" si="12"/>
        <v>-3.920334465472946</v>
      </c>
      <c r="H62" s="14"/>
      <c r="I62" s="14"/>
      <c r="J62" s="14"/>
      <c r="K62" s="14">
        <f t="shared" si="13"/>
        <v>0.8500000000000002</v>
      </c>
      <c r="L62" s="14">
        <f t="shared" si="14"/>
        <v>-0.40564769814888813</v>
      </c>
      <c r="M62" s="14">
        <f t="shared" si="15"/>
        <v>-0.40690156885560419</v>
      </c>
      <c r="O62" s="14">
        <f t="shared" si="16"/>
        <v>0.75000000000000011</v>
      </c>
      <c r="P62" s="14">
        <f t="shared" si="17"/>
        <v>-2.1218421819526271E-2</v>
      </c>
      <c r="Q62" s="14">
        <f t="shared" si="18"/>
        <v>-2.2978916235403074E-2</v>
      </c>
      <c r="R62" s="14">
        <f t="shared" si="19"/>
        <v>-2.2939740920864787E-2</v>
      </c>
      <c r="S62" s="14">
        <f t="shared" si="20"/>
        <v>-2.5173321455419579E-2</v>
      </c>
      <c r="T62" s="14">
        <f t="shared" si="21"/>
        <v>-0.68550587869952118</v>
      </c>
    </row>
    <row r="63" spans="2:20" x14ac:dyDescent="0.25">
      <c r="B63" s="14"/>
      <c r="C63" s="14"/>
      <c r="D63" s="14"/>
      <c r="E63" s="14">
        <f t="shared" si="11"/>
        <v>0.90000000000000024</v>
      </c>
      <c r="F63" s="14">
        <f t="shared" si="12"/>
        <v>17.089749488735357</v>
      </c>
      <c r="H63" s="14"/>
      <c r="I63" s="14"/>
      <c r="J63" s="14"/>
      <c r="K63" s="14">
        <f t="shared" si="13"/>
        <v>0.90000000000000024</v>
      </c>
      <c r="L63" s="14">
        <f t="shared" si="14"/>
        <v>-0.45187112731503914</v>
      </c>
      <c r="M63" s="14">
        <f t="shared" si="15"/>
        <v>-0.45302641070082378</v>
      </c>
      <c r="O63" s="14">
        <f t="shared" si="16"/>
        <v>0.80000000000000016</v>
      </c>
      <c r="P63" s="14">
        <f t="shared" si="17"/>
        <v>-2.4661145007351143E-2</v>
      </c>
      <c r="Q63" s="14">
        <f t="shared" si="18"/>
        <v>-2.6346111749568919E-2</v>
      </c>
      <c r="R63" s="14">
        <f t="shared" si="19"/>
        <v>-2.6308768379903997E-2</v>
      </c>
      <c r="S63" s="14">
        <f t="shared" si="20"/>
        <v>-2.8531726690605892E-2</v>
      </c>
      <c r="T63" s="14">
        <f t="shared" si="21"/>
        <v>-0.71192298402567167</v>
      </c>
    </row>
    <row r="64" spans="2:20" x14ac:dyDescent="0.25">
      <c r="B64" s="14"/>
      <c r="C64" s="14"/>
      <c r="D64" s="14"/>
      <c r="E64" s="14">
        <f t="shared" si="11"/>
        <v>0.95000000000000029</v>
      </c>
      <c r="F64" s="14">
        <f t="shared" si="12"/>
        <v>14.42210436036021</v>
      </c>
      <c r="H64" s="14"/>
      <c r="I64" s="14"/>
      <c r="J64" s="14"/>
      <c r="K64" s="14">
        <f t="shared" si="13"/>
        <v>0.95000000000000029</v>
      </c>
      <c r="L64" s="14">
        <f t="shared" si="14"/>
        <v>-0.50025967195216592</v>
      </c>
      <c r="M64" s="14">
        <f t="shared" si="15"/>
        <v>-0.50132068238395544</v>
      </c>
      <c r="O64" s="14">
        <f t="shared" si="16"/>
        <v>0.8500000000000002</v>
      </c>
      <c r="P64" s="14">
        <f t="shared" si="17"/>
        <v>-2.7947867296878683E-2</v>
      </c>
      <c r="Q64" s="14">
        <f t="shared" si="18"/>
        <v>-2.9545948423399838E-2</v>
      </c>
      <c r="R64" s="14">
        <f t="shared" si="19"/>
        <v>-2.9510764654165623E-2</v>
      </c>
      <c r="S64" s="14">
        <f t="shared" si="20"/>
        <v>-3.170814497912685E-2</v>
      </c>
      <c r="T64" s="14">
        <f t="shared" si="21"/>
        <v>-0.74155122376419436</v>
      </c>
    </row>
    <row r="65" spans="2:20" x14ac:dyDescent="0.25">
      <c r="B65" s="14"/>
      <c r="C65" s="14"/>
      <c r="D65" s="14"/>
      <c r="E65" s="14">
        <f t="shared" si="11"/>
        <v>1.0000000000000002</v>
      </c>
      <c r="F65" s="14">
        <f t="shared" si="12"/>
        <v>11.99939981975769</v>
      </c>
      <c r="H65" s="14"/>
      <c r="I65" s="14"/>
      <c r="J65" s="14"/>
      <c r="K65" s="14">
        <f t="shared" si="13"/>
        <v>1.0000000000000002</v>
      </c>
      <c r="L65" s="14">
        <f t="shared" si="14"/>
        <v>-0.55063344915853041</v>
      </c>
      <c r="M65" s="14">
        <f t="shared" si="15"/>
        <v>-0.55160523788956328</v>
      </c>
      <c r="O65" s="14">
        <f t="shared" si="16"/>
        <v>0.90000000000000024</v>
      </c>
      <c r="P65" s="14">
        <f t="shared" si="17"/>
        <v>-3.1058614995553235E-2</v>
      </c>
      <c r="Q65" s="14">
        <f t="shared" si="18"/>
        <v>-3.2562952321050852E-2</v>
      </c>
      <c r="R65" s="14">
        <f t="shared" si="19"/>
        <v>-3.253011861355317E-2</v>
      </c>
      <c r="S65" s="14">
        <f t="shared" si="20"/>
        <v>-3.4690615321366879E-2</v>
      </c>
      <c r="T65" s="14">
        <f t="shared" si="21"/>
        <v>-0.774207119128549</v>
      </c>
    </row>
    <row r="66" spans="2:20" x14ac:dyDescent="0.25">
      <c r="B66" s="14"/>
      <c r="C66" s="14"/>
      <c r="D66" s="14"/>
      <c r="E66" s="14">
        <f t="shared" si="11"/>
        <v>1.0500000000000003</v>
      </c>
      <c r="F66" s="14">
        <f t="shared" si="12"/>
        <v>11.267142309119293</v>
      </c>
      <c r="H66" s="14"/>
      <c r="I66" s="14"/>
      <c r="J66" s="14"/>
      <c r="K66" s="14">
        <f t="shared" si="13"/>
        <v>1.0500000000000003</v>
      </c>
      <c r="L66" s="14">
        <f t="shared" si="14"/>
        <v>-0.60282318674351221</v>
      </c>
      <c r="M66" s="14">
        <f t="shared" si="15"/>
        <v>-0.60371108156243813</v>
      </c>
      <c r="O66" s="14">
        <f t="shared" si="16"/>
        <v>0.95000000000000029</v>
      </c>
      <c r="P66" s="14">
        <f t="shared" si="17"/>
        <v>-3.3981762886556008E-2</v>
      </c>
      <c r="Q66" s="14">
        <f t="shared" si="18"/>
        <v>-3.5388983306338342E-2</v>
      </c>
      <c r="R66" s="14">
        <f t="shared" si="19"/>
        <v>-3.5358581908274109E-2</v>
      </c>
      <c r="S66" s="14">
        <f t="shared" si="20"/>
        <v>-3.7473918630797978E-2</v>
      </c>
      <c r="T66" s="14">
        <f t="shared" si="21"/>
        <v>-0.80969892111964548</v>
      </c>
    </row>
    <row r="67" spans="2:20" x14ac:dyDescent="0.25">
      <c r="B67" s="14"/>
      <c r="C67" s="14"/>
      <c r="D67" s="14"/>
      <c r="E67" s="14">
        <f t="shared" si="11"/>
        <v>1.1000000000000003</v>
      </c>
      <c r="F67" s="14">
        <f t="shared" si="12"/>
        <v>10.283423545127816</v>
      </c>
      <c r="H67" s="14"/>
      <c r="I67" s="14"/>
      <c r="J67" s="14"/>
      <c r="K67" s="14">
        <f t="shared" si="13"/>
        <v>1.1000000000000003</v>
      </c>
      <c r="L67" s="14">
        <f t="shared" si="14"/>
        <v>-0.65667027002927558</v>
      </c>
      <c r="M67" s="14">
        <f t="shared" si="15"/>
        <v>-0.65747955386499413</v>
      </c>
      <c r="O67" s="14">
        <f t="shared" si="16"/>
        <v>1.0000000000000002</v>
      </c>
      <c r="P67" s="14">
        <f t="shared" si="17"/>
        <v>-3.6712095133943266E-2</v>
      </c>
      <c r="Q67" s="14">
        <f t="shared" si="18"/>
        <v>-3.8021432222926352E-2</v>
      </c>
      <c r="R67" s="14">
        <f t="shared" si="19"/>
        <v>-3.7993463859796295E-2</v>
      </c>
      <c r="S67" s="14">
        <f t="shared" si="20"/>
        <v>-4.0057837656431103E-2</v>
      </c>
      <c r="T67" s="14">
        <f t="shared" si="21"/>
        <v>-0.84783220861228203</v>
      </c>
    </row>
    <row r="68" spans="2:20" x14ac:dyDescent="0.25">
      <c r="B68" s="14"/>
      <c r="C68" s="14"/>
      <c r="D68" s="14"/>
      <c r="E68" s="14">
        <f t="shared" si="11"/>
        <v>1.1500000000000004</v>
      </c>
      <c r="F68" s="14">
        <f t="shared" si="12"/>
        <v>7.9247711910044973</v>
      </c>
      <c r="H68" s="14"/>
      <c r="I68" s="14"/>
      <c r="J68" s="14"/>
      <c r="K68" s="14">
        <f t="shared" si="13"/>
        <v>1.1500000000000004</v>
      </c>
      <c r="L68" s="14">
        <f t="shared" si="14"/>
        <v>-0.71202631243997694</v>
      </c>
      <c r="M68" s="14">
        <f t="shared" si="15"/>
        <v>-0.71276201256805116</v>
      </c>
      <c r="O68" s="14">
        <f t="shared" si="16"/>
        <v>1.0500000000000003</v>
      </c>
      <c r="P68" s="14">
        <f t="shared" si="17"/>
        <v>-3.9249144369680772E-2</v>
      </c>
      <c r="Q68" s="14">
        <f t="shared" si="18"/>
        <v>-4.0461706387237201E-2</v>
      </c>
      <c r="R68" s="14">
        <f t="shared" si="19"/>
        <v>-4.0436113471753181E-2</v>
      </c>
      <c r="S68" s="14">
        <f t="shared" si="20"/>
        <v>-4.2445712325171588E-2</v>
      </c>
      <c r="T68" s="14">
        <f t="shared" si="21"/>
        <v>-0.88841395801442091</v>
      </c>
    </row>
    <row r="69" spans="2:20" x14ac:dyDescent="0.25">
      <c r="B69" s="14"/>
      <c r="C69" s="14"/>
      <c r="D69" s="14"/>
      <c r="E69" s="14">
        <f t="shared" si="11"/>
        <v>1.2000000000000004</v>
      </c>
      <c r="F69" s="14">
        <f t="shared" si="12"/>
        <v>7.0382472410054886</v>
      </c>
      <c r="H69" s="14"/>
      <c r="I69" s="14"/>
      <c r="J69" s="14"/>
      <c r="K69" s="14">
        <f t="shared" si="13"/>
        <v>1.2000000000000004</v>
      </c>
      <c r="L69" s="14">
        <f t="shared" si="14"/>
        <v>-0.76875243431563689</v>
      </c>
      <c r="M69" s="14">
        <f t="shared" si="15"/>
        <v>-0.76941919663682512</v>
      </c>
      <c r="O69" s="14">
        <f t="shared" si="16"/>
        <v>1.1000000000000003</v>
      </c>
      <c r="P69" s="14">
        <f t="shared" si="17"/>
        <v>-4.1595820526068937E-2</v>
      </c>
      <c r="Q69" s="14">
        <f t="shared" si="18"/>
        <v>-4.2714001160045742E-2</v>
      </c>
      <c r="R69" s="14">
        <f t="shared" si="19"/>
        <v>-4.2690687038895253E-2</v>
      </c>
      <c r="S69" s="14">
        <f t="shared" si="20"/>
        <v>-4.4643280995046421E-2</v>
      </c>
      <c r="T69" s="14">
        <f t="shared" si="21"/>
        <v>-0.93125537100092048</v>
      </c>
    </row>
    <row r="70" spans="2:20" x14ac:dyDescent="0.25">
      <c r="B70" s="14"/>
      <c r="C70" s="14"/>
      <c r="D70" s="14"/>
      <c r="E70" s="14">
        <f t="shared" si="11"/>
        <v>1.2500000000000004</v>
      </c>
      <c r="F70" s="14">
        <f t="shared" si="12"/>
        <v>6.5490970542037594</v>
      </c>
      <c r="H70" s="14"/>
      <c r="I70" s="14"/>
      <c r="J70" s="14"/>
      <c r="K70" s="14">
        <f t="shared" si="13"/>
        <v>1.2500000000000004</v>
      </c>
      <c r="L70" s="14">
        <f t="shared" si="14"/>
        <v>-0.82671838793691776</v>
      </c>
      <c r="M70" s="14">
        <f t="shared" si="15"/>
        <v>-0.82732041487290597</v>
      </c>
      <c r="O70" s="14">
        <f t="shared" si="16"/>
        <v>1.1500000000000004</v>
      </c>
      <c r="P70" s="14">
        <f t="shared" si="17"/>
        <v>-4.3757316703756821E-2</v>
      </c>
      <c r="Q70" s="14">
        <f t="shared" si="18"/>
        <v>-4.4784336297739792E-2</v>
      </c>
      <c r="R70" s="14">
        <f t="shared" si="19"/>
        <v>-4.4763180554333357E-2</v>
      </c>
      <c r="S70" s="14">
        <f t="shared" si="20"/>
        <v>-4.6657781851595692E-2</v>
      </c>
      <c r="T70" s="14">
        <f t="shared" si="21"/>
        <v>-0.97617372637750366</v>
      </c>
    </row>
    <row r="71" spans="2:20" x14ac:dyDescent="0.25">
      <c r="B71" s="14"/>
      <c r="C71" s="14"/>
      <c r="D71" s="14"/>
      <c r="E71" s="14">
        <f t="shared" si="11"/>
        <v>1.3000000000000005</v>
      </c>
      <c r="F71" s="14">
        <f t="shared" si="12"/>
        <v>6.1324508616111837</v>
      </c>
      <c r="H71" s="14"/>
      <c r="I71" s="14"/>
      <c r="J71" s="14"/>
      <c r="K71" s="14">
        <f t="shared" si="13"/>
        <v>1.3000000000000005</v>
      </c>
      <c r="L71" s="14">
        <f t="shared" si="14"/>
        <v>-0.88580162955338015</v>
      </c>
      <c r="M71" s="14">
        <f t="shared" si="15"/>
        <v>-0.8863426643282124</v>
      </c>
      <c r="O71" s="14">
        <f t="shared" si="16"/>
        <v>1.2000000000000004</v>
      </c>
      <c r="P71" s="14">
        <f t="shared" si="17"/>
        <v>-4.5740264818838229E-2</v>
      </c>
      <c r="Q71" s="14">
        <f t="shared" si="18"/>
        <v>-4.6679825361022685E-2</v>
      </c>
      <c r="R71" s="14">
        <f t="shared" si="19"/>
        <v>-4.6660695502383338E-2</v>
      </c>
      <c r="S71" s="14">
        <f t="shared" si="20"/>
        <v>-4.8497280327986329E-2</v>
      </c>
      <c r="T71" s="14">
        <f t="shared" si="21"/>
        <v>-1.0229934908564431</v>
      </c>
    </row>
    <row r="72" spans="2:20" x14ac:dyDescent="0.25">
      <c r="B72" s="14"/>
      <c r="C72" s="14"/>
      <c r="D72" s="14"/>
      <c r="E72" s="14">
        <f t="shared" si="11"/>
        <v>1.3500000000000005</v>
      </c>
      <c r="F72" s="14">
        <f t="shared" si="12"/>
        <v>5.7401957051678725</v>
      </c>
      <c r="H72" s="14"/>
      <c r="I72" s="14"/>
      <c r="J72" s="14"/>
      <c r="K72" s="14">
        <f t="shared" si="13"/>
        <v>1.3500000000000005</v>
      </c>
      <c r="L72" s="14">
        <f t="shared" si="14"/>
        <v>-0.94588641034225374</v>
      </c>
      <c r="M72" s="14">
        <f t="shared" si="15"/>
        <v>-0.94636975421480696</v>
      </c>
      <c r="O72" s="14">
        <f t="shared" si="16"/>
        <v>1.2500000000000004</v>
      </c>
      <c r="P72" s="14">
        <f t="shared" si="17"/>
        <v>-4.7552106733124939E-2</v>
      </c>
      <c r="Q72" s="14">
        <f t="shared" si="18"/>
        <v>-4.840814238068572E-2</v>
      </c>
      <c r="R72" s="14">
        <f t="shared" si="19"/>
        <v>-4.839090239498943E-2</v>
      </c>
      <c r="S72" s="14">
        <f t="shared" si="20"/>
        <v>-5.0170185788370771E-2</v>
      </c>
      <c r="T72" s="22">
        <f t="shared" si="21"/>
        <v>-1.0715468878685841</v>
      </c>
    </row>
    <row r="73" spans="2:20" x14ac:dyDescent="0.25">
      <c r="B73" s="14"/>
      <c r="C73" s="14"/>
      <c r="D73" s="14"/>
      <c r="E73" s="14">
        <f t="shared" si="11"/>
        <v>1.4000000000000006</v>
      </c>
      <c r="F73" s="14">
        <f t="shared" si="12"/>
        <v>5.3488439202891112</v>
      </c>
      <c r="H73" s="14"/>
      <c r="I73" s="14"/>
      <c r="J73" s="14"/>
      <c r="K73" s="14">
        <f t="shared" si="13"/>
        <v>1.4000000000000006</v>
      </c>
      <c r="L73" s="14">
        <f t="shared" si="14"/>
        <v>-1.0068629362301693</v>
      </c>
      <c r="M73" s="14">
        <f t="shared" si="15"/>
        <v>-1.0072914883770419</v>
      </c>
      <c r="O73" s="14">
        <f t="shared" si="16"/>
        <v>1.3000000000000005</v>
      </c>
      <c r="P73" s="14">
        <f t="shared" si="17"/>
        <v>-4.9200644785940613E-2</v>
      </c>
      <c r="Q73" s="14">
        <f t="shared" si="18"/>
        <v>-4.9977150110324955E-2</v>
      </c>
      <c r="R73" s="14">
        <f t="shared" si="19"/>
        <v>-4.9961666431904576E-2</v>
      </c>
      <c r="S73" s="14">
        <f t="shared" si="20"/>
        <v>-5.1684921777446213E-2</v>
      </c>
      <c r="T73" s="22">
        <f t="shared" si="21"/>
        <v>-1.1216740878098916</v>
      </c>
    </row>
    <row r="74" spans="2:20" x14ac:dyDescent="0.25">
      <c r="B74" s="14"/>
      <c r="C74" s="14"/>
      <c r="D74" s="14"/>
      <c r="E74" s="14">
        <f t="shared" si="11"/>
        <v>1.4500000000000006</v>
      </c>
      <c r="F74" s="14">
        <f t="shared" si="12"/>
        <v>4.940583941527664</v>
      </c>
      <c r="H74" s="14"/>
      <c r="I74" s="14"/>
      <c r="J74" s="14"/>
      <c r="K74" s="14">
        <f t="shared" si="13"/>
        <v>1.4500000000000006</v>
      </c>
      <c r="L74" s="14">
        <f t="shared" si="14"/>
        <v>-1.0686266298475298</v>
      </c>
      <c r="M74" s="14">
        <f t="shared" si="15"/>
        <v>-1.0690029420301737</v>
      </c>
      <c r="O74" s="14">
        <f t="shared" si="16"/>
        <v>1.3500000000000005</v>
      </c>
      <c r="P74" s="14">
        <f t="shared" si="17"/>
        <v>-5.0693737158083077E-2</v>
      </c>
      <c r="Q74" s="14">
        <f t="shared" si="18"/>
        <v>-5.1394656794503814E-2</v>
      </c>
      <c r="R74" s="14">
        <f t="shared" si="19"/>
        <v>-5.138080219482799E-2</v>
      </c>
      <c r="S74" s="14">
        <f t="shared" si="20"/>
        <v>-5.3049717296919E-2</v>
      </c>
      <c r="T74" s="22">
        <f t="shared" si="21"/>
        <v>-1.1732231498821692</v>
      </c>
    </row>
    <row r="75" spans="2:20" x14ac:dyDescent="0.25">
      <c r="B75" s="14"/>
      <c r="C75" s="14"/>
      <c r="D75" s="14"/>
      <c r="E75" s="14">
        <f t="shared" si="11"/>
        <v>1.5000000000000007</v>
      </c>
      <c r="F75" s="14">
        <f t="shared" si="12"/>
        <v>4.4975251677224142</v>
      </c>
      <c r="H75" s="14"/>
      <c r="I75" s="14"/>
      <c r="J75" s="14"/>
      <c r="K75" s="14">
        <f t="shared" si="13"/>
        <v>1.5000000000000007</v>
      </c>
      <c r="L75" s="14">
        <f t="shared" si="14"/>
        <v>-1.1310775151635803</v>
      </c>
      <c r="M75" s="14">
        <f t="shared" si="15"/>
        <v>-1.1314038551175893</v>
      </c>
      <c r="O75" s="14">
        <f t="shared" si="16"/>
        <v>1.4000000000000006</v>
      </c>
      <c r="P75" s="14">
        <f t="shared" si="17"/>
        <v>-5.2039106800183824E-2</v>
      </c>
      <c r="Q75" s="14">
        <f t="shared" si="18"/>
        <v>-5.2668272176094516E-2</v>
      </c>
      <c r="R75" s="14">
        <f t="shared" si="19"/>
        <v>-5.2655928043785306E-2</v>
      </c>
      <c r="S75" s="14">
        <f t="shared" si="20"/>
        <v>-5.4272490662227252E-2</v>
      </c>
      <c r="T75" s="22">
        <f t="shared" si="21"/>
        <v>-1.2260498161991977</v>
      </c>
    </row>
    <row r="76" spans="2:20" x14ac:dyDescent="0.25">
      <c r="B76" s="14"/>
      <c r="C76" s="14"/>
      <c r="D76" s="14"/>
      <c r="E76" s="14">
        <f t="shared" si="11"/>
        <v>1.5500000000000007</v>
      </c>
      <c r="F76" s="14">
        <f t="shared" si="12"/>
        <v>4.0006006202928539</v>
      </c>
      <c r="H76" s="14"/>
      <c r="I76" s="14"/>
      <c r="J76" s="14"/>
      <c r="K76" s="14">
        <f t="shared" si="13"/>
        <v>1.5500000000000007</v>
      </c>
      <c r="L76" s="14">
        <f t="shared" si="14"/>
        <v>-1.1941197354293391</v>
      </c>
      <c r="M76" s="14">
        <f t="shared" si="15"/>
        <v>-1.1943981542048374</v>
      </c>
      <c r="O76" s="14">
        <f t="shared" si="16"/>
        <v>1.4500000000000006</v>
      </c>
      <c r="P76" s="14">
        <f t="shared" si="17"/>
        <v>-5.3244236699153291E-2</v>
      </c>
      <c r="Q76" s="14">
        <f t="shared" si="18"/>
        <v>-5.380533762092287E-2</v>
      </c>
      <c r="R76" s="14">
        <f t="shared" si="19"/>
        <v>-5.3794395023723796E-2</v>
      </c>
      <c r="S76" s="14">
        <f t="shared" si="20"/>
        <v>-5.5360801771399293E-2</v>
      </c>
      <c r="T76" s="22">
        <f t="shared" si="21"/>
        <v>-1.2800172334925053</v>
      </c>
    </row>
    <row r="77" spans="2:20" x14ac:dyDescent="0.25">
      <c r="B77" s="14"/>
      <c r="C77" s="14"/>
      <c r="D77" s="14"/>
      <c r="E77" s="14">
        <f t="shared" si="11"/>
        <v>1.6000000000000008</v>
      </c>
      <c r="F77" s="14">
        <f t="shared" si="12"/>
        <v>3.4401124799490415</v>
      </c>
      <c r="H77" s="14"/>
      <c r="I77" s="14"/>
      <c r="J77" s="14"/>
      <c r="K77" s="14">
        <f t="shared" si="13"/>
        <v>1.6000000000000008</v>
      </c>
      <c r="L77" s="14">
        <f t="shared" si="14"/>
        <v>-1.2576612070751949</v>
      </c>
      <c r="M77" s="14">
        <f t="shared" si="15"/>
        <v>-1.2578936064671995</v>
      </c>
      <c r="O77" s="14">
        <f t="shared" si="16"/>
        <v>1.5000000000000007</v>
      </c>
      <c r="P77" s="14">
        <f t="shared" si="17"/>
        <v>-5.4316328383935276E-2</v>
      </c>
      <c r="Q77" s="14">
        <f t="shared" si="18"/>
        <v>-5.4812909264219035E-2</v>
      </c>
      <c r="R77" s="14">
        <f t="shared" si="19"/>
        <v>-5.4803269115298203E-2</v>
      </c>
      <c r="S77" s="14">
        <f t="shared" si="20"/>
        <v>-5.6321852659689212E-2</v>
      </c>
      <c r="T77" s="22">
        <f t="shared" si="21"/>
        <v>-1.334995656459615</v>
      </c>
    </row>
    <row r="78" spans="2:20" x14ac:dyDescent="0.25">
      <c r="B78" s="14"/>
      <c r="C78" s="14"/>
      <c r="D78" s="14"/>
      <c r="E78" s="14">
        <f t="shared" ref="E78:E105" si="22">E77+$B$45</f>
        <v>1.6500000000000008</v>
      </c>
      <c r="F78" s="14">
        <f t="shared" ref="F78:F105" si="23">F77+($B$45)*(-3*E77^2-2*E77*F77)/(E77^2+COS(F77))</f>
        <v>2.8576401008060848</v>
      </c>
      <c r="H78" s="14"/>
      <c r="I78" s="14"/>
      <c r="J78" s="14"/>
      <c r="K78" s="14">
        <f t="shared" ref="K78:K105" si="24">K77+$H$45</f>
        <v>1.6500000000000008</v>
      </c>
      <c r="L78" s="14">
        <f t="shared" ref="L78:L105" si="25">M77+($H$45)*(-3*K77^2-2*K77*M77)/(K77^2+COS(M77))</f>
        <v>-1.3216134055821414</v>
      </c>
      <c r="M78" s="14">
        <f t="shared" ref="M78:M109" si="26">M77+($H$45/2)*((-3*K77^2-2*K77*M77)/(K77^2+COS(M77))+(-3*K78^2-2*K78*L78)/(K78^2+COS(L78)))</f>
        <v>-1.3218016024463775</v>
      </c>
      <c r="O78" s="14">
        <f t="shared" si="16"/>
        <v>1.5500000000000007</v>
      </c>
      <c r="P78" s="14">
        <f t="shared" si="17"/>
        <v>-5.5262304433986623E-2</v>
      </c>
      <c r="Q78" s="14">
        <f t="shared" si="18"/>
        <v>-5.5697776748387842E-2</v>
      </c>
      <c r="R78" s="14">
        <f t="shared" si="19"/>
        <v>-5.5689349336362895E-2</v>
      </c>
      <c r="S78" s="14">
        <f t="shared" si="20"/>
        <v>-5.7162519829397455E-2</v>
      </c>
      <c r="T78" s="22">
        <f t="shared" si="21"/>
        <v>-1.3908621691984293</v>
      </c>
    </row>
    <row r="79" spans="2:20" x14ac:dyDescent="0.25">
      <c r="B79" s="14"/>
      <c r="C79" s="14"/>
      <c r="D79" s="14"/>
      <c r="E79" s="14">
        <f t="shared" si="22"/>
        <v>1.7000000000000008</v>
      </c>
      <c r="F79" s="14">
        <f t="shared" si="23"/>
        <v>2.3584267882286474</v>
      </c>
      <c r="H79" s="14"/>
      <c r="I79" s="14"/>
      <c r="J79" s="14"/>
      <c r="K79" s="14">
        <f t="shared" si="24"/>
        <v>1.7000000000000008</v>
      </c>
      <c r="L79" s="14">
        <f t="shared" si="25"/>
        <v>-1.3858912737257501</v>
      </c>
      <c r="M79" s="14">
        <f t="shared" si="26"/>
        <v>-1.3860370584913519</v>
      </c>
      <c r="O79" s="14">
        <f t="shared" si="16"/>
        <v>1.6000000000000008</v>
      </c>
      <c r="P79" s="14">
        <f t="shared" si="17"/>
        <v>-5.6088839207916345E-2</v>
      </c>
      <c r="Q79" s="14">
        <f t="shared" si="18"/>
        <v>-5.6466503357440426E-2</v>
      </c>
      <c r="R79" s="14">
        <f t="shared" si="19"/>
        <v>-5.645920744731503E-2</v>
      </c>
      <c r="S79" s="14">
        <f t="shared" si="20"/>
        <v>-5.7889404994590103E-2</v>
      </c>
      <c r="T79" s="22">
        <f t="shared" si="21"/>
        <v>-1.4475004468337656</v>
      </c>
    </row>
    <row r="80" spans="2:20" x14ac:dyDescent="0.25">
      <c r="B80" s="14"/>
      <c r="C80" s="14"/>
      <c r="D80" s="14"/>
      <c r="E80" s="14">
        <f t="shared" si="22"/>
        <v>1.7500000000000009</v>
      </c>
      <c r="F80" s="14">
        <f t="shared" si="23"/>
        <v>1.9758905764449746</v>
      </c>
      <c r="H80" s="14"/>
      <c r="I80" s="14"/>
      <c r="J80" s="14"/>
      <c r="K80" s="14">
        <f t="shared" si="24"/>
        <v>1.7500000000000009</v>
      </c>
      <c r="L80" s="14">
        <f t="shared" si="25"/>
        <v>-1.4504132378374732</v>
      </c>
      <c r="M80" s="14">
        <f t="shared" si="26"/>
        <v>-1.450518424994238</v>
      </c>
      <c r="O80" s="14">
        <f t="shared" ref="O80:O107" si="27">O79+$R$44</f>
        <v>1.6500000000000008</v>
      </c>
      <c r="P80" s="14">
        <f t="shared" ref="P80:P107" si="28">$R$44*(((-3*O79^2)-2*O79*T79)/((O79^2)+COS(T79)))</f>
        <v>-5.6802405040810036E-2</v>
      </c>
      <c r="Q80" s="14">
        <f t="shared" ref="Q80:Q111" si="29">$R$44*(((-3*(O79+(1/2)*$R$44)^2)-2*(O79+(1/2)*$R$44)*(T79+(1/2)*P80))/(((O79+(1/2)*$R$44)^2)+COS((T79+(1/2)*P80))))</f>
        <v>-5.7125476186102711E-2</v>
      </c>
      <c r="R80" s="14">
        <f t="shared" ref="R80:R111" si="30">$R$44*(((-3*(O79+(1/2)*$R$44)^2)-2*(O79+(1/2)*$R$44)*(T79+(1/2)*Q80))/(((O79+(1/2)*$R$44)^2)+COS((T79+(1/2)*Q80))))</f>
        <v>-5.7119237857112787E-2</v>
      </c>
      <c r="S80" s="14">
        <f t="shared" ref="S80:S111" si="31">$R$44*(((-3*(O79+$R$44)^2)-2*(O79+$R$44)*(T79+(1/2)*R80))/(((O79+$R$44)^2)+COS((T79+(1/2)*R80))))</f>
        <v>-5.8508893608532321E-2</v>
      </c>
      <c r="T80" s="22">
        <f t="shared" ref="T80:T111" si="32">T79+(1/6)*(P80+2*Q80+2*R80+S80)</f>
        <v>-1.5048005679563945</v>
      </c>
    </row>
    <row r="81" spans="2:20" x14ac:dyDescent="0.25">
      <c r="B81" s="14"/>
      <c r="C81" s="14"/>
      <c r="D81" s="14"/>
      <c r="E81" s="14">
        <f t="shared" si="22"/>
        <v>1.8000000000000009</v>
      </c>
      <c r="F81" s="14">
        <f t="shared" si="23"/>
        <v>1.6741526528412005</v>
      </c>
      <c r="H81" s="14"/>
      <c r="I81" s="14"/>
      <c r="J81" s="14"/>
      <c r="K81" s="14">
        <f t="shared" si="24"/>
        <v>1.8000000000000009</v>
      </c>
      <c r="L81" s="14">
        <f t="shared" si="25"/>
        <v>-1.5151013138479079</v>
      </c>
      <c r="M81" s="14">
        <f t="shared" si="26"/>
        <v>-1.5151677826669094</v>
      </c>
      <c r="O81" s="14">
        <f t="shared" si="27"/>
        <v>1.7000000000000008</v>
      </c>
      <c r="P81" s="14">
        <f t="shared" si="28"/>
        <v>-5.7409323817616466E-2</v>
      </c>
      <c r="Q81" s="14">
        <f t="shared" si="29"/>
        <v>-5.76809574774996E-2</v>
      </c>
      <c r="R81" s="14">
        <f t="shared" si="30"/>
        <v>-5.7675708832057075E-2</v>
      </c>
      <c r="S81" s="14">
        <f t="shared" si="31"/>
        <v>-5.9027212924053545E-2</v>
      </c>
      <c r="T81" s="22">
        <f t="shared" si="32"/>
        <v>-1.562658879516525</v>
      </c>
    </row>
    <row r="82" spans="2:20" x14ac:dyDescent="0.25">
      <c r="B82" s="14"/>
      <c r="C82" s="14"/>
      <c r="D82" s="14"/>
      <c r="E82" s="14">
        <f t="shared" si="22"/>
        <v>1.850000000000001</v>
      </c>
      <c r="F82" s="14">
        <f t="shared" si="23"/>
        <v>1.4231514568767578</v>
      </c>
      <c r="H82" s="14"/>
      <c r="I82" s="14"/>
      <c r="J82" s="14"/>
      <c r="K82" s="14">
        <f t="shared" si="24"/>
        <v>1.850000000000001</v>
      </c>
      <c r="L82" s="14">
        <f t="shared" si="25"/>
        <v>-1.5798812819753285</v>
      </c>
      <c r="M82" s="14">
        <f t="shared" si="26"/>
        <v>-1.5799110062536199</v>
      </c>
      <c r="O82" s="14">
        <f t="shared" si="27"/>
        <v>1.7500000000000009</v>
      </c>
      <c r="P82" s="14">
        <f t="shared" si="28"/>
        <v>-5.7915816187766422E-2</v>
      </c>
      <c r="Q82" s="14">
        <f t="shared" si="29"/>
        <v>-5.8139130492461735E-2</v>
      </c>
      <c r="R82" s="14">
        <f t="shared" si="30"/>
        <v>-5.8134808345464341E-2</v>
      </c>
      <c r="S82" s="14">
        <f t="shared" si="31"/>
        <v>-5.945048345000175E-2</v>
      </c>
      <c r="T82" s="22">
        <f t="shared" si="32"/>
        <v>-1.620977909068795</v>
      </c>
    </row>
    <row r="83" spans="2:20" x14ac:dyDescent="0.25">
      <c r="B83" s="14"/>
      <c r="C83" s="14"/>
      <c r="D83" s="14"/>
      <c r="E83" s="14">
        <f t="shared" si="22"/>
        <v>1.900000000000001</v>
      </c>
      <c r="F83" s="14">
        <f t="shared" si="23"/>
        <v>1.2055763634254222</v>
      </c>
      <c r="H83" s="14"/>
      <c r="I83" s="14"/>
      <c r="J83" s="14"/>
      <c r="K83" s="14">
        <f t="shared" si="24"/>
        <v>1.900000000000001</v>
      </c>
      <c r="L83" s="14">
        <f t="shared" si="25"/>
        <v>-1.6446829071398594</v>
      </c>
      <c r="M83" s="14">
        <f t="shared" si="26"/>
        <v>-1.6446779733497041</v>
      </c>
      <c r="O83" s="14">
        <f t="shared" si="27"/>
        <v>1.8000000000000009</v>
      </c>
      <c r="P83" s="14">
        <f t="shared" si="28"/>
        <v>-5.8328042805444208E-2</v>
      </c>
      <c r="Q83" s="14">
        <f t="shared" si="29"/>
        <v>-5.8506135287580953E-2</v>
      </c>
      <c r="R83" s="14">
        <f t="shared" si="30"/>
        <v>-5.850267992468762E-2</v>
      </c>
      <c r="S83" s="14">
        <f t="shared" si="31"/>
        <v>-5.9784759566519685E-2</v>
      </c>
      <c r="T83" s="22">
        <f t="shared" si="32"/>
        <v>-1.6796663145348785</v>
      </c>
    </row>
    <row r="84" spans="2:20" x14ac:dyDescent="0.25">
      <c r="B84" s="14"/>
      <c r="C84" s="14"/>
      <c r="D84" s="14"/>
      <c r="E84" s="14">
        <f t="shared" si="22"/>
        <v>1.9500000000000011</v>
      </c>
      <c r="F84" s="14">
        <f t="shared" si="23"/>
        <v>1.0113415639556365</v>
      </c>
      <c r="H84" s="14"/>
      <c r="I84" s="14"/>
      <c r="J84" s="14"/>
      <c r="K84" s="14">
        <f t="shared" si="24"/>
        <v>1.9500000000000011</v>
      </c>
      <c r="L84" s="14">
        <f t="shared" si="25"/>
        <v>-1.7094401816378437</v>
      </c>
      <c r="M84" s="14">
        <f t="shared" si="26"/>
        <v>-1.7094027954894764</v>
      </c>
      <c r="O84" s="14">
        <f t="shared" si="27"/>
        <v>1.850000000000001</v>
      </c>
      <c r="P84" s="14">
        <f t="shared" si="28"/>
        <v>-5.8652133898717498E-2</v>
      </c>
      <c r="Q84" s="14">
        <f t="shared" si="29"/>
        <v>-5.8788091601595177E-2</v>
      </c>
      <c r="R84" s="14">
        <f t="shared" si="30"/>
        <v>-5.8785445676379382E-2</v>
      </c>
      <c r="S84" s="14">
        <f t="shared" si="31"/>
        <v>-6.0036056775480767E-2</v>
      </c>
      <c r="T84" s="22">
        <f t="shared" si="32"/>
        <v>-1.7386388587399031</v>
      </c>
    </row>
    <row r="85" spans="2:20" x14ac:dyDescent="0.25">
      <c r="B85" s="14"/>
      <c r="C85" s="14"/>
      <c r="D85" s="14"/>
      <c r="E85" s="14">
        <f t="shared" si="22"/>
        <v>2.0000000000000009</v>
      </c>
      <c r="F85" s="14">
        <f t="shared" si="23"/>
        <v>0.83420173090810557</v>
      </c>
      <c r="H85" s="14"/>
      <c r="I85" s="14"/>
      <c r="J85" s="14"/>
      <c r="K85" s="14">
        <f t="shared" si="24"/>
        <v>2.0000000000000009</v>
      </c>
      <c r="L85" s="14">
        <f t="shared" si="25"/>
        <v>-1.774091567352835</v>
      </c>
      <c r="M85" s="14">
        <f t="shared" si="26"/>
        <v>-1.7740240494084287</v>
      </c>
      <c r="O85" s="14">
        <f t="shared" si="27"/>
        <v>1.900000000000001</v>
      </c>
      <c r="P85" s="14">
        <f t="shared" si="28"/>
        <v>-5.8894205198003508E-2</v>
      </c>
      <c r="Q85" s="14">
        <f t="shared" si="29"/>
        <v>-5.8991107675705305E-2</v>
      </c>
      <c r="R85" s="14">
        <f t="shared" si="30"/>
        <v>-5.8989215297339387E-2</v>
      </c>
      <c r="S85" s="14">
        <f t="shared" si="31"/>
        <v>-6.0210364589243753E-2</v>
      </c>
      <c r="T85" s="22">
        <f t="shared" si="32"/>
        <v>-1.7978163946954593</v>
      </c>
    </row>
    <row r="86" spans="2:20" x14ac:dyDescent="0.25">
      <c r="B86" s="14"/>
      <c r="C86" s="14"/>
      <c r="D86" s="14"/>
      <c r="E86" s="14">
        <f t="shared" si="22"/>
        <v>2.0500000000000007</v>
      </c>
      <c r="F86" s="14">
        <f t="shared" si="23"/>
        <v>0.67005827484176295</v>
      </c>
      <c r="H86" s="14"/>
      <c r="I86" s="14"/>
      <c r="J86" s="14"/>
      <c r="K86" s="14">
        <f t="shared" si="24"/>
        <v>2.0500000000000007</v>
      </c>
      <c r="L86" s="14">
        <f t="shared" si="25"/>
        <v>-1.8385802167603957</v>
      </c>
      <c r="M86" s="14">
        <f t="shared" si="26"/>
        <v>-1.8384849883158865</v>
      </c>
      <c r="O86" s="14">
        <f t="shared" si="27"/>
        <v>1.9500000000000011</v>
      </c>
      <c r="P86" s="14">
        <f t="shared" si="28"/>
        <v>-5.9060359773796284E-2</v>
      </c>
      <c r="Q86" s="14">
        <f t="shared" si="29"/>
        <v>-5.9121275237177986E-2</v>
      </c>
      <c r="R86" s="14">
        <f t="shared" si="30"/>
        <v>-5.9120081281780507E-2</v>
      </c>
      <c r="S86" s="14">
        <f t="shared" si="31"/>
        <v>-6.031364537897857E-2</v>
      </c>
      <c r="T86" s="22">
        <f t="shared" si="32"/>
        <v>-1.8571258477272412</v>
      </c>
    </row>
    <row r="87" spans="2:20" x14ac:dyDescent="0.25">
      <c r="B87" s="14"/>
      <c r="C87" s="14"/>
      <c r="D87" s="14"/>
      <c r="E87" s="14">
        <f t="shared" si="22"/>
        <v>2.1000000000000005</v>
      </c>
      <c r="F87" s="14">
        <f t="shared" si="23"/>
        <v>0.51608856132824232</v>
      </c>
      <c r="H87" s="14"/>
      <c r="I87" s="14"/>
      <c r="J87" s="14"/>
      <c r="K87" s="14">
        <f t="shared" si="24"/>
        <v>2.1000000000000005</v>
      </c>
      <c r="L87" s="14">
        <f t="shared" si="25"/>
        <v>-1.9028541550444351</v>
      </c>
      <c r="M87" s="14">
        <f t="shared" si="26"/>
        <v>-1.9027337159744129</v>
      </c>
      <c r="O87" s="14">
        <f t="shared" si="27"/>
        <v>2.0000000000000009</v>
      </c>
      <c r="P87" s="14">
        <f t="shared" si="28"/>
        <v>-5.9156676613276726E-2</v>
      </c>
      <c r="Q87" s="14">
        <f t="shared" si="29"/>
        <v>-5.918465202165351E-2</v>
      </c>
      <c r="R87" s="14">
        <f t="shared" si="30"/>
        <v>-5.9184101681804685E-2</v>
      </c>
      <c r="S87" s="14">
        <f t="shared" si="31"/>
        <v>-6.0351820581115961E-2</v>
      </c>
      <c r="T87" s="22">
        <f t="shared" si="32"/>
        <v>-1.9165001818274594</v>
      </c>
    </row>
    <row r="88" spans="2:20" x14ac:dyDescent="0.25">
      <c r="B88" s="14"/>
      <c r="C88" s="14"/>
      <c r="D88" s="14"/>
      <c r="E88" s="14">
        <f t="shared" si="22"/>
        <v>2.1500000000000004</v>
      </c>
      <c r="F88" s="14">
        <f t="shared" si="23"/>
        <v>0.37027148375100427</v>
      </c>
      <c r="H88" s="14"/>
      <c r="I88" s="14"/>
      <c r="J88" s="14"/>
      <c r="K88" s="14">
        <f t="shared" si="24"/>
        <v>2.1500000000000004</v>
      </c>
      <c r="L88" s="14">
        <f t="shared" si="25"/>
        <v>-1.9668664095244</v>
      </c>
      <c r="M88" s="14">
        <f t="shared" si="26"/>
        <v>-1.966723310121524</v>
      </c>
      <c r="O88" s="14">
        <f t="shared" si="27"/>
        <v>2.0500000000000007</v>
      </c>
      <c r="P88" s="14">
        <f t="shared" si="28"/>
        <v>-5.9189187770229093E-2</v>
      </c>
      <c r="Q88" s="14">
        <f t="shared" si="29"/>
        <v>-5.9187234065652516E-2</v>
      </c>
      <c r="R88" s="14">
        <f t="shared" si="30"/>
        <v>-5.9187272634653613E-2</v>
      </c>
      <c r="S88" s="14">
        <f t="shared" si="31"/>
        <v>-6.0330746466862512E-2</v>
      </c>
      <c r="T88" s="22">
        <f t="shared" si="32"/>
        <v>-1.9758783397670767</v>
      </c>
    </row>
    <row r="89" spans="2:20" x14ac:dyDescent="0.25">
      <c r="B89" s="14"/>
      <c r="C89" s="14"/>
      <c r="D89" s="14"/>
      <c r="E89" s="14">
        <f t="shared" si="22"/>
        <v>2.2000000000000002</v>
      </c>
      <c r="F89" s="14">
        <f t="shared" si="23"/>
        <v>0.23111377691630811</v>
      </c>
      <c r="H89" s="14"/>
      <c r="I89" s="14"/>
      <c r="J89" s="14"/>
      <c r="K89" s="14">
        <f t="shared" si="24"/>
        <v>2.2000000000000002</v>
      </c>
      <c r="L89" s="14">
        <f t="shared" si="25"/>
        <v>-2.0305750769657438</v>
      </c>
      <c r="M89" s="14">
        <f t="shared" si="26"/>
        <v>-2.0304118859744764</v>
      </c>
      <c r="O89" s="14">
        <f t="shared" si="27"/>
        <v>2.1000000000000005</v>
      </c>
      <c r="P89" s="14">
        <f t="shared" si="28"/>
        <v>-5.916384662632769E-2</v>
      </c>
      <c r="Q89" s="14">
        <f t="shared" si="29"/>
        <v>-5.9134920548617624E-2</v>
      </c>
      <c r="R89" s="14">
        <f t="shared" si="30"/>
        <v>-5.913549342000949E-2</v>
      </c>
      <c r="S89" s="14">
        <f t="shared" si="31"/>
        <v>-6.0256182197535063E-2</v>
      </c>
      <c r="T89" s="22">
        <f t="shared" si="32"/>
        <v>-2.0352051492272629</v>
      </c>
    </row>
    <row r="90" spans="2:20" x14ac:dyDescent="0.25">
      <c r="B90" s="14"/>
      <c r="C90" s="14"/>
      <c r="D90" s="14"/>
      <c r="E90" s="14">
        <f t="shared" si="22"/>
        <v>2.25</v>
      </c>
      <c r="F90" s="14">
        <f t="shared" si="23"/>
        <v>9.7483982981155487E-2</v>
      </c>
      <c r="H90" s="14"/>
      <c r="I90" s="14"/>
      <c r="J90" s="14"/>
      <c r="K90" s="14">
        <f t="shared" si="24"/>
        <v>2.25</v>
      </c>
      <c r="L90" s="14">
        <f t="shared" si="25"/>
        <v>-2.0939433238513252</v>
      </c>
      <c r="M90" s="14">
        <f t="shared" si="26"/>
        <v>-2.0937625948909071</v>
      </c>
      <c r="O90" s="14">
        <f t="shared" si="27"/>
        <v>2.1500000000000004</v>
      </c>
      <c r="P90" s="14">
        <f t="shared" si="28"/>
        <v>-5.9086490196170099E-2</v>
      </c>
      <c r="Q90" s="14">
        <f t="shared" si="29"/>
        <v>-5.9033474206386993E-2</v>
      </c>
      <c r="R90" s="14">
        <f t="shared" si="30"/>
        <v>-5.9034527056245192E-2</v>
      </c>
      <c r="S90" s="14">
        <f t="shared" si="31"/>
        <v>-6.0133753119433211E-2</v>
      </c>
      <c r="T90" s="22">
        <f t="shared" si="32"/>
        <v>-2.0944311902007406</v>
      </c>
    </row>
    <row r="91" spans="2:20" x14ac:dyDescent="0.25">
      <c r="B91" s="14"/>
      <c r="C91" s="14"/>
      <c r="D91" s="14"/>
      <c r="E91" s="14">
        <f t="shared" si="22"/>
        <v>2.2999999999999998</v>
      </c>
      <c r="F91" s="14">
        <f t="shared" si="23"/>
        <v>-3.1492718376620266E-2</v>
      </c>
      <c r="H91" s="14"/>
      <c r="I91" s="14"/>
      <c r="J91" s="14"/>
      <c r="K91" s="14">
        <f t="shared" si="24"/>
        <v>2.2999999999999998</v>
      </c>
      <c r="L91" s="14">
        <f t="shared" si="25"/>
        <v>-2.1569393189835795</v>
      </c>
      <c r="M91" s="14">
        <f t="shared" si="26"/>
        <v>-2.1567435573919762</v>
      </c>
      <c r="O91" s="14">
        <f t="shared" si="27"/>
        <v>2.2000000000000002</v>
      </c>
      <c r="P91" s="14">
        <f t="shared" si="28"/>
        <v>-5.8962798508068986E-2</v>
      </c>
      <c r="Q91" s="14">
        <f t="shared" si="29"/>
        <v>-5.8888480301598836E-2</v>
      </c>
      <c r="R91" s="14">
        <f t="shared" si="30"/>
        <v>-5.8889959412117034E-2</v>
      </c>
      <c r="S91" s="14">
        <f t="shared" si="31"/>
        <v>-5.9968912219540219E-2</v>
      </c>
      <c r="T91" s="22">
        <f t="shared" si="32"/>
        <v>-2.1535126218932477</v>
      </c>
    </row>
    <row r="92" spans="2:20" x14ac:dyDescent="0.25">
      <c r="B92" s="14"/>
      <c r="C92" s="14"/>
      <c r="D92" s="14"/>
      <c r="E92" s="14">
        <f t="shared" si="22"/>
        <v>2.3499999999999996</v>
      </c>
      <c r="F92" s="14">
        <f t="shared" si="23"/>
        <v>-0.1565036344370449</v>
      </c>
      <c r="H92" s="14"/>
      <c r="I92" s="14"/>
      <c r="J92" s="14"/>
      <c r="K92" s="14">
        <f t="shared" si="24"/>
        <v>2.3499999999999996</v>
      </c>
      <c r="L92" s="14">
        <f t="shared" si="25"/>
        <v>-2.2195361015747022</v>
      </c>
      <c r="M92" s="14">
        <f t="shared" si="26"/>
        <v>-2.2193277334151267</v>
      </c>
      <c r="O92" s="14">
        <f t="shared" si="27"/>
        <v>2.25</v>
      </c>
      <c r="P92" s="14">
        <f t="shared" si="28"/>
        <v>-5.8798253934728532E-2</v>
      </c>
      <c r="Q92" s="14">
        <f t="shared" si="29"/>
        <v>-5.8705306868189935E-2</v>
      </c>
      <c r="R92" s="14">
        <f t="shared" si="30"/>
        <v>-5.8707159546510929E-2</v>
      </c>
      <c r="S92" s="14">
        <f t="shared" si="31"/>
        <v>-5.9766902410517547E-2</v>
      </c>
      <c r="T92" s="22">
        <f t="shared" si="32"/>
        <v>-2.2124109700890222</v>
      </c>
    </row>
    <row r="93" spans="2:20" x14ac:dyDescent="0.25">
      <c r="B93" s="14"/>
      <c r="C93" s="14"/>
      <c r="D93" s="14"/>
      <c r="E93" s="14">
        <f t="shared" si="22"/>
        <v>2.3999999999999995</v>
      </c>
      <c r="F93" s="14">
        <f t="shared" si="23"/>
        <v>-0.27809546377682981</v>
      </c>
      <c r="H93" s="14"/>
      <c r="I93" s="14"/>
      <c r="J93" s="14"/>
      <c r="K93" s="14">
        <f t="shared" si="24"/>
        <v>2.3999999999999995</v>
      </c>
      <c r="L93" s="14">
        <f t="shared" si="25"/>
        <v>-2.2817113910538849</v>
      </c>
      <c r="M93" s="14">
        <f t="shared" si="26"/>
        <v>-2.2814927356502928</v>
      </c>
      <c r="O93" s="14">
        <f t="shared" si="27"/>
        <v>2.2999999999999998</v>
      </c>
      <c r="P93" s="14">
        <f t="shared" si="28"/>
        <v>-5.8598102987545878E-2</v>
      </c>
      <c r="Q93" s="14">
        <f t="shared" si="29"/>
        <v>-5.8489068508300116E-2</v>
      </c>
      <c r="R93" s="14">
        <f t="shared" si="30"/>
        <v>-5.8491243554375065E-2</v>
      </c>
      <c r="S93" s="14">
        <f t="shared" si="31"/>
        <v>-5.9532721897081843E-2</v>
      </c>
      <c r="T93" s="22">
        <f t="shared" si="32"/>
        <v>-2.2710928782573521</v>
      </c>
    </row>
    <row r="94" spans="2:20" x14ac:dyDescent="0.25">
      <c r="B94" s="14"/>
      <c r="C94" s="14"/>
      <c r="D94" s="14"/>
      <c r="E94" s="14">
        <f t="shared" si="22"/>
        <v>2.4499999999999993</v>
      </c>
      <c r="F94" s="14">
        <f t="shared" si="23"/>
        <v>-0.3967070232326087</v>
      </c>
      <c r="H94" s="14"/>
      <c r="I94" s="14"/>
      <c r="J94" s="14"/>
      <c r="K94" s="14">
        <f t="shared" si="24"/>
        <v>2.4499999999999993</v>
      </c>
      <c r="L94" s="14">
        <f t="shared" si="25"/>
        <v>-2.3434473470600445</v>
      </c>
      <c r="M94" s="14">
        <f t="shared" si="26"/>
        <v>-2.3432205940128874</v>
      </c>
      <c r="O94" s="14">
        <f t="shared" si="27"/>
        <v>2.3499999999999996</v>
      </c>
      <c r="P94" s="14">
        <f t="shared" si="28"/>
        <v>-5.8367322590782048E-2</v>
      </c>
      <c r="Q94" s="14">
        <f t="shared" si="29"/>
        <v>-5.8244595478055251E-2</v>
      </c>
      <c r="R94" s="14">
        <f t="shared" si="30"/>
        <v>-5.8247043658932629E-2</v>
      </c>
      <c r="S94" s="14">
        <f t="shared" si="31"/>
        <v>-5.927109435901378E-2</v>
      </c>
      <c r="T94" s="22">
        <f t="shared" si="32"/>
        <v>-2.3295298274613141</v>
      </c>
    </row>
    <row r="95" spans="2:20" x14ac:dyDescent="0.25">
      <c r="B95" s="14"/>
      <c r="C95" s="14"/>
      <c r="D95" s="14"/>
      <c r="E95" s="14">
        <f t="shared" si="22"/>
        <v>2.4999999999999991</v>
      </c>
      <c r="F95" s="14">
        <f t="shared" si="23"/>
        <v>-0.51269265921132323</v>
      </c>
      <c r="H95" s="14"/>
      <c r="I95" s="14"/>
      <c r="J95" s="14"/>
      <c r="K95" s="14">
        <f t="shared" si="24"/>
        <v>2.4999999999999991</v>
      </c>
      <c r="L95" s="14">
        <f t="shared" si="25"/>
        <v>-2.4047302894706419</v>
      </c>
      <c r="M95" s="14">
        <f t="shared" si="26"/>
        <v>-2.4044974806913815</v>
      </c>
      <c r="O95" s="14">
        <f t="shared" si="27"/>
        <v>2.3999999999999995</v>
      </c>
      <c r="P95" s="14">
        <f t="shared" si="28"/>
        <v>-5.8110592284534725E-2</v>
      </c>
      <c r="Q95" s="14">
        <f t="shared" si="29"/>
        <v>-5.7976409219240438E-2</v>
      </c>
      <c r="R95" s="14">
        <f t="shared" si="30"/>
        <v>-5.797908371367521E-2</v>
      </c>
      <c r="S95" s="14">
        <f t="shared" si="31"/>
        <v>-5.8986445130354649E-2</v>
      </c>
      <c r="T95" s="22">
        <f t="shared" si="32"/>
        <v>-2.3876978313414341</v>
      </c>
    </row>
    <row r="96" spans="2:20" x14ac:dyDescent="0.25">
      <c r="B96" s="14"/>
      <c r="C96" s="14"/>
      <c r="D96" s="14"/>
      <c r="E96" s="14">
        <f t="shared" si="22"/>
        <v>2.5499999999999989</v>
      </c>
      <c r="F96" s="14">
        <f t="shared" si="23"/>
        <v>-0.6263393836949348</v>
      </c>
      <c r="H96" s="14"/>
      <c r="I96" s="14"/>
      <c r="J96" s="14"/>
      <c r="K96" s="14">
        <f t="shared" si="24"/>
        <v>2.5499999999999989</v>
      </c>
      <c r="L96" s="14">
        <f t="shared" si="25"/>
        <v>-2.4655503888960162</v>
      </c>
      <c r="M96" s="14">
        <f t="shared" si="26"/>
        <v>-2.4653134058227568</v>
      </c>
      <c r="O96" s="14">
        <f t="shared" si="27"/>
        <v>2.4499999999999993</v>
      </c>
      <c r="P96" s="14">
        <f t="shared" si="28"/>
        <v>-5.7832273229806865E-2</v>
      </c>
      <c r="Q96" s="14">
        <f t="shared" si="29"/>
        <v>-5.7688704933123128E-2</v>
      </c>
      <c r="R96" s="14">
        <f t="shared" si="30"/>
        <v>-5.7691561718651099E-2</v>
      </c>
      <c r="S96" s="14">
        <f t="shared" si="31"/>
        <v>-5.8682884013389239E-2</v>
      </c>
      <c r="T96" s="22">
        <f t="shared" si="32"/>
        <v>-2.4455771130992248</v>
      </c>
    </row>
    <row r="97" spans="2:21" x14ac:dyDescent="0.25">
      <c r="B97" s="14"/>
      <c r="C97" s="14"/>
      <c r="D97" s="14"/>
      <c r="E97" s="14">
        <f t="shared" si="22"/>
        <v>2.5999999999999988</v>
      </c>
      <c r="F97" s="14">
        <f t="shared" si="23"/>
        <v>-0.73787969444854418</v>
      </c>
      <c r="H97" s="14"/>
      <c r="I97" s="14"/>
      <c r="J97" s="14"/>
      <c r="K97" s="14">
        <f t="shared" si="24"/>
        <v>2.5999999999999988</v>
      </c>
      <c r="L97" s="14">
        <f t="shared" si="25"/>
        <v>-2.5259013379555602</v>
      </c>
      <c r="M97" s="14">
        <f t="shared" si="26"/>
        <v>-2.5256618937965656</v>
      </c>
      <c r="O97" s="14">
        <f t="shared" si="27"/>
        <v>2.4999999999999991</v>
      </c>
      <c r="P97" s="14">
        <f t="shared" si="28"/>
        <v>-5.753639435498098E-2</v>
      </c>
      <c r="Q97" s="14">
        <f t="shared" si="29"/>
        <v>-5.7385341293536757E-2</v>
      </c>
      <c r="R97" s="14">
        <f t="shared" si="30"/>
        <v>-5.7388339457075069E-2</v>
      </c>
      <c r="S97" s="14">
        <f t="shared" si="31"/>
        <v>-5.8364194881107716E-2</v>
      </c>
      <c r="T97" s="22">
        <f t="shared" si="32"/>
        <v>-2.5031517715554434</v>
      </c>
    </row>
    <row r="98" spans="2:21" x14ac:dyDescent="0.25">
      <c r="B98" s="14"/>
      <c r="C98" s="14"/>
      <c r="D98" s="14"/>
      <c r="E98" s="14">
        <f t="shared" si="22"/>
        <v>2.6499999999999986</v>
      </c>
      <c r="F98" s="14">
        <f t="shared" si="23"/>
        <v>-0.84750137644487311</v>
      </c>
      <c r="H98" s="14"/>
      <c r="I98" s="14"/>
      <c r="J98" s="14"/>
      <c r="K98" s="14">
        <f t="shared" si="24"/>
        <v>2.6499999999999986</v>
      </c>
      <c r="L98" s="14">
        <f t="shared" si="25"/>
        <v>-2.5857800129928004</v>
      </c>
      <c r="M98" s="14">
        <f t="shared" si="26"/>
        <v>-2.5855396496023828</v>
      </c>
      <c r="O98" s="14">
        <f t="shared" si="27"/>
        <v>2.5499999999999989</v>
      </c>
      <c r="P98" s="14">
        <f t="shared" si="28"/>
        <v>-5.7226645526039878E-2</v>
      </c>
      <c r="Q98" s="14">
        <f t="shared" si="29"/>
        <v>-5.7069836986420666E-2</v>
      </c>
      <c r="R98" s="14">
        <f t="shared" si="30"/>
        <v>-5.7072938948088126E-2</v>
      </c>
      <c r="S98" s="14">
        <f t="shared" si="31"/>
        <v>-5.8033831820107462E-2</v>
      </c>
      <c r="T98" s="22">
        <f t="shared" si="32"/>
        <v>-2.5604094430913045</v>
      </c>
    </row>
    <row r="99" spans="2:21" x14ac:dyDescent="0.25">
      <c r="B99" s="14"/>
      <c r="C99" s="14"/>
      <c r="D99" s="14"/>
      <c r="E99" s="14">
        <f t="shared" si="22"/>
        <v>2.6999999999999984</v>
      </c>
      <c r="F99" s="14">
        <f t="shared" si="23"/>
        <v>-0.95535516308600887</v>
      </c>
      <c r="H99" s="14"/>
      <c r="I99" s="14"/>
      <c r="J99" s="14"/>
      <c r="K99" s="14">
        <f t="shared" si="24"/>
        <v>2.6999999999999984</v>
      </c>
      <c r="L99" s="14">
        <f t="shared" si="25"/>
        <v>-2.6451861348386267</v>
      </c>
      <c r="M99" s="14">
        <f t="shared" si="26"/>
        <v>-2.6449462236638275</v>
      </c>
      <c r="O99" s="14">
        <f t="shared" si="27"/>
        <v>2.5999999999999988</v>
      </c>
      <c r="P99" s="14">
        <f t="shared" si="28"/>
        <v>-5.6906377263087463E-2</v>
      </c>
      <c r="Q99" s="14">
        <f t="shared" si="29"/>
        <v>-5.6745373455287865E-2</v>
      </c>
      <c r="R99" s="14">
        <f t="shared" si="30"/>
        <v>-5.6748545102770269E-2</v>
      </c>
      <c r="S99" s="14">
        <f t="shared" si="31"/>
        <v>-5.7694921260638458E-2</v>
      </c>
      <c r="T99" s="22">
        <f t="shared" si="32"/>
        <v>-2.6173409656979447</v>
      </c>
    </row>
    <row r="100" spans="2:21" x14ac:dyDescent="0.25">
      <c r="B100" s="14"/>
      <c r="C100" s="14"/>
      <c r="D100" s="14"/>
      <c r="E100" s="14">
        <f t="shared" si="22"/>
        <v>2.7499999999999982</v>
      </c>
      <c r="F100" s="14">
        <f t="shared" si="23"/>
        <v>-1.0615608638506293</v>
      </c>
      <c r="H100" s="14"/>
      <c r="I100" s="14"/>
      <c r="J100" s="14"/>
      <c r="K100" s="14">
        <f t="shared" si="24"/>
        <v>2.7499999999999982</v>
      </c>
      <c r="L100" s="14">
        <f t="shared" si="25"/>
        <v>-2.7041219359473465</v>
      </c>
      <c r="M100" s="14">
        <f t="shared" si="26"/>
        <v>-2.7038836823890229</v>
      </c>
      <c r="O100" s="14">
        <f t="shared" si="27"/>
        <v>2.6499999999999986</v>
      </c>
      <c r="P100" s="14">
        <f t="shared" si="28"/>
        <v>-5.6578606269574949E-2</v>
      </c>
      <c r="Q100" s="14">
        <f t="shared" si="29"/>
        <v>-5.641480302706138E-2</v>
      </c>
      <c r="R100" s="14">
        <f t="shared" si="30"/>
        <v>-5.6418013764038856E-2</v>
      </c>
      <c r="S100" s="14">
        <f t="shared" si="31"/>
        <v>-5.7350269333146867E-2</v>
      </c>
      <c r="T100" s="22">
        <f t="shared" si="32"/>
        <v>-2.6739400505620985</v>
      </c>
    </row>
    <row r="101" spans="2:21" x14ac:dyDescent="0.25">
      <c r="B101" s="14"/>
      <c r="C101" s="14"/>
      <c r="D101" s="14"/>
      <c r="E101" s="14">
        <f t="shared" si="22"/>
        <v>2.799999999999998</v>
      </c>
      <c r="F101" s="14">
        <f t="shared" si="23"/>
        <v>-1.1662123831931266</v>
      </c>
      <c r="H101" s="14"/>
      <c r="I101" s="14"/>
      <c r="J101" s="14"/>
      <c r="K101" s="14">
        <f t="shared" si="24"/>
        <v>2.799999999999998</v>
      </c>
      <c r="L101" s="14">
        <f t="shared" si="25"/>
        <v>-2.7625918398419991</v>
      </c>
      <c r="M101" s="14">
        <f t="shared" si="26"/>
        <v>-2.762356290340283</v>
      </c>
      <c r="O101" s="14">
        <f t="shared" si="27"/>
        <v>2.6999999999999984</v>
      </c>
      <c r="P101" s="14">
        <f t="shared" si="28"/>
        <v>-5.624602588365675E-2</v>
      </c>
      <c r="Q101" s="14">
        <f t="shared" si="29"/>
        <v>-5.6080661481620289E-2</v>
      </c>
      <c r="R101" s="14">
        <f t="shared" si="30"/>
        <v>-5.6083884198337E-2</v>
      </c>
      <c r="S101" s="14">
        <f t="shared" si="31"/>
        <v>-5.7002373573690063E-2</v>
      </c>
      <c r="T101" s="22">
        <f t="shared" si="32"/>
        <v>-2.7302029656983087</v>
      </c>
    </row>
    <row r="102" spans="2:21" x14ac:dyDescent="0.25">
      <c r="B102" s="14"/>
      <c r="C102" s="14"/>
      <c r="D102" s="14"/>
      <c r="E102" s="14">
        <f t="shared" si="22"/>
        <v>2.8499999999999979</v>
      </c>
      <c r="F102" s="14">
        <f t="shared" si="23"/>
        <v>-1.2693819305088212</v>
      </c>
      <c r="H102" s="14"/>
      <c r="I102" s="14"/>
      <c r="J102" s="14"/>
      <c r="K102" s="14">
        <f t="shared" si="24"/>
        <v>2.8499999999999979</v>
      </c>
      <c r="L102" s="14">
        <f t="shared" si="25"/>
        <v>-2.820602157420991</v>
      </c>
      <c r="M102" s="14">
        <f t="shared" si="26"/>
        <v>-2.8203702085897553</v>
      </c>
      <c r="O102" s="14">
        <f t="shared" si="27"/>
        <v>2.7499999999999982</v>
      </c>
      <c r="P102" s="14">
        <f t="shared" si="28"/>
        <v>-5.5911020491247521E-2</v>
      </c>
      <c r="Q102" s="14">
        <f t="shared" si="29"/>
        <v>-5.5745184096599724E-2</v>
      </c>
      <c r="R102" s="14">
        <f t="shared" si="30"/>
        <v>-5.574839507361349E-2</v>
      </c>
      <c r="S102" s="14">
        <f t="shared" si="31"/>
        <v>-5.665343806063583E-2</v>
      </c>
      <c r="T102" s="22">
        <f t="shared" si="32"/>
        <v>-2.7861282351803602</v>
      </c>
    </row>
    <row r="103" spans="2:21" x14ac:dyDescent="0.25">
      <c r="B103" s="14"/>
      <c r="C103" s="14"/>
      <c r="D103" s="14"/>
      <c r="E103" s="14">
        <f t="shared" si="22"/>
        <v>2.8999999999999977</v>
      </c>
      <c r="F103" s="14">
        <f t="shared" si="23"/>
        <v>-1.3711236325991811</v>
      </c>
      <c r="H103" s="14"/>
      <c r="I103" s="14"/>
      <c r="J103" s="14"/>
      <c r="K103" s="14">
        <f t="shared" si="24"/>
        <v>2.8999999999999977</v>
      </c>
      <c r="L103" s="14">
        <f t="shared" si="25"/>
        <v>-2.8781608033770159</v>
      </c>
      <c r="M103" s="14">
        <f t="shared" si="26"/>
        <v>-2.8779332125615578</v>
      </c>
      <c r="O103" s="14">
        <f t="shared" si="27"/>
        <v>2.799999999999998</v>
      </c>
      <c r="P103" s="14">
        <f t="shared" si="28"/>
        <v>-5.5575682941309504E-2</v>
      </c>
      <c r="Q103" s="14">
        <f t="shared" si="29"/>
        <v>-5.5410324229089258E-2</v>
      </c>
      <c r="R103" s="14">
        <f t="shared" si="30"/>
        <v>-5.5413502986757679E-2</v>
      </c>
      <c r="S103" s="14">
        <f t="shared" si="31"/>
        <v>-5.6305391085885018E-2</v>
      </c>
      <c r="T103" s="22">
        <f t="shared" si="32"/>
        <v>-2.8417163565901751</v>
      </c>
    </row>
    <row r="104" spans="2:21" x14ac:dyDescent="0.25">
      <c r="B104" s="14"/>
      <c r="C104" s="14"/>
      <c r="D104" s="14"/>
      <c r="E104" s="14">
        <f t="shared" si="22"/>
        <v>2.9499999999999975</v>
      </c>
      <c r="F104" s="14">
        <f t="shared" si="23"/>
        <v>-1.4714766959846397</v>
      </c>
      <c r="H104" s="14"/>
      <c r="I104" s="14"/>
      <c r="J104" s="14"/>
      <c r="K104" s="14">
        <f t="shared" si="24"/>
        <v>2.9499999999999975</v>
      </c>
      <c r="L104" s="14">
        <f t="shared" si="25"/>
        <v>-2.9352770348140726</v>
      </c>
      <c r="M104" s="14">
        <f t="shared" si="26"/>
        <v>-2.935054431518112</v>
      </c>
      <c r="O104" s="14">
        <f t="shared" si="27"/>
        <v>2.8499999999999979</v>
      </c>
      <c r="P104" s="14">
        <f t="shared" si="28"/>
        <v>-5.524183405788699E-2</v>
      </c>
      <c r="Q104" s="14">
        <f t="shared" si="29"/>
        <v>-5.5077773570178006E-2</v>
      </c>
      <c r="R104" s="14">
        <f t="shared" si="30"/>
        <v>-5.5080902676777489E-2</v>
      </c>
      <c r="S104" s="14">
        <f t="shared" si="31"/>
        <v>-5.5959904528733465E-2</v>
      </c>
      <c r="T104" s="22">
        <f t="shared" si="32"/>
        <v>-2.8969695384369305</v>
      </c>
    </row>
    <row r="105" spans="2:21" x14ac:dyDescent="0.25">
      <c r="B105" s="14"/>
      <c r="C105" s="14"/>
      <c r="D105" s="14"/>
      <c r="E105" s="14">
        <f t="shared" si="22"/>
        <v>2.9999999999999973</v>
      </c>
      <c r="F105" s="13">
        <f t="shared" si="23"/>
        <v>-1.5704682190309911</v>
      </c>
      <c r="H105" s="14"/>
      <c r="I105" s="14"/>
      <c r="J105" s="14"/>
      <c r="K105" s="14">
        <f t="shared" si="24"/>
        <v>2.9999999999999973</v>
      </c>
      <c r="L105" s="14">
        <f t="shared" si="25"/>
        <v>-2.9919612131483952</v>
      </c>
      <c r="M105" s="13">
        <f t="shared" si="26"/>
        <v>-2.99174411086002</v>
      </c>
      <c r="O105" s="14">
        <f t="shared" si="27"/>
        <v>2.8999999999999977</v>
      </c>
      <c r="P105" s="14">
        <f t="shared" si="28"/>
        <v>-5.4911043433297481E-2</v>
      </c>
      <c r="Q105" s="14">
        <f t="shared" si="29"/>
        <v>-5.4748983310557164E-2</v>
      </c>
      <c r="R105" s="14">
        <f t="shared" si="30"/>
        <v>-5.475204816137879E-2</v>
      </c>
      <c r="S105" s="14">
        <f t="shared" si="31"/>
        <v>-5.5618414193873679E-2</v>
      </c>
      <c r="T105" s="22">
        <f t="shared" si="32"/>
        <v>-2.9518914585321046</v>
      </c>
    </row>
    <row r="106" spans="2:21" x14ac:dyDescent="0.25">
      <c r="O106" s="16">
        <f t="shared" si="27"/>
        <v>2.9499999999999975</v>
      </c>
      <c r="P106" s="16">
        <f t="shared" si="28"/>
        <v>-5.4584650797597778E-2</v>
      </c>
      <c r="Q106" s="16">
        <f t="shared" si="29"/>
        <v>-5.442518557185666E-2</v>
      </c>
      <c r="R106" s="16">
        <f t="shared" si="30"/>
        <v>-5.4428174150461264E-2</v>
      </c>
      <c r="S106" s="16">
        <f t="shared" si="31"/>
        <v>-5.5282140483631947E-2</v>
      </c>
      <c r="T106" s="21">
        <f t="shared" si="32"/>
        <v>-3.0064870436530819</v>
      </c>
    </row>
    <row r="107" spans="2:21" x14ac:dyDescent="0.25">
      <c r="B107" s="31" t="s">
        <v>42</v>
      </c>
      <c r="C107" s="32"/>
      <c r="D107" s="32"/>
      <c r="E107" s="32"/>
      <c r="F107" s="33"/>
      <c r="H107" s="34" t="s">
        <v>41</v>
      </c>
      <c r="I107" s="34"/>
      <c r="J107" s="34"/>
      <c r="K107" s="34"/>
      <c r="L107" s="34"/>
      <c r="M107" s="34"/>
      <c r="O107" s="16">
        <f t="shared" si="27"/>
        <v>2.9999999999999973</v>
      </c>
      <c r="P107" s="16">
        <f t="shared" si="28"/>
        <v>-5.426378737864767E-2</v>
      </c>
      <c r="Q107" s="16">
        <f t="shared" si="29"/>
        <v>-5.4107414578236937E-2</v>
      </c>
      <c r="R107" s="16">
        <f t="shared" si="30"/>
        <v>-5.4110317209532389E-2</v>
      </c>
      <c r="S107" s="16">
        <f t="shared" si="31"/>
        <v>-5.4952108887750199E-2</v>
      </c>
      <c r="T107" s="20">
        <f t="shared" si="32"/>
        <v>-3.0607622702934045</v>
      </c>
      <c r="U107" s="19"/>
    </row>
    <row r="108" spans="2:21" x14ac:dyDescent="0.25">
      <c r="B108" s="18" t="s">
        <v>0</v>
      </c>
      <c r="C108" s="18" t="s">
        <v>38</v>
      </c>
      <c r="D108" s="18" t="s">
        <v>37</v>
      </c>
      <c r="E108" s="18" t="s">
        <v>36</v>
      </c>
      <c r="F108" s="18" t="s">
        <v>35</v>
      </c>
      <c r="H108" s="18" t="s">
        <v>0</v>
      </c>
      <c r="I108" s="18" t="s">
        <v>38</v>
      </c>
      <c r="J108" s="18" t="s">
        <v>37</v>
      </c>
      <c r="K108" s="18" t="s">
        <v>36</v>
      </c>
      <c r="L108" s="18" t="s">
        <v>40</v>
      </c>
      <c r="M108" s="18" t="s">
        <v>35</v>
      </c>
      <c r="P108" s="17"/>
      <c r="Q108" s="17"/>
      <c r="R108" s="17"/>
      <c r="S108" s="17"/>
      <c r="T108" s="17"/>
      <c r="U108" s="17"/>
    </row>
    <row r="109" spans="2:21" x14ac:dyDescent="0.25">
      <c r="B109" s="14">
        <v>0.01</v>
      </c>
      <c r="C109" s="14">
        <v>0</v>
      </c>
      <c r="D109" s="14">
        <f>PI()/2</f>
        <v>1.5707963267948966</v>
      </c>
      <c r="E109" s="14">
        <f>C109</f>
        <v>0</v>
      </c>
      <c r="F109" s="14">
        <f>D109</f>
        <v>1.5707963267948966</v>
      </c>
      <c r="H109" s="14">
        <v>0.01</v>
      </c>
      <c r="I109" s="14">
        <v>0</v>
      </c>
      <c r="J109" s="14">
        <f>PI()/2</f>
        <v>1.5707963267948966</v>
      </c>
      <c r="K109" s="14">
        <f>I109</f>
        <v>0</v>
      </c>
      <c r="L109" s="14"/>
      <c r="M109" s="14">
        <f>J109</f>
        <v>1.5707963267948966</v>
      </c>
      <c r="O109" s="30" t="s">
        <v>39</v>
      </c>
      <c r="P109" s="30"/>
      <c r="Q109" s="30"/>
      <c r="R109" s="30"/>
      <c r="S109" s="30"/>
      <c r="T109" s="30"/>
    </row>
    <row r="110" spans="2:21" x14ac:dyDescent="0.25">
      <c r="B110" s="14"/>
      <c r="C110" s="14"/>
      <c r="D110" s="14"/>
      <c r="E110" s="14">
        <f t="shared" ref="E110:E173" si="33">E109+$B$109</f>
        <v>0.01</v>
      </c>
      <c r="F110" s="14">
        <f t="shared" ref="F110:F173" si="34">F109+($B$109)*(-3*E109^2-2*E109*F109)/(E109^2+COS(F109))</f>
        <v>1.5707963267948966</v>
      </c>
      <c r="H110" s="14"/>
      <c r="I110" s="14"/>
      <c r="J110" s="14"/>
      <c r="K110" s="14">
        <f t="shared" ref="K110:K173" si="35">K109+$H$109</f>
        <v>0.01</v>
      </c>
      <c r="L110" s="14">
        <f t="shared" ref="L110:L173" si="36">M109+($H$109)*(-3*K109^2-2*K109*M109)/(K109^2+COS(M109))</f>
        <v>1.5707963267948966</v>
      </c>
      <c r="M110" s="14">
        <f t="shared" ref="M110:M173" si="37">M109+($H$109/2)*((-3*K109^2-2*K109*M109)/(K109^2+COS(M109))+(-3*K110^2-2*K110*L110)/(K110^2+COS(L110)))</f>
        <v>-1.4999999999028679E-2</v>
      </c>
      <c r="O110" t="s">
        <v>38</v>
      </c>
      <c r="P110">
        <v>0</v>
      </c>
      <c r="Q110" t="s">
        <v>0</v>
      </c>
      <c r="R110">
        <v>0.01</v>
      </c>
    </row>
    <row r="111" spans="2:21" x14ac:dyDescent="0.25">
      <c r="B111" s="14"/>
      <c r="C111" s="14"/>
      <c r="D111" s="14"/>
      <c r="E111" s="14">
        <f t="shared" si="33"/>
        <v>0.02</v>
      </c>
      <c r="F111" s="14">
        <f t="shared" si="34"/>
        <v>-1.6007963267929544</v>
      </c>
      <c r="H111" s="14"/>
      <c r="I111" s="14"/>
      <c r="J111" s="14"/>
      <c r="K111" s="14">
        <f t="shared" si="35"/>
        <v>0.02</v>
      </c>
      <c r="L111" s="14">
        <f t="shared" si="36"/>
        <v>-1.4999999999028873E-2</v>
      </c>
      <c r="M111" s="14">
        <f t="shared" si="37"/>
        <v>-1.5002999136770544E-2</v>
      </c>
      <c r="O111" t="s">
        <v>37</v>
      </c>
      <c r="P111">
        <f>PI()/2</f>
        <v>1.5707963267948966</v>
      </c>
    </row>
    <row r="112" spans="2:21" x14ac:dyDescent="0.25">
      <c r="B112" s="14"/>
      <c r="C112" s="14"/>
      <c r="D112" s="14"/>
      <c r="E112" s="14">
        <f t="shared" si="33"/>
        <v>0.03</v>
      </c>
      <c r="F112" s="14">
        <f t="shared" si="34"/>
        <v>-1.6220265316031239</v>
      </c>
      <c r="H112" s="14"/>
      <c r="I112" s="14"/>
      <c r="J112" s="14"/>
      <c r="K112" s="14">
        <f t="shared" si="35"/>
        <v>0.03</v>
      </c>
      <c r="L112" s="14">
        <f t="shared" si="36"/>
        <v>-1.5008996213213516E-2</v>
      </c>
      <c r="M112" s="14">
        <f t="shared" si="37"/>
        <v>-1.5014987897522347E-2</v>
      </c>
      <c r="O112" s="14" t="s">
        <v>36</v>
      </c>
      <c r="P112" s="14" t="s">
        <v>5</v>
      </c>
      <c r="Q112" s="14" t="s">
        <v>6</v>
      </c>
      <c r="R112" s="14" t="s">
        <v>7</v>
      </c>
      <c r="S112" s="14" t="s">
        <v>8</v>
      </c>
      <c r="T112" s="14" t="s">
        <v>35</v>
      </c>
    </row>
    <row r="113" spans="2:20" x14ac:dyDescent="0.25">
      <c r="B113" s="14"/>
      <c r="C113" s="14"/>
      <c r="D113" s="14"/>
      <c r="E113" s="14">
        <f t="shared" si="33"/>
        <v>0.04</v>
      </c>
      <c r="F113" s="14">
        <f t="shared" si="34"/>
        <v>-1.6408350652084789</v>
      </c>
      <c r="H113" s="14"/>
      <c r="I113" s="14"/>
      <c r="J113" s="14"/>
      <c r="K113" s="14">
        <f t="shared" si="35"/>
        <v>0.04</v>
      </c>
      <c r="L113" s="14">
        <f t="shared" si="36"/>
        <v>-1.5032964752016396E-2</v>
      </c>
      <c r="M113" s="14">
        <f t="shared" si="37"/>
        <v>-1.5041936432061266E-2</v>
      </c>
      <c r="O113" s="14">
        <f>P110</f>
        <v>0</v>
      </c>
      <c r="P113" s="14"/>
      <c r="Q113" s="14"/>
      <c r="R113" s="14"/>
      <c r="S113" s="14"/>
      <c r="T113" s="14">
        <f>P111</f>
        <v>1.5707963267948966</v>
      </c>
    </row>
    <row r="114" spans="2:20" x14ac:dyDescent="0.25">
      <c r="B114" s="14"/>
      <c r="C114" s="14"/>
      <c r="D114" s="14"/>
      <c r="E114" s="14">
        <f t="shared" si="33"/>
        <v>0.05</v>
      </c>
      <c r="F114" s="14">
        <f t="shared" si="34"/>
        <v>-1.6593293688109405</v>
      </c>
      <c r="H114" s="14"/>
      <c r="I114" s="14"/>
      <c r="J114" s="14"/>
      <c r="K114" s="14">
        <f t="shared" si="35"/>
        <v>0.05</v>
      </c>
      <c r="L114" s="14">
        <f t="shared" si="36"/>
        <v>-1.507784948479563E-2</v>
      </c>
      <c r="M114" s="14">
        <f t="shared" si="37"/>
        <v>-1.5089782706841443E-2</v>
      </c>
      <c r="O114" s="14">
        <f t="shared" ref="O114:O177" si="38">O113+$R$110</f>
        <v>0.01</v>
      </c>
      <c r="P114" s="14">
        <f t="shared" ref="P114:P177" si="39">$R$110*(((-3*O113^2)-2*O113*T113)/((O113^2)+COS(T113)))</f>
        <v>0</v>
      </c>
      <c r="Q114" s="14">
        <f t="shared" ref="Q114:Q177" si="40">$R$110*(((-3*(O113+(1/2)*$R$110)^2)-2*(O113+(1/2)*$R$110)*(T113+(1/2)*P114))/(((O113+(1/2)*$R$110)^2)+COS((T113+(1/2)*P114))))</f>
        <v>-6.3131853071641171</v>
      </c>
      <c r="R114" s="14">
        <f t="shared" ref="R114:R177" si="41">$R$110*(((-3*(O113+(1/2)*$R$110)^2)-2*(O113+(1/2)*$R$110)*(T113+(1/2)*Q114))/(((O113+(1/2)*$R$110)^2)+COS((T113+(1/2)*Q114))))</f>
        <v>-1.0539937322756328E-2</v>
      </c>
      <c r="S114" s="14">
        <f t="shared" ref="S114:S177" si="42">$R$110*(((-3*(O113+$R$110)^2)-2*(O113+$R$110)*(T113+(1/2)*R114))/(((O113+$R$110)^2)+COS((T113+(1/2)*R114))))</f>
        <v>-5.8865652202645315E-2</v>
      </c>
      <c r="T114" s="14">
        <f t="shared" ref="T114:T177" si="43">T113+(1/6)*(P114+2*Q114+2*R114+S114)</f>
        <v>-0.54692303006783494</v>
      </c>
    </row>
    <row r="115" spans="2:20" x14ac:dyDescent="0.25">
      <c r="B115" s="14"/>
      <c r="C115" s="14"/>
      <c r="D115" s="14"/>
      <c r="E115" s="14">
        <f t="shared" si="33"/>
        <v>6.0000000000000005E-2</v>
      </c>
      <c r="F115" s="14">
        <f t="shared" si="34"/>
        <v>-1.6777695075374546</v>
      </c>
      <c r="H115" s="14"/>
      <c r="I115" s="14"/>
      <c r="J115" s="14"/>
      <c r="K115" s="14">
        <f t="shared" si="35"/>
        <v>6.0000000000000005E-2</v>
      </c>
      <c r="L115" s="14">
        <f t="shared" si="36"/>
        <v>-1.514955030958628E-2</v>
      </c>
      <c r="M115" s="14">
        <f t="shared" si="37"/>
        <v>-1.5164420798239162E-2</v>
      </c>
      <c r="O115" s="14">
        <f t="shared" si="38"/>
        <v>0.02</v>
      </c>
      <c r="P115" s="14">
        <f t="shared" si="39"/>
        <v>1.2453877569923056E-4</v>
      </c>
      <c r="Q115" s="14">
        <f t="shared" si="40"/>
        <v>1.8411841830520408E-4</v>
      </c>
      <c r="R115" s="14">
        <f t="shared" si="41"/>
        <v>1.8410462028987915E-4</v>
      </c>
      <c r="S115" s="14">
        <f t="shared" si="42"/>
        <v>2.4191205328401042E-4</v>
      </c>
      <c r="T115" s="14">
        <f t="shared" si="43"/>
        <v>-0.54673921391680602</v>
      </c>
    </row>
    <row r="116" spans="2:20" x14ac:dyDescent="0.25">
      <c r="B116" s="14"/>
      <c r="C116" s="14"/>
      <c r="D116" s="14"/>
      <c r="E116" s="14">
        <f t="shared" si="33"/>
        <v>7.0000000000000007E-2</v>
      </c>
      <c r="F116" s="14">
        <f t="shared" si="34"/>
        <v>-1.6962374416223498</v>
      </c>
      <c r="H116" s="14"/>
      <c r="I116" s="14"/>
      <c r="J116" s="14"/>
      <c r="K116" s="14">
        <f t="shared" si="35"/>
        <v>7.0000000000000007E-2</v>
      </c>
      <c r="L116" s="14">
        <f t="shared" si="36"/>
        <v>-1.5253911615779851E-2</v>
      </c>
      <c r="M116" s="14">
        <f t="shared" si="37"/>
        <v>-1.5271689379196436E-2</v>
      </c>
      <c r="O116" s="14">
        <f t="shared" si="38"/>
        <v>0.03</v>
      </c>
      <c r="P116" s="14">
        <f t="shared" si="39"/>
        <v>2.4185559847747707E-4</v>
      </c>
      <c r="Q116" s="14">
        <f t="shared" si="40"/>
        <v>2.977605610524192E-4</v>
      </c>
      <c r="R116" s="14">
        <f t="shared" si="41"/>
        <v>2.9773915275843594E-4</v>
      </c>
      <c r="S116" s="14">
        <f t="shared" si="42"/>
        <v>3.5191018709906409E-4</v>
      </c>
      <c r="T116" s="14">
        <f t="shared" si="43"/>
        <v>-0.54644175304793963</v>
      </c>
    </row>
    <row r="117" spans="2:20" x14ac:dyDescent="0.25">
      <c r="B117" s="14"/>
      <c r="C117" s="14"/>
      <c r="D117" s="14"/>
      <c r="E117" s="14">
        <f t="shared" si="33"/>
        <v>0.08</v>
      </c>
      <c r="F117" s="14">
        <f t="shared" si="34"/>
        <v>-1.714769078317774</v>
      </c>
      <c r="H117" s="14"/>
      <c r="I117" s="14"/>
      <c r="J117" s="14"/>
      <c r="K117" s="14">
        <f t="shared" si="35"/>
        <v>0.08</v>
      </c>
      <c r="L117" s="14">
        <f t="shared" si="36"/>
        <v>-1.5396710986954958E-2</v>
      </c>
      <c r="M117" s="14">
        <f t="shared" si="37"/>
        <v>-1.5417360445345103E-2</v>
      </c>
      <c r="O117" s="14">
        <f t="shared" si="38"/>
        <v>0.04</v>
      </c>
      <c r="P117" s="14">
        <f t="shared" si="39"/>
        <v>3.5177417179881287E-4</v>
      </c>
      <c r="Q117" s="14">
        <f t="shared" si="40"/>
        <v>4.0392425054038873E-4</v>
      </c>
      <c r="R117" s="14">
        <f t="shared" si="41"/>
        <v>4.0389652620243839E-4</v>
      </c>
      <c r="S117" s="14">
        <f t="shared" si="42"/>
        <v>4.5438518983671429E-4</v>
      </c>
      <c r="T117" s="14">
        <f t="shared" si="43"/>
        <v>-0.54603811956208614</v>
      </c>
    </row>
    <row r="118" spans="2:20" x14ac:dyDescent="0.25">
      <c r="B118" s="14"/>
      <c r="C118" s="14"/>
      <c r="D118" s="14"/>
      <c r="E118" s="14">
        <f t="shared" si="33"/>
        <v>0.09</v>
      </c>
      <c r="F118" s="14">
        <f t="shared" si="34"/>
        <v>-1.7333838078251762</v>
      </c>
      <c r="H118" s="14"/>
      <c r="I118" s="14"/>
      <c r="J118" s="14"/>
      <c r="K118" s="14">
        <f t="shared" si="35"/>
        <v>0.09</v>
      </c>
      <c r="L118" s="14">
        <f t="shared" si="36"/>
        <v>-1.5583648189561048E-2</v>
      </c>
      <c r="M118" s="14">
        <f t="shared" si="37"/>
        <v>-1.560712832617492E-2</v>
      </c>
      <c r="O118" s="14">
        <f t="shared" si="38"/>
        <v>0.05</v>
      </c>
      <c r="P118" s="14">
        <f t="shared" si="39"/>
        <v>4.5414114703430772E-4</v>
      </c>
      <c r="Q118" s="14">
        <f t="shared" si="40"/>
        <v>5.0246771645481121E-4</v>
      </c>
      <c r="R118" s="14">
        <f t="shared" si="41"/>
        <v>5.0243497680249843E-4</v>
      </c>
      <c r="S118" s="14">
        <f t="shared" si="42"/>
        <v>5.4920254584859044E-4</v>
      </c>
      <c r="T118" s="14">
        <f t="shared" si="43"/>
        <v>-0.5455359280488532</v>
      </c>
    </row>
    <row r="119" spans="2:20" x14ac:dyDescent="0.25">
      <c r="B119" s="14"/>
      <c r="C119" s="14"/>
      <c r="D119" s="14"/>
      <c r="E119" s="14">
        <f t="shared" si="33"/>
        <v>9.9999999999999992E-2</v>
      </c>
      <c r="F119" s="14">
        <f t="shared" si="34"/>
        <v>-1.7520939042006665</v>
      </c>
      <c r="H119" s="14"/>
      <c r="I119" s="14"/>
      <c r="J119" s="14"/>
      <c r="K119" s="14">
        <f t="shared" si="35"/>
        <v>9.9999999999999992E-2</v>
      </c>
      <c r="L119" s="14">
        <f t="shared" si="36"/>
        <v>-1.5820334491363223E-2</v>
      </c>
      <c r="M119" s="14">
        <f t="shared" si="37"/>
        <v>-1.5846599025020107E-2</v>
      </c>
      <c r="O119" s="14">
        <f t="shared" si="38"/>
        <v>6.0000000000000005E-2</v>
      </c>
      <c r="P119" s="14">
        <f t="shared" si="39"/>
        <v>5.4882637663697549E-4</v>
      </c>
      <c r="Q119" s="14">
        <f t="shared" si="40"/>
        <v>5.9327245467218233E-4</v>
      </c>
      <c r="R119" s="14">
        <f t="shared" si="41"/>
        <v>5.9323599531835379E-4</v>
      </c>
      <c r="S119" s="14">
        <f t="shared" si="42"/>
        <v>6.3625102928598076E-4</v>
      </c>
      <c r="T119" s="14">
        <f t="shared" si="43"/>
        <v>-0.54494291233120251</v>
      </c>
    </row>
    <row r="120" spans="2:20" x14ac:dyDescent="0.25">
      <c r="B120" s="14"/>
      <c r="C120" s="14"/>
      <c r="D120" s="14"/>
      <c r="E120" s="14">
        <f t="shared" si="33"/>
        <v>0.10999999999999999</v>
      </c>
      <c r="F120" s="14">
        <f t="shared" si="34"/>
        <v>-1.7709081980997554</v>
      </c>
      <c r="H120" s="14"/>
      <c r="I120" s="14"/>
      <c r="J120" s="14"/>
      <c r="K120" s="14">
        <f t="shared" si="35"/>
        <v>0.10999999999999999</v>
      </c>
      <c r="L120" s="14">
        <f t="shared" si="36"/>
        <v>-1.6112282351501687E-2</v>
      </c>
      <c r="M120" s="14">
        <f t="shared" si="37"/>
        <v>-1.6141279929589823E-2</v>
      </c>
      <c r="O120" s="14">
        <f t="shared" si="38"/>
        <v>7.0000000000000007E-2</v>
      </c>
      <c r="P120" s="14">
        <f t="shared" si="39"/>
        <v>6.3572299045838449E-4</v>
      </c>
      <c r="Q120" s="14">
        <f t="shared" si="40"/>
        <v>6.7624321774213518E-4</v>
      </c>
      <c r="R120" s="14">
        <f t="shared" si="41"/>
        <v>6.7620431822108861E-4</v>
      </c>
      <c r="S120" s="14">
        <f t="shared" si="42"/>
        <v>7.1544265319693605E-4</v>
      </c>
      <c r="T120" s="14">
        <f t="shared" si="43"/>
        <v>-0.54426690221193885</v>
      </c>
    </row>
    <row r="121" spans="2:20" x14ac:dyDescent="0.25">
      <c r="B121" s="14"/>
      <c r="C121" s="14"/>
      <c r="D121" s="14"/>
      <c r="E121" s="14">
        <f t="shared" si="33"/>
        <v>0.11999999999999998</v>
      </c>
      <c r="F121" s="14">
        <f t="shared" si="34"/>
        <v>-1.7898337258075223</v>
      </c>
      <c r="H121" s="14"/>
      <c r="I121" s="14"/>
      <c r="J121" s="14"/>
      <c r="K121" s="14">
        <f t="shared" si="35"/>
        <v>0.11999999999999998</v>
      </c>
      <c r="L121" s="14">
        <f t="shared" si="36"/>
        <v>-1.6464895521716375E-2</v>
      </c>
      <c r="M121" s="14">
        <f t="shared" si="37"/>
        <v>-1.6496569932471495E-2</v>
      </c>
      <c r="O121" s="14">
        <f t="shared" si="38"/>
        <v>0.08</v>
      </c>
      <c r="P121" s="14">
        <f t="shared" si="39"/>
        <v>7.1474730326756628E-4</v>
      </c>
      <c r="Q121" s="14">
        <f t="shared" si="40"/>
        <v>7.5130784128834703E-4</v>
      </c>
      <c r="R121" s="14">
        <f t="shared" si="41"/>
        <v>7.5126775487136975E-4</v>
      </c>
      <c r="S121" s="14">
        <f t="shared" si="42"/>
        <v>7.8671245639505886E-4</v>
      </c>
      <c r="T121" s="14">
        <f t="shared" si="43"/>
        <v>-0.54351580038660852</v>
      </c>
    </row>
    <row r="122" spans="2:20" x14ac:dyDescent="0.25">
      <c r="B122" s="14"/>
      <c r="C122" s="14"/>
      <c r="D122" s="14"/>
      <c r="E122" s="14">
        <f t="shared" si="33"/>
        <v>0.12999999999999998</v>
      </c>
      <c r="F122" s="14">
        <f t="shared" si="34"/>
        <v>-1.8088765500646951</v>
      </c>
      <c r="H122" s="14"/>
      <c r="I122" s="14"/>
      <c r="J122" s="14"/>
      <c r="K122" s="14">
        <f t="shared" si="35"/>
        <v>0.12999999999999998</v>
      </c>
      <c r="L122" s="14">
        <f t="shared" si="36"/>
        <v>-1.6883459595749752E-2</v>
      </c>
      <c r="M122" s="14">
        <f t="shared" si="37"/>
        <v>-1.6917749998505687E-2</v>
      </c>
      <c r="O122" s="14">
        <f t="shared" si="38"/>
        <v>0.09</v>
      </c>
      <c r="P122" s="14">
        <f t="shared" si="39"/>
        <v>7.8583856345378696E-4</v>
      </c>
      <c r="Q122" s="14">
        <f t="shared" si="40"/>
        <v>8.1841691715320948E-4</v>
      </c>
      <c r="R122" s="14">
        <f t="shared" si="41"/>
        <v>8.1837686154339413E-4</v>
      </c>
      <c r="S122" s="14">
        <f t="shared" si="42"/>
        <v>8.5001813927755479E-4</v>
      </c>
      <c r="T122" s="14">
        <f t="shared" si="43"/>
        <v>-0.54269755967658773</v>
      </c>
    </row>
    <row r="123" spans="2:20" x14ac:dyDescent="0.25">
      <c r="B123" s="14"/>
      <c r="C123" s="14"/>
      <c r="D123" s="14"/>
      <c r="E123" s="14">
        <f t="shared" si="33"/>
        <v>0.13999999999999999</v>
      </c>
      <c r="F123" s="14">
        <f t="shared" si="34"/>
        <v>-1.8280422034042312</v>
      </c>
      <c r="H123" s="14"/>
      <c r="I123" s="14"/>
      <c r="J123" s="14"/>
      <c r="K123" s="14">
        <f t="shared" si="35"/>
        <v>0.13999999999999999</v>
      </c>
      <c r="L123" s="14">
        <f t="shared" si="36"/>
        <v>-1.7373133041184673E-2</v>
      </c>
      <c r="M123" s="14">
        <f t="shared" si="37"/>
        <v>-1.7409974213183493E-2</v>
      </c>
      <c r="O123" s="14">
        <f t="shared" si="38"/>
        <v>9.9999999999999992E-2</v>
      </c>
      <c r="P123" s="14">
        <f t="shared" si="39"/>
        <v>8.4895855447241386E-4</v>
      </c>
      <c r="Q123" s="14">
        <f t="shared" si="40"/>
        <v>8.7754332551388304E-4</v>
      </c>
      <c r="R123" s="14">
        <f t="shared" si="41"/>
        <v>8.7750447449639235E-4</v>
      </c>
      <c r="S123" s="14">
        <f t="shared" si="42"/>
        <v>9.0533956111263532E-4</v>
      </c>
      <c r="T123" s="14">
        <f t="shared" si="43"/>
        <v>-0.54182016072398675</v>
      </c>
    </row>
    <row r="124" spans="2:20" x14ac:dyDescent="0.25">
      <c r="B124" s="14"/>
      <c r="C124" s="14"/>
      <c r="D124" s="14"/>
      <c r="E124" s="14">
        <f t="shared" si="33"/>
        <v>0.15</v>
      </c>
      <c r="F124" s="14">
        <f t="shared" si="34"/>
        <v>-1.8473359446232263</v>
      </c>
      <c r="H124" s="14"/>
      <c r="I124" s="14"/>
      <c r="J124" s="14"/>
      <c r="K124" s="14">
        <f t="shared" si="35"/>
        <v>0.15</v>
      </c>
      <c r="L124" s="14">
        <f t="shared" si="36"/>
        <v>-1.7938938745017365E-2</v>
      </c>
      <c r="M124" s="14">
        <f t="shared" si="37"/>
        <v>-1.7978261343269849E-2</v>
      </c>
      <c r="O124" s="14">
        <f t="shared" si="38"/>
        <v>0.10999999999999999</v>
      </c>
      <c r="P124" s="14">
        <f t="shared" si="39"/>
        <v>9.0409106181954166E-4</v>
      </c>
      <c r="Q124" s="14">
        <f t="shared" si="40"/>
        <v>9.2868163924855068E-4</v>
      </c>
      <c r="R124" s="14">
        <f t="shared" si="41"/>
        <v>9.2864511534729505E-4</v>
      </c>
      <c r="S124" s="14">
        <f t="shared" si="42"/>
        <v>9.5267811230691007E-4</v>
      </c>
      <c r="T124" s="14">
        <f t="shared" si="43"/>
        <v>-0.54089159027676703</v>
      </c>
    </row>
    <row r="125" spans="2:20" x14ac:dyDescent="0.25">
      <c r="B125" s="14"/>
      <c r="C125" s="14"/>
      <c r="D125" s="14"/>
      <c r="E125" s="14">
        <f t="shared" si="33"/>
        <v>0.16</v>
      </c>
      <c r="F125" s="14">
        <f t="shared" si="34"/>
        <v>-1.8667629165466628</v>
      </c>
      <c r="H125" s="14"/>
      <c r="I125" s="14"/>
      <c r="J125" s="14"/>
      <c r="K125" s="14">
        <f t="shared" si="35"/>
        <v>0.16</v>
      </c>
      <c r="L125" s="14">
        <f t="shared" si="36"/>
        <v>-1.8585756101128045E-2</v>
      </c>
      <c r="M125" s="14">
        <f t="shared" si="37"/>
        <v>-1.8627486937728935E-2</v>
      </c>
      <c r="O125" s="14">
        <f t="shared" si="38"/>
        <v>0.11999999999999998</v>
      </c>
      <c r="P125" s="14">
        <f t="shared" si="39"/>
        <v>9.5124121919971428E-4</v>
      </c>
      <c r="Q125" s="14">
        <f t="shared" si="40"/>
        <v>9.7184741454052872E-4</v>
      </c>
      <c r="R125" s="14">
        <f t="shared" si="41"/>
        <v>9.7181428270826336E-4</v>
      </c>
      <c r="S125" s="14">
        <f t="shared" si="42"/>
        <v>9.9205597581245204E-4</v>
      </c>
      <c r="T125" s="14">
        <f t="shared" si="43"/>
        <v>-0.53991982017851536</v>
      </c>
    </row>
    <row r="126" spans="2:20" x14ac:dyDescent="0.25">
      <c r="B126" s="14"/>
      <c r="C126" s="14"/>
      <c r="D126" s="14"/>
      <c r="E126" s="14">
        <f t="shared" si="33"/>
        <v>0.17</v>
      </c>
      <c r="F126" s="14">
        <f t="shared" si="34"/>
        <v>-1.8863282488937205</v>
      </c>
      <c r="H126" s="14"/>
      <c r="I126" s="14"/>
      <c r="J126" s="14"/>
      <c r="K126" s="14">
        <f t="shared" si="35"/>
        <v>0.17</v>
      </c>
      <c r="L126" s="14">
        <f t="shared" si="36"/>
        <v>-1.9318313664515141E-2</v>
      </c>
      <c r="M126" s="14">
        <f t="shared" si="37"/>
        <v>-1.9362375993742777E-2</v>
      </c>
      <c r="O126" s="14">
        <f t="shared" si="38"/>
        <v>0.12999999999999998</v>
      </c>
      <c r="P126" s="14">
        <f t="shared" si="39"/>
        <v>9.9043474809570311E-4</v>
      </c>
      <c r="Q126" s="14">
        <f t="shared" si="40"/>
        <v>1.0070763820924985E-3</v>
      </c>
      <c r="R126" s="14">
        <f t="shared" si="41"/>
        <v>1.0070476444392457E-3</v>
      </c>
      <c r="S126" s="14">
        <f t="shared" si="42"/>
        <v>1.0235152921603287E-3</v>
      </c>
      <c r="T126" s="14">
        <f t="shared" si="43"/>
        <v>-0.53891278716296209</v>
      </c>
    </row>
    <row r="127" spans="2:20" x14ac:dyDescent="0.25">
      <c r="B127" s="14"/>
      <c r="C127" s="14"/>
      <c r="D127" s="14"/>
      <c r="E127" s="14">
        <f t="shared" si="33"/>
        <v>0.18000000000000002</v>
      </c>
      <c r="F127" s="14">
        <f t="shared" si="34"/>
        <v>-1.9060371293585576</v>
      </c>
      <c r="H127" s="14"/>
      <c r="I127" s="14"/>
      <c r="J127" s="14"/>
      <c r="K127" s="14">
        <f t="shared" si="35"/>
        <v>0.18000000000000002</v>
      </c>
      <c r="L127" s="14">
        <f t="shared" si="36"/>
        <v>-2.014118239372794E-2</v>
      </c>
      <c r="M127" s="14">
        <f t="shared" si="37"/>
        <v>-2.0187496209195094E-2</v>
      </c>
      <c r="O127" s="14">
        <f t="shared" si="38"/>
        <v>0.13999999999999999</v>
      </c>
      <c r="P127" s="14">
        <f t="shared" si="39"/>
        <v>1.0217171051819223E-3</v>
      </c>
      <c r="Q127" s="14">
        <f t="shared" si="40"/>
        <v>1.0344235534092171E-3</v>
      </c>
      <c r="R127" s="14">
        <f t="shared" si="41"/>
        <v>1.0344001449541004E-3</v>
      </c>
      <c r="S127" s="14">
        <f t="shared" si="42"/>
        <v>1.0471172426394885E-3</v>
      </c>
      <c r="T127" s="14">
        <f t="shared" si="43"/>
        <v>-0.5378783735388708</v>
      </c>
    </row>
    <row r="128" spans="2:20" x14ac:dyDescent="0.25">
      <c r="B128" s="14"/>
      <c r="C128" s="14"/>
      <c r="D128" s="14"/>
      <c r="E128" s="14">
        <f t="shared" si="33"/>
        <v>0.19000000000000003</v>
      </c>
      <c r="F128" s="14">
        <f t="shared" si="34"/>
        <v>-1.9258948557354489</v>
      </c>
      <c r="H128" s="14"/>
      <c r="I128" s="14"/>
      <c r="J128" s="14"/>
      <c r="K128" s="14">
        <f t="shared" si="35"/>
        <v>0.19000000000000003</v>
      </c>
      <c r="L128" s="14">
        <f t="shared" si="36"/>
        <v>-2.1058769499391866E-2</v>
      </c>
      <c r="M128" s="14">
        <f t="shared" si="37"/>
        <v>-2.1107251839465206E-2</v>
      </c>
      <c r="O128" s="14">
        <f t="shared" si="38"/>
        <v>0.15</v>
      </c>
      <c r="P128" s="14">
        <f t="shared" si="39"/>
        <v>1.0451525519724419E-3</v>
      </c>
      <c r="Q128" s="14">
        <f t="shared" si="40"/>
        <v>1.0539622564260389E-3</v>
      </c>
      <c r="R128" s="14">
        <f t="shared" si="41"/>
        <v>1.0539450418403965E-3</v>
      </c>
      <c r="S128" s="14">
        <f t="shared" si="42"/>
        <v>1.062941064909273E-3</v>
      </c>
      <c r="T128" s="14">
        <f t="shared" si="43"/>
        <v>-0.53682438883663508</v>
      </c>
    </row>
    <row r="129" spans="2:20" x14ac:dyDescent="0.25">
      <c r="B129" s="14"/>
      <c r="C129" s="14"/>
      <c r="D129" s="14"/>
      <c r="E129" s="14">
        <f t="shared" si="33"/>
        <v>0.20000000000000004</v>
      </c>
      <c r="F129" s="14">
        <f t="shared" si="34"/>
        <v>-1.9459068765374237</v>
      </c>
      <c r="H129" s="14"/>
      <c r="I129" s="14"/>
      <c r="J129" s="14"/>
      <c r="K129" s="14">
        <f t="shared" si="35"/>
        <v>0.20000000000000004</v>
      </c>
      <c r="L129" s="14">
        <f t="shared" si="36"/>
        <v>-2.207531291309861E-2</v>
      </c>
      <c r="M129" s="14">
        <f t="shared" si="37"/>
        <v>-2.2125878172768638E-2</v>
      </c>
      <c r="O129" s="14">
        <f t="shared" si="38"/>
        <v>0.16</v>
      </c>
      <c r="P129" s="14">
        <f t="shared" si="39"/>
        <v>1.0608231607941896E-3</v>
      </c>
      <c r="Q129" s="14">
        <f t="shared" si="40"/>
        <v>1.0657831143477061E-3</v>
      </c>
      <c r="R129" s="14">
        <f t="shared" si="41"/>
        <v>1.0657728856428767E-3</v>
      </c>
      <c r="S129" s="14">
        <f t="shared" si="42"/>
        <v>1.0710830148764874E-3</v>
      </c>
      <c r="T129" s="14">
        <f t="shared" si="43"/>
        <v>-0.53575855247402648</v>
      </c>
    </row>
    <row r="130" spans="2:20" x14ac:dyDescent="0.25">
      <c r="B130" s="14"/>
      <c r="C130" s="14"/>
      <c r="D130" s="14"/>
      <c r="E130" s="14">
        <f t="shared" si="33"/>
        <v>0.21000000000000005</v>
      </c>
      <c r="F130" s="14">
        <f t="shared" si="34"/>
        <v>-1.9660788246150926</v>
      </c>
      <c r="H130" s="14"/>
      <c r="I130" s="14"/>
      <c r="J130" s="14"/>
      <c r="K130" s="14">
        <f t="shared" si="35"/>
        <v>0.21000000000000005</v>
      </c>
      <c r="L130" s="14">
        <f t="shared" si="36"/>
        <v>-2.3194876387258291E-2</v>
      </c>
      <c r="M130" s="14">
        <f t="shared" si="37"/>
        <v>-2.3247436634620824E-2</v>
      </c>
      <c r="O130" s="14">
        <f t="shared" si="38"/>
        <v>0.17</v>
      </c>
      <c r="P130" s="14">
        <f t="shared" si="39"/>
        <v>1.0688277706622713E-3</v>
      </c>
      <c r="Q130" s="14">
        <f t="shared" si="40"/>
        <v>1.0699929809544725E-3</v>
      </c>
      <c r="R130" s="14">
        <f t="shared" si="41"/>
        <v>1.0699904560560044E-3</v>
      </c>
      <c r="S130" s="14">
        <f t="shared" si="42"/>
        <v>1.0716552880216299E-3</v>
      </c>
      <c r="T130" s="14">
        <f t="shared" si="43"/>
        <v>-0.53468847748524229</v>
      </c>
    </row>
    <row r="131" spans="2:20" x14ac:dyDescent="0.25">
      <c r="B131" s="14"/>
      <c r="C131" s="14"/>
      <c r="D131" s="14"/>
      <c r="E131" s="14">
        <f t="shared" si="33"/>
        <v>0.22000000000000006</v>
      </c>
      <c r="F131" s="14">
        <f t="shared" si="34"/>
        <v>-1.9864165466125137</v>
      </c>
      <c r="H131" s="14"/>
      <c r="I131" s="14"/>
      <c r="J131" s="14"/>
      <c r="K131" s="14">
        <f t="shared" si="35"/>
        <v>0.22000000000000006</v>
      </c>
      <c r="L131" s="14">
        <f t="shared" si="36"/>
        <v>-2.4421345232813241E-2</v>
      </c>
      <c r="M131" s="14">
        <f t="shared" si="37"/>
        <v>-2.4475810528317668E-2</v>
      </c>
      <c r="O131" s="14">
        <f t="shared" si="38"/>
        <v>0.18000000000000002</v>
      </c>
      <c r="P131" s="14">
        <f t="shared" si="39"/>
        <v>1.0692809059451259E-3</v>
      </c>
      <c r="Q131" s="14">
        <f t="shared" si="40"/>
        <v>1.0667138448686166E-3</v>
      </c>
      <c r="R131" s="14">
        <f t="shared" si="41"/>
        <v>1.0667196670097797E-3</v>
      </c>
      <c r="S131" s="14">
        <f t="shared" si="42"/>
        <v>1.0647849125617369E-3</v>
      </c>
      <c r="T131" s="14">
        <f t="shared" si="43"/>
        <v>-0.53362165534486505</v>
      </c>
    </row>
    <row r="132" spans="2:20" x14ac:dyDescent="0.25">
      <c r="B132" s="14"/>
      <c r="C132" s="14"/>
      <c r="D132" s="14"/>
      <c r="E132" s="14">
        <f t="shared" si="33"/>
        <v>0.23000000000000007</v>
      </c>
      <c r="F132" s="14">
        <f t="shared" si="34"/>
        <v>-2.0069261301198065</v>
      </c>
      <c r="H132" s="14"/>
      <c r="I132" s="14"/>
      <c r="J132" s="14"/>
      <c r="K132" s="14">
        <f t="shared" si="35"/>
        <v>0.23000000000000007</v>
      </c>
      <c r="L132" s="14">
        <f t="shared" si="36"/>
        <v>-2.5758422698023187E-2</v>
      </c>
      <c r="M132" s="14">
        <f t="shared" si="37"/>
        <v>-2.5814701414652468E-2</v>
      </c>
      <c r="O132" s="14">
        <f t="shared" si="38"/>
        <v>0.19000000000000003</v>
      </c>
      <c r="P132" s="14">
        <f t="shared" si="39"/>
        <v>1.062311669880128E-3</v>
      </c>
      <c r="Q132" s="14">
        <f t="shared" si="40"/>
        <v>1.0560817143908953E-3</v>
      </c>
      <c r="R132" s="14">
        <f t="shared" si="41"/>
        <v>1.0560964522520996E-3</v>
      </c>
      <c r="S132" s="14">
        <f t="shared" si="42"/>
        <v>1.0506126259263967E-3</v>
      </c>
      <c r="T132" s="14">
        <f t="shared" si="43"/>
        <v>-0.53256544190668298</v>
      </c>
    </row>
    <row r="133" spans="2:20" x14ac:dyDescent="0.25">
      <c r="B133" s="14"/>
      <c r="C133" s="14"/>
      <c r="D133" s="14"/>
      <c r="E133" s="14">
        <f t="shared" si="33"/>
        <v>0.24000000000000007</v>
      </c>
      <c r="F133" s="14">
        <f t="shared" si="34"/>
        <v>-2.0276139297966225</v>
      </c>
      <c r="H133" s="14"/>
      <c r="I133" s="14"/>
      <c r="J133" s="14"/>
      <c r="K133" s="14">
        <f t="shared" si="35"/>
        <v>0.24000000000000007</v>
      </c>
      <c r="L133" s="14">
        <f t="shared" si="36"/>
        <v>-2.7209626987881055E-2</v>
      </c>
      <c r="M133" s="14">
        <f t="shared" si="37"/>
        <v>-2.7267626130453665E-2</v>
      </c>
      <c r="O133" s="14">
        <f t="shared" si="38"/>
        <v>0.20000000000000004</v>
      </c>
      <c r="P133" s="14">
        <f t="shared" si="39"/>
        <v>1.0480626240713738E-3</v>
      </c>
      <c r="Q133" s="14">
        <f t="shared" si="40"/>
        <v>1.038245493548542E-3</v>
      </c>
      <c r="R133" s="14">
        <f t="shared" si="41"/>
        <v>1.0382696420654675E-3</v>
      </c>
      <c r="S133" s="14">
        <f t="shared" si="42"/>
        <v>1.0292917450338331E-3</v>
      </c>
      <c r="T133" s="14">
        <f t="shared" si="43"/>
        <v>-0.53152704446662746</v>
      </c>
    </row>
    <row r="134" spans="2:20" x14ac:dyDescent="0.25">
      <c r="B134" s="14"/>
      <c r="C134" s="14"/>
      <c r="D134" s="14"/>
      <c r="E134" s="14">
        <f t="shared" si="33"/>
        <v>0.25000000000000006</v>
      </c>
      <c r="F134" s="14">
        <f t="shared" si="34"/>
        <v>-2.0484865933840797</v>
      </c>
      <c r="H134" s="14"/>
      <c r="I134" s="14"/>
      <c r="J134" s="14"/>
      <c r="K134" s="14">
        <f t="shared" si="35"/>
        <v>0.25000000000000006</v>
      </c>
      <c r="L134" s="14">
        <f t="shared" si="36"/>
        <v>-2.8778288920138308E-2</v>
      </c>
      <c r="M134" s="14">
        <f t="shared" si="37"/>
        <v>-2.8837914441962889E-2</v>
      </c>
      <c r="O134" s="14">
        <f t="shared" si="38"/>
        <v>0.21000000000000005</v>
      </c>
      <c r="P134" s="14">
        <f t="shared" si="39"/>
        <v>1.0266886641046259E-3</v>
      </c>
      <c r="Q134" s="14">
        <f t="shared" si="40"/>
        <v>1.0133658589764577E-3</v>
      </c>
      <c r="R134" s="14">
        <f t="shared" si="41"/>
        <v>1.0133998407380156E-3</v>
      </c>
      <c r="S134" s="14">
        <f t="shared" si="42"/>
        <v>1.0009870398175991E-3</v>
      </c>
      <c r="T134" s="14">
        <f t="shared" si="43"/>
        <v>-0.53051350994940227</v>
      </c>
    </row>
    <row r="135" spans="2:20" x14ac:dyDescent="0.25">
      <c r="B135" s="14"/>
      <c r="C135" s="14"/>
      <c r="D135" s="14"/>
      <c r="E135" s="14">
        <f t="shared" si="33"/>
        <v>0.26000000000000006</v>
      </c>
      <c r="F135" s="14">
        <f t="shared" si="34"/>
        <v>-2.0695510883049022</v>
      </c>
      <c r="H135" s="14"/>
      <c r="I135" s="14"/>
      <c r="J135" s="14"/>
      <c r="K135" s="14">
        <f t="shared" si="35"/>
        <v>0.26000000000000006</v>
      </c>
      <c r="L135" s="14">
        <f t="shared" si="36"/>
        <v>-3.0467550210438961E-2</v>
      </c>
      <c r="M135" s="14">
        <f t="shared" si="37"/>
        <v>-3.0528707325608168E-2</v>
      </c>
      <c r="O135" s="14">
        <f t="shared" si="38"/>
        <v>0.22000000000000006</v>
      </c>
      <c r="P135" s="14">
        <f t="shared" si="39"/>
        <v>9.983559003803287E-4</v>
      </c>
      <c r="Q135" s="14">
        <f t="shared" si="40"/>
        <v>9.816141462101074E-4</v>
      </c>
      <c r="R135" s="14">
        <f t="shared" si="41"/>
        <v>9.8165831336763333E-4</v>
      </c>
      <c r="S135" s="14">
        <f t="shared" si="42"/>
        <v>9.6587361839989294E-4</v>
      </c>
      <c r="T135" s="14">
        <f t="shared" si="43"/>
        <v>-0.52953171420974632</v>
      </c>
    </row>
    <row r="136" spans="2:20" x14ac:dyDescent="0.25">
      <c r="B136" s="14"/>
      <c r="C136" s="14"/>
      <c r="D136" s="14"/>
      <c r="E136" s="14">
        <f t="shared" si="33"/>
        <v>0.27000000000000007</v>
      </c>
      <c r="F136" s="14">
        <f t="shared" si="34"/>
        <v>-2.0908147294204853</v>
      </c>
      <c r="H136" s="14"/>
      <c r="I136" s="14"/>
      <c r="J136" s="14"/>
      <c r="K136" s="14">
        <f t="shared" si="35"/>
        <v>0.27000000000000007</v>
      </c>
      <c r="L136" s="14">
        <f t="shared" si="36"/>
        <v>-3.228036237571219E-2</v>
      </c>
      <c r="M136" s="14">
        <f t="shared" si="37"/>
        <v>-3.2342955865392327E-2</v>
      </c>
      <c r="O136" s="14">
        <f t="shared" si="38"/>
        <v>0.23000000000000007</v>
      </c>
      <c r="P136" s="14">
        <f t="shared" si="39"/>
        <v>9.6324055222141017E-4</v>
      </c>
      <c r="Q136" s="14">
        <f t="shared" si="40"/>
        <v>9.4317125292756022E-4</v>
      </c>
      <c r="R136" s="14">
        <f t="shared" si="41"/>
        <v>9.4322588953844736E-4</v>
      </c>
      <c r="S136" s="14">
        <f t="shared" si="42"/>
        <v>9.2413583125949188E-4</v>
      </c>
      <c r="T136" s="14">
        <f t="shared" si="43"/>
        <v>-0.52858835243167746</v>
      </c>
    </row>
    <row r="137" spans="2:20" x14ac:dyDescent="0.25">
      <c r="B137" s="14"/>
      <c r="C137" s="14"/>
      <c r="D137" s="14"/>
      <c r="E137" s="14">
        <f t="shared" si="33"/>
        <v>0.28000000000000008</v>
      </c>
      <c r="F137" s="14">
        <f t="shared" si="34"/>
        <v>-2.112285208439082</v>
      </c>
      <c r="H137" s="14"/>
      <c r="I137" s="14"/>
      <c r="J137" s="14"/>
      <c r="K137" s="14">
        <f t="shared" si="35"/>
        <v>0.28000000000000008</v>
      </c>
      <c r="L137" s="14">
        <f t="shared" si="36"/>
        <v>-3.4219486241782296E-2</v>
      </c>
      <c r="M137" s="14">
        <f t="shared" si="37"/>
        <v>-3.4283420752939137E-2</v>
      </c>
      <c r="O137" s="14">
        <f t="shared" si="38"/>
        <v>0.24000000000000007</v>
      </c>
      <c r="P137" s="14">
        <f t="shared" si="39"/>
        <v>9.2152786228128468E-4</v>
      </c>
      <c r="Q137" s="14">
        <f t="shared" si="40"/>
        <v>8.982265656601368E-4</v>
      </c>
      <c r="R137" s="14">
        <f t="shared" si="41"/>
        <v>8.982918903922872E-4</v>
      </c>
      <c r="S137" s="14">
        <f t="shared" si="42"/>
        <v>8.7596620072140092E-4</v>
      </c>
      <c r="T137" s="14">
        <f t="shared" si="43"/>
        <v>-0.52768993060249292</v>
      </c>
    </row>
    <row r="138" spans="2:20" x14ac:dyDescent="0.25">
      <c r="B138" s="14"/>
      <c r="C138" s="14"/>
      <c r="D138" s="14"/>
      <c r="E138" s="14">
        <f t="shared" si="33"/>
        <v>0.29000000000000009</v>
      </c>
      <c r="F138" s="14">
        <f t="shared" si="34"/>
        <v>-2.1339706254333031</v>
      </c>
      <c r="H138" s="14"/>
      <c r="I138" s="14"/>
      <c r="J138" s="14"/>
      <c r="K138" s="14">
        <f t="shared" si="35"/>
        <v>0.29000000000000009</v>
      </c>
      <c r="L138" s="14">
        <f t="shared" si="36"/>
        <v>-3.6287492038148281E-2</v>
      </c>
      <c r="M138" s="14">
        <f t="shared" si="37"/>
        <v>-3.6352672373245763E-2</v>
      </c>
      <c r="O138" s="14">
        <f t="shared" si="38"/>
        <v>0.25000000000000006</v>
      </c>
      <c r="P138" s="14">
        <f t="shared" si="39"/>
        <v>8.7341103727834257E-4</v>
      </c>
      <c r="Q138" s="14">
        <f t="shared" si="40"/>
        <v>8.4697691551358773E-4</v>
      </c>
      <c r="R138" s="14">
        <f t="shared" si="41"/>
        <v>8.4705308464119874E-4</v>
      </c>
      <c r="S138" s="14">
        <f t="shared" si="42"/>
        <v>8.2156438111825414E-4</v>
      </c>
      <c r="T138" s="14">
        <f t="shared" si="43"/>
        <v>-0.52684275803270852</v>
      </c>
    </row>
    <row r="139" spans="2:20" x14ac:dyDescent="0.25">
      <c r="B139" s="14"/>
      <c r="C139" s="14"/>
      <c r="D139" s="14"/>
      <c r="E139" s="14">
        <f t="shared" si="33"/>
        <v>0.3000000000000001</v>
      </c>
      <c r="F139" s="14">
        <f t="shared" si="34"/>
        <v>-2.1558795229169281</v>
      </c>
      <c r="H139" s="14"/>
      <c r="I139" s="14"/>
      <c r="J139" s="14"/>
      <c r="K139" s="14">
        <f t="shared" si="35"/>
        <v>0.3000000000000001</v>
      </c>
      <c r="L139" s="14">
        <f t="shared" si="36"/>
        <v>-3.848676006008675E-2</v>
      </c>
      <c r="M139" s="14">
        <f t="shared" si="37"/>
        <v>-3.8553091456403128E-2</v>
      </c>
      <c r="O139" s="14">
        <f t="shared" si="38"/>
        <v>0.26000000000000006</v>
      </c>
      <c r="P139" s="14">
        <f t="shared" si="39"/>
        <v>8.1909022013144331E-4</v>
      </c>
      <c r="Q139" s="14">
        <f t="shared" si="40"/>
        <v>7.8962556751780712E-4</v>
      </c>
      <c r="R139" s="14">
        <f t="shared" si="41"/>
        <v>7.8971267814394251E-4</v>
      </c>
      <c r="S139" s="14">
        <f t="shared" si="42"/>
        <v>7.6113615405304347E-4</v>
      </c>
      <c r="T139" s="14">
        <f t="shared" si="43"/>
        <v>-0.52605294088845722</v>
      </c>
    </row>
    <row r="140" spans="2:20" x14ac:dyDescent="0.25">
      <c r="B140" s="14"/>
      <c r="C140" s="14"/>
      <c r="D140" s="14"/>
      <c r="E140" s="14">
        <f t="shared" si="33"/>
        <v>0.31000000000000011</v>
      </c>
      <c r="F140" s="14">
        <f t="shared" si="34"/>
        <v>-2.1780209229443681</v>
      </c>
      <c r="H140" s="14"/>
      <c r="I140" s="14"/>
      <c r="J140" s="14"/>
      <c r="K140" s="14">
        <f t="shared" si="35"/>
        <v>0.31000000000000011</v>
      </c>
      <c r="L140" s="14">
        <f t="shared" si="36"/>
        <v>-4.081948187566295E-2</v>
      </c>
      <c r="M140" s="14">
        <f t="shared" si="37"/>
        <v>-4.0886870272986424E-2</v>
      </c>
      <c r="O140" s="14">
        <f t="shared" si="38"/>
        <v>0.27000000000000007</v>
      </c>
      <c r="P140" s="14">
        <f t="shared" si="39"/>
        <v>7.5877149767810304E-4</v>
      </c>
      <c r="Q140" s="14">
        <f t="shared" si="40"/>
        <v>7.2638124736282121E-4</v>
      </c>
      <c r="R140" s="14">
        <f t="shared" si="41"/>
        <v>7.2647934080959868E-4</v>
      </c>
      <c r="S140" s="14">
        <f t="shared" si="42"/>
        <v>6.9489246233821395E-4</v>
      </c>
      <c r="T140" s="14">
        <f t="shared" si="43"/>
        <v>-0.52532637669906368</v>
      </c>
    </row>
    <row r="141" spans="2:20" x14ac:dyDescent="0.25">
      <c r="B141" s="14"/>
      <c r="C141" s="14"/>
      <c r="D141" s="14"/>
      <c r="E141" s="14">
        <f t="shared" si="33"/>
        <v>0.32000000000000012</v>
      </c>
      <c r="F141" s="14">
        <f t="shared" si="34"/>
        <v>-2.2004043677276703</v>
      </c>
      <c r="H141" s="14"/>
      <c r="I141" s="14"/>
      <c r="J141" s="14"/>
      <c r="K141" s="14">
        <f t="shared" si="35"/>
        <v>0.32000000000000012</v>
      </c>
      <c r="L141" s="14">
        <f t="shared" si="36"/>
        <v>-4.328766205291263E-2</v>
      </c>
      <c r="M141" s="14">
        <f t="shared" si="37"/>
        <v>-4.3356014348504765E-2</v>
      </c>
      <c r="O141" s="14">
        <f t="shared" si="38"/>
        <v>0.28000000000000008</v>
      </c>
      <c r="P141" s="14">
        <f t="shared" si="39"/>
        <v>6.9266594733131709E-4</v>
      </c>
      <c r="Q141" s="14">
        <f t="shared" si="40"/>
        <v>6.5745720848844576E-4</v>
      </c>
      <c r="R141" s="14">
        <f t="shared" si="41"/>
        <v>6.5756627380139643E-4</v>
      </c>
      <c r="S141" s="14">
        <f t="shared" si="42"/>
        <v>6.2304848540356669E-4</v>
      </c>
      <c r="T141" s="14">
        <f t="shared" si="43"/>
        <v>-0.52466874979951128</v>
      </c>
    </row>
    <row r="142" spans="2:20" x14ac:dyDescent="0.25">
      <c r="B142" s="14"/>
      <c r="C142" s="14"/>
      <c r="D142" s="14"/>
      <c r="E142" s="14">
        <f t="shared" si="33"/>
        <v>0.33000000000000013</v>
      </c>
      <c r="F142" s="14">
        <f t="shared" si="34"/>
        <v>-2.2230399643142253</v>
      </c>
      <c r="H142" s="14"/>
      <c r="I142" s="14"/>
      <c r="J142" s="14"/>
      <c r="K142" s="14">
        <f t="shared" si="35"/>
        <v>0.33000000000000013</v>
      </c>
      <c r="L142" s="14">
        <f t="shared" si="36"/>
        <v>-4.5893120380397778E-2</v>
      </c>
      <c r="M142" s="14">
        <f t="shared" si="37"/>
        <v>-4.5962344670245611E-2</v>
      </c>
      <c r="O142" s="14">
        <f t="shared" si="38"/>
        <v>0.29000000000000009</v>
      </c>
      <c r="P142" s="14">
        <f t="shared" si="39"/>
        <v>6.2098872527738692E-4</v>
      </c>
      <c r="Q142" s="14">
        <f t="shared" si="40"/>
        <v>5.830703417785809E-4</v>
      </c>
      <c r="R142" s="14">
        <f t="shared" si="41"/>
        <v>5.8319031929751533E-4</v>
      </c>
      <c r="S142" s="14">
        <f t="shared" si="42"/>
        <v>5.4582275825805254E-4</v>
      </c>
      <c r="T142" s="14">
        <f t="shared" si="43"/>
        <v>-0.52408552766522998</v>
      </c>
    </row>
    <row r="143" spans="2:20" x14ac:dyDescent="0.25">
      <c r="B143" s="14"/>
      <c r="C143" s="14"/>
      <c r="D143" s="14"/>
      <c r="E143" s="14">
        <f t="shared" si="33"/>
        <v>0.34000000000000014</v>
      </c>
      <c r="F143" s="14">
        <f t="shared" si="34"/>
        <v>-2.2459384339333188</v>
      </c>
      <c r="H143" s="14"/>
      <c r="I143" s="14"/>
      <c r="J143" s="14"/>
      <c r="K143" s="14">
        <f t="shared" si="35"/>
        <v>0.34000000000000014</v>
      </c>
      <c r="L143" s="14">
        <f t="shared" si="36"/>
        <v>-4.8637494552552347E-2</v>
      </c>
      <c r="M143" s="14">
        <f t="shared" si="37"/>
        <v>-4.8707500358067882E-2</v>
      </c>
      <c r="O143" s="14">
        <f t="shared" si="38"/>
        <v>0.3000000000000001</v>
      </c>
      <c r="P143" s="14">
        <f t="shared" si="39"/>
        <v>5.4395819813813533E-4</v>
      </c>
      <c r="Q143" s="14">
        <f t="shared" si="40"/>
        <v>5.0344032946960824E-4</v>
      </c>
      <c r="R143" s="14">
        <f t="shared" si="41"/>
        <v>5.0357111442409365E-4</v>
      </c>
      <c r="S143" s="14">
        <f t="shared" si="42"/>
        <v>4.6343633545920708E-4</v>
      </c>
      <c r="T143" s="14">
        <f t="shared" si="43"/>
        <v>-0.52358195809499919</v>
      </c>
    </row>
    <row r="144" spans="2:20" x14ac:dyDescent="0.25">
      <c r="B144" s="14"/>
      <c r="C144" s="14"/>
      <c r="D144" s="14"/>
      <c r="E144" s="14">
        <f t="shared" si="33"/>
        <v>0.35000000000000014</v>
      </c>
      <c r="F144" s="14">
        <f t="shared" si="34"/>
        <v>-2.2691111667024986</v>
      </c>
      <c r="H144" s="14"/>
      <c r="I144" s="14"/>
      <c r="J144" s="14"/>
      <c r="K144" s="14">
        <f t="shared" si="35"/>
        <v>0.35000000000000014</v>
      </c>
      <c r="L144" s="14">
        <f t="shared" si="36"/>
        <v>-5.1522243289728445E-2</v>
      </c>
      <c r="M144" s="14">
        <f t="shared" si="37"/>
        <v>-5.1592941769195023E-2</v>
      </c>
      <c r="O144" s="14">
        <f t="shared" si="38"/>
        <v>0.31000000000000011</v>
      </c>
      <c r="P144" s="14">
        <f t="shared" si="39"/>
        <v>4.6179511941674579E-4</v>
      </c>
      <c r="Q144" s="14">
        <f t="shared" si="40"/>
        <v>4.1878884431518967E-4</v>
      </c>
      <c r="R144" s="14">
        <f t="shared" si="41"/>
        <v>4.1893029040829168E-4</v>
      </c>
      <c r="S144" s="14">
        <f t="shared" si="42"/>
        <v>3.7611200098758627E-4</v>
      </c>
      <c r="T144" s="14">
        <f t="shared" si="43"/>
        <v>-0.52316306719669059</v>
      </c>
    </row>
    <row r="145" spans="2:20" x14ac:dyDescent="0.25">
      <c r="B145" s="14"/>
      <c r="C145" s="14"/>
      <c r="D145" s="14"/>
      <c r="E145" s="14">
        <f t="shared" si="33"/>
        <v>0.36000000000000015</v>
      </c>
      <c r="F145" s="14">
        <f t="shared" si="34"/>
        <v>-2.2925702824875827</v>
      </c>
      <c r="H145" s="14"/>
      <c r="I145" s="14"/>
      <c r="J145" s="14"/>
      <c r="K145" s="14">
        <f t="shared" si="35"/>
        <v>0.36000000000000015</v>
      </c>
      <c r="L145" s="14">
        <f t="shared" si="36"/>
        <v>-5.4548649861632166E-2</v>
      </c>
      <c r="M145" s="14">
        <f t="shared" si="37"/>
        <v>-5.4619954005839445E-2</v>
      </c>
      <c r="O145" s="14">
        <f t="shared" si="38"/>
        <v>0.32000000000000012</v>
      </c>
      <c r="P145" s="14">
        <f t="shared" si="39"/>
        <v>3.7472185151547668E-4</v>
      </c>
      <c r="Q145" s="14">
        <f t="shared" si="40"/>
        <v>3.2933879455437107E-4</v>
      </c>
      <c r="R145" s="14">
        <f t="shared" si="41"/>
        <v>3.2949071750362823E-4</v>
      </c>
      <c r="S145" s="14">
        <f t="shared" si="42"/>
        <v>2.8407352443933411E-4</v>
      </c>
      <c r="T145" s="14">
        <f t="shared" si="43"/>
        <v>-0.52283365813001215</v>
      </c>
    </row>
    <row r="146" spans="2:20" x14ac:dyDescent="0.25">
      <c r="B146" s="14"/>
      <c r="C146" s="14"/>
      <c r="D146" s="14"/>
      <c r="E146" s="14">
        <f t="shared" si="33"/>
        <v>0.37000000000000016</v>
      </c>
      <c r="F146" s="14">
        <f t="shared" si="34"/>
        <v>-2.3163286988362595</v>
      </c>
      <c r="H146" s="14"/>
      <c r="I146" s="14"/>
      <c r="J146" s="14"/>
      <c r="K146" s="14">
        <f t="shared" si="35"/>
        <v>0.37000000000000016</v>
      </c>
      <c r="L146" s="14">
        <f t="shared" si="36"/>
        <v>-5.7717825981902546E-2</v>
      </c>
      <c r="M146" s="14">
        <f t="shared" si="37"/>
        <v>-5.7789650793553485E-2</v>
      </c>
      <c r="O146" s="14">
        <f t="shared" si="38"/>
        <v>0.33000000000000013</v>
      </c>
      <c r="P146" s="14">
        <f t="shared" si="39"/>
        <v>2.8296163365262091E-4</v>
      </c>
      <c r="Q146" s="14">
        <f t="shared" si="40"/>
        <v>2.353136148027582E-4</v>
      </c>
      <c r="R146" s="14">
        <f t="shared" si="41"/>
        <v>2.354757958123119E-4</v>
      </c>
      <c r="S146" s="14">
        <f t="shared" si="42"/>
        <v>1.8754496353409652E-4</v>
      </c>
      <c r="T146" s="14">
        <f t="shared" si="43"/>
        <v>-0.52259831056027606</v>
      </c>
    </row>
    <row r="147" spans="2:20" x14ac:dyDescent="0.25">
      <c r="B147" s="14"/>
      <c r="C147" s="14"/>
      <c r="D147" s="14"/>
      <c r="E147" s="14">
        <f t="shared" si="33"/>
        <v>0.38000000000000017</v>
      </c>
      <c r="F147" s="14">
        <f t="shared" si="34"/>
        <v>-2.3404002070591052</v>
      </c>
      <c r="H147" s="14"/>
      <c r="I147" s="14"/>
      <c r="J147" s="14"/>
      <c r="K147" s="14">
        <f t="shared" si="35"/>
        <v>0.38000000000000017</v>
      </c>
      <c r="L147" s="14">
        <f t="shared" si="36"/>
        <v>-6.1030716040933096E-2</v>
      </c>
      <c r="M147" s="14">
        <f t="shared" si="37"/>
        <v>-6.1102978697546086E-2</v>
      </c>
      <c r="O147" s="14">
        <f t="shared" si="38"/>
        <v>0.34000000000000014</v>
      </c>
      <c r="P147" s="14">
        <f t="shared" si="39"/>
        <v>1.8673789561117929E-4</v>
      </c>
      <c r="Q147" s="14">
        <f t="shared" si="40"/>
        <v>1.3693660262293074E-4</v>
      </c>
      <c r="R147" s="14">
        <f t="shared" si="41"/>
        <v>1.3710879176527781E-4</v>
      </c>
      <c r="S147" s="14">
        <f t="shared" si="42"/>
        <v>8.675001258301023E-5</v>
      </c>
      <c r="T147" s="14">
        <f t="shared" si="43"/>
        <v>-0.52246138077744764</v>
      </c>
    </row>
    <row r="148" spans="2:20" x14ac:dyDescent="0.25">
      <c r="B148" s="14"/>
      <c r="C148" s="14"/>
      <c r="D148" s="14"/>
      <c r="E148" s="14">
        <f t="shared" si="33"/>
        <v>0.39000000000000018</v>
      </c>
      <c r="F148" s="14">
        <f t="shared" si="34"/>
        <v>-2.3647995577193135</v>
      </c>
      <c r="H148" s="14"/>
      <c r="I148" s="14"/>
      <c r="J148" s="14"/>
      <c r="K148" s="14">
        <f t="shared" si="35"/>
        <v>0.39000000000000018</v>
      </c>
      <c r="L148" s="14">
        <f t="shared" si="36"/>
        <v>-6.4488101643657508E-2</v>
      </c>
      <c r="M148" s="14">
        <f t="shared" si="37"/>
        <v>-6.4560721643822538E-2</v>
      </c>
      <c r="O148" s="14">
        <f t="shared" si="38"/>
        <v>0.35000000000000014</v>
      </c>
      <c r="P148" s="14">
        <f t="shared" si="39"/>
        <v>8.6273616917865905E-5</v>
      </c>
      <c r="Q148" s="14">
        <f t="shared" si="40"/>
        <v>3.4430300225136771E-5</v>
      </c>
      <c r="R148" s="14">
        <f t="shared" si="41"/>
        <v>3.4612219715153298E-5</v>
      </c>
      <c r="S148" s="14">
        <f t="shared" si="42"/>
        <v>-1.8088603732812753E-5</v>
      </c>
      <c r="T148" s="14">
        <f t="shared" si="43"/>
        <v>-0.52242700243527007</v>
      </c>
    </row>
    <row r="149" spans="2:20" x14ac:dyDescent="0.25">
      <c r="B149" s="14"/>
      <c r="C149" s="14"/>
      <c r="D149" s="14"/>
      <c r="E149" s="14">
        <f t="shared" si="33"/>
        <v>0.40000000000000019</v>
      </c>
      <c r="F149" s="14">
        <f t="shared" si="34"/>
        <v>-2.3895425570211719</v>
      </c>
      <c r="H149" s="14"/>
      <c r="I149" s="14"/>
      <c r="J149" s="14"/>
      <c r="K149" s="14">
        <f t="shared" si="35"/>
        <v>0.40000000000000019</v>
      </c>
      <c r="L149" s="14">
        <f t="shared" si="36"/>
        <v>-6.8090606418908975E-2</v>
      </c>
      <c r="M149" s="14">
        <f t="shared" si="37"/>
        <v>-6.8163505711887493E-2</v>
      </c>
      <c r="O149" s="14">
        <f t="shared" si="38"/>
        <v>0.36000000000000015</v>
      </c>
      <c r="P149" s="14">
        <f t="shared" si="39"/>
        <v>-1.8209269227117733E-5</v>
      </c>
      <c r="Q149" s="14">
        <f t="shared" si="40"/>
        <v>-7.1984079502930952E-5</v>
      </c>
      <c r="R149" s="14">
        <f t="shared" si="41"/>
        <v>-7.1792732155376467E-5</v>
      </c>
      <c r="S149" s="14">
        <f t="shared" si="42"/>
        <v>-1.2674969216477442E-4</v>
      </c>
      <c r="T149" s="14">
        <f t="shared" si="43"/>
        <v>-0.52249908786605481</v>
      </c>
    </row>
    <row r="150" spans="2:20" x14ac:dyDescent="0.25">
      <c r="B150" s="14"/>
      <c r="C150" s="14"/>
      <c r="D150" s="14"/>
      <c r="E150" s="14">
        <f t="shared" si="33"/>
        <v>0.4100000000000002</v>
      </c>
      <c r="F150" s="14">
        <f t="shared" si="34"/>
        <v>-2.4146461758672069</v>
      </c>
      <c r="H150" s="14"/>
      <c r="I150" s="14"/>
      <c r="J150" s="14"/>
      <c r="K150" s="14">
        <f t="shared" si="35"/>
        <v>0.4100000000000002</v>
      </c>
      <c r="L150" s="14">
        <f t="shared" si="36"/>
        <v>-7.1838701067104674E-2</v>
      </c>
      <c r="M150" s="14">
        <f t="shared" si="37"/>
        <v>-7.1911804165886828E-2</v>
      </c>
      <c r="O150" s="14">
        <f t="shared" si="38"/>
        <v>0.37000000000000016</v>
      </c>
      <c r="P150" s="14">
        <f t="shared" si="39"/>
        <v>-1.2649042817722213E-4</v>
      </c>
      <c r="Q150" s="14">
        <f t="shared" si="40"/>
        <v>-1.8208718364350627E-4</v>
      </c>
      <c r="R150" s="14">
        <f t="shared" si="41"/>
        <v>-1.8188673261270455E-4</v>
      </c>
      <c r="S150" s="14">
        <f t="shared" si="42"/>
        <v>-2.3901410936686321E-4</v>
      </c>
      <c r="T150" s="14">
        <f t="shared" si="43"/>
        <v>-0.52268132992773086</v>
      </c>
    </row>
    <row r="151" spans="2:20" x14ac:dyDescent="0.25">
      <c r="B151" s="14"/>
      <c r="C151" s="14"/>
      <c r="D151" s="14"/>
      <c r="E151" s="14">
        <f t="shared" si="33"/>
        <v>0.42000000000000021</v>
      </c>
      <c r="F151" s="14">
        <f t="shared" si="34"/>
        <v>-2.440128673697759</v>
      </c>
      <c r="H151" s="14"/>
      <c r="I151" s="14"/>
      <c r="J151" s="14"/>
      <c r="K151" s="14">
        <f t="shared" si="35"/>
        <v>0.42000000000000021</v>
      </c>
      <c r="L151" s="14">
        <f t="shared" si="36"/>
        <v>-7.5732708613388267E-2</v>
      </c>
      <c r="M151" s="14">
        <f t="shared" si="37"/>
        <v>-7.5805942691437617E-2</v>
      </c>
      <c r="O151" s="14">
        <f t="shared" si="38"/>
        <v>0.38000000000000017</v>
      </c>
      <c r="P151" s="14">
        <f t="shared" si="39"/>
        <v>-2.3835163331490281E-4</v>
      </c>
      <c r="Q151" s="14">
        <f t="shared" si="40"/>
        <v>-2.9566200774278512E-4</v>
      </c>
      <c r="R151" s="14">
        <f t="shared" si="41"/>
        <v>-2.9545279600561616E-4</v>
      </c>
      <c r="S151" s="14">
        <f t="shared" si="42"/>
        <v>-3.5466523827395742E-4</v>
      </c>
      <c r="T151" s="14">
        <f t="shared" si="43"/>
        <v>-0.52297720434091177</v>
      </c>
    </row>
    <row r="152" spans="2:20" x14ac:dyDescent="0.25">
      <c r="B152" s="14"/>
      <c r="C152" s="14"/>
      <c r="D152" s="14"/>
      <c r="E152" s="14">
        <f t="shared" si="33"/>
        <v>0.43000000000000022</v>
      </c>
      <c r="F152" s="14">
        <f t="shared" si="34"/>
        <v>-2.4660097396512297</v>
      </c>
      <c r="H152" s="14"/>
      <c r="I152" s="14"/>
      <c r="J152" s="14"/>
      <c r="K152" s="14">
        <f t="shared" si="35"/>
        <v>0.43000000000000022</v>
      </c>
      <c r="L152" s="14">
        <f t="shared" si="36"/>
        <v>-7.9772809833966687E-2</v>
      </c>
      <c r="M152" s="14">
        <f t="shared" si="37"/>
        <v>-7.9846104805990206E-2</v>
      </c>
      <c r="O152" s="14">
        <f t="shared" si="38"/>
        <v>0.39000000000000018</v>
      </c>
      <c r="P152" s="14">
        <f t="shared" si="39"/>
        <v>-3.5357723401126869E-4</v>
      </c>
      <c r="Q152" s="14">
        <f t="shared" si="40"/>
        <v>-4.1249434344826485E-4</v>
      </c>
      <c r="R152" s="14">
        <f t="shared" si="41"/>
        <v>-4.1227673004692503E-4</v>
      </c>
      <c r="S152" s="14">
        <f t="shared" si="42"/>
        <v>-4.7348942374751457E-4</v>
      </c>
      <c r="T152" s="14">
        <f t="shared" si="43"/>
        <v>-0.5233899724750366</v>
      </c>
    </row>
    <row r="153" spans="2:20" x14ac:dyDescent="0.25">
      <c r="B153" s="14"/>
      <c r="C153" s="14"/>
      <c r="D153" s="14"/>
      <c r="E153" s="14">
        <f t="shared" si="33"/>
        <v>0.44000000000000022</v>
      </c>
      <c r="F153" s="14">
        <f t="shared" si="34"/>
        <v>-2.4923106541100712</v>
      </c>
      <c r="H153" s="14"/>
      <c r="I153" s="14"/>
      <c r="J153" s="14"/>
      <c r="K153" s="14">
        <f t="shared" si="35"/>
        <v>0.44000000000000022</v>
      </c>
      <c r="L153" s="14">
        <f t="shared" si="36"/>
        <v>-8.3959048824184992E-2</v>
      </c>
      <c r="M153" s="14">
        <f t="shared" si="37"/>
        <v>-8.4032337411364205E-2</v>
      </c>
      <c r="O153" s="14">
        <f t="shared" si="38"/>
        <v>0.40000000000000019</v>
      </c>
      <c r="P153" s="14">
        <f t="shared" si="39"/>
        <v>-4.7195458341713639E-4</v>
      </c>
      <c r="Q153" s="14">
        <f t="shared" si="40"/>
        <v>-5.3237318668192257E-4</v>
      </c>
      <c r="R153" s="14">
        <f t="shared" si="41"/>
        <v>-5.3214754413386293E-4</v>
      </c>
      <c r="S153" s="14">
        <f t="shared" si="42"/>
        <v>-5.9527636893565465E-4</v>
      </c>
      <c r="T153" s="14">
        <f t="shared" si="43"/>
        <v>-0.52392268454403401</v>
      </c>
    </row>
    <row r="154" spans="2:20" x14ac:dyDescent="0.25">
      <c r="B154" s="14"/>
      <c r="C154" s="14"/>
      <c r="D154" s="14"/>
      <c r="E154" s="14">
        <f t="shared" si="33"/>
        <v>0.45000000000000023</v>
      </c>
      <c r="F154" s="14">
        <f t="shared" si="34"/>
        <v>-2.5190544743554337</v>
      </c>
      <c r="H154" s="14"/>
      <c r="I154" s="14"/>
      <c r="J154" s="14"/>
      <c r="K154" s="14">
        <f t="shared" si="35"/>
        <v>0.45000000000000023</v>
      </c>
      <c r="L154" s="14">
        <f t="shared" si="36"/>
        <v>-8.8291338677874198E-2</v>
      </c>
      <c r="M154" s="14">
        <f t="shared" si="37"/>
        <v>-8.8364556458081708E-2</v>
      </c>
      <c r="O154" s="14">
        <f t="shared" si="38"/>
        <v>0.4100000000000002</v>
      </c>
      <c r="P154" s="14">
        <f t="shared" si="39"/>
        <v>-5.9327442751486007E-4</v>
      </c>
      <c r="Q154" s="14">
        <f t="shared" si="40"/>
        <v>-6.5509110781121688E-4</v>
      </c>
      <c r="R154" s="14">
        <f t="shared" si="41"/>
        <v>-6.5485781966743322E-4</v>
      </c>
      <c r="S154" s="14">
        <f t="shared" si="42"/>
        <v>-7.1981949385679228E-4</v>
      </c>
      <c r="T154" s="14">
        <f t="shared" si="43"/>
        <v>-0.5245781831734222</v>
      </c>
    </row>
    <row r="155" spans="2:20" x14ac:dyDescent="0.25">
      <c r="B155" s="14"/>
      <c r="C155" s="14"/>
      <c r="D155" s="14"/>
      <c r="E155" s="14">
        <f t="shared" si="33"/>
        <v>0.46000000000000024</v>
      </c>
      <c r="F155" s="14">
        <f t="shared" si="34"/>
        <v>-2.546266248880138</v>
      </c>
      <c r="H155" s="14"/>
      <c r="I155" s="14"/>
      <c r="J155" s="14"/>
      <c r="K155" s="14">
        <f t="shared" si="35"/>
        <v>0.46000000000000024</v>
      </c>
      <c r="L155" s="14">
        <f t="shared" si="36"/>
        <v>-9.2769467248661544E-2</v>
      </c>
      <c r="M155" s="14">
        <f t="shared" si="37"/>
        <v>-9.2842552692264477E-2</v>
      </c>
      <c r="O155" s="14">
        <f t="shared" si="38"/>
        <v>0.42000000000000021</v>
      </c>
      <c r="P155" s="14">
        <f t="shared" si="39"/>
        <v>-7.1733125691835712E-4</v>
      </c>
      <c r="Q155" s="14">
        <f t="shared" si="40"/>
        <v>-7.80444585327184E-4</v>
      </c>
      <c r="R155" s="14">
        <f t="shared" si="41"/>
        <v>-7.8020404387852673E-4</v>
      </c>
      <c r="S155" s="14">
        <f t="shared" si="42"/>
        <v>-8.4691625775650827E-4</v>
      </c>
      <c r="T155" s="14">
        <f t="shared" si="43"/>
        <v>-0.52535910730226987</v>
      </c>
    </row>
    <row r="156" spans="2:20" x14ac:dyDescent="0.25">
      <c r="B156" s="14"/>
      <c r="C156" s="14"/>
      <c r="D156" s="14"/>
      <c r="E156" s="14">
        <f t="shared" si="33"/>
        <v>0.47000000000000025</v>
      </c>
      <c r="F156" s="14">
        <f t="shared" si="34"/>
        <v>-2.5739732659559635</v>
      </c>
      <c r="H156" s="14"/>
      <c r="I156" s="14"/>
      <c r="J156" s="14"/>
      <c r="K156" s="14">
        <f t="shared" si="35"/>
        <v>0.47000000000000025</v>
      </c>
      <c r="L156" s="14">
        <f t="shared" si="36"/>
        <v>-9.7393102965228365E-2</v>
      </c>
      <c r="M156" s="14">
        <f t="shared" si="37"/>
        <v>-9.7465997457147305E-2</v>
      </c>
      <c r="O156" s="14">
        <f t="shared" si="38"/>
        <v>0.43000000000000022</v>
      </c>
      <c r="P156" s="14">
        <f t="shared" si="39"/>
        <v>-8.439236229464839E-4</v>
      </c>
      <c r="Q156" s="14">
        <f t="shared" si="40"/>
        <v>-9.0823430456785136E-4</v>
      </c>
      <c r="R156" s="14">
        <f t="shared" si="41"/>
        <v>-9.0798690869782288E-4</v>
      </c>
      <c r="S156" s="14">
        <f t="shared" si="42"/>
        <v>-9.7636844681020074E-4</v>
      </c>
      <c r="T156" s="14">
        <f t="shared" si="43"/>
        <v>-0.5262678963849845</v>
      </c>
    </row>
    <row r="157" spans="2:20" x14ac:dyDescent="0.25">
      <c r="B157" s="14"/>
      <c r="C157" s="14"/>
      <c r="D157" s="14"/>
      <c r="E157" s="14">
        <f t="shared" si="33"/>
        <v>0.48000000000000026</v>
      </c>
      <c r="F157" s="14">
        <f t="shared" si="34"/>
        <v>-2.6022053433854411</v>
      </c>
      <c r="H157" s="14"/>
      <c r="I157" s="14"/>
      <c r="J157" s="14"/>
      <c r="K157" s="14">
        <f t="shared" si="35"/>
        <v>0.48000000000000026</v>
      </c>
      <c r="L157" s="14">
        <f t="shared" si="36"/>
        <v>-0.10216180067391678</v>
      </c>
      <c r="M157" s="14">
        <f t="shared" si="37"/>
        <v>-0.10223444852266492</v>
      </c>
      <c r="O157" s="14">
        <f t="shared" si="38"/>
        <v>0.44000000000000022</v>
      </c>
      <c r="P157" s="14">
        <f t="shared" si="39"/>
        <v>-9.7285441951615651E-4</v>
      </c>
      <c r="Q157" s="14">
        <f t="shared" si="40"/>
        <v>-1.0382654230391311E-3</v>
      </c>
      <c r="R157" s="14">
        <f t="shared" si="41"/>
        <v>-1.0380115762206746E-3</v>
      </c>
      <c r="S157" s="14">
        <f t="shared" si="42"/>
        <v>-1.1079824287524695E-3</v>
      </c>
      <c r="T157" s="14">
        <f t="shared" si="43"/>
        <v>-0.5273067948594492</v>
      </c>
    </row>
    <row r="158" spans="2:20" x14ac:dyDescent="0.25">
      <c r="B158" s="14"/>
      <c r="C158" s="14"/>
      <c r="D158" s="14"/>
      <c r="E158" s="14">
        <f t="shared" si="33"/>
        <v>0.49000000000000027</v>
      </c>
      <c r="F158" s="14">
        <f t="shared" si="34"/>
        <v>-2.6309951680833152</v>
      </c>
      <c r="H158" s="14"/>
      <c r="I158" s="14"/>
      <c r="J158" s="14"/>
      <c r="K158" s="14">
        <f t="shared" si="35"/>
        <v>0.49000000000000027</v>
      </c>
      <c r="L158" s="14">
        <f t="shared" si="36"/>
        <v>-0.10707500748360074</v>
      </c>
      <c r="M158" s="14">
        <f t="shared" si="37"/>
        <v>-0.10714735591807326</v>
      </c>
      <c r="O158" s="14">
        <f t="shared" si="38"/>
        <v>0.45000000000000023</v>
      </c>
      <c r="P158" s="14">
        <f t="shared" si="39"/>
        <v>-1.1039311324092785E-3</v>
      </c>
      <c r="Q158" s="14">
        <f t="shared" si="40"/>
        <v>-1.1703478038873573E-3</v>
      </c>
      <c r="R158" s="14">
        <f t="shared" si="41"/>
        <v>-1.1700879123203807E-3</v>
      </c>
      <c r="S158" s="14">
        <f t="shared" si="42"/>
        <v>-1.2415693760111203E-3</v>
      </c>
      <c r="T158" s="14">
        <f t="shared" si="43"/>
        <v>-0.52847785684958848</v>
      </c>
    </row>
    <row r="159" spans="2:20" x14ac:dyDescent="0.25">
      <c r="B159" s="14"/>
      <c r="C159" s="14"/>
      <c r="D159" s="14"/>
      <c r="E159" s="14">
        <f t="shared" si="33"/>
        <v>0.50000000000000022</v>
      </c>
      <c r="F159" s="14">
        <f t="shared" si="34"/>
        <v>-2.6603786963563842</v>
      </c>
      <c r="H159" s="14"/>
      <c r="I159" s="14"/>
      <c r="J159" s="14"/>
      <c r="K159" s="14">
        <f t="shared" si="35"/>
        <v>0.50000000000000022</v>
      </c>
      <c r="L159" s="14">
        <f t="shared" si="36"/>
        <v>-0.11213206858932877</v>
      </c>
      <c r="M159" s="14">
        <f t="shared" si="37"/>
        <v>-0.11220406774414765</v>
      </c>
      <c r="O159" s="14">
        <f t="shared" si="38"/>
        <v>0.46000000000000024</v>
      </c>
      <c r="P159" s="14">
        <f t="shared" si="39"/>
        <v>-1.2369660574645348E-3</v>
      </c>
      <c r="Q159" s="14">
        <f t="shared" si="40"/>
        <v>-1.3042962190699344E-3</v>
      </c>
      <c r="R159" s="14">
        <f t="shared" si="41"/>
        <v>-1.304030689955728E-3</v>
      </c>
      <c r="S159" s="14">
        <f t="shared" si="42"/>
        <v>-1.3769454589115629E-3</v>
      </c>
      <c r="T159" s="14">
        <f t="shared" si="43"/>
        <v>-0.52978295107199302</v>
      </c>
    </row>
    <row r="160" spans="2:20" x14ac:dyDescent="0.25">
      <c r="B160" s="14"/>
      <c r="C160" s="14"/>
      <c r="D160" s="14"/>
      <c r="E160" s="14">
        <f t="shared" si="33"/>
        <v>0.51000000000000023</v>
      </c>
      <c r="F160" s="14">
        <f t="shared" si="34"/>
        <v>-2.6903956286601094</v>
      </c>
      <c r="H160" s="14"/>
      <c r="I160" s="14"/>
      <c r="J160" s="14"/>
      <c r="K160" s="14">
        <f t="shared" si="35"/>
        <v>0.51000000000000023</v>
      </c>
      <c r="L160" s="14">
        <f t="shared" si="36"/>
        <v>-0.11733223305289427</v>
      </c>
      <c r="M160" s="14">
        <f t="shared" si="37"/>
        <v>-0.11740383594313882</v>
      </c>
      <c r="O160" s="14">
        <f t="shared" si="38"/>
        <v>0.47000000000000025</v>
      </c>
      <c r="P160" s="14">
        <f t="shared" si="39"/>
        <v>-1.3717764892335726E-3</v>
      </c>
      <c r="Q160" s="14">
        <f t="shared" si="40"/>
        <v>-1.4399305237555429E-3</v>
      </c>
      <c r="R160" s="14">
        <f t="shared" si="41"/>
        <v>-1.4396597637038166E-3</v>
      </c>
      <c r="S160" s="14">
        <f t="shared" si="42"/>
        <v>-1.5139320104982279E-3</v>
      </c>
      <c r="T160" s="14">
        <f t="shared" si="43"/>
        <v>-0.5312237659177681</v>
      </c>
    </row>
    <row r="161" spans="2:20" x14ac:dyDescent="0.25">
      <c r="B161" s="14"/>
      <c r="C161" s="14"/>
      <c r="D161" s="14"/>
      <c r="E161" s="14">
        <f t="shared" si="33"/>
        <v>0.52000000000000024</v>
      </c>
      <c r="F161" s="14">
        <f t="shared" si="34"/>
        <v>-2.7210899764560379</v>
      </c>
      <c r="H161" s="14"/>
      <c r="I161" s="14"/>
      <c r="J161" s="14"/>
      <c r="K161" s="14">
        <f t="shared" si="35"/>
        <v>0.52000000000000024</v>
      </c>
      <c r="L161" s="14">
        <f t="shared" si="36"/>
        <v>-0.12267465952017596</v>
      </c>
      <c r="M161" s="14">
        <f t="shared" si="37"/>
        <v>-0.12274582200634478</v>
      </c>
      <c r="O161" s="14">
        <f t="shared" si="38"/>
        <v>0.48000000000000026</v>
      </c>
      <c r="P161" s="14">
        <f t="shared" si="39"/>
        <v>-1.5081848816230522E-3</v>
      </c>
      <c r="Q161" s="14">
        <f t="shared" si="40"/>
        <v>-1.5770758034645322E-3</v>
      </c>
      <c r="R161" s="14">
        <f t="shared" si="41"/>
        <v>-1.5768002170284748E-3</v>
      </c>
      <c r="S161" s="14">
        <f t="shared" si="42"/>
        <v>-1.6523556644952235E-3</v>
      </c>
      <c r="T161" s="14">
        <f t="shared" si="43"/>
        <v>-0.53280181468228549</v>
      </c>
    </row>
    <row r="162" spans="2:20" x14ac:dyDescent="0.25">
      <c r="B162" s="14"/>
      <c r="C162" s="14"/>
      <c r="D162" s="14"/>
      <c r="E162" s="14">
        <f t="shared" si="33"/>
        <v>0.53000000000000025</v>
      </c>
      <c r="F162" s="14">
        <f t="shared" si="34"/>
        <v>-2.7525107439315595</v>
      </c>
      <c r="H162" s="14"/>
      <c r="I162" s="14"/>
      <c r="J162" s="14"/>
      <c r="K162" s="14">
        <f t="shared" si="35"/>
        <v>0.53000000000000025</v>
      </c>
      <c r="L162" s="14">
        <f t="shared" si="36"/>
        <v>-0.12815842185679638</v>
      </c>
      <c r="M162" s="14">
        <f t="shared" si="37"/>
        <v>-0.12822910260085327</v>
      </c>
      <c r="O162" s="14">
        <f t="shared" si="38"/>
        <v>0.49000000000000027</v>
      </c>
      <c r="P162" s="14">
        <f t="shared" si="39"/>
        <v>-1.6460189820209394E-3</v>
      </c>
      <c r="Q162" s="14">
        <f t="shared" si="40"/>
        <v>-1.7155624954349558E-3</v>
      </c>
      <c r="R162" s="14">
        <f t="shared" si="41"/>
        <v>-1.7152824837695191E-3</v>
      </c>
      <c r="S162" s="14">
        <f t="shared" si="42"/>
        <v>-1.7920484679000146E-3</v>
      </c>
      <c r="T162" s="14">
        <f t="shared" si="43"/>
        <v>-0.53451844091700718</v>
      </c>
    </row>
    <row r="163" spans="2:20" x14ac:dyDescent="0.25">
      <c r="B163" s="14"/>
      <c r="C163" s="14"/>
      <c r="D163" s="14"/>
      <c r="E163" s="14">
        <f t="shared" si="33"/>
        <v>0.54000000000000026</v>
      </c>
      <c r="F163" s="14">
        <f t="shared" si="34"/>
        <v>-2.7847127542867862</v>
      </c>
      <c r="H163" s="14"/>
      <c r="I163" s="14"/>
      <c r="J163" s="14"/>
      <c r="K163" s="14">
        <f t="shared" si="35"/>
        <v>0.54000000000000026</v>
      </c>
      <c r="L163" s="14">
        <f t="shared" si="36"/>
        <v>-0.13378251468535415</v>
      </c>
      <c r="M163" s="14">
        <f t="shared" si="37"/>
        <v>-0.13385267509870902</v>
      </c>
      <c r="O163" s="14">
        <f t="shared" si="38"/>
        <v>0.50000000000000022</v>
      </c>
      <c r="P163" s="14">
        <f t="shared" si="39"/>
        <v>-1.785111940378583E-3</v>
      </c>
      <c r="Q163" s="14">
        <f t="shared" si="40"/>
        <v>-1.8552264856713805E-3</v>
      </c>
      <c r="R163" s="14">
        <f t="shared" si="41"/>
        <v>-1.8549424453098387E-3</v>
      </c>
      <c r="S163" s="14">
        <f t="shared" si="42"/>
        <v>-1.932847969672639E-3</v>
      </c>
      <c r="T163" s="14">
        <f t="shared" si="43"/>
        <v>-0.53637482387900948</v>
      </c>
    </row>
    <row r="164" spans="2:20" x14ac:dyDescent="0.25">
      <c r="B164" s="14"/>
      <c r="C164" s="14"/>
      <c r="D164" s="14"/>
      <c r="E164" s="14">
        <f t="shared" si="33"/>
        <v>0.55000000000000027</v>
      </c>
      <c r="F164" s="14">
        <f t="shared" si="34"/>
        <v>-2.8177576597957628</v>
      </c>
      <c r="H164" s="14"/>
      <c r="I164" s="14"/>
      <c r="J164" s="14"/>
      <c r="K164" s="14">
        <f t="shared" si="35"/>
        <v>0.55000000000000027</v>
      </c>
      <c r="L164" s="14">
        <f t="shared" si="36"/>
        <v>-0.13954585880918116</v>
      </c>
      <c r="M164" s="14">
        <f t="shared" si="37"/>
        <v>-0.1396154629934476</v>
      </c>
      <c r="O164" s="14">
        <f t="shared" si="38"/>
        <v>0.51000000000000023</v>
      </c>
      <c r="P164" s="14">
        <f t="shared" si="39"/>
        <v>-1.9253023946905023E-3</v>
      </c>
      <c r="Q164" s="14">
        <f t="shared" si="40"/>
        <v>-1.9959091831027826E-3</v>
      </c>
      <c r="R164" s="14">
        <f t="shared" si="41"/>
        <v>-1.9956215048465616E-3</v>
      </c>
      <c r="S164" s="14">
        <f t="shared" si="42"/>
        <v>-2.0745972869496494E-3</v>
      </c>
      <c r="T164" s="14">
        <f t="shared" si="43"/>
        <v>-0.53837198405526598</v>
      </c>
    </row>
    <row r="165" spans="2:20" x14ac:dyDescent="0.25">
      <c r="B165" s="14"/>
      <c r="C165" s="14"/>
      <c r="D165" s="14"/>
      <c r="E165" s="14">
        <f t="shared" si="33"/>
        <v>0.56000000000000028</v>
      </c>
      <c r="F165" s="14">
        <f t="shared" si="34"/>
        <v>-2.8517151880329621</v>
      </c>
      <c r="H165" s="14"/>
      <c r="I165" s="14"/>
      <c r="J165" s="14"/>
      <c r="K165" s="14">
        <f t="shared" si="35"/>
        <v>0.56000000000000028</v>
      </c>
      <c r="L165" s="14">
        <f t="shared" si="36"/>
        <v>-0.14544730650924223</v>
      </c>
      <c r="M165" s="14">
        <f t="shared" si="37"/>
        <v>-0.14551632119059821</v>
      </c>
      <c r="O165" s="14">
        <f t="shared" si="38"/>
        <v>0.52000000000000024</v>
      </c>
      <c r="P165" s="14">
        <f t="shared" si="39"/>
        <v>-2.0664345342821439E-3</v>
      </c>
      <c r="Q165" s="14">
        <f t="shared" si="40"/>
        <v>-2.1374575722433991E-3</v>
      </c>
      <c r="R165" s="14">
        <f t="shared" si="41"/>
        <v>-2.1371666401601513E-3</v>
      </c>
      <c r="S165" s="14">
        <f t="shared" si="42"/>
        <v>-2.2171451501771106E-3</v>
      </c>
      <c r="T165" s="14">
        <f t="shared" si="43"/>
        <v>-0.54051078874014369</v>
      </c>
    </row>
    <row r="166" spans="2:20" x14ac:dyDescent="0.25">
      <c r="B166" s="14"/>
      <c r="C166" s="14"/>
      <c r="D166" s="14"/>
      <c r="E166" s="14">
        <f t="shared" si="33"/>
        <v>0.57000000000000028</v>
      </c>
      <c r="F166" s="14">
        <f t="shared" si="34"/>
        <v>-2.8866646952221982</v>
      </c>
      <c r="H166" s="14"/>
      <c r="I166" s="14"/>
      <c r="J166" s="14"/>
      <c r="K166" s="14">
        <f t="shared" si="35"/>
        <v>0.57000000000000028</v>
      </c>
      <c r="L166" s="14">
        <f t="shared" si="36"/>
        <v>-0.15148564670242382</v>
      </c>
      <c r="M166" s="14">
        <f t="shared" si="37"/>
        <v>-0.15155404116037965</v>
      </c>
      <c r="O166" s="14">
        <f t="shared" si="38"/>
        <v>0.53000000000000025</v>
      </c>
      <c r="P166" s="14">
        <f t="shared" si="39"/>
        <v>-2.2083581422827022E-3</v>
      </c>
      <c r="Q166" s="14">
        <f t="shared" si="40"/>
        <v>-2.279724245716624E-3</v>
      </c>
      <c r="R166" s="14">
        <f t="shared" si="41"/>
        <v>-2.2794304362415293E-3</v>
      </c>
      <c r="S166" s="14">
        <f t="shared" si="42"/>
        <v>-2.360345928521189E-3</v>
      </c>
      <c r="T166" s="14">
        <f t="shared" si="43"/>
        <v>-0.54279195764593036</v>
      </c>
    </row>
    <row r="167" spans="2:20" x14ac:dyDescent="0.25">
      <c r="B167" s="14"/>
      <c r="C167" s="14"/>
      <c r="D167" s="14"/>
      <c r="E167" s="14">
        <f t="shared" si="33"/>
        <v>0.58000000000000029</v>
      </c>
      <c r="F167" s="14">
        <f t="shared" si="34"/>
        <v>-2.9226971242421862</v>
      </c>
      <c r="H167" s="14"/>
      <c r="I167" s="14"/>
      <c r="J167" s="14"/>
      <c r="K167" s="14">
        <f t="shared" si="35"/>
        <v>0.58000000000000029</v>
      </c>
      <c r="L167" s="14">
        <f t="shared" si="36"/>
        <v>-0.15765960995103442</v>
      </c>
      <c r="M167" s="14">
        <f t="shared" si="37"/>
        <v>-0.15772735594238607</v>
      </c>
      <c r="O167" s="14">
        <f t="shared" si="38"/>
        <v>0.54000000000000026</v>
      </c>
      <c r="P167" s="14">
        <f t="shared" si="39"/>
        <v>-2.3509286186258814E-3</v>
      </c>
      <c r="Q167" s="14">
        <f t="shared" si="40"/>
        <v>-2.4225674179674055E-3</v>
      </c>
      <c r="R167" s="14">
        <f t="shared" si="41"/>
        <v>-2.42227109910274E-3</v>
      </c>
      <c r="S167" s="14">
        <f t="shared" si="42"/>
        <v>-2.5040596368783928E-3</v>
      </c>
      <c r="T167" s="14">
        <f t="shared" si="43"/>
        <v>-0.54521606852753779</v>
      </c>
    </row>
    <row r="168" spans="2:20" x14ac:dyDescent="0.25">
      <c r="B168" s="14"/>
      <c r="C168" s="14"/>
      <c r="D168" s="14"/>
      <c r="E168" s="14">
        <f t="shared" si="33"/>
        <v>0.5900000000000003</v>
      </c>
      <c r="F168" s="14">
        <f t="shared" si="34"/>
        <v>-2.9599175035587253</v>
      </c>
      <c r="H168" s="14"/>
      <c r="I168" s="14"/>
      <c r="J168" s="14"/>
      <c r="K168" s="14">
        <f t="shared" si="35"/>
        <v>0.5900000000000003</v>
      </c>
      <c r="L168" s="14">
        <f t="shared" si="36"/>
        <v>-0.16396787331485804</v>
      </c>
      <c r="M168" s="14">
        <f t="shared" si="37"/>
        <v>-0.16403494499357135</v>
      </c>
      <c r="O168" s="14">
        <f t="shared" si="38"/>
        <v>0.55000000000000027</v>
      </c>
      <c r="P168" s="14">
        <f t="shared" si="39"/>
        <v>-2.4940069848864268E-3</v>
      </c>
      <c r="Q168" s="14">
        <f t="shared" si="40"/>
        <v>-2.5658509214530677E-3</v>
      </c>
      <c r="R168" s="14">
        <f t="shared" si="41"/>
        <v>-2.5655524520611338E-3</v>
      </c>
      <c r="S168" s="14">
        <f t="shared" si="42"/>
        <v>-2.6481519257703541E-3</v>
      </c>
      <c r="T168" s="14">
        <f t="shared" si="43"/>
        <v>-0.54778356280381868</v>
      </c>
    </row>
    <row r="169" spans="2:20" x14ac:dyDescent="0.25">
      <c r="B169" s="16"/>
      <c r="C169" s="16"/>
      <c r="D169" s="16"/>
      <c r="E169" s="16">
        <f t="shared" si="33"/>
        <v>0.60000000000000031</v>
      </c>
      <c r="F169" s="16">
        <f t="shared" si="34"/>
        <v>-2.9984481809463981</v>
      </c>
      <c r="H169" s="14"/>
      <c r="I169" s="14"/>
      <c r="J169" s="14"/>
      <c r="K169" s="14">
        <f t="shared" si="35"/>
        <v>0.60000000000000031</v>
      </c>
      <c r="L169" s="14">
        <f t="shared" si="36"/>
        <v>-0.17040906503855002</v>
      </c>
      <c r="M169" s="14">
        <f t="shared" si="37"/>
        <v>-0.17047543887228839</v>
      </c>
      <c r="O169" s="14">
        <f t="shared" si="38"/>
        <v>0.56000000000000028</v>
      </c>
      <c r="P169" s="14">
        <f t="shared" si="39"/>
        <v>-2.6374598722244775E-3</v>
      </c>
      <c r="Q169" s="14">
        <f t="shared" si="40"/>
        <v>-2.7094441865666299E-3</v>
      </c>
      <c r="R169" s="14">
        <f t="shared" si="41"/>
        <v>-2.7091439157512311E-3</v>
      </c>
      <c r="S169" s="14">
        <f t="shared" si="42"/>
        <v>-2.7924940553707444E-3</v>
      </c>
      <c r="T169" s="14">
        <f t="shared" si="43"/>
        <v>-0.55049475115919055</v>
      </c>
    </row>
    <row r="170" spans="2:20" x14ac:dyDescent="0.25">
      <c r="B170" s="16"/>
      <c r="C170" s="16"/>
      <c r="D170" s="16"/>
      <c r="E170" s="16">
        <f t="shared" si="33"/>
        <v>0.61000000000000032</v>
      </c>
      <c r="F170" s="16">
        <f t="shared" si="34"/>
        <v>-3.0384330734123668</v>
      </c>
      <c r="H170" s="14"/>
      <c r="I170" s="14"/>
      <c r="J170" s="14"/>
      <c r="K170" s="14">
        <f t="shared" si="35"/>
        <v>0.61000000000000032</v>
      </c>
      <c r="L170" s="14">
        <f t="shared" si="36"/>
        <v>-0.17698176906854296</v>
      </c>
      <c r="M170" s="14">
        <f t="shared" si="37"/>
        <v>-0.17704742375251134</v>
      </c>
      <c r="O170" s="14">
        <f t="shared" si="38"/>
        <v>0.57000000000000028</v>
      </c>
      <c r="P170" s="14">
        <f t="shared" si="39"/>
        <v>-2.7811594936736047E-3</v>
      </c>
      <c r="Q170" s="14">
        <f t="shared" si="40"/>
        <v>-2.8532222065099765E-3</v>
      </c>
      <c r="R170" s="14">
        <f t="shared" si="41"/>
        <v>-2.8529204730817271E-3</v>
      </c>
      <c r="S170" s="14">
        <f t="shared" si="42"/>
        <v>-2.9369628548739507E-3</v>
      </c>
      <c r="T170" s="14">
        <f t="shared" si="43"/>
        <v>-0.55334981911047909</v>
      </c>
    </row>
    <row r="171" spans="2:20" x14ac:dyDescent="0.25">
      <c r="B171" s="16"/>
      <c r="C171" s="16"/>
      <c r="D171" s="16"/>
      <c r="E171" s="16">
        <f t="shared" si="33"/>
        <v>0.62000000000000033</v>
      </c>
      <c r="F171" s="16">
        <f t="shared" si="34"/>
        <v>-3.0800433511683791</v>
      </c>
      <c r="H171" s="14"/>
      <c r="I171" s="14"/>
      <c r="J171" s="14"/>
      <c r="K171" s="14">
        <f t="shared" si="35"/>
        <v>0.62000000000000033</v>
      </c>
      <c r="L171" s="14">
        <f t="shared" si="36"/>
        <v>-0.18368452939492486</v>
      </c>
      <c r="M171" s="14">
        <f t="shared" si="37"/>
        <v>-0.1837494457636647</v>
      </c>
      <c r="O171" s="14">
        <f t="shared" si="38"/>
        <v>0.58000000000000029</v>
      </c>
      <c r="P171" s="14">
        <f t="shared" si="39"/>
        <v>-2.9249836019715415E-3</v>
      </c>
      <c r="Q171" s="14">
        <f t="shared" si="40"/>
        <v>-2.9970654882974278E-3</v>
      </c>
      <c r="R171" s="14">
        <f t="shared" si="41"/>
        <v>-2.9967626203182369E-3</v>
      </c>
      <c r="S171" s="14">
        <f t="shared" si="42"/>
        <v>-3.0814406683771401E-3</v>
      </c>
      <c r="T171" s="14">
        <f t="shared" si="43"/>
        <v>-0.55634883252507572</v>
      </c>
    </row>
    <row r="172" spans="2:20" x14ac:dyDescent="0.25">
      <c r="B172" s="16"/>
      <c r="C172" s="16"/>
      <c r="D172" s="16"/>
      <c r="E172" s="16">
        <f t="shared" si="33"/>
        <v>0.63000000000000034</v>
      </c>
      <c r="F172" s="16">
        <f t="shared" si="34"/>
        <v>-3.123485192144678</v>
      </c>
      <c r="H172" s="14"/>
      <c r="I172" s="14"/>
      <c r="J172" s="14"/>
      <c r="K172" s="14">
        <f t="shared" si="35"/>
        <v>0.63000000000000034</v>
      </c>
      <c r="L172" s="14">
        <f t="shared" si="36"/>
        <v>-0.19051585421496922</v>
      </c>
      <c r="M172" s="14">
        <f t="shared" si="37"/>
        <v>-0.19058001515269613</v>
      </c>
      <c r="O172" s="14">
        <f t="shared" si="38"/>
        <v>0.5900000000000003</v>
      </c>
      <c r="P172" s="14">
        <f t="shared" si="39"/>
        <v>-3.0688154340954284E-3</v>
      </c>
      <c r="Q172" s="14">
        <f t="shared" si="40"/>
        <v>-3.1408599910324863E-3</v>
      </c>
      <c r="R172" s="14">
        <f t="shared" si="41"/>
        <v>-3.1405563054347076E-3</v>
      </c>
      <c r="S172" s="14">
        <f t="shared" si="42"/>
        <v>-3.2258152884086888E-3</v>
      </c>
      <c r="T172" s="14">
        <f t="shared" si="43"/>
        <v>-0.55949174307764882</v>
      </c>
    </row>
    <row r="173" spans="2:20" x14ac:dyDescent="0.25">
      <c r="B173" s="16"/>
      <c r="C173" s="16"/>
      <c r="D173" s="16"/>
      <c r="E173" s="16">
        <f t="shared" si="33"/>
        <v>0.64000000000000035</v>
      </c>
      <c r="F173" s="16">
        <f t="shared" si="34"/>
        <v>-3.1690106052718026</v>
      </c>
      <c r="H173" s="14"/>
      <c r="I173" s="14"/>
      <c r="J173" s="14"/>
      <c r="K173" s="14">
        <f t="shared" si="35"/>
        <v>0.64000000000000035</v>
      </c>
      <c r="L173" s="14">
        <f t="shared" si="36"/>
        <v>-0.1974742199161251</v>
      </c>
      <c r="M173" s="14">
        <f t="shared" si="37"/>
        <v>-0.19753761026615976</v>
      </c>
      <c r="O173" s="14">
        <f t="shared" si="38"/>
        <v>0.60000000000000031</v>
      </c>
      <c r="P173" s="14">
        <f t="shared" si="39"/>
        <v>-3.2125436436254745E-3</v>
      </c>
      <c r="Q173" s="14">
        <f t="shared" si="40"/>
        <v>-3.2844970525627072E-3</v>
      </c>
      <c r="R173" s="14">
        <f t="shared" si="41"/>
        <v>-3.2841928548385281E-3</v>
      </c>
      <c r="S173" s="14">
        <f t="shared" si="42"/>
        <v>-3.3699798781972505E-3</v>
      </c>
      <c r="T173" s="14">
        <f t="shared" si="43"/>
        <v>-0.56277839363375304</v>
      </c>
    </row>
    <row r="174" spans="2:20" x14ac:dyDescent="0.25">
      <c r="B174" s="16"/>
      <c r="C174" s="16"/>
      <c r="D174" s="16"/>
      <c r="E174" s="16">
        <f t="shared" ref="E174:E237" si="44">E173+$B$109</f>
        <v>0.65000000000000036</v>
      </c>
      <c r="F174" s="16">
        <f t="shared" ref="F174:F237" si="45">F173+($B$109)*(-3*E173^2-2*E173*F173)/(E173^2+COS(F173))</f>
        <v>-3.2169329414595209</v>
      </c>
      <c r="H174" s="14"/>
      <c r="I174" s="14"/>
      <c r="J174" s="14"/>
      <c r="K174" s="14">
        <f t="shared" ref="K174:K237" si="46">K173+$H$109</f>
        <v>0.65000000000000036</v>
      </c>
      <c r="L174" s="14">
        <f t="shared" ref="L174:L237" si="47">M173+($H$109)*(-3*K173^2-2*K173*M173)/(K173^2+COS(M173))</f>
        <v>-0.20455807487732144</v>
      </c>
      <c r="M174" s="14">
        <f t="shared" ref="M174:M237" si="48">M173+($H$109/2)*((-3*K173^2-2*K173*M173)/(K173^2+COS(M173))+(-3*K174^2-2*K174*L174)/(K174^2+COS(L174)))</f>
        <v>-0.20462068135112066</v>
      </c>
      <c r="O174" s="14">
        <f t="shared" si="38"/>
        <v>0.61000000000000032</v>
      </c>
      <c r="P174" s="14">
        <f t="shared" si="39"/>
        <v>-3.3560622220228766E-3</v>
      </c>
      <c r="Q174" s="14">
        <f t="shared" si="40"/>
        <v>-3.4278733055789941E-3</v>
      </c>
      <c r="R174" s="14">
        <f t="shared" si="41"/>
        <v>-3.4275688895357326E-3</v>
      </c>
      <c r="S174" s="14">
        <f t="shared" si="42"/>
        <v>-3.5138328837362696E-3</v>
      </c>
      <c r="T174" s="14">
        <f t="shared" si="43"/>
        <v>-0.56620852354975115</v>
      </c>
    </row>
    <row r="175" spans="2:20" x14ac:dyDescent="0.25">
      <c r="B175" s="16"/>
      <c r="C175" s="16"/>
      <c r="D175" s="16"/>
      <c r="E175" s="16">
        <f t="shared" si="44"/>
        <v>0.66000000000000036</v>
      </c>
      <c r="F175" s="16">
        <f t="shared" si="45"/>
        <v>-3.267649822336296</v>
      </c>
      <c r="H175" s="14"/>
      <c r="I175" s="14"/>
      <c r="J175" s="14"/>
      <c r="K175" s="14">
        <f t="shared" si="46"/>
        <v>0.66000000000000036</v>
      </c>
      <c r="L175" s="14">
        <f t="shared" si="47"/>
        <v>-0.21176584308839805</v>
      </c>
      <c r="M175" s="14">
        <f t="shared" si="48"/>
        <v>-0.21182765417464994</v>
      </c>
      <c r="O175" s="14">
        <f t="shared" si="38"/>
        <v>0.62000000000000033</v>
      </c>
      <c r="P175" s="14">
        <f t="shared" si="39"/>
        <v>-3.4992704098687618E-3</v>
      </c>
      <c r="Q175" s="14">
        <f t="shared" si="40"/>
        <v>-3.5708905841865869E-3</v>
      </c>
      <c r="R175" s="14">
        <f t="shared" si="41"/>
        <v>-3.5705862317636861E-3</v>
      </c>
      <c r="S175" s="14">
        <f t="shared" si="42"/>
        <v>-3.6572779366592797E-3</v>
      </c>
      <c r="T175" s="14">
        <f t="shared" si="43"/>
        <v>-0.56978177387948925</v>
      </c>
    </row>
    <row r="176" spans="2:20" x14ac:dyDescent="0.25">
      <c r="B176" s="16"/>
      <c r="C176" s="16"/>
      <c r="D176" s="16"/>
      <c r="E176" s="16">
        <f t="shared" si="44"/>
        <v>0.67000000000000037</v>
      </c>
      <c r="F176" s="16">
        <f t="shared" si="45"/>
        <v>-3.3216783072809095</v>
      </c>
      <c r="H176" s="14"/>
      <c r="I176" s="14"/>
      <c r="J176" s="14"/>
      <c r="K176" s="14">
        <f t="shared" si="46"/>
        <v>0.67000000000000037</v>
      </c>
      <c r="L176" s="14">
        <f t="shared" si="47"/>
        <v>-0.21909592758834873</v>
      </c>
      <c r="M176" s="14">
        <f t="shared" si="48"/>
        <v>-0.21915693346255488</v>
      </c>
      <c r="O176" s="14">
        <f t="shared" si="38"/>
        <v>0.63000000000000034</v>
      </c>
      <c r="P176" s="14">
        <f t="shared" si="39"/>
        <v>-3.6420725990718595E-3</v>
      </c>
      <c r="Q176" s="14">
        <f t="shared" si="40"/>
        <v>-3.7134558219354308E-3</v>
      </c>
      <c r="R176" s="14">
        <f t="shared" si="41"/>
        <v>-3.7131518030790495E-3</v>
      </c>
      <c r="S176" s="14">
        <f t="shared" si="42"/>
        <v>-3.8002237489010949E-3</v>
      </c>
      <c r="T176" s="14">
        <f t="shared" si="43"/>
        <v>-0.57349769247915627</v>
      </c>
    </row>
    <row r="177" spans="2:20" x14ac:dyDescent="0.25">
      <c r="B177" s="16"/>
      <c r="C177" s="16"/>
      <c r="D177" s="16"/>
      <c r="E177" s="16">
        <f t="shared" si="44"/>
        <v>0.68000000000000038</v>
      </c>
      <c r="F177" s="16">
        <f t="shared" si="45"/>
        <v>-3.3797112925368999</v>
      </c>
      <c r="H177" s="14"/>
      <c r="I177" s="14"/>
      <c r="J177" s="14"/>
      <c r="K177" s="14">
        <f t="shared" si="46"/>
        <v>0.68000000000000038</v>
      </c>
      <c r="L177" s="14">
        <f t="shared" si="47"/>
        <v>-0.22654671372385382</v>
      </c>
      <c r="M177" s="14">
        <f t="shared" si="48"/>
        <v>-0.22660690615877821</v>
      </c>
      <c r="O177" s="14">
        <f t="shared" si="38"/>
        <v>0.64000000000000035</v>
      </c>
      <c r="P177" s="14">
        <f t="shared" si="39"/>
        <v>-3.7843782270126102E-3</v>
      </c>
      <c r="Q177" s="14">
        <f t="shared" si="40"/>
        <v>-3.8554809422575932E-3</v>
      </c>
      <c r="R177" s="14">
        <f t="shared" si="41"/>
        <v>-3.8551775148487773E-3</v>
      </c>
      <c r="S177" s="14">
        <f t="shared" si="42"/>
        <v>-3.9425840000796792E-3</v>
      </c>
      <c r="T177" s="14">
        <f t="shared" si="43"/>
        <v>-0.57735573900270709</v>
      </c>
    </row>
    <row r="178" spans="2:20" x14ac:dyDescent="0.25">
      <c r="B178" s="16"/>
      <c r="C178" s="16"/>
      <c r="D178" s="16"/>
      <c r="E178" s="16">
        <f t="shared" si="44"/>
        <v>0.69000000000000039</v>
      </c>
      <c r="F178" s="16">
        <f t="shared" si="45"/>
        <v>-3.4427130899988807</v>
      </c>
      <c r="H178" s="14"/>
      <c r="I178" s="14"/>
      <c r="J178" s="14"/>
      <c r="K178" s="14">
        <f t="shared" si="46"/>
        <v>0.69000000000000039</v>
      </c>
      <c r="L178" s="14">
        <f t="shared" si="47"/>
        <v>-0.23411657223028554</v>
      </c>
      <c r="M178" s="14">
        <f t="shared" si="48"/>
        <v>-0.23417594450761106</v>
      </c>
      <c r="O178" s="14">
        <f t="shared" ref="O178:O241" si="49">O177+$R$110</f>
        <v>0.65000000000000036</v>
      </c>
      <c r="P178" s="14">
        <f t="shared" ref="P178:P241" si="50">$R$110*(((-3*O177^2)-2*O177*T177)/((O177^2)+COS(T177)))</f>
        <v>-3.9261016635512699E-3</v>
      </c>
      <c r="Q178" s="14">
        <f t="shared" ref="Q178:Q241" si="51">$R$110*(((-3*(O177+(1/2)*$R$110)^2)-2*(O177+(1/2)*$R$110)*(T177+(1/2)*P178))/(((O177+(1/2)*$R$110)^2)+COS((T177+(1/2)*P178))))</f>
        <v>-3.9968827422188821E-3</v>
      </c>
      <c r="R178" s="14">
        <f t="shared" ref="R178:R241" si="52">$R$110*(((-3*(O177+(1/2)*$R$110)^2)-2*(O177+(1/2)*$R$110)*(T177+(1/2)*Q178))/(((O177+(1/2)*$R$110)^2)+COS((T177+(1/2)*Q178))))</f>
        <v>-3.996580152051437E-3</v>
      </c>
      <c r="S178" s="14">
        <f t="shared" ref="S178:S241" si="53">$R$110*(((-3*(O177+$R$110)^2)-2*(O177+$R$110)*(T177+(1/2)*R178))/(((O177+$R$110)^2)+COS((T177+(1/2)*R178))))</f>
        <v>-4.0842772184925356E-3</v>
      </c>
      <c r="T178" s="14">
        <f t="shared" ref="T178:T241" si="54">T177+(1/6)*(P178+2*Q178+2*R178+S178)</f>
        <v>-0.58135528978113782</v>
      </c>
    </row>
    <row r="179" spans="2:20" x14ac:dyDescent="0.25">
      <c r="B179" s="16"/>
      <c r="C179" s="16"/>
      <c r="D179" s="16"/>
      <c r="E179" s="16">
        <f t="shared" si="44"/>
        <v>0.7000000000000004</v>
      </c>
      <c r="F179" s="16">
        <f t="shared" si="45"/>
        <v>-3.5120931466873726</v>
      </c>
      <c r="H179" s="14"/>
      <c r="I179" s="14"/>
      <c r="J179" s="14"/>
      <c r="K179" s="14">
        <f t="shared" si="46"/>
        <v>0.7000000000000004</v>
      </c>
      <c r="L179" s="14">
        <f t="shared" si="47"/>
        <v>-0.24180386213800109</v>
      </c>
      <c r="M179" s="14">
        <f t="shared" si="48"/>
        <v>-0.24186240896149516</v>
      </c>
      <c r="O179" s="14">
        <f t="shared" si="49"/>
        <v>0.66000000000000036</v>
      </c>
      <c r="P179" s="14">
        <f t="shared" si="50"/>
        <v>-4.0671620917867597E-3</v>
      </c>
      <c r="Q179" s="14">
        <f t="shared" si="51"/>
        <v>-4.1375827704509321E-3</v>
      </c>
      <c r="R179" s="14">
        <f t="shared" si="52"/>
        <v>-4.1372812512552202E-3</v>
      </c>
      <c r="S179" s="14">
        <f t="shared" si="53"/>
        <v>-4.2252266565805385E-3</v>
      </c>
      <c r="T179" s="14">
        <f t="shared" si="54"/>
        <v>-0.58549564257976772</v>
      </c>
    </row>
    <row r="180" spans="2:20" x14ac:dyDescent="0.25">
      <c r="B180" s="16"/>
      <c r="C180" s="16"/>
      <c r="D180" s="16"/>
      <c r="E180" s="16">
        <f t="shared" si="44"/>
        <v>0.71000000000000041</v>
      </c>
      <c r="F180" s="16">
        <f t="shared" si="45"/>
        <v>-3.5900522034785531</v>
      </c>
      <c r="H180" s="14"/>
      <c r="I180" s="14"/>
      <c r="J180" s="14"/>
      <c r="K180" s="14">
        <f t="shared" si="46"/>
        <v>0.71000000000000041</v>
      </c>
      <c r="L180" s="14">
        <f t="shared" si="47"/>
        <v>-0.24960693350729182</v>
      </c>
      <c r="M180" s="14">
        <f t="shared" si="48"/>
        <v>-0.24966465091774517</v>
      </c>
      <c r="O180" s="14">
        <f t="shared" si="49"/>
        <v>0.67000000000000037</v>
      </c>
      <c r="P180" s="14">
        <f t="shared" si="50"/>
        <v>-4.2074833834121186E-3</v>
      </c>
      <c r="Q180" s="14">
        <f t="shared" si="51"/>
        <v>-4.2775072000889114E-3</v>
      </c>
      <c r="R180" s="14">
        <f t="shared" si="52"/>
        <v>-4.2772069735978954E-3</v>
      </c>
      <c r="S180" s="14">
        <f t="shared" si="53"/>
        <v>-4.3653601616706322E-3</v>
      </c>
      <c r="T180" s="14">
        <f t="shared" si="54"/>
        <v>-0.58977602122851047</v>
      </c>
    </row>
    <row r="181" spans="2:20" x14ac:dyDescent="0.25">
      <c r="B181" s="16"/>
      <c r="C181" s="16"/>
      <c r="D181" s="16"/>
      <c r="E181" s="16">
        <f t="shared" si="44"/>
        <v>0.72000000000000042</v>
      </c>
      <c r="F181" s="16">
        <f t="shared" si="45"/>
        <v>-3.6803652749612468</v>
      </c>
      <c r="H181" s="14"/>
      <c r="I181" s="14"/>
      <c r="J181" s="14"/>
      <c r="K181" s="14">
        <f t="shared" si="46"/>
        <v>0.72000000000000042</v>
      </c>
      <c r="L181" s="14">
        <f t="shared" si="47"/>
        <v>-0.25752412999583862</v>
      </c>
      <c r="M181" s="14">
        <f t="shared" si="48"/>
        <v>-0.25758101528800686</v>
      </c>
      <c r="O181" s="14">
        <f t="shared" si="49"/>
        <v>0.68000000000000038</v>
      </c>
      <c r="P181" s="14">
        <f t="shared" si="50"/>
        <v>-4.3469939694710039E-3</v>
      </c>
      <c r="Q181" s="14">
        <f t="shared" si="51"/>
        <v>-4.416586697498592E-3</v>
      </c>
      <c r="R181" s="14">
        <f t="shared" si="52"/>
        <v>-4.4162879735525793E-3</v>
      </c>
      <c r="S181" s="14">
        <f t="shared" si="53"/>
        <v>-4.5046100427675361E-3</v>
      </c>
      <c r="T181" s="14">
        <f t="shared" si="54"/>
        <v>-0.59419558012090057</v>
      </c>
    </row>
    <row r="182" spans="2:20" x14ac:dyDescent="0.25">
      <c r="B182" s="16"/>
      <c r="C182" s="16"/>
      <c r="D182" s="16"/>
      <c r="E182" s="16">
        <f t="shared" si="44"/>
        <v>0.73000000000000043</v>
      </c>
      <c r="F182" s="16">
        <f t="shared" si="45"/>
        <v>-3.7905181310117131</v>
      </c>
      <c r="H182" s="14"/>
      <c r="I182" s="14"/>
      <c r="J182" s="14"/>
      <c r="K182" s="14">
        <f t="shared" si="46"/>
        <v>0.73000000000000043</v>
      </c>
      <c r="L182" s="14">
        <f t="shared" si="47"/>
        <v>-0.26555379126293871</v>
      </c>
      <c r="M182" s="14">
        <f t="shared" si="48"/>
        <v>-0.26560984290468204</v>
      </c>
      <c r="O182" s="14">
        <f t="shared" si="49"/>
        <v>0.69000000000000039</v>
      </c>
      <c r="P182" s="14">
        <f t="shared" si="50"/>
        <v>-4.4856267072783344E-3</v>
      </c>
      <c r="Q182" s="14">
        <f t="shared" si="51"/>
        <v>-4.5547562875349976E-3</v>
      </c>
      <c r="R182" s="14">
        <f t="shared" si="52"/>
        <v>-4.55445926422167E-3</v>
      </c>
      <c r="S182" s="14">
        <f t="shared" si="53"/>
        <v>-4.6429129341230219E-3</v>
      </c>
      <c r="T182" s="14">
        <f t="shared" si="54"/>
        <v>-0.59875340857838633</v>
      </c>
    </row>
    <row r="183" spans="2:20" x14ac:dyDescent="0.25">
      <c r="B183" s="16"/>
      <c r="C183" s="16"/>
      <c r="D183" s="16"/>
      <c r="E183" s="16">
        <f t="shared" si="44"/>
        <v>0.74000000000000044</v>
      </c>
      <c r="F183" s="16">
        <f t="shared" si="45"/>
        <v>-3.9396824563235291</v>
      </c>
      <c r="H183" s="14"/>
      <c r="I183" s="14"/>
      <c r="J183" s="14"/>
      <c r="K183" s="14">
        <f t="shared" si="46"/>
        <v>0.74000000000000044</v>
      </c>
      <c r="L183" s="14">
        <f t="shared" si="47"/>
        <v>-0.27369425521511787</v>
      </c>
      <c r="M183" s="14">
        <f t="shared" si="48"/>
        <v>-0.27374947276890332</v>
      </c>
      <c r="O183" s="14">
        <f t="shared" si="49"/>
        <v>0.7000000000000004</v>
      </c>
      <c r="P183" s="14">
        <f t="shared" si="50"/>
        <v>-4.6233187442266434E-3</v>
      </c>
      <c r="Q183" s="14">
        <f t="shared" si="51"/>
        <v>-4.6919552160335446E-3</v>
      </c>
      <c r="R183" s="14">
        <f t="shared" si="52"/>
        <v>-4.6916600798599288E-3</v>
      </c>
      <c r="S183" s="14">
        <f t="shared" si="53"/>
        <v>-4.7802096562699712E-3</v>
      </c>
      <c r="T183" s="14">
        <f t="shared" si="54"/>
        <v>-0.60344853507710028</v>
      </c>
    </row>
    <row r="184" spans="2:20" x14ac:dyDescent="0.25">
      <c r="B184" s="16"/>
      <c r="C184" s="16"/>
      <c r="D184" s="16"/>
      <c r="E184" s="16">
        <f t="shared" si="44"/>
        <v>0.75000000000000044</v>
      </c>
      <c r="F184" s="16">
        <f t="shared" si="45"/>
        <v>-4.2179951158672724</v>
      </c>
      <c r="H184" s="14"/>
      <c r="I184" s="14"/>
      <c r="J184" s="14"/>
      <c r="K184" s="14">
        <f t="shared" si="46"/>
        <v>0.75000000000000044</v>
      </c>
      <c r="L184" s="14">
        <f t="shared" si="47"/>
        <v>-0.28194386009803296</v>
      </c>
      <c r="M184" s="14">
        <f t="shared" si="48"/>
        <v>-0.2819982441449348</v>
      </c>
      <c r="O184" s="14">
        <f t="shared" si="49"/>
        <v>0.71000000000000041</v>
      </c>
      <c r="P184" s="14">
        <f t="shared" si="50"/>
        <v>-4.7600113791583347E-3</v>
      </c>
      <c r="Q184" s="14">
        <f t="shared" si="51"/>
        <v>-4.8281268101930761E-3</v>
      </c>
      <c r="R184" s="14">
        <f t="shared" si="52"/>
        <v>-4.8278337362863142E-3</v>
      </c>
      <c r="S184" s="14">
        <f t="shared" si="53"/>
        <v>-4.9164450751672528E-3</v>
      </c>
      <c r="T184" s="14">
        <f t="shared" si="54"/>
        <v>-0.60827993133498104</v>
      </c>
    </row>
    <row r="185" spans="2:20" x14ac:dyDescent="0.25">
      <c r="B185" s="16"/>
      <c r="C185" s="16"/>
      <c r="D185" s="16"/>
      <c r="E185" s="16">
        <f t="shared" si="44"/>
        <v>0.76000000000000045</v>
      </c>
      <c r="F185" s="16">
        <f t="shared" si="45"/>
        <v>-3.6907909201845932</v>
      </c>
      <c r="H185" s="14"/>
      <c r="I185" s="14"/>
      <c r="J185" s="14"/>
      <c r="K185" s="14">
        <f t="shared" si="46"/>
        <v>0.76000000000000045</v>
      </c>
      <c r="L185" s="14">
        <f t="shared" si="47"/>
        <v>-0.2903009464398037</v>
      </c>
      <c r="M185" s="14">
        <f t="shared" si="48"/>
        <v>-0.29035449850610978</v>
      </c>
      <c r="O185" s="14">
        <f t="shared" si="49"/>
        <v>0.72000000000000042</v>
      </c>
      <c r="P185" s="14">
        <f t="shared" si="50"/>
        <v>-4.8956499219428495E-3</v>
      </c>
      <c r="Q185" s="14">
        <f t="shared" si="51"/>
        <v>-4.9632183374693651E-3</v>
      </c>
      <c r="R185" s="14">
        <f t="shared" si="52"/>
        <v>-4.9629274898031822E-3</v>
      </c>
      <c r="S185" s="14">
        <f t="shared" si="53"/>
        <v>-5.0515679600606081E-3</v>
      </c>
      <c r="T185" s="14">
        <f t="shared" si="54"/>
        <v>-0.61324651625773918</v>
      </c>
    </row>
    <row r="186" spans="2:20" x14ac:dyDescent="0.25">
      <c r="B186" s="16"/>
      <c r="C186" s="16"/>
      <c r="D186" s="16"/>
      <c r="E186" s="16">
        <f t="shared" si="44"/>
        <v>0.77000000000000046</v>
      </c>
      <c r="F186" s="16">
        <f t="shared" si="45"/>
        <v>-3.8316043027755629</v>
      </c>
      <c r="H186" s="14"/>
      <c r="I186" s="14"/>
      <c r="J186" s="14"/>
      <c r="K186" s="14">
        <f t="shared" si="46"/>
        <v>0.77000000000000046</v>
      </c>
      <c r="L186" s="14">
        <f t="shared" si="47"/>
        <v>-0.29876385885109608</v>
      </c>
      <c r="M186" s="14">
        <f t="shared" si="48"/>
        <v>-0.29881658133760353</v>
      </c>
      <c r="O186" s="14">
        <f t="shared" si="49"/>
        <v>0.73000000000000043</v>
      </c>
      <c r="P186" s="14">
        <f t="shared" si="50"/>
        <v>-5.030183551856921E-3</v>
      </c>
      <c r="Q186" s="14">
        <f t="shared" si="51"/>
        <v>-5.097180863556895E-3</v>
      </c>
      <c r="R186" s="14">
        <f t="shared" si="52"/>
        <v>-5.0968923952008751E-3</v>
      </c>
      <c r="S186" s="14">
        <f t="shared" si="53"/>
        <v>-5.1855308406243269E-3</v>
      </c>
      <c r="T186" s="14">
        <f t="shared" si="54"/>
        <v>-0.61834715974273868</v>
      </c>
    </row>
    <row r="187" spans="2:20" x14ac:dyDescent="0.25">
      <c r="B187" s="16"/>
      <c r="C187" s="16"/>
      <c r="D187" s="16"/>
      <c r="E187" s="16">
        <f t="shared" si="44"/>
        <v>0.78000000000000047</v>
      </c>
      <c r="F187" s="16">
        <f t="shared" si="45"/>
        <v>-4.0627360168735747</v>
      </c>
      <c r="H187" s="14"/>
      <c r="I187" s="14"/>
      <c r="J187" s="14"/>
      <c r="K187" s="14">
        <f t="shared" si="46"/>
        <v>0.78000000000000047</v>
      </c>
      <c r="L187" s="14">
        <f t="shared" si="47"/>
        <v>-0.30733094768741503</v>
      </c>
      <c r="M187" s="14">
        <f t="shared" si="48"/>
        <v>-0.30738284380147562</v>
      </c>
      <c r="O187" s="14">
        <f t="shared" si="49"/>
        <v>0.74000000000000044</v>
      </c>
      <c r="P187" s="14">
        <f t="shared" si="50"/>
        <v>-5.1635651753257142E-3</v>
      </c>
      <c r="Q187" s="14">
        <f t="shared" si="51"/>
        <v>-5.2299691099968008E-3</v>
      </c>
      <c r="R187" s="14">
        <f t="shared" si="52"/>
        <v>-5.2296831633856502E-3</v>
      </c>
      <c r="S187" s="14">
        <f t="shared" si="53"/>
        <v>-5.3182898639087808E-3</v>
      </c>
      <c r="T187" s="14">
        <f t="shared" si="54"/>
        <v>-0.6235806863404052</v>
      </c>
    </row>
    <row r="188" spans="2:20" x14ac:dyDescent="0.25">
      <c r="B188" s="16"/>
      <c r="C188" s="16"/>
      <c r="D188" s="16"/>
      <c r="E188" s="16">
        <f t="shared" si="44"/>
        <v>0.79000000000000048</v>
      </c>
      <c r="F188" s="16">
        <f t="shared" si="45"/>
        <v>8.8679127596859821</v>
      </c>
      <c r="H188" s="14"/>
      <c r="I188" s="14"/>
      <c r="J188" s="14"/>
      <c r="K188" s="14">
        <f t="shared" si="46"/>
        <v>0.79000000000000048</v>
      </c>
      <c r="L188" s="14">
        <f t="shared" si="47"/>
        <v>-0.31600057057915815</v>
      </c>
      <c r="M188" s="14">
        <f t="shared" si="48"/>
        <v>-0.31605164426951288</v>
      </c>
      <c r="O188" s="14">
        <f t="shared" si="49"/>
        <v>0.75000000000000044</v>
      </c>
      <c r="P188" s="14">
        <f t="shared" si="50"/>
        <v>-5.2957512835430263E-3</v>
      </c>
      <c r="Q188" s="14">
        <f t="shared" si="51"/>
        <v>-5.3615413119093448E-3</v>
      </c>
      <c r="R188" s="14">
        <f t="shared" si="52"/>
        <v>-5.361258019129486E-3</v>
      </c>
      <c r="S188" s="14">
        <f t="shared" si="53"/>
        <v>-5.4498046515797007E-3</v>
      </c>
      <c r="T188" s="14">
        <f t="shared" si="54"/>
        <v>-0.6289458787732719</v>
      </c>
    </row>
    <row r="189" spans="2:20" x14ac:dyDescent="0.25">
      <c r="B189" s="16"/>
      <c r="C189" s="16"/>
      <c r="D189" s="16"/>
      <c r="E189" s="16">
        <f t="shared" si="44"/>
        <v>0.80000000000000049</v>
      </c>
      <c r="F189" s="16">
        <f t="shared" si="45"/>
        <v>9.5744280692735035</v>
      </c>
      <c r="H189" s="14"/>
      <c r="I189" s="14"/>
      <c r="J189" s="14"/>
      <c r="K189" s="14">
        <f t="shared" si="46"/>
        <v>0.80000000000000049</v>
      </c>
      <c r="L189" s="14">
        <f t="shared" si="47"/>
        <v>-0.32477109383503494</v>
      </c>
      <c r="M189" s="14">
        <f t="shared" si="48"/>
        <v>-0.32482134972945886</v>
      </c>
      <c r="O189" s="14">
        <f t="shared" si="49"/>
        <v>0.76000000000000045</v>
      </c>
      <c r="P189" s="14">
        <f t="shared" si="50"/>
        <v>-5.4267018104495373E-3</v>
      </c>
      <c r="Q189" s="14">
        <f t="shared" si="51"/>
        <v>-5.4918590763108907E-3</v>
      </c>
      <c r="R189" s="14">
        <f t="shared" si="52"/>
        <v>-5.4915785594018699E-3</v>
      </c>
      <c r="S189" s="14">
        <f t="shared" si="53"/>
        <v>-5.5800381578970616E-3</v>
      </c>
      <c r="T189" s="14">
        <f t="shared" si="54"/>
        <v>-0.63444148131323397</v>
      </c>
    </row>
    <row r="190" spans="2:20" x14ac:dyDescent="0.25">
      <c r="B190" s="16"/>
      <c r="C190" s="16"/>
      <c r="D190" s="16"/>
      <c r="E190" s="16">
        <f t="shared" si="44"/>
        <v>0.8100000000000005</v>
      </c>
      <c r="F190" s="16">
        <f t="shared" si="45"/>
        <v>10.068634869288546</v>
      </c>
      <c r="H190" s="14"/>
      <c r="I190" s="14"/>
      <c r="J190" s="14"/>
      <c r="K190" s="14">
        <f t="shared" si="46"/>
        <v>0.8100000000000005</v>
      </c>
      <c r="L190" s="14">
        <f t="shared" si="47"/>
        <v>-0.33364089372447669</v>
      </c>
      <c r="M190" s="14">
        <f t="shared" si="48"/>
        <v>-0.33369033707023749</v>
      </c>
      <c r="O190" s="14">
        <f t="shared" si="49"/>
        <v>0.77000000000000046</v>
      </c>
      <c r="P190" s="14">
        <f t="shared" si="50"/>
        <v>-5.55637999151025E-3</v>
      </c>
      <c r="Q190" s="14">
        <f t="shared" si="51"/>
        <v>-5.6208872414376032E-3</v>
      </c>
      <c r="R190" s="14">
        <f t="shared" si="52"/>
        <v>-5.6206096127059211E-3</v>
      </c>
      <c r="S190" s="14">
        <f t="shared" si="53"/>
        <v>-5.7089565288439472E-3</v>
      </c>
      <c r="T190" s="14">
        <f t="shared" si="54"/>
        <v>-0.64006620301800754</v>
      </c>
    </row>
    <row r="191" spans="2:20" x14ac:dyDescent="0.25">
      <c r="B191" s="16"/>
      <c r="C191" s="16"/>
      <c r="D191" s="16"/>
      <c r="E191" s="16">
        <f t="shared" si="44"/>
        <v>0.82000000000000051</v>
      </c>
      <c r="F191" s="16">
        <f t="shared" si="45"/>
        <v>11.340813700589555</v>
      </c>
      <c r="H191" s="14"/>
      <c r="I191" s="14"/>
      <c r="J191" s="14"/>
      <c r="K191" s="14">
        <f t="shared" si="46"/>
        <v>0.82000000000000051</v>
      </c>
      <c r="L191" s="14">
        <f t="shared" si="47"/>
        <v>-0.34260835764464787</v>
      </c>
      <c r="M191" s="14">
        <f t="shared" si="48"/>
        <v>-0.34265699425176754</v>
      </c>
      <c r="O191" s="14">
        <f t="shared" si="49"/>
        <v>0.78000000000000047</v>
      </c>
      <c r="P191" s="14">
        <f t="shared" si="50"/>
        <v>-5.6847522236949397E-3</v>
      </c>
      <c r="Q191" s="14">
        <f t="shared" si="51"/>
        <v>-5.7485937374615534E-3</v>
      </c>
      <c r="R191" s="14">
        <f t="shared" si="52"/>
        <v>-5.7483190998046593E-3</v>
      </c>
      <c r="S191" s="14">
        <f t="shared" si="53"/>
        <v>-5.8365289627798234E-3</v>
      </c>
      <c r="T191" s="14">
        <f t="shared" si="54"/>
        <v>-0.64581872082817537</v>
      </c>
    </row>
    <row r="192" spans="2:20" x14ac:dyDescent="0.25">
      <c r="B192" s="16"/>
      <c r="C192" s="16"/>
      <c r="D192" s="16"/>
      <c r="E192" s="16">
        <f t="shared" si="44"/>
        <v>0.83000000000000052</v>
      </c>
      <c r="F192" s="16">
        <f t="shared" si="45"/>
        <v>11.136859542349539</v>
      </c>
      <c r="H192" s="14"/>
      <c r="I192" s="14"/>
      <c r="J192" s="14"/>
      <c r="K192" s="14">
        <f t="shared" si="46"/>
        <v>0.83000000000000052</v>
      </c>
      <c r="L192" s="14">
        <f t="shared" si="47"/>
        <v>-0.35167188517763159</v>
      </c>
      <c r="M192" s="14">
        <f t="shared" si="48"/>
        <v>-0.35171972136492646</v>
      </c>
      <c r="O192" s="14">
        <f t="shared" si="49"/>
        <v>0.79000000000000048</v>
      </c>
      <c r="P192" s="14">
        <f t="shared" si="50"/>
        <v>-5.8117879270294858E-3</v>
      </c>
      <c r="Q192" s="14">
        <f t="shared" si="51"/>
        <v>-5.8749494489494895E-3</v>
      </c>
      <c r="R192" s="14">
        <f t="shared" si="52"/>
        <v>-5.8746778961878332E-3</v>
      </c>
      <c r="S192" s="14">
        <f t="shared" si="53"/>
        <v>-5.962727572957514E-3</v>
      </c>
      <c r="T192" s="14">
        <f t="shared" si="54"/>
        <v>-0.65169768252655236</v>
      </c>
    </row>
    <row r="193" spans="2:20" x14ac:dyDescent="0.25">
      <c r="B193" s="16"/>
      <c r="C193" s="16"/>
      <c r="D193" s="16"/>
      <c r="E193" s="16">
        <f t="shared" si="44"/>
        <v>0.84000000000000052</v>
      </c>
      <c r="F193" s="16">
        <f t="shared" si="45"/>
        <v>10.889137492937788</v>
      </c>
      <c r="H193" s="14"/>
      <c r="I193" s="14"/>
      <c r="J193" s="14"/>
      <c r="K193" s="14">
        <f t="shared" si="46"/>
        <v>0.84000000000000052</v>
      </c>
      <c r="L193" s="14">
        <f t="shared" si="47"/>
        <v>-0.36082988904329644</v>
      </c>
      <c r="M193" s="14">
        <f t="shared" si="48"/>
        <v>-0.36087693158715939</v>
      </c>
      <c r="O193" s="14">
        <f t="shared" si="49"/>
        <v>0.80000000000000049</v>
      </c>
      <c r="P193" s="14">
        <f t="shared" si="50"/>
        <v>-5.9374594080511987E-3</v>
      </c>
      <c r="Q193" s="14">
        <f t="shared" si="51"/>
        <v>-5.9999280793803355E-3</v>
      </c>
      <c r="R193" s="14">
        <f t="shared" si="52"/>
        <v>-5.9996596965955018E-3</v>
      </c>
      <c r="S193" s="14">
        <f t="shared" si="53"/>
        <v>-6.0875272522093694E-3</v>
      </c>
      <c r="T193" s="14">
        <f t="shared" si="54"/>
        <v>-0.65770170956192109</v>
      </c>
    </row>
    <row r="194" spans="2:20" x14ac:dyDescent="0.25">
      <c r="B194" s="16"/>
      <c r="C194" s="16"/>
      <c r="D194" s="16"/>
      <c r="E194" s="16">
        <f t="shared" si="44"/>
        <v>0.85000000000000053</v>
      </c>
      <c r="F194" s="16">
        <f t="shared" si="45"/>
        <v>10.548600707216355</v>
      </c>
      <c r="H194" s="14"/>
      <c r="I194" s="14"/>
      <c r="J194" s="14"/>
      <c r="K194" s="14">
        <f t="shared" si="46"/>
        <v>0.85000000000000053</v>
      </c>
      <c r="L194" s="14">
        <f t="shared" si="47"/>
        <v>-0.37008079595326598</v>
      </c>
      <c r="M194" s="14">
        <f t="shared" si="48"/>
        <v>-0.37012705203914481</v>
      </c>
      <c r="O194" s="14">
        <f t="shared" si="49"/>
        <v>0.8100000000000005</v>
      </c>
      <c r="P194" s="14">
        <f t="shared" si="50"/>
        <v>-6.0617417254675747E-3</v>
      </c>
      <c r="Q194" s="14">
        <f t="shared" si="51"/>
        <v>-6.1235060180046264E-3</v>
      </c>
      <c r="R194" s="14">
        <f t="shared" si="52"/>
        <v>-6.1232408818816956E-3</v>
      </c>
      <c r="S194" s="14">
        <f t="shared" si="53"/>
        <v>-6.2109055400758817E-3</v>
      </c>
      <c r="T194" s="14">
        <f t="shared" si="54"/>
        <v>-0.66382939973947375</v>
      </c>
    </row>
    <row r="195" spans="2:20" x14ac:dyDescent="0.25">
      <c r="B195" s="16"/>
      <c r="C195" s="16"/>
      <c r="D195" s="16"/>
      <c r="E195" s="16">
        <f t="shared" si="44"/>
        <v>0.86000000000000054</v>
      </c>
      <c r="F195" s="16">
        <f t="shared" si="45"/>
        <v>9.8561177099730166</v>
      </c>
      <c r="H195" s="14"/>
      <c r="I195" s="14"/>
      <c r="J195" s="14"/>
      <c r="K195" s="14">
        <f t="shared" si="46"/>
        <v>0.86000000000000054</v>
      </c>
      <c r="L195" s="14">
        <f t="shared" si="47"/>
        <v>-0.37942304737130828</v>
      </c>
      <c r="M195" s="14">
        <f t="shared" si="48"/>
        <v>-0.37946852454782537</v>
      </c>
      <c r="O195" s="14">
        <f t="shared" si="49"/>
        <v>0.82000000000000051</v>
      </c>
      <c r="P195" s="14">
        <f t="shared" si="50"/>
        <v>-6.1846125582858428E-3</v>
      </c>
      <c r="Q195" s="14">
        <f t="shared" si="51"/>
        <v>-6.2456622092974742E-3</v>
      </c>
      <c r="R195" s="14">
        <f t="shared" si="52"/>
        <v>-6.2454003884699376E-3</v>
      </c>
      <c r="S195" s="14">
        <f t="shared" si="53"/>
        <v>-6.33284249261876E-3</v>
      </c>
      <c r="T195" s="14">
        <f t="shared" si="54"/>
        <v>-0.67007932978054696</v>
      </c>
    </row>
    <row r="196" spans="2:20" x14ac:dyDescent="0.25">
      <c r="B196" s="16"/>
      <c r="C196" s="16"/>
      <c r="D196" s="16"/>
      <c r="E196" s="16">
        <f t="shared" si="44"/>
        <v>0.87000000000000055</v>
      </c>
      <c r="F196" s="16">
        <f t="shared" si="45"/>
        <v>10.991816288642193</v>
      </c>
      <c r="H196" s="14"/>
      <c r="I196" s="14"/>
      <c r="J196" s="14"/>
      <c r="K196" s="14">
        <f t="shared" si="46"/>
        <v>0.87000000000000055</v>
      </c>
      <c r="L196" s="14">
        <f t="shared" si="47"/>
        <v>-0.38885510018534403</v>
      </c>
      <c r="M196" s="14">
        <f t="shared" si="48"/>
        <v>-0.38889980632099447</v>
      </c>
      <c r="O196" s="14">
        <f t="shared" si="49"/>
        <v>0.83000000000000052</v>
      </c>
      <c r="P196" s="14">
        <f t="shared" si="50"/>
        <v>-6.3060520766498457E-3</v>
      </c>
      <c r="Q196" s="14">
        <f t="shared" si="51"/>
        <v>-6.3663780252268412E-3</v>
      </c>
      <c r="R196" s="14">
        <f t="shared" si="52"/>
        <v>-6.3661195806224416E-3</v>
      </c>
      <c r="S196" s="14">
        <f t="shared" si="53"/>
        <v>-6.4533205551310525E-3</v>
      </c>
      <c r="T196" s="14">
        <f t="shared" si="54"/>
        <v>-0.67645005775446021</v>
      </c>
    </row>
    <row r="197" spans="2:20" x14ac:dyDescent="0.25">
      <c r="B197" s="16"/>
      <c r="C197" s="16"/>
      <c r="D197" s="16"/>
      <c r="E197" s="16">
        <f t="shared" si="44"/>
        <v>0.88000000000000056</v>
      </c>
      <c r="F197" s="16">
        <f t="shared" si="45"/>
        <v>10.707720327185795</v>
      </c>
      <c r="H197" s="14"/>
      <c r="I197" s="14"/>
      <c r="J197" s="14"/>
      <c r="K197" s="14">
        <f t="shared" si="46"/>
        <v>0.88000000000000056</v>
      </c>
      <c r="L197" s="14">
        <f t="shared" si="47"/>
        <v>-0.39837542729613684</v>
      </c>
      <c r="M197" s="14">
        <f t="shared" si="48"/>
        <v>-0.39841937053849752</v>
      </c>
      <c r="O197" s="14">
        <f t="shared" si="49"/>
        <v>0.84000000000000052</v>
      </c>
      <c r="P197" s="14">
        <f t="shared" si="50"/>
        <v>-6.4260428155914328E-3</v>
      </c>
      <c r="Q197" s="14">
        <f t="shared" si="51"/>
        <v>-6.4856371405300874E-3</v>
      </c>
      <c r="R197" s="14">
        <f t="shared" si="52"/>
        <v>-6.4853821257161897E-3</v>
      </c>
      <c r="S197" s="14">
        <f t="shared" si="53"/>
        <v>-6.5723244379287081E-3</v>
      </c>
      <c r="T197" s="14">
        <f t="shared" si="54"/>
        <v>-0.68294012538546234</v>
      </c>
    </row>
    <row r="198" spans="2:20" x14ac:dyDescent="0.25">
      <c r="B198" s="16"/>
      <c r="C198" s="16"/>
      <c r="D198" s="16"/>
      <c r="E198" s="16">
        <f t="shared" si="44"/>
        <v>0.89000000000000057</v>
      </c>
      <c r="F198" s="16">
        <f t="shared" si="45"/>
        <v>10.276148910589985</v>
      </c>
      <c r="H198" s="14"/>
      <c r="I198" s="14"/>
      <c r="J198" s="14"/>
      <c r="K198" s="14">
        <f t="shared" si="46"/>
        <v>0.89000000000000057</v>
      </c>
      <c r="L198" s="14">
        <f t="shared" si="47"/>
        <v>-0.40798251812758879</v>
      </c>
      <c r="M198" s="14">
        <f t="shared" si="48"/>
        <v>-0.4080257068649637</v>
      </c>
      <c r="O198" s="14">
        <f t="shared" si="49"/>
        <v>0.85000000000000053</v>
      </c>
      <c r="P198" s="14">
        <f t="shared" si="50"/>
        <v>-6.5445695518758272E-3</v>
      </c>
      <c r="Q198" s="14">
        <f t="shared" si="51"/>
        <v>-6.6034254111648361E-3</v>
      </c>
      <c r="R198" s="14">
        <f t="shared" si="52"/>
        <v>-6.6031738726919764E-3</v>
      </c>
      <c r="S198" s="14">
        <f t="shared" si="53"/>
        <v>-6.6898409953814455E-3</v>
      </c>
      <c r="T198" s="14">
        <f t="shared" si="54"/>
        <v>-0.68954806023795745</v>
      </c>
    </row>
    <row r="199" spans="2:20" x14ac:dyDescent="0.25">
      <c r="B199" s="16"/>
      <c r="C199" s="16"/>
      <c r="D199" s="16"/>
      <c r="E199" s="16">
        <f t="shared" si="44"/>
        <v>0.90000000000000058</v>
      </c>
      <c r="F199" s="16">
        <f t="shared" si="45"/>
        <v>8.7238964009415234</v>
      </c>
      <c r="H199" s="14"/>
      <c r="I199" s="14"/>
      <c r="J199" s="14"/>
      <c r="K199" s="14">
        <f t="shared" si="46"/>
        <v>0.90000000000000058</v>
      </c>
      <c r="L199" s="14">
        <f t="shared" si="47"/>
        <v>-0.41767487906340822</v>
      </c>
      <c r="M199" s="14">
        <f t="shared" si="48"/>
        <v>-0.41771732188883376</v>
      </c>
      <c r="O199" s="14">
        <f t="shared" si="49"/>
        <v>0.86000000000000054</v>
      </c>
      <c r="P199" s="14">
        <f t="shared" si="50"/>
        <v>-6.6616191840940366E-3</v>
      </c>
      <c r="Q199" s="14">
        <f t="shared" si="51"/>
        <v>-6.7197307560746822E-3</v>
      </c>
      <c r="R199" s="14">
        <f t="shared" si="52"/>
        <v>-6.7194827338170919E-3</v>
      </c>
      <c r="S199" s="14">
        <f t="shared" si="53"/>
        <v>-6.8058591083156915E-3</v>
      </c>
      <c r="T199" s="14">
        <f t="shared" si="54"/>
        <v>-0.69627237778332296</v>
      </c>
    </row>
    <row r="200" spans="2:20" x14ac:dyDescent="0.25">
      <c r="B200" s="16"/>
      <c r="C200" s="16"/>
      <c r="D200" s="16"/>
      <c r="E200" s="16">
        <f t="shared" si="44"/>
        <v>0.91000000000000059</v>
      </c>
      <c r="F200" s="16">
        <f t="shared" si="45"/>
        <v>4.7583181516088935</v>
      </c>
      <c r="H200" s="14"/>
      <c r="I200" s="14"/>
      <c r="J200" s="14"/>
      <c r="K200" s="14">
        <f t="shared" si="46"/>
        <v>0.91000000000000059</v>
      </c>
      <c r="L200" s="14">
        <f t="shared" si="47"/>
        <v>-0.42745103381476179</v>
      </c>
      <c r="M200" s="14">
        <f t="shared" si="48"/>
        <v>-0.42749273949229055</v>
      </c>
      <c r="O200" s="14">
        <f t="shared" si="49"/>
        <v>0.87000000000000055</v>
      </c>
      <c r="P200" s="14">
        <f t="shared" si="50"/>
        <v>-6.777180616130675E-3</v>
      </c>
      <c r="Q200" s="14">
        <f t="shared" si="51"/>
        <v>-6.8345430423861642E-3</v>
      </c>
      <c r="R200" s="14">
        <f t="shared" si="52"/>
        <v>-6.8342985698782071E-3</v>
      </c>
      <c r="S200" s="14">
        <f t="shared" si="53"/>
        <v>-6.9203695698988512E-3</v>
      </c>
      <c r="T200" s="14">
        <f t="shared" si="54"/>
        <v>-0.70311158335174939</v>
      </c>
    </row>
    <row r="201" spans="2:20" x14ac:dyDescent="0.25">
      <c r="B201" s="16"/>
      <c r="C201" s="16"/>
      <c r="D201" s="16"/>
      <c r="E201" s="16">
        <f t="shared" si="44"/>
        <v>0.9200000000000006</v>
      </c>
      <c r="F201" s="16">
        <f t="shared" si="45"/>
        <v>4.6308093077346202</v>
      </c>
      <c r="H201" s="14"/>
      <c r="I201" s="14"/>
      <c r="J201" s="14"/>
      <c r="K201" s="14">
        <f t="shared" si="46"/>
        <v>0.9200000000000006</v>
      </c>
      <c r="L201" s="14">
        <f t="shared" si="47"/>
        <v>-0.4373095237233553</v>
      </c>
      <c r="M201" s="14">
        <f t="shared" si="48"/>
        <v>-0.43735050115653629</v>
      </c>
      <c r="O201" s="14">
        <f t="shared" si="49"/>
        <v>0.88000000000000056</v>
      </c>
      <c r="P201" s="14">
        <f t="shared" si="50"/>
        <v>-6.8912446441123263E-3</v>
      </c>
      <c r="Q201" s="14">
        <f t="shared" si="51"/>
        <v>-6.9478539741311329E-3</v>
      </c>
      <c r="R201" s="14">
        <f t="shared" si="52"/>
        <v>-6.9476130788986602E-3</v>
      </c>
      <c r="S201" s="14">
        <f t="shared" si="53"/>
        <v>-7.0333649750921462E-3</v>
      </c>
      <c r="T201" s="14">
        <f t="shared" si="54"/>
        <v>-0.71006417397262678</v>
      </c>
    </row>
    <row r="202" spans="2:20" x14ac:dyDescent="0.25">
      <c r="B202" s="16"/>
      <c r="C202" s="16"/>
      <c r="D202" s="16"/>
      <c r="E202" s="16">
        <f t="shared" si="44"/>
        <v>0.9300000000000006</v>
      </c>
      <c r="F202" s="16">
        <f t="shared" si="45"/>
        <v>4.4862187315701094</v>
      </c>
      <c r="H202" s="14"/>
      <c r="I202" s="14"/>
      <c r="J202" s="14"/>
      <c r="K202" s="14">
        <f t="shared" si="46"/>
        <v>0.9300000000000006</v>
      </c>
      <c r="L202" s="14">
        <f t="shared" si="47"/>
        <v>-0.44724890800422279</v>
      </c>
      <c r="M202" s="14">
        <f t="shared" si="48"/>
        <v>-0.44728916620669285</v>
      </c>
      <c r="O202" s="14">
        <f t="shared" si="49"/>
        <v>0.89000000000000057</v>
      </c>
      <c r="P202" s="14">
        <f t="shared" si="50"/>
        <v>-7.0038038469198809E-3</v>
      </c>
      <c r="Q202" s="14">
        <f t="shared" si="51"/>
        <v>-7.0596569845675309E-3</v>
      </c>
      <c r="R202" s="14">
        <f t="shared" si="52"/>
        <v>-7.0594196884533169E-3</v>
      </c>
      <c r="S202" s="14">
        <f t="shared" si="53"/>
        <v>-7.1448396137388228E-3</v>
      </c>
      <c r="T202" s="14">
        <f t="shared" si="54"/>
        <v>-0.71712864010707689</v>
      </c>
    </row>
    <row r="203" spans="2:20" x14ac:dyDescent="0.25">
      <c r="B203" s="16"/>
      <c r="C203" s="16"/>
      <c r="D203" s="16"/>
      <c r="E203" s="16">
        <f t="shared" si="44"/>
        <v>0.94000000000000061</v>
      </c>
      <c r="F203" s="16">
        <f t="shared" si="45"/>
        <v>4.3154700396803669</v>
      </c>
      <c r="H203" s="14"/>
      <c r="I203" s="14"/>
      <c r="J203" s="14"/>
      <c r="K203" s="14">
        <f t="shared" si="46"/>
        <v>0.94000000000000061</v>
      </c>
      <c r="L203" s="14">
        <f t="shared" si="47"/>
        <v>-0.45726776393233165</v>
      </c>
      <c r="M203" s="14">
        <f t="shared" si="48"/>
        <v>-0.45730731200043417</v>
      </c>
      <c r="O203" s="14">
        <f t="shared" si="49"/>
        <v>0.90000000000000058</v>
      </c>
      <c r="P203" s="14">
        <f t="shared" si="50"/>
        <v>-7.1148524803280946E-3</v>
      </c>
      <c r="Q203" s="14">
        <f t="shared" si="51"/>
        <v>-7.1699471321523631E-3</v>
      </c>
      <c r="R203" s="14">
        <f t="shared" si="52"/>
        <v>-7.1697134516348219E-3</v>
      </c>
      <c r="S203" s="14">
        <f t="shared" si="53"/>
        <v>-7.2547893673354661E-3</v>
      </c>
      <c r="T203" s="14">
        <f t="shared" si="54"/>
        <v>-0.72430346727628325</v>
      </c>
    </row>
    <row r="204" spans="2:20" x14ac:dyDescent="0.25">
      <c r="B204" s="16"/>
      <c r="C204" s="16"/>
      <c r="D204" s="16"/>
      <c r="E204" s="16">
        <f t="shared" si="44"/>
        <v>0.95000000000000062</v>
      </c>
      <c r="F204" s="16">
        <f t="shared" si="45"/>
        <v>4.0989022045003196</v>
      </c>
      <c r="H204" s="14"/>
      <c r="I204" s="14"/>
      <c r="J204" s="14"/>
      <c r="K204" s="14">
        <f t="shared" si="46"/>
        <v>0.95000000000000062</v>
      </c>
      <c r="L204" s="14">
        <f t="shared" si="47"/>
        <v>-0.46736468697694328</v>
      </c>
      <c r="M204" s="14">
        <f t="shared" si="48"/>
        <v>-0.46740353406428797</v>
      </c>
      <c r="O204" s="14">
        <f t="shared" si="49"/>
        <v>0.91000000000000059</v>
      </c>
      <c r="P204" s="14">
        <f t="shared" si="50"/>
        <v>-7.2243863748169372E-3</v>
      </c>
      <c r="Q204" s="14">
        <f t="shared" si="51"/>
        <v>-7.2787210002024996E-3</v>
      </c>
      <c r="R204" s="14">
        <f t="shared" si="52"/>
        <v>-7.2784909467070637E-3</v>
      </c>
      <c r="S204" s="14">
        <f t="shared" si="53"/>
        <v>-7.3632116095166192E-3</v>
      </c>
      <c r="T204" s="14">
        <f t="shared" si="54"/>
        <v>-0.73158713758930871</v>
      </c>
    </row>
    <row r="205" spans="2:20" x14ac:dyDescent="0.25">
      <c r="B205" s="16"/>
      <c r="C205" s="16"/>
      <c r="D205" s="16"/>
      <c r="E205" s="16">
        <f t="shared" si="44"/>
        <v>0.96000000000000063</v>
      </c>
      <c r="F205" s="16">
        <f t="shared" si="45"/>
        <v>3.7777235754037228</v>
      </c>
      <c r="H205" s="14"/>
      <c r="I205" s="14"/>
      <c r="J205" s="14"/>
      <c r="K205" s="14">
        <f t="shared" si="46"/>
        <v>0.96000000000000063</v>
      </c>
      <c r="L205" s="14">
        <f t="shared" si="47"/>
        <v>-0.47753829088749694</v>
      </c>
      <c r="M205" s="14">
        <f t="shared" si="48"/>
        <v>-0.47757644618137585</v>
      </c>
      <c r="O205" s="14">
        <f t="shared" si="49"/>
        <v>0.9200000000000006</v>
      </c>
      <c r="P205" s="14">
        <f t="shared" si="50"/>
        <v>-7.332402837082066E-3</v>
      </c>
      <c r="Q205" s="14">
        <f t="shared" si="51"/>
        <v>-7.3859766002625131E-3</v>
      </c>
      <c r="R205" s="14">
        <f t="shared" si="52"/>
        <v>-7.3857501804650682E-3</v>
      </c>
      <c r="S205" s="14">
        <f t="shared" si="53"/>
        <v>-7.4701051102668784E-3</v>
      </c>
      <c r="T205" s="14">
        <f t="shared" si="54"/>
        <v>-0.73897813117410938</v>
      </c>
    </row>
    <row r="206" spans="2:20" x14ac:dyDescent="0.25">
      <c r="B206" s="16"/>
      <c r="C206" s="16"/>
      <c r="D206" s="16"/>
      <c r="E206" s="16">
        <f t="shared" si="44"/>
        <v>0.97000000000000064</v>
      </c>
      <c r="F206" s="16">
        <f t="shared" si="45"/>
        <v>2.9229404096554714</v>
      </c>
      <c r="H206" s="14"/>
      <c r="I206" s="14"/>
      <c r="J206" s="14"/>
      <c r="K206" s="14">
        <f t="shared" si="46"/>
        <v>0.97000000000000064</v>
      </c>
      <c r="L206" s="14">
        <f t="shared" si="47"/>
        <v>-0.48778720773461592</v>
      </c>
      <c r="M206" s="14">
        <f t="shared" si="48"/>
        <v>-0.48782468043419142</v>
      </c>
      <c r="O206" s="14">
        <f t="shared" si="49"/>
        <v>0.9300000000000006</v>
      </c>
      <c r="P206" s="14">
        <f t="shared" si="50"/>
        <v>-7.4389005552558595E-3</v>
      </c>
      <c r="Q206" s="14">
        <f t="shared" si="51"/>
        <v>-7.491713279183655E-3</v>
      </c>
      <c r="R206" s="14">
        <f t="shared" si="52"/>
        <v>-7.4914904953055647E-3</v>
      </c>
      <c r="S206" s="14">
        <f t="shared" si="53"/>
        <v>-7.5754699438597617E-3</v>
      </c>
      <c r="T206" s="14">
        <f t="shared" si="54"/>
        <v>-0.74647492751545841</v>
      </c>
    </row>
    <row r="207" spans="2:20" x14ac:dyDescent="0.25">
      <c r="B207" s="16"/>
      <c r="C207" s="16"/>
      <c r="D207" s="16"/>
      <c r="E207" s="16">
        <f t="shared" si="44"/>
        <v>0.98000000000000065</v>
      </c>
      <c r="F207" s="16">
        <f t="shared" si="45"/>
        <v>5.3295825097432346</v>
      </c>
      <c r="H207" s="14"/>
      <c r="I207" s="14"/>
      <c r="J207" s="14"/>
      <c r="K207" s="14">
        <f t="shared" si="46"/>
        <v>0.98000000000000065</v>
      </c>
      <c r="L207" s="14">
        <f t="shared" si="47"/>
        <v>-0.49811008790966826</v>
      </c>
      <c r="M207" s="14">
        <f t="shared" si="48"/>
        <v>-0.49814688720584988</v>
      </c>
      <c r="O207" s="14">
        <f t="shared" si="49"/>
        <v>0.94000000000000061</v>
      </c>
      <c r="P207" s="14">
        <f t="shared" si="50"/>
        <v>-7.5438795078361263E-3</v>
      </c>
      <c r="Q207" s="14">
        <f t="shared" si="51"/>
        <v>-7.5959316299041828E-3</v>
      </c>
      <c r="R207" s="14">
        <f t="shared" si="52"/>
        <v>-7.5957124799984968E-3</v>
      </c>
      <c r="S207" s="14">
        <f t="shared" si="53"/>
        <v>-7.6793074005093252E-3</v>
      </c>
      <c r="T207" s="14">
        <f t="shared" si="54"/>
        <v>-0.75407600670348351</v>
      </c>
    </row>
    <row r="208" spans="2:20" x14ac:dyDescent="0.25">
      <c r="B208" s="16"/>
      <c r="C208" s="16"/>
      <c r="D208" s="16"/>
      <c r="E208" s="16">
        <f t="shared" si="44"/>
        <v>0.99000000000000066</v>
      </c>
      <c r="F208" s="16">
        <f t="shared" si="45"/>
        <v>5.242994506311069</v>
      </c>
      <c r="H208" s="14"/>
      <c r="I208" s="14"/>
      <c r="J208" s="14"/>
      <c r="K208" s="14">
        <f t="shared" si="46"/>
        <v>0.99000000000000066</v>
      </c>
      <c r="L208" s="14">
        <f t="shared" si="47"/>
        <v>-0.50850560008614987</v>
      </c>
      <c r="M208" s="14">
        <f t="shared" si="48"/>
        <v>-0.50854173514307821</v>
      </c>
      <c r="O208" s="14">
        <f t="shared" si="49"/>
        <v>0.95000000000000062</v>
      </c>
      <c r="P208" s="14">
        <f t="shared" si="50"/>
        <v>-7.6473408763063034E-3</v>
      </c>
      <c r="Q208" s="14">
        <f t="shared" si="51"/>
        <v>-7.6986334059088012E-3</v>
      </c>
      <c r="R208" s="14">
        <f t="shared" si="52"/>
        <v>-7.6984178841373041E-3</v>
      </c>
      <c r="S208" s="14">
        <f t="shared" si="53"/>
        <v>-7.78161990170832E-3</v>
      </c>
      <c r="T208" s="14">
        <f t="shared" si="54"/>
        <v>-0.76177985059650133</v>
      </c>
    </row>
    <row r="209" spans="2:20" x14ac:dyDescent="0.25">
      <c r="B209" s="16"/>
      <c r="C209" s="16"/>
      <c r="D209" s="16"/>
      <c r="E209" s="16">
        <f t="shared" si="44"/>
        <v>1.0000000000000007</v>
      </c>
      <c r="F209" s="16">
        <f t="shared" si="45"/>
        <v>5.1533576727167016</v>
      </c>
      <c r="H209" s="14"/>
      <c r="I209" s="14"/>
      <c r="J209" s="14"/>
      <c r="K209" s="14">
        <f t="shared" si="46"/>
        <v>1.0000000000000007</v>
      </c>
      <c r="L209" s="14">
        <f t="shared" si="47"/>
        <v>-0.51897243114599712</v>
      </c>
      <c r="M209" s="14">
        <f t="shared" si="48"/>
        <v>-0.51900791108405464</v>
      </c>
      <c r="O209" s="14">
        <f t="shared" si="49"/>
        <v>0.96000000000000063</v>
      </c>
      <c r="P209" s="14">
        <f t="shared" si="50"/>
        <v>-7.7492869614191988E-3</v>
      </c>
      <c r="Q209" s="14">
        <f t="shared" si="51"/>
        <v>-7.7998214393337883E-3</v>
      </c>
      <c r="R209" s="14">
        <f t="shared" si="52"/>
        <v>-7.7996095362346633E-3</v>
      </c>
      <c r="S209" s="14">
        <f t="shared" si="53"/>
        <v>-7.8824109192157828E-3</v>
      </c>
      <c r="T209" s="14">
        <f t="shared" si="54"/>
        <v>-0.76958494390179666</v>
      </c>
    </row>
    <row r="210" spans="2:20" x14ac:dyDescent="0.25">
      <c r="B210" s="16"/>
      <c r="C210" s="16"/>
      <c r="D210" s="16"/>
      <c r="E210" s="16">
        <f t="shared" si="44"/>
        <v>1.0100000000000007</v>
      </c>
      <c r="F210" s="16">
        <f t="shared" si="45"/>
        <v>5.0600960452438342</v>
      </c>
      <c r="H210" s="14"/>
      <c r="I210" s="14"/>
      <c r="J210" s="14"/>
      <c r="K210" s="14">
        <f t="shared" si="46"/>
        <v>1.0100000000000007</v>
      </c>
      <c r="L210" s="14">
        <f t="shared" si="47"/>
        <v>-0.5295092860737779</v>
      </c>
      <c r="M210" s="14">
        <f t="shared" si="48"/>
        <v>-0.52954411995404915</v>
      </c>
      <c r="O210" s="14">
        <f t="shared" si="49"/>
        <v>0.97000000000000064</v>
      </c>
      <c r="P210" s="14">
        <f t="shared" si="50"/>
        <v>-7.8497211031056408E-3</v>
      </c>
      <c r="Q210" s="14">
        <f t="shared" si="51"/>
        <v>-7.899499562674132E-3</v>
      </c>
      <c r="R210" s="14">
        <f t="shared" si="52"/>
        <v>-7.8992912654200047E-3</v>
      </c>
      <c r="S210" s="14">
        <f t="shared" si="53"/>
        <v>-7.981684897647192E-3</v>
      </c>
      <c r="T210" s="14">
        <f t="shared" si="54"/>
        <v>-0.77748977517795348</v>
      </c>
    </row>
    <row r="211" spans="2:20" x14ac:dyDescent="0.25">
      <c r="B211" s="16"/>
      <c r="C211" s="16"/>
      <c r="D211" s="16"/>
      <c r="E211" s="16">
        <f t="shared" si="44"/>
        <v>1.0200000000000007</v>
      </c>
      <c r="F211" s="16">
        <f t="shared" si="45"/>
        <v>4.9624970265771173</v>
      </c>
      <c r="H211" s="14"/>
      <c r="I211" s="14"/>
      <c r="J211" s="14"/>
      <c r="K211" s="14">
        <f t="shared" si="46"/>
        <v>1.0200000000000007</v>
      </c>
      <c r="L211" s="14">
        <f t="shared" si="47"/>
        <v>-0.54011488782155859</v>
      </c>
      <c r="M211" s="14">
        <f t="shared" si="48"/>
        <v>-0.54014908463166322</v>
      </c>
      <c r="O211" s="14">
        <f t="shared" si="49"/>
        <v>0.98000000000000065</v>
      </c>
      <c r="P211" s="14">
        <f t="shared" si="50"/>
        <v>-7.9486476039598228E-3</v>
      </c>
      <c r="Q211" s="14">
        <f t="shared" si="51"/>
        <v>-7.9976725340401948E-3</v>
      </c>
      <c r="R211" s="14">
        <f t="shared" si="52"/>
        <v>-7.9974678266864722E-3</v>
      </c>
      <c r="S211" s="14">
        <f t="shared" si="53"/>
        <v>-8.0794471806116402E-3</v>
      </c>
      <c r="T211" s="14">
        <f t="shared" si="54"/>
        <v>-0.78549283776229095</v>
      </c>
    </row>
    <row r="212" spans="2:20" x14ac:dyDescent="0.25">
      <c r="B212" s="16"/>
      <c r="C212" s="16"/>
      <c r="D212" s="16"/>
      <c r="E212" s="16">
        <f t="shared" si="44"/>
        <v>1.0300000000000007</v>
      </c>
      <c r="F212" s="16">
        <f t="shared" si="45"/>
        <v>4.8596582578140985</v>
      </c>
      <c r="H212" s="14"/>
      <c r="I212" s="14"/>
      <c r="J212" s="14"/>
      <c r="K212" s="14">
        <f t="shared" si="46"/>
        <v>1.0300000000000007</v>
      </c>
      <c r="L212" s="14">
        <f t="shared" si="47"/>
        <v>-0.55078797714709404</v>
      </c>
      <c r="M212" s="14">
        <f t="shared" si="48"/>
        <v>-0.55082154578832032</v>
      </c>
      <c r="O212" s="14">
        <f t="shared" si="49"/>
        <v>0.99000000000000066</v>
      </c>
      <c r="P212" s="14">
        <f t="shared" si="50"/>
        <v>-8.0460716562447479E-3</v>
      </c>
      <c r="Q212" s="14">
        <f t="shared" si="51"/>
        <v>-8.0943459659034173E-3</v>
      </c>
      <c r="R212" s="14">
        <f t="shared" si="52"/>
        <v>-8.0941448296267919E-3</v>
      </c>
      <c r="S212" s="14">
        <f t="shared" si="53"/>
        <v>-8.1757039403328857E-3</v>
      </c>
      <c r="T212" s="14">
        <f t="shared" si="54"/>
        <v>-0.79359263062689733</v>
      </c>
    </row>
    <row r="213" spans="2:20" x14ac:dyDescent="0.25">
      <c r="B213" s="16"/>
      <c r="C213" s="16"/>
      <c r="D213" s="16"/>
      <c r="E213" s="16">
        <f t="shared" si="44"/>
        <v>1.0400000000000007</v>
      </c>
      <c r="F213" s="16">
        <f t="shared" si="45"/>
        <v>4.7504069650896135</v>
      </c>
      <c r="H213" s="14"/>
      <c r="I213" s="14"/>
      <c r="J213" s="14"/>
      <c r="K213" s="14">
        <f t="shared" si="46"/>
        <v>1.0400000000000007</v>
      </c>
      <c r="L213" s="14">
        <f t="shared" si="47"/>
        <v>-0.56152731242784715</v>
      </c>
      <c r="M213" s="14">
        <f t="shared" si="48"/>
        <v>-0.56156026170351281</v>
      </c>
      <c r="O213" s="14">
        <f t="shared" si="49"/>
        <v>1.0000000000000007</v>
      </c>
      <c r="P213" s="14">
        <f t="shared" si="50"/>
        <v>-8.1419992723537997E-3</v>
      </c>
      <c r="Q213" s="14">
        <f t="shared" si="51"/>
        <v>-8.1895262572636938E-3</v>
      </c>
      <c r="R213" s="14">
        <f t="shared" si="52"/>
        <v>-8.1893286705908338E-3</v>
      </c>
      <c r="S213" s="14">
        <f t="shared" si="53"/>
        <v>-8.2704621106844938E-3</v>
      </c>
      <c r="T213" s="14">
        <f t="shared" si="54"/>
        <v>-0.80178765916668859</v>
      </c>
    </row>
    <row r="214" spans="2:20" x14ac:dyDescent="0.25">
      <c r="B214" s="16"/>
      <c r="C214" s="16"/>
      <c r="D214" s="16"/>
      <c r="E214" s="16">
        <f t="shared" si="44"/>
        <v>1.0500000000000007</v>
      </c>
      <c r="F214" s="16">
        <f t="shared" si="45"/>
        <v>4.6331727474739797</v>
      </c>
      <c r="H214" s="14"/>
      <c r="I214" s="14"/>
      <c r="J214" s="14"/>
      <c r="K214" s="14">
        <f t="shared" si="46"/>
        <v>1.0500000000000007</v>
      </c>
      <c r="L214" s="14">
        <f t="shared" si="47"/>
        <v>-0.57233166945320013</v>
      </c>
      <c r="M214" s="14">
        <f t="shared" si="48"/>
        <v>-0.57236400805817522</v>
      </c>
      <c r="O214" s="14">
        <f t="shared" si="49"/>
        <v>1.0100000000000007</v>
      </c>
      <c r="P214" s="14">
        <f t="shared" si="50"/>
        <v>-8.2364372186579E-3</v>
      </c>
      <c r="Q214" s="14">
        <f t="shared" si="51"/>
        <v>-8.2832205291650564E-3</v>
      </c>
      <c r="R214" s="14">
        <f t="shared" si="52"/>
        <v>-8.2830264681914654E-3</v>
      </c>
      <c r="S214" s="14">
        <f t="shared" si="53"/>
        <v>-8.3637293235635547E-3</v>
      </c>
      <c r="T214" s="14">
        <f t="shared" si="54"/>
        <v>-0.8100764359228444</v>
      </c>
    </row>
    <row r="215" spans="2:20" x14ac:dyDescent="0.25">
      <c r="B215" s="16"/>
      <c r="C215" s="16"/>
      <c r="D215" s="16"/>
      <c r="E215" s="16">
        <f t="shared" si="44"/>
        <v>1.0600000000000007</v>
      </c>
      <c r="F215" s="16">
        <f t="shared" si="45"/>
        <v>4.5057779029868765</v>
      </c>
      <c r="H215" s="14"/>
      <c r="I215" s="14"/>
      <c r="J215" s="14"/>
      <c r="K215" s="14">
        <f t="shared" si="46"/>
        <v>1.0600000000000007</v>
      </c>
      <c r="L215" s="14">
        <f t="shared" si="47"/>
        <v>-0.58319984119709511</v>
      </c>
      <c r="M215" s="14">
        <f t="shared" si="48"/>
        <v>-0.5832315777084176</v>
      </c>
      <c r="O215" s="14">
        <f t="shared" si="49"/>
        <v>1.0200000000000007</v>
      </c>
      <c r="P215" s="14">
        <f t="shared" si="50"/>
        <v>-8.329392952662348E-3</v>
      </c>
      <c r="Q215" s="14">
        <f t="shared" si="51"/>
        <v>-8.3754365634812148E-3</v>
      </c>
      <c r="R215" s="14">
        <f t="shared" si="52"/>
        <v>-8.3752460020803145E-3</v>
      </c>
      <c r="S215" s="14">
        <f t="shared" si="53"/>
        <v>-8.455513848522573E-3</v>
      </c>
      <c r="T215" s="14">
        <f t="shared" si="54"/>
        <v>-0.8184574812448957</v>
      </c>
    </row>
    <row r="216" spans="2:20" x14ac:dyDescent="0.25">
      <c r="B216" s="16"/>
      <c r="C216" s="16"/>
      <c r="D216" s="16"/>
      <c r="E216" s="16">
        <f t="shared" si="44"/>
        <v>1.0700000000000007</v>
      </c>
      <c r="F216" s="16">
        <f t="shared" si="45"/>
        <v>4.3650738028021774</v>
      </c>
      <c r="H216" s="14"/>
      <c r="I216" s="14"/>
      <c r="J216" s="14"/>
      <c r="K216" s="14">
        <f t="shared" si="46"/>
        <v>1.0700000000000007</v>
      </c>
      <c r="L216" s="14">
        <f t="shared" si="47"/>
        <v>-0.59413063757320372</v>
      </c>
      <c r="M216" s="14">
        <f t="shared" si="48"/>
        <v>-0.59416178044172629</v>
      </c>
      <c r="O216" s="14">
        <f t="shared" si="49"/>
        <v>1.0300000000000007</v>
      </c>
      <c r="P216" s="14">
        <f t="shared" si="50"/>
        <v>-8.4208745633925341E-3</v>
      </c>
      <c r="Q216" s="14">
        <f t="shared" si="51"/>
        <v>-8.4661827448880862E-3</v>
      </c>
      <c r="R216" s="14">
        <f t="shared" si="52"/>
        <v>-8.4659956549106557E-3</v>
      </c>
      <c r="S216" s="14">
        <f t="shared" si="53"/>
        <v>-8.5458245355750969E-3</v>
      </c>
      <c r="T216" s="14">
        <f t="shared" si="54"/>
        <v>-0.82692932389465656</v>
      </c>
    </row>
    <row r="217" spans="2:20" x14ac:dyDescent="0.25">
      <c r="B217" s="16"/>
      <c r="C217" s="16"/>
      <c r="D217" s="16"/>
      <c r="E217" s="16">
        <f t="shared" si="44"/>
        <v>1.0800000000000007</v>
      </c>
      <c r="F217" s="16">
        <f t="shared" si="45"/>
        <v>4.2062726417898473</v>
      </c>
      <c r="H217" s="14"/>
      <c r="I217" s="14"/>
      <c r="J217" s="14"/>
      <c r="K217" s="14">
        <f t="shared" si="46"/>
        <v>1.0800000000000007</v>
      </c>
      <c r="L217" s="14">
        <f t="shared" si="47"/>
        <v>-0.60512288517460833</v>
      </c>
      <c r="M217" s="14">
        <f t="shared" si="48"/>
        <v>-0.60515344271761629</v>
      </c>
      <c r="O217" s="14">
        <f t="shared" si="49"/>
        <v>1.0400000000000007</v>
      </c>
      <c r="P217" s="14">
        <f t="shared" si="50"/>
        <v>-8.5108907149239795E-3</v>
      </c>
      <c r="Q217" s="14">
        <f t="shared" si="51"/>
        <v>-8.5554680059370721E-3</v>
      </c>
      <c r="R217" s="14">
        <f t="shared" si="52"/>
        <v>-8.5552843574011259E-3</v>
      </c>
      <c r="S217" s="14">
        <f t="shared" si="53"/>
        <v>-8.634670761087199E-3</v>
      </c>
      <c r="T217" s="14">
        <f t="shared" si="54"/>
        <v>-0.83549050159510452</v>
      </c>
    </row>
    <row r="218" spans="2:20" x14ac:dyDescent="0.25">
      <c r="B218" s="16"/>
      <c r="C218" s="16"/>
      <c r="D218" s="16"/>
      <c r="E218" s="16">
        <f t="shared" si="44"/>
        <v>1.0900000000000007</v>
      </c>
      <c r="F218" s="16">
        <f t="shared" si="45"/>
        <v>4.0216415400999468</v>
      </c>
      <c r="H218" s="14"/>
      <c r="I218" s="14"/>
      <c r="J218" s="14"/>
      <c r="K218" s="14">
        <f t="shared" si="46"/>
        <v>1.0900000000000007</v>
      </c>
      <c r="L218" s="14">
        <f t="shared" si="47"/>
        <v>-0.61617542699985983</v>
      </c>
      <c r="M218" s="14">
        <f t="shared" si="48"/>
        <v>-0.61620540739460017</v>
      </c>
      <c r="O218" s="14">
        <f t="shared" si="49"/>
        <v>1.0500000000000007</v>
      </c>
      <c r="P218" s="14">
        <f t="shared" si="50"/>
        <v>-8.5994505929687746E-3</v>
      </c>
      <c r="Q218" s="14">
        <f t="shared" si="51"/>
        <v>-8.643301775139842E-3</v>
      </c>
      <c r="R218" s="14">
        <f t="shared" si="52"/>
        <v>-8.6431215364111118E-3</v>
      </c>
      <c r="S218" s="14">
        <f t="shared" si="53"/>
        <v>-8.7220623766644349E-3</v>
      </c>
      <c r="T218" s="14">
        <f t="shared" si="54"/>
        <v>-0.84413956152722702</v>
      </c>
    </row>
    <row r="219" spans="2:20" x14ac:dyDescent="0.25">
      <c r="B219" s="16"/>
      <c r="C219" s="16"/>
      <c r="D219" s="16"/>
      <c r="E219" s="16">
        <f t="shared" si="44"/>
        <v>1.1000000000000008</v>
      </c>
      <c r="F219" s="16">
        <f t="shared" si="45"/>
        <v>3.7978342822551543</v>
      </c>
      <c r="H219" s="14"/>
      <c r="I219" s="14"/>
      <c r="J219" s="14"/>
      <c r="K219" s="14">
        <f t="shared" si="46"/>
        <v>1.1000000000000008</v>
      </c>
      <c r="L219" s="14">
        <f t="shared" si="47"/>
        <v>-0.62728712216716043</v>
      </c>
      <c r="M219" s="14">
        <f t="shared" si="48"/>
        <v>-0.62731653344522798</v>
      </c>
      <c r="O219" s="14">
        <f t="shared" si="49"/>
        <v>1.0600000000000007</v>
      </c>
      <c r="P219" s="14">
        <f t="shared" si="50"/>
        <v>-8.6865638544281129E-3</v>
      </c>
      <c r="Q219" s="14">
        <f t="shared" si="51"/>
        <v>-8.7296939279731482E-3</v>
      </c>
      <c r="R219" s="14">
        <f t="shared" si="52"/>
        <v>-8.7295170659363649E-3</v>
      </c>
      <c r="S219" s="14">
        <f t="shared" si="53"/>
        <v>-8.8080096609416177E-3</v>
      </c>
      <c r="T219" s="14">
        <f t="shared" si="54"/>
        <v>-0.85287506077775843</v>
      </c>
    </row>
    <row r="220" spans="2:20" x14ac:dyDescent="0.25">
      <c r="B220" s="16"/>
      <c r="C220" s="16"/>
      <c r="D220" s="16"/>
      <c r="E220" s="16">
        <f t="shared" si="44"/>
        <v>1.1100000000000008</v>
      </c>
      <c r="F220" s="16">
        <f t="shared" si="45"/>
        <v>3.5109064332945796</v>
      </c>
      <c r="H220" s="14"/>
      <c r="I220" s="14"/>
      <c r="J220" s="14"/>
      <c r="K220" s="14">
        <f t="shared" si="46"/>
        <v>1.1100000000000008</v>
      </c>
      <c r="L220" s="14">
        <f t="shared" si="47"/>
        <v>-0.63845684561831606</v>
      </c>
      <c r="M220" s="14">
        <f t="shared" si="48"/>
        <v>-0.6384856956608439</v>
      </c>
      <c r="O220" s="14">
        <f t="shared" si="49"/>
        <v>1.0700000000000007</v>
      </c>
      <c r="P220" s="14">
        <f t="shared" si="50"/>
        <v>-8.7722405798185063E-3</v>
      </c>
      <c r="Q220" s="14">
        <f t="shared" si="51"/>
        <v>-8.8146547407105622E-3</v>
      </c>
      <c r="R220" s="14">
        <f t="shared" si="52"/>
        <v>-8.8144812209317094E-3</v>
      </c>
      <c r="S220" s="14">
        <f t="shared" si="53"/>
        <v>-8.8925232741814842E-3</v>
      </c>
      <c r="T220" s="14">
        <f t="shared" si="54"/>
        <v>-0.86169556674063918</v>
      </c>
    </row>
    <row r="221" spans="2:20" x14ac:dyDescent="0.25">
      <c r="B221" s="16"/>
      <c r="C221" s="16"/>
      <c r="D221" s="16"/>
      <c r="E221" s="16">
        <f t="shared" si="44"/>
        <v>1.1200000000000008</v>
      </c>
      <c r="F221" s="16">
        <f t="shared" si="45"/>
        <v>3.1272816009720352</v>
      </c>
      <c r="H221" s="14"/>
      <c r="I221" s="14"/>
      <c r="J221" s="14"/>
      <c r="K221" s="14">
        <f t="shared" si="46"/>
        <v>1.1200000000000008</v>
      </c>
      <c r="L221" s="14">
        <f t="shared" si="47"/>
        <v>-0.64968348781400076</v>
      </c>
      <c r="M221" s="14">
        <f t="shared" si="48"/>
        <v>-0.64971178434760368</v>
      </c>
      <c r="O221" s="14">
        <f t="shared" si="49"/>
        <v>1.0800000000000007</v>
      </c>
      <c r="P221" s="14">
        <f t="shared" si="50"/>
        <v>-8.8564912284780448E-3</v>
      </c>
      <c r="Q221" s="14">
        <f t="shared" si="51"/>
        <v>-8.8981948469870134E-3</v>
      </c>
      <c r="R221" s="14">
        <f t="shared" si="52"/>
        <v>-8.8980246338667898E-3</v>
      </c>
      <c r="S221" s="14">
        <f t="shared" si="53"/>
        <v>-8.9756142155872059E-3</v>
      </c>
      <c r="T221" s="14">
        <f t="shared" si="54"/>
        <v>-0.87059965747493462</v>
      </c>
    </row>
    <row r="222" spans="2:20" x14ac:dyDescent="0.25">
      <c r="B222" s="16"/>
      <c r="C222" s="16"/>
      <c r="D222" s="16"/>
      <c r="E222" s="16">
        <f t="shared" si="44"/>
        <v>1.1300000000000008</v>
      </c>
      <c r="F222" s="16">
        <f t="shared" si="45"/>
        <v>2.7041692559258235</v>
      </c>
      <c r="H222" s="14"/>
      <c r="I222" s="14"/>
      <c r="J222" s="14"/>
      <c r="K222" s="14">
        <f t="shared" si="46"/>
        <v>1.1300000000000008</v>
      </c>
      <c r="L222" s="14">
        <f t="shared" si="47"/>
        <v>-0.66096595442177475</v>
      </c>
      <c r="M222" s="14">
        <f t="shared" si="48"/>
        <v>-0.66099370501519916</v>
      </c>
      <c r="O222" s="14">
        <f t="shared" si="49"/>
        <v>1.0900000000000007</v>
      </c>
      <c r="P222" s="14">
        <f t="shared" si="50"/>
        <v>-8.9393265964580401E-3</v>
      </c>
      <c r="Q222" s="14">
        <f t="shared" si="51"/>
        <v>-8.9803251970011124E-3</v>
      </c>
      <c r="R222" s="14">
        <f t="shared" si="52"/>
        <v>-8.9801582539198368E-3</v>
      </c>
      <c r="S222" s="14">
        <f t="shared" si="53"/>
        <v>-9.0572937832332431E-3</v>
      </c>
      <c r="T222" s="14">
        <f t="shared" si="54"/>
        <v>-0.87958592202185681</v>
      </c>
    </row>
    <row r="223" spans="2:20" x14ac:dyDescent="0.25">
      <c r="B223" s="16"/>
      <c r="C223" s="16"/>
      <c r="D223" s="16"/>
      <c r="E223" s="16">
        <f t="shared" si="44"/>
        <v>1.1400000000000008</v>
      </c>
      <c r="F223" s="16">
        <f t="shared" si="45"/>
        <v>2.4362264188927232</v>
      </c>
      <c r="H223" s="14"/>
      <c r="I223" s="14"/>
      <c r="J223" s="14"/>
      <c r="K223" s="14">
        <f t="shared" si="46"/>
        <v>1.1400000000000008</v>
      </c>
      <c r="L223" s="14">
        <f t="shared" si="47"/>
        <v>-0.67230316599821038</v>
      </c>
      <c r="M223" s="14">
        <f t="shared" si="48"/>
        <v>-0.6723303780596438</v>
      </c>
      <c r="O223" s="14">
        <f t="shared" si="49"/>
        <v>1.1000000000000008</v>
      </c>
      <c r="P223" s="14">
        <f t="shared" si="50"/>
        <v>-9.0207577770050583E-3</v>
      </c>
      <c r="Q223" s="14">
        <f t="shared" si="51"/>
        <v>-9.0610570192602539E-3</v>
      </c>
      <c r="R223" s="14">
        <f t="shared" si="52"/>
        <v>-9.0608933087144312E-3</v>
      </c>
      <c r="S223" s="14">
        <f t="shared" si="53"/>
        <v>-9.1375735365189902E-3</v>
      </c>
      <c r="T223" s="14">
        <f t="shared" si="54"/>
        <v>-0.88865296068343569</v>
      </c>
    </row>
    <row r="224" spans="2:20" x14ac:dyDescent="0.25">
      <c r="B224" s="16"/>
      <c r="C224" s="16"/>
      <c r="D224" s="16"/>
      <c r="E224" s="16">
        <f t="shared" si="44"/>
        <v>1.1500000000000008</v>
      </c>
      <c r="F224" s="16">
        <f t="shared" si="45"/>
        <v>2.260586461149209</v>
      </c>
      <c r="H224" s="14"/>
      <c r="I224" s="14"/>
      <c r="J224" s="14"/>
      <c r="K224" s="14">
        <f t="shared" si="46"/>
        <v>1.1500000000000008</v>
      </c>
      <c r="L224" s="14">
        <f t="shared" si="47"/>
        <v>-0.68369405766638813</v>
      </c>
      <c r="M224" s="14">
        <f t="shared" si="48"/>
        <v>-0.68372073844138637</v>
      </c>
      <c r="O224" s="14">
        <f t="shared" si="49"/>
        <v>1.1100000000000008</v>
      </c>
      <c r="P224" s="14">
        <f t="shared" si="50"/>
        <v>-9.1007961235382972E-3</v>
      </c>
      <c r="Q224" s="14">
        <f t="shared" si="51"/>
        <v>-9.1404017847735632E-3</v>
      </c>
      <c r="R224" s="14">
        <f t="shared" si="52"/>
        <v>-9.1402412685044083E-3</v>
      </c>
      <c r="S224" s="14">
        <f t="shared" si="53"/>
        <v>-9.2164652610498658E-3</v>
      </c>
      <c r="T224" s="14">
        <f t="shared" si="54"/>
        <v>-0.89779938526529302</v>
      </c>
    </row>
    <row r="225" spans="2:20" x14ac:dyDescent="0.25">
      <c r="B225" s="16"/>
      <c r="C225" s="16"/>
      <c r="D225" s="16"/>
      <c r="E225" s="16">
        <f t="shared" si="44"/>
        <v>1.1600000000000008</v>
      </c>
      <c r="F225" s="16">
        <f t="shared" si="45"/>
        <v>2.1269832109467597</v>
      </c>
      <c r="H225" s="14"/>
      <c r="I225" s="14"/>
      <c r="J225" s="14"/>
      <c r="K225" s="14">
        <f t="shared" si="46"/>
        <v>1.1600000000000008</v>
      </c>
      <c r="L225" s="14">
        <f t="shared" si="47"/>
        <v>-0.69513757878994442</v>
      </c>
      <c r="M225" s="14">
        <f t="shared" si="48"/>
        <v>-0.69516373535993514</v>
      </c>
      <c r="O225" s="14">
        <f t="shared" si="49"/>
        <v>1.1200000000000008</v>
      </c>
      <c r="P225" s="14">
        <f t="shared" si="50"/>
        <v>-9.1794532150275571E-3</v>
      </c>
      <c r="Q225" s="14">
        <f t="shared" si="51"/>
        <v>-9.2183711735982238E-3</v>
      </c>
      <c r="R225" s="14">
        <f t="shared" si="52"/>
        <v>-9.2182138127123465E-3</v>
      </c>
      <c r="S225" s="14">
        <f t="shared" si="53"/>
        <v>-9.2939809358511694E-3</v>
      </c>
      <c r="T225" s="14">
        <f t="shared" si="54"/>
        <v>-0.90702381928587628</v>
      </c>
    </row>
    <row r="226" spans="2:20" x14ac:dyDescent="0.25">
      <c r="B226" s="16"/>
      <c r="C226" s="16"/>
      <c r="D226" s="16"/>
      <c r="E226" s="16">
        <f t="shared" si="44"/>
        <v>1.1700000000000008</v>
      </c>
      <c r="F226" s="16">
        <f t="shared" si="45"/>
        <v>2.0172612114707662</v>
      </c>
      <c r="H226" s="14"/>
      <c r="I226" s="14"/>
      <c r="J226" s="14"/>
      <c r="K226" s="14">
        <f t="shared" si="46"/>
        <v>1.1700000000000008</v>
      </c>
      <c r="L226" s="14">
        <f t="shared" si="47"/>
        <v>-0.70663269264477313</v>
      </c>
      <c r="M226" s="14">
        <f t="shared" si="48"/>
        <v>-0.70665833192609673</v>
      </c>
      <c r="O226" s="14">
        <f t="shared" si="49"/>
        <v>1.1300000000000008</v>
      </c>
      <c r="P226" s="14">
        <f t="shared" si="50"/>
        <v>-9.2567408236778233E-3</v>
      </c>
      <c r="Q226" s="14">
        <f t="shared" si="51"/>
        <v>-9.2949770436456195E-3</v>
      </c>
      <c r="R226" s="14">
        <f t="shared" si="52"/>
        <v>-9.2948227987282132E-3</v>
      </c>
      <c r="S226" s="14">
        <f t="shared" si="53"/>
        <v>-9.3701327028209609E-3</v>
      </c>
      <c r="T226" s="14">
        <f t="shared" si="54"/>
        <v>-0.91632489815441731</v>
      </c>
    </row>
    <row r="227" spans="2:20" x14ac:dyDescent="0.25">
      <c r="B227" s="16"/>
      <c r="C227" s="16"/>
      <c r="D227" s="16"/>
      <c r="E227" s="16">
        <f t="shared" si="44"/>
        <v>1.1800000000000008</v>
      </c>
      <c r="F227" s="16">
        <f t="shared" si="45"/>
        <v>1.9230674280730626</v>
      </c>
      <c r="H227" s="14"/>
      <c r="I227" s="14"/>
      <c r="J227" s="14"/>
      <c r="K227" s="14">
        <f t="shared" si="46"/>
        <v>1.1800000000000008</v>
      </c>
      <c r="L227" s="14">
        <f t="shared" si="47"/>
        <v>-0.71817837608940804</v>
      </c>
      <c r="M227" s="14">
        <f t="shared" si="48"/>
        <v>-0.71820350483286044</v>
      </c>
      <c r="O227" s="14">
        <f t="shared" si="49"/>
        <v>1.1400000000000008</v>
      </c>
      <c r="P227" s="14">
        <f t="shared" si="50"/>
        <v>-9.3326708848272908E-3</v>
      </c>
      <c r="Q227" s="14">
        <f t="shared" si="51"/>
        <v>-9.3702314016547387E-3</v>
      </c>
      <c r="R227" s="14">
        <f t="shared" si="52"/>
        <v>-9.3700802328754752E-3</v>
      </c>
      <c r="S227" s="14">
        <f t="shared" si="53"/>
        <v>-9.444932838329324E-3</v>
      </c>
      <c r="T227" s="14">
        <f t="shared" si="54"/>
        <v>-0.9257012693197868</v>
      </c>
    </row>
    <row r="228" spans="2:20" x14ac:dyDescent="0.25">
      <c r="B228" s="16"/>
      <c r="C228" s="16"/>
      <c r="D228" s="16"/>
      <c r="E228" s="16">
        <f t="shared" si="44"/>
        <v>1.1900000000000008</v>
      </c>
      <c r="F228" s="16">
        <f t="shared" si="45"/>
        <v>1.8398528821921567</v>
      </c>
      <c r="H228" s="14"/>
      <c r="I228" s="14"/>
      <c r="J228" s="14"/>
      <c r="K228" s="14">
        <f t="shared" si="46"/>
        <v>1.1900000000000008</v>
      </c>
      <c r="L228" s="14">
        <f t="shared" si="47"/>
        <v>-0.72977361923504547</v>
      </c>
      <c r="M228" s="14">
        <f t="shared" si="48"/>
        <v>-0.72979824402588656</v>
      </c>
      <c r="O228" s="14">
        <f t="shared" si="49"/>
        <v>1.1500000000000008</v>
      </c>
      <c r="P228" s="14">
        <f t="shared" si="50"/>
        <v>-9.4072554689670091E-3</v>
      </c>
      <c r="Q228" s="14">
        <f t="shared" si="51"/>
        <v>-9.444146376241646E-3</v>
      </c>
      <c r="R228" s="14">
        <f t="shared" si="52"/>
        <v>-9.4439982434535909E-3</v>
      </c>
      <c r="S228" s="14">
        <f t="shared" si="53"/>
        <v>-9.5183937268727859E-3</v>
      </c>
      <c r="T228" s="14">
        <f t="shared" si="54"/>
        <v>-0.93515159239232515</v>
      </c>
    </row>
    <row r="229" spans="2:20" x14ac:dyDescent="0.25">
      <c r="B229" s="16"/>
      <c r="C229" s="16"/>
      <c r="D229" s="16"/>
      <c r="E229" s="16">
        <f t="shared" si="44"/>
        <v>1.2000000000000008</v>
      </c>
      <c r="F229" s="16">
        <f t="shared" si="45"/>
        <v>1.7648523148326487</v>
      </c>
      <c r="H229" s="14"/>
      <c r="I229" s="14"/>
      <c r="J229" s="14"/>
      <c r="K229" s="14">
        <f t="shared" si="46"/>
        <v>1.2000000000000008</v>
      </c>
      <c r="L229" s="14">
        <f t="shared" si="47"/>
        <v>-0.74141742511609443</v>
      </c>
      <c r="M229" s="14">
        <f t="shared" si="48"/>
        <v>-0.74144155237449161</v>
      </c>
      <c r="O229" s="14">
        <f t="shared" si="49"/>
        <v>1.1600000000000008</v>
      </c>
      <c r="P229" s="14">
        <f t="shared" si="50"/>
        <v>-9.4805067557915991E-3</v>
      </c>
      <c r="Q229" s="14">
        <f t="shared" si="51"/>
        <v>-9.5167341929352899E-3</v>
      </c>
      <c r="R229" s="14">
        <f t="shared" si="52"/>
        <v>-9.5165890557670982E-3</v>
      </c>
      <c r="S229" s="14">
        <f t="shared" si="53"/>
        <v>-9.5905278366943663E-3</v>
      </c>
      <c r="T229" s="14">
        <f t="shared" si="54"/>
        <v>-0.94467453924064027</v>
      </c>
    </row>
    <row r="230" spans="2:20" x14ac:dyDescent="0.25">
      <c r="B230" s="16"/>
      <c r="C230" s="16"/>
      <c r="D230" s="16"/>
      <c r="E230" s="16">
        <f t="shared" si="44"/>
        <v>1.2100000000000009</v>
      </c>
      <c r="F230" s="16">
        <f t="shared" si="45"/>
        <v>1.6962512708135076</v>
      </c>
      <c r="H230" s="14"/>
      <c r="I230" s="14"/>
      <c r="J230" s="14"/>
      <c r="K230" s="14">
        <f t="shared" si="46"/>
        <v>1.2100000000000009</v>
      </c>
      <c r="L230" s="14">
        <f t="shared" si="47"/>
        <v>-0.75310880936208646</v>
      </c>
      <c r="M230" s="14">
        <f t="shared" si="48"/>
        <v>-0.75313244534396007</v>
      </c>
      <c r="O230" s="14">
        <f t="shared" si="49"/>
        <v>1.1700000000000008</v>
      </c>
      <c r="P230" s="14">
        <f t="shared" si="50"/>
        <v>-9.5524370101922312E-3</v>
      </c>
      <c r="Q230" s="14">
        <f t="shared" si="51"/>
        <v>-9.5880071511116743E-3</v>
      </c>
      <c r="R230" s="14">
        <f t="shared" si="52"/>
        <v>-9.5878649690533252E-3</v>
      </c>
      <c r="S230" s="14">
        <f t="shared" si="53"/>
        <v>-9.6613476972812196E-3</v>
      </c>
      <c r="T230" s="14">
        <f t="shared" si="54"/>
        <v>-0.95426879406527421</v>
      </c>
    </row>
    <row r="231" spans="2:20" x14ac:dyDescent="0.25">
      <c r="B231" s="16"/>
      <c r="C231" s="16"/>
      <c r="D231" s="16"/>
      <c r="E231" s="16">
        <f t="shared" si="44"/>
        <v>1.2200000000000009</v>
      </c>
      <c r="F231" s="16">
        <f t="shared" si="45"/>
        <v>1.6327905254645474</v>
      </c>
      <c r="H231" s="14"/>
      <c r="I231" s="14"/>
      <c r="J231" s="14"/>
      <c r="K231" s="14">
        <f t="shared" si="46"/>
        <v>1.2200000000000009</v>
      </c>
      <c r="L231" s="14">
        <f t="shared" si="47"/>
        <v>-0.76484679987170989</v>
      </c>
      <c r="M231" s="14">
        <f t="shared" si="48"/>
        <v>-0.764869950669954</v>
      </c>
      <c r="O231" s="14">
        <f t="shared" si="49"/>
        <v>1.1800000000000008</v>
      </c>
      <c r="P231" s="14">
        <f t="shared" si="50"/>
        <v>-9.6230585601046765E-3</v>
      </c>
      <c r="Q231" s="14">
        <f t="shared" si="51"/>
        <v>-9.6579776027401181E-3</v>
      </c>
      <c r="R231" s="14">
        <f t="shared" si="52"/>
        <v>-9.6578383352225027E-3</v>
      </c>
      <c r="S231" s="14">
        <f t="shared" si="53"/>
        <v>-9.7308658786540072E-3</v>
      </c>
      <c r="T231" s="14">
        <f t="shared" si="54"/>
        <v>-0.96393305345105484</v>
      </c>
    </row>
    <row r="232" spans="2:20" x14ac:dyDescent="0.25">
      <c r="B232" s="16"/>
      <c r="C232" s="16"/>
      <c r="D232" s="16"/>
      <c r="E232" s="16">
        <f t="shared" si="44"/>
        <v>1.2300000000000009</v>
      </c>
      <c r="F232" s="16">
        <f t="shared" si="45"/>
        <v>1.5735579164435565</v>
      </c>
      <c r="H232" s="14"/>
      <c r="I232" s="14"/>
      <c r="J232" s="14"/>
      <c r="K232" s="14">
        <f t="shared" si="46"/>
        <v>1.2300000000000009</v>
      </c>
      <c r="L232" s="14">
        <f t="shared" si="47"/>
        <v>-0.77663043648968499</v>
      </c>
      <c r="M232" s="14">
        <f t="shared" si="48"/>
        <v>-0.77665310803573373</v>
      </c>
      <c r="O232" s="14">
        <f t="shared" si="49"/>
        <v>1.1900000000000008</v>
      </c>
      <c r="P232" s="14">
        <f t="shared" si="50"/>
        <v>-9.6923837761272134E-3</v>
      </c>
      <c r="Q232" s="14">
        <f t="shared" si="51"/>
        <v>-9.7266579328574489E-3</v>
      </c>
      <c r="R232" s="14">
        <f t="shared" si="52"/>
        <v>-9.7265215393260215E-3</v>
      </c>
      <c r="S232" s="14">
        <f t="shared" si="53"/>
        <v>-9.799094972363977E-3</v>
      </c>
      <c r="T232" s="14">
        <f t="shared" si="54"/>
        <v>-0.97366602639986455</v>
      </c>
    </row>
    <row r="233" spans="2:20" x14ac:dyDescent="0.25">
      <c r="B233" s="16"/>
      <c r="C233" s="16"/>
      <c r="D233" s="16"/>
      <c r="E233" s="16">
        <f t="shared" si="44"/>
        <v>1.2400000000000009</v>
      </c>
      <c r="F233" s="16">
        <f t="shared" si="45"/>
        <v>1.5178699583248878</v>
      </c>
      <c r="H233" s="14"/>
      <c r="I233" s="14"/>
      <c r="J233" s="14"/>
      <c r="K233" s="14">
        <f t="shared" si="46"/>
        <v>1.2400000000000009</v>
      </c>
      <c r="L233" s="14">
        <f t="shared" si="47"/>
        <v>-0.7884587706871371</v>
      </c>
      <c r="M233" s="14">
        <f t="shared" si="48"/>
        <v>-0.78848096875285267</v>
      </c>
      <c r="O233" s="14">
        <f t="shared" si="49"/>
        <v>1.2000000000000008</v>
      </c>
      <c r="P233" s="14">
        <f t="shared" si="50"/>
        <v>-9.76042505282523E-3</v>
      </c>
      <c r="Q233" s="14">
        <f t="shared" si="51"/>
        <v>-9.7940605416878736E-3</v>
      </c>
      <c r="R233" s="14">
        <f t="shared" si="52"/>
        <v>-9.7939269816706784E-3</v>
      </c>
      <c r="S233" s="14">
        <f t="shared" si="53"/>
        <v>-9.866047574115756E-3</v>
      </c>
      <c r="T233" s="14">
        <f t="shared" si="54"/>
        <v>-0.98346643434547421</v>
      </c>
    </row>
    <row r="234" spans="2:20" x14ac:dyDescent="0.25">
      <c r="B234" s="16"/>
      <c r="C234" s="16"/>
      <c r="D234" s="16"/>
      <c r="E234" s="16">
        <f t="shared" si="44"/>
        <v>1.2500000000000009</v>
      </c>
      <c r="F234" s="16">
        <f t="shared" si="45"/>
        <v>1.4652003026128182</v>
      </c>
      <c r="H234" s="14"/>
      <c r="I234" s="14"/>
      <c r="J234" s="14"/>
      <c r="K234" s="14">
        <f t="shared" si="46"/>
        <v>1.2500000000000009</v>
      </c>
      <c r="L234" s="14">
        <f t="shared" si="47"/>
        <v>-0.80033086524608077</v>
      </c>
      <c r="M234" s="14">
        <f t="shared" si="48"/>
        <v>-0.80035259544593729</v>
      </c>
      <c r="O234" s="14">
        <f t="shared" si="49"/>
        <v>1.2100000000000009</v>
      </c>
      <c r="P234" s="14">
        <f t="shared" si="50"/>
        <v>-9.827194791641217E-3</v>
      </c>
      <c r="Q234" s="14">
        <f t="shared" si="51"/>
        <v>-9.8601978283284295E-3</v>
      </c>
      <c r="R234" s="14">
        <f t="shared" si="52"/>
        <v>-9.8600670614987281E-3</v>
      </c>
      <c r="S234" s="14">
        <f t="shared" si="53"/>
        <v>-9.9317362679362479E-3</v>
      </c>
      <c r="T234" s="14">
        <f t="shared" si="54"/>
        <v>-0.99333301115201289</v>
      </c>
    </row>
    <row r="235" spans="2:20" x14ac:dyDescent="0.25">
      <c r="B235" s="16"/>
      <c r="C235" s="16"/>
      <c r="D235" s="16"/>
      <c r="E235" s="16">
        <f t="shared" si="44"/>
        <v>1.2600000000000009</v>
      </c>
      <c r="F235" s="16">
        <f t="shared" si="45"/>
        <v>1.4151343436328083</v>
      </c>
      <c r="H235" s="14"/>
      <c r="I235" s="14"/>
      <c r="J235" s="14"/>
      <c r="K235" s="14">
        <f t="shared" si="46"/>
        <v>1.2600000000000009</v>
      </c>
      <c r="L235" s="14">
        <f t="shared" si="47"/>
        <v>-0.8122457939485761</v>
      </c>
      <c r="M235" s="14">
        <f t="shared" si="48"/>
        <v>-0.81226706174211771</v>
      </c>
      <c r="O235" s="14">
        <f t="shared" si="49"/>
        <v>1.2200000000000009</v>
      </c>
      <c r="P235" s="14">
        <f t="shared" si="50"/>
        <v>-9.8927053853313015E-3</v>
      </c>
      <c r="Q235" s="14">
        <f t="shared" si="51"/>
        <v>-9.9250821759221675E-3</v>
      </c>
      <c r="R235" s="14">
        <f t="shared" si="52"/>
        <v>-9.9249541621559256E-3</v>
      </c>
      <c r="S235" s="14">
        <f t="shared" si="53"/>
        <v>-9.9961736118119766E-3</v>
      </c>
      <c r="T235" s="14">
        <f t="shared" si="54"/>
        <v>-1.0032645030975629</v>
      </c>
    </row>
    <row r="236" spans="2:20" x14ac:dyDescent="0.25">
      <c r="B236" s="16"/>
      <c r="C236" s="16"/>
      <c r="D236" s="16"/>
      <c r="E236" s="16">
        <f t="shared" si="44"/>
        <v>1.2700000000000009</v>
      </c>
      <c r="F236" s="16">
        <f t="shared" si="45"/>
        <v>1.3673392357176115</v>
      </c>
      <c r="H236" s="14"/>
      <c r="I236" s="14"/>
      <c r="J236" s="14"/>
      <c r="K236" s="14">
        <f t="shared" si="46"/>
        <v>1.2700000000000009</v>
      </c>
      <c r="L236" s="14">
        <f t="shared" si="47"/>
        <v>-0.82420264127108012</v>
      </c>
      <c r="M236" s="14">
        <f t="shared" si="48"/>
        <v>-0.82422345196562963</v>
      </c>
      <c r="O236" s="14">
        <f t="shared" si="49"/>
        <v>1.2300000000000009</v>
      </c>
      <c r="P236" s="14">
        <f t="shared" si="50"/>
        <v>-9.9569692038514335E-3</v>
      </c>
      <c r="Q236" s="14">
        <f t="shared" si="51"/>
        <v>-9.9887259382433011E-3</v>
      </c>
      <c r="R236" s="14">
        <f t="shared" si="52"/>
        <v>-9.9886006376718236E-3</v>
      </c>
      <c r="S236" s="14">
        <f t="shared" si="53"/>
        <v>-1.005937212471965E-2</v>
      </c>
      <c r="T236" s="14">
        <f t="shared" si="54"/>
        <v>-1.0132596688442965</v>
      </c>
    </row>
    <row r="237" spans="2:20" x14ac:dyDescent="0.25">
      <c r="B237" s="16"/>
      <c r="C237" s="16"/>
      <c r="D237" s="16"/>
      <c r="E237" s="16">
        <f t="shared" si="44"/>
        <v>1.2800000000000009</v>
      </c>
      <c r="F237" s="16">
        <f t="shared" si="45"/>
        <v>1.3215434136132376</v>
      </c>
      <c r="H237" s="14"/>
      <c r="I237" s="14"/>
      <c r="J237" s="14"/>
      <c r="K237" s="14">
        <f t="shared" si="46"/>
        <v>1.2800000000000009</v>
      </c>
      <c r="L237" s="14">
        <f t="shared" si="47"/>
        <v>-0.83620050208446639</v>
      </c>
      <c r="M237" s="14">
        <f t="shared" si="48"/>
        <v>-0.8362208608380669</v>
      </c>
      <c r="O237" s="14">
        <f t="shared" si="49"/>
        <v>1.2400000000000009</v>
      </c>
      <c r="P237" s="14">
        <f t="shared" si="50"/>
        <v>-1.001999858161863E-2</v>
      </c>
      <c r="Q237" s="14">
        <f t="shared" si="51"/>
        <v>-1.0051141427620931E-2</v>
      </c>
      <c r="R237" s="14">
        <f t="shared" si="52"/>
        <v>-1.0051018800678791E-2</v>
      </c>
      <c r="S237" s="14">
        <f t="shared" si="53"/>
        <v>-1.0121344274976903E-2</v>
      </c>
      <c r="T237" s="14">
        <f t="shared" si="54"/>
        <v>-1.0233172793964957</v>
      </c>
    </row>
    <row r="238" spans="2:20" x14ac:dyDescent="0.25">
      <c r="B238" s="16"/>
      <c r="C238" s="16"/>
      <c r="D238" s="16"/>
      <c r="E238" s="16">
        <f t="shared" ref="E238:E301" si="55">E237+$B$109</f>
        <v>1.2900000000000009</v>
      </c>
      <c r="F238" s="16">
        <f t="shared" ref="F238:F301" si="56">F237+($B$109)*(-3*E237^2-2*E237*F237)/(E237^2+COS(F237))</f>
        <v>1.2775221995903072</v>
      </c>
      <c r="H238" s="14"/>
      <c r="I238" s="14"/>
      <c r="J238" s="14"/>
      <c r="K238" s="14">
        <f t="shared" ref="K238:K301" si="57">K237+$H$109</f>
        <v>1.2900000000000009</v>
      </c>
      <c r="L238" s="14">
        <f t="shared" ref="L238:L301" si="58">M237+($H$109)*(-3*K237^2-2*K237*M237)/(K237^2+COS(M237))</f>
        <v>-0.84823848136015645</v>
      </c>
      <c r="M238" s="14">
        <f t="shared" ref="M238:M301" si="59">M237+($H$109/2)*((-3*K237^2-2*K237*M237)/(K237^2+COS(M237))+(-3*K238^2-2*K238*L238)/(K238^2+COS(L238)))</f>
        <v>-0.84825839318472374</v>
      </c>
      <c r="O238" s="14">
        <f t="shared" si="49"/>
        <v>1.2500000000000009</v>
      </c>
      <c r="P238" s="14">
        <f t="shared" si="50"/>
        <v>-1.0081805806075051E-2</v>
      </c>
      <c r="Q238" s="14">
        <f t="shared" si="51"/>
        <v>-1.0112340904130124E-2</v>
      </c>
      <c r="R238" s="14">
        <f t="shared" si="52"/>
        <v>-1.0112220911598736E-2</v>
      </c>
      <c r="S238" s="14">
        <f t="shared" si="53"/>
        <v>-1.0182102469842462E-2</v>
      </c>
      <c r="T238" s="14">
        <f t="shared" si="54"/>
        <v>-1.0334361180477249</v>
      </c>
    </row>
    <row r="239" spans="2:20" x14ac:dyDescent="0.25">
      <c r="B239" s="16"/>
      <c r="C239" s="16"/>
      <c r="D239" s="16"/>
      <c r="E239" s="16">
        <f t="shared" si="55"/>
        <v>1.3000000000000009</v>
      </c>
      <c r="F239" s="16">
        <f t="shared" si="56"/>
        <v>1.2350874372725125</v>
      </c>
      <c r="H239" s="14"/>
      <c r="I239" s="14"/>
      <c r="J239" s="14"/>
      <c r="K239" s="14">
        <f t="shared" si="57"/>
        <v>1.3000000000000009</v>
      </c>
      <c r="L239" s="14">
        <f t="shared" si="58"/>
        <v>-0.86031569388276063</v>
      </c>
      <c r="M239" s="14">
        <f t="shared" si="59"/>
        <v>-0.86033516364743046</v>
      </c>
      <c r="O239" s="14">
        <f t="shared" si="49"/>
        <v>1.2600000000000009</v>
      </c>
      <c r="P239" s="14">
        <f t="shared" si="50"/>
        <v>-1.0142403107484739E-2</v>
      </c>
      <c r="Q239" s="14">
        <f t="shared" si="51"/>
        <v>-1.0172336565981401E-2</v>
      </c>
      <c r="R239" s="14">
        <f t="shared" si="52"/>
        <v>-1.0172219169028366E-2</v>
      </c>
      <c r="S239" s="14">
        <f t="shared" si="53"/>
        <v>-1.0241659046297279E-2</v>
      </c>
      <c r="T239" s="14">
        <f t="shared" si="54"/>
        <v>-1.0436149803183585</v>
      </c>
    </row>
    <row r="240" spans="2:20" x14ac:dyDescent="0.25">
      <c r="B240" s="16"/>
      <c r="C240" s="16"/>
      <c r="D240" s="16"/>
      <c r="E240" s="16">
        <f t="shared" si="55"/>
        <v>1.3100000000000009</v>
      </c>
      <c r="F240" s="16">
        <f t="shared" si="56"/>
        <v>1.1940798648669073</v>
      </c>
      <c r="H240" s="14"/>
      <c r="I240" s="14"/>
      <c r="J240" s="14"/>
      <c r="K240" s="14">
        <f t="shared" si="57"/>
        <v>1.3100000000000009</v>
      </c>
      <c r="L240" s="14">
        <f t="shared" si="58"/>
        <v>-0.87243126396959703</v>
      </c>
      <c r="M240" s="14">
        <f t="shared" si="59"/>
        <v>-0.87245029640424865</v>
      </c>
      <c r="O240" s="14">
        <f t="shared" si="49"/>
        <v>1.2700000000000009</v>
      </c>
      <c r="P240" s="14">
        <f t="shared" si="50"/>
        <v>-1.0201802649895231E-2</v>
      </c>
      <c r="Q240" s="14">
        <f t="shared" si="51"/>
        <v>-1.0231140541041999E-2</v>
      </c>
      <c r="R240" s="14">
        <f t="shared" si="52"/>
        <v>-1.0231025701256502E-2</v>
      </c>
      <c r="S240" s="14">
        <f t="shared" si="53"/>
        <v>-1.0300026262940402E-2</v>
      </c>
      <c r="T240" s="14">
        <f t="shared" si="54"/>
        <v>-1.0538526738845972</v>
      </c>
    </row>
    <row r="241" spans="2:20" x14ac:dyDescent="0.25">
      <c r="B241" s="16"/>
      <c r="C241" s="16"/>
      <c r="D241" s="16"/>
      <c r="E241" s="16">
        <f t="shared" si="55"/>
        <v>1.320000000000001</v>
      </c>
      <c r="F241" s="16">
        <f t="shared" si="56"/>
        <v>1.1543633980088037</v>
      </c>
      <c r="H241" s="14"/>
      <c r="I241" s="14"/>
      <c r="J241" s="14"/>
      <c r="K241" s="14">
        <f t="shared" si="57"/>
        <v>1.320000000000001</v>
      </c>
      <c r="L241" s="14">
        <f t="shared" si="58"/>
        <v>-0.88458432519742158</v>
      </c>
      <c r="M241" s="14">
        <f t="shared" si="59"/>
        <v>-0.88460292489636205</v>
      </c>
      <c r="O241" s="14">
        <f t="shared" si="49"/>
        <v>1.2800000000000009</v>
      </c>
      <c r="P241" s="14">
        <f t="shared" si="50"/>
        <v>-1.0260016523198552E-2</v>
      </c>
      <c r="Q241" s="14">
        <f t="shared" si="51"/>
        <v>-1.028876487942435E-2</v>
      </c>
      <c r="R241" s="14">
        <f t="shared" si="52"/>
        <v>-1.0288652558848784E-2</v>
      </c>
      <c r="S241" s="14">
        <f t="shared" si="53"/>
        <v>-1.0357216292935661E-2</v>
      </c>
      <c r="T241" s="14">
        <f t="shared" si="54"/>
        <v>-1.064148018500044</v>
      </c>
    </row>
    <row r="242" spans="2:20" x14ac:dyDescent="0.25">
      <c r="B242" s="16"/>
      <c r="C242" s="16"/>
      <c r="D242" s="16"/>
      <c r="E242" s="16">
        <f t="shared" si="55"/>
        <v>1.330000000000001</v>
      </c>
      <c r="F242" s="16">
        <f t="shared" si="56"/>
        <v>1.1158207726463505</v>
      </c>
      <c r="H242" s="14"/>
      <c r="I242" s="14"/>
      <c r="J242" s="14"/>
      <c r="K242" s="14">
        <f t="shared" si="57"/>
        <v>1.330000000000001</v>
      </c>
      <c r="L242" s="14">
        <f t="shared" si="58"/>
        <v>-0.89677402013667096</v>
      </c>
      <c r="M242" s="14">
        <f t="shared" si="59"/>
        <v>-0.8967921915624647</v>
      </c>
      <c r="O242" s="14">
        <f t="shared" ref="O242:O305" si="60">O241+$R$110</f>
        <v>1.2900000000000009</v>
      </c>
      <c r="P242" s="14">
        <f t="shared" ref="P242:P305" si="61">$R$110*(((-3*O241^2)-2*O241*T241)/((O241^2)+COS(T241)))</f>
        <v>-1.0317056736228111E-2</v>
      </c>
      <c r="Q242" s="14">
        <f t="shared" ref="Q242:Q305" si="62">$R$110*(((-3*(O241+(1/2)*$R$110)^2)-2*(O241+(1/2)*$R$110)*(T241+(1/2)*P242))/(((O241+(1/2)*$R$110)^2)+COS((T241+(1/2)*P242))))</f>
        <v>-1.0345221547079645E-2</v>
      </c>
      <c r="R242" s="14">
        <f t="shared" ref="R242:R305" si="63">$R$110*(((-3*(O241+(1/2)*$R$110)^2)-2*(O241+(1/2)*$R$110)*(T241+(1/2)*Q242))/(((O241+(1/2)*$R$110)^2)+COS((T241+(1/2)*Q242))))</f>
        <v>-1.0345111708237683E-2</v>
      </c>
      <c r="S242" s="14">
        <f t="shared" ref="S242:S305" si="64">$R$110*(((-3*(O241+$R$110)^2)-2*(O241+$R$110)*(T241+(1/2)*R242))/(((O241+$R$110)^2)+COS((T241+(1/2)*R242))))</f>
        <v>-1.0413241217947304E-2</v>
      </c>
      <c r="T242" s="14">
        <f t="shared" ref="T242:T305" si="65">T241+(1/6)*(P242+2*Q242+2*R242+S242)</f>
        <v>-1.0744998459108457</v>
      </c>
    </row>
    <row r="243" spans="2:20" x14ac:dyDescent="0.25">
      <c r="B243" s="16"/>
      <c r="C243" s="16"/>
      <c r="D243" s="16"/>
      <c r="E243" s="16">
        <f t="shared" si="55"/>
        <v>1.340000000000001</v>
      </c>
      <c r="F243" s="16">
        <f t="shared" si="56"/>
        <v>1.0783501751598357</v>
      </c>
      <c r="H243" s="14"/>
      <c r="I243" s="14"/>
      <c r="J243" s="14"/>
      <c r="K243" s="14">
        <f t="shared" si="57"/>
        <v>1.340000000000001</v>
      </c>
      <c r="L243" s="14">
        <f t="shared" si="58"/>
        <v>-0.90899950009349162</v>
      </c>
      <c r="M243" s="14">
        <f t="shared" si="59"/>
        <v>-0.90901724758092073</v>
      </c>
      <c r="O243" s="14">
        <f t="shared" si="60"/>
        <v>1.3000000000000009</v>
      </c>
      <c r="P243" s="14">
        <f t="shared" si="61"/>
        <v>-1.0372935210830421E-2</v>
      </c>
      <c r="Q243" s="14">
        <f t="shared" si="62"/>
        <v>-1.0400522420336282E-2</v>
      </c>
      <c r="R243" s="14">
        <f t="shared" si="63"/>
        <v>-1.0400415026257603E-2</v>
      </c>
      <c r="S243" s="14">
        <f t="shared" si="64"/>
        <v>-1.0468113023005177E-2</v>
      </c>
      <c r="T243" s="14">
        <f t="shared" si="65"/>
        <v>-1.0849069997653495</v>
      </c>
    </row>
    <row r="244" spans="2:20" x14ac:dyDescent="0.25">
      <c r="B244" s="16"/>
      <c r="C244" s="16"/>
      <c r="D244" s="16"/>
      <c r="E244" s="16">
        <f t="shared" si="55"/>
        <v>1.350000000000001</v>
      </c>
      <c r="F244" s="16">
        <f t="shared" si="56"/>
        <v>1.0418626013830425</v>
      </c>
      <c r="H244" s="14"/>
      <c r="I244" s="14"/>
      <c r="J244" s="14"/>
      <c r="K244" s="14">
        <f t="shared" si="57"/>
        <v>1.350000000000001</v>
      </c>
      <c r="L244" s="14">
        <f t="shared" si="58"/>
        <v>-0.92125992485979991</v>
      </c>
      <c r="M244" s="14">
        <f t="shared" si="59"/>
        <v>-0.9212772526199412</v>
      </c>
      <c r="O244" s="14">
        <f t="shared" si="60"/>
        <v>1.3100000000000009</v>
      </c>
      <c r="P244" s="14">
        <f t="shared" si="61"/>
        <v>-1.0427663776852563E-2</v>
      </c>
      <c r="Q244" s="14">
        <f t="shared" si="62"/>
        <v>-1.0454679281325326E-2</v>
      </c>
      <c r="R244" s="14">
        <f t="shared" si="63"/>
        <v>-1.0454574295567152E-2</v>
      </c>
      <c r="S244" s="14">
        <f t="shared" si="64"/>
        <v>-1.0521843592241812E-2</v>
      </c>
      <c r="T244" s="14">
        <f t="shared" si="65"/>
        <v>-1.0953683355191628</v>
      </c>
    </row>
    <row r="245" spans="2:20" x14ac:dyDescent="0.25">
      <c r="B245" s="16"/>
      <c r="C245" s="16"/>
      <c r="D245" s="16"/>
      <c r="E245" s="16">
        <f t="shared" si="55"/>
        <v>1.360000000000001</v>
      </c>
      <c r="F245" s="16">
        <f t="shared" si="56"/>
        <v>1.0062797620737576</v>
      </c>
      <c r="H245" s="14"/>
      <c r="I245" s="14"/>
      <c r="J245" s="14"/>
      <c r="K245" s="14">
        <f t="shared" si="57"/>
        <v>1.360000000000001</v>
      </c>
      <c r="L245" s="14">
        <f t="shared" si="58"/>
        <v>-0.93355446247159013</v>
      </c>
      <c r="M245" s="14">
        <f t="shared" si="59"/>
        <v>-0.93357137459599648</v>
      </c>
      <c r="O245" s="14">
        <f t="shared" si="60"/>
        <v>1.320000000000001</v>
      </c>
      <c r="P245" s="14">
        <f t="shared" si="61"/>
        <v>-1.048125416798858E-2</v>
      </c>
      <c r="Q245" s="14">
        <f t="shared" si="62"/>
        <v>-1.0507703814237095E-2</v>
      </c>
      <c r="R245" s="14">
        <f t="shared" si="63"/>
        <v>-1.0507601200902739E-2</v>
      </c>
      <c r="S245" s="14">
        <f t="shared" si="64"/>
        <v>-1.0574444705446259E-2</v>
      </c>
      <c r="T245" s="14">
        <f t="shared" si="65"/>
        <v>-1.1058827203364485</v>
      </c>
    </row>
    <row r="246" spans="2:20" x14ac:dyDescent="0.25">
      <c r="B246" s="16"/>
      <c r="C246" s="16"/>
      <c r="D246" s="16"/>
      <c r="E246" s="16">
        <f t="shared" si="55"/>
        <v>1.370000000000001</v>
      </c>
      <c r="F246" s="16">
        <f t="shared" si="56"/>
        <v>0.97153240374249716</v>
      </c>
      <c r="H246" s="14"/>
      <c r="I246" s="14"/>
      <c r="J246" s="14"/>
      <c r="K246" s="14">
        <f t="shared" si="57"/>
        <v>1.370000000000001</v>
      </c>
      <c r="L246" s="14">
        <f t="shared" si="58"/>
        <v>-0.94588228897568527</v>
      </c>
      <c r="M246" s="14">
        <f t="shared" si="59"/>
        <v>-0.94589878944065808</v>
      </c>
      <c r="O246" s="14">
        <f t="shared" si="60"/>
        <v>1.330000000000001</v>
      </c>
      <c r="P246" s="14">
        <f t="shared" si="61"/>
        <v>-1.0533718018429887E-2</v>
      </c>
      <c r="Q246" s="14">
        <f t="shared" si="62"/>
        <v>-1.0559607602355074E-2</v>
      </c>
      <c r="R246" s="14">
        <f t="shared" si="63"/>
        <v>-1.0559507326109684E-2</v>
      </c>
      <c r="S246" s="14">
        <f t="shared" si="64"/>
        <v>-1.0625928035381186E-2</v>
      </c>
      <c r="T246" s="14">
        <f t="shared" si="65"/>
        <v>-1.1164490329882386</v>
      </c>
    </row>
    <row r="247" spans="2:20" x14ac:dyDescent="0.25">
      <c r="B247" s="16"/>
      <c r="C247" s="16"/>
      <c r="D247" s="16"/>
      <c r="E247" s="16">
        <f t="shared" si="55"/>
        <v>1.380000000000001</v>
      </c>
      <c r="F247" s="16">
        <f t="shared" si="56"/>
        <v>0.9375589491774744</v>
      </c>
      <c r="H247" s="14"/>
      <c r="I247" s="14"/>
      <c r="J247" s="14"/>
      <c r="K247" s="14">
        <f t="shared" si="57"/>
        <v>1.380000000000001</v>
      </c>
      <c r="L247" s="14">
        <f t="shared" si="58"/>
        <v>-0.95824258820509756</v>
      </c>
      <c r="M247" s="14">
        <f t="shared" si="59"/>
        <v>-0.95825868087603905</v>
      </c>
      <c r="O247" s="14">
        <f t="shared" si="60"/>
        <v>1.340000000000001</v>
      </c>
      <c r="P247" s="14">
        <f t="shared" si="61"/>
        <v>-1.0585066860266898E-2</v>
      </c>
      <c r="Q247" s="14">
        <f t="shared" si="62"/>
        <v>-1.0610402125815295E-2</v>
      </c>
      <c r="R247" s="14">
        <f t="shared" si="63"/>
        <v>-1.0610304151898935E-2</v>
      </c>
      <c r="S247" s="14">
        <f t="shared" si="64"/>
        <v>-1.0676305145812111E-2</v>
      </c>
      <c r="T247" s="14">
        <f t="shared" si="65"/>
        <v>-1.1270661637484898</v>
      </c>
    </row>
    <row r="248" spans="2:20" x14ac:dyDescent="0.25">
      <c r="B248" s="16"/>
      <c r="C248" s="16"/>
      <c r="D248" s="16"/>
      <c r="E248" s="16">
        <f t="shared" si="55"/>
        <v>1.390000000000001</v>
      </c>
      <c r="F248" s="16">
        <f t="shared" si="56"/>
        <v>0.90430438686445347</v>
      </c>
      <c r="H248" s="14"/>
      <c r="I248" s="14"/>
      <c r="J248" s="14"/>
      <c r="K248" s="14">
        <f t="shared" si="57"/>
        <v>1.390000000000001</v>
      </c>
      <c r="L248" s="14">
        <f t="shared" si="58"/>
        <v>-0.97063455156314615</v>
      </c>
      <c r="M248" s="14">
        <f t="shared" si="59"/>
        <v>-0.97065024019898005</v>
      </c>
      <c r="O248" s="14">
        <f t="shared" si="60"/>
        <v>1.350000000000001</v>
      </c>
      <c r="P248" s="14">
        <f t="shared" si="61"/>
        <v>-1.0635312121591099E-2</v>
      </c>
      <c r="Q248" s="14">
        <f t="shared" si="62"/>
        <v>-1.0660098760041434E-2</v>
      </c>
      <c r="R248" s="14">
        <f t="shared" si="63"/>
        <v>-1.0660003054279655E-2</v>
      </c>
      <c r="S248" s="14">
        <f t="shared" si="64"/>
        <v>-1.0725587490199298E-2</v>
      </c>
      <c r="T248" s="14">
        <f t="shared" si="65"/>
        <v>-1.1377330142885618</v>
      </c>
    </row>
    <row r="249" spans="2:20" x14ac:dyDescent="0.25">
      <c r="B249" s="16"/>
      <c r="C249" s="16"/>
      <c r="D249" s="16"/>
      <c r="E249" s="16">
        <f t="shared" si="55"/>
        <v>1.400000000000001</v>
      </c>
      <c r="F249" s="16">
        <f t="shared" si="56"/>
        <v>0.87171935621925223</v>
      </c>
      <c r="H249" s="14"/>
      <c r="I249" s="14"/>
      <c r="J249" s="14"/>
      <c r="K249" s="14">
        <f t="shared" si="57"/>
        <v>1.400000000000001</v>
      </c>
      <c r="L249" s="14">
        <f t="shared" si="58"/>
        <v>-0.98305737781645552</v>
      </c>
      <c r="M249" s="14">
        <f t="shared" si="59"/>
        <v>-0.98307266607410559</v>
      </c>
      <c r="O249" s="14">
        <f t="shared" si="60"/>
        <v>1.360000000000001</v>
      </c>
      <c r="P249" s="14">
        <f t="shared" si="61"/>
        <v>-1.0684465125248597E-2</v>
      </c>
      <c r="Q249" s="14">
        <f t="shared" si="62"/>
        <v>-1.0708708774807474E-2</v>
      </c>
      <c r="R249" s="14">
        <f t="shared" si="63"/>
        <v>-1.0708615303619584E-2</v>
      </c>
      <c r="S249" s="14">
        <f t="shared" si="64"/>
        <v>-1.0773786411004864E-2</v>
      </c>
      <c r="T249" s="14">
        <f t="shared" si="65"/>
        <v>-1.1484484975707463</v>
      </c>
    </row>
    <row r="250" spans="2:20" x14ac:dyDescent="0.25">
      <c r="B250" s="16"/>
      <c r="C250" s="16"/>
      <c r="D250" s="16"/>
      <c r="E250" s="16">
        <f t="shared" si="55"/>
        <v>1.410000000000001</v>
      </c>
      <c r="F250" s="16">
        <f t="shared" si="56"/>
        <v>0.83975938836131425</v>
      </c>
      <c r="H250" s="14"/>
      <c r="I250" s="14"/>
      <c r="J250" s="14"/>
      <c r="K250" s="14">
        <f t="shared" si="57"/>
        <v>1.410000000000001</v>
      </c>
      <c r="L250" s="14">
        <f t="shared" si="58"/>
        <v>-0.99551027289693805</v>
      </c>
      <c r="M250" s="14">
        <f t="shared" si="59"/>
        <v>-0.99552516433585403</v>
      </c>
      <c r="O250" s="14">
        <f t="shared" si="60"/>
        <v>1.370000000000001</v>
      </c>
      <c r="P250" s="14">
        <f t="shared" si="61"/>
        <v>-1.07325370881981E-2</v>
      </c>
      <c r="Q250" s="14">
        <f t="shared" si="62"/>
        <v>-1.0756243333882044E-2</v>
      </c>
      <c r="R250" s="14">
        <f t="shared" si="63"/>
        <v>-1.075615206428715E-2</v>
      </c>
      <c r="S250" s="14">
        <f t="shared" si="64"/>
        <v>-1.0820913139569555E-2</v>
      </c>
      <c r="T250" s="14">
        <f t="shared" si="65"/>
        <v>-1.1592115377414307</v>
      </c>
    </row>
    <row r="251" spans="2:20" x14ac:dyDescent="0.25">
      <c r="B251" s="16"/>
      <c r="C251" s="16"/>
      <c r="D251" s="16"/>
      <c r="E251" s="16">
        <f t="shared" si="55"/>
        <v>1.420000000000001</v>
      </c>
      <c r="F251" s="16">
        <f t="shared" si="56"/>
        <v>0.80838427154094705</v>
      </c>
      <c r="H251" s="14"/>
      <c r="I251" s="14"/>
      <c r="J251" s="14"/>
      <c r="K251" s="14">
        <f t="shared" si="57"/>
        <v>1.420000000000001</v>
      </c>
      <c r="L251" s="14">
        <f t="shared" si="58"/>
        <v>-1.007992449712845</v>
      </c>
      <c r="M251" s="14">
        <f t="shared" si="59"/>
        <v>-1.0080069477995659</v>
      </c>
      <c r="O251" s="14">
        <f t="shared" si="60"/>
        <v>1.380000000000001</v>
      </c>
      <c r="P251" s="14">
        <f t="shared" si="61"/>
        <v>-1.0779539121428155E-2</v>
      </c>
      <c r="Q251" s="14">
        <f t="shared" si="62"/>
        <v>-1.0802713495209859E-2</v>
      </c>
      <c r="R251" s="14">
        <f t="shared" si="63"/>
        <v>-1.0802624394830856E-2</v>
      </c>
      <c r="S251" s="14">
        <f t="shared" si="64"/>
        <v>-1.0866978796515207E-2</v>
      </c>
      <c r="T251" s="14">
        <f t="shared" si="65"/>
        <v>-1.1700210700244349</v>
      </c>
    </row>
    <row r="252" spans="2:20" x14ac:dyDescent="0.25">
      <c r="B252" s="16"/>
      <c r="C252" s="16"/>
      <c r="D252" s="16"/>
      <c r="E252" s="16">
        <f t="shared" si="55"/>
        <v>1.430000000000001</v>
      </c>
      <c r="F252" s="16">
        <f t="shared" si="56"/>
        <v>0.77755751729058242</v>
      </c>
      <c r="H252" s="14"/>
      <c r="I252" s="14"/>
      <c r="J252" s="14"/>
      <c r="K252" s="14">
        <f t="shared" si="57"/>
        <v>1.430000000000001</v>
      </c>
      <c r="L252" s="14">
        <f t="shared" si="58"/>
        <v>-1.0205031279689487</v>
      </c>
      <c r="M252" s="14">
        <f t="shared" si="59"/>
        <v>-1.0205172360816952</v>
      </c>
      <c r="O252" s="14">
        <f t="shared" si="60"/>
        <v>1.390000000000001</v>
      </c>
      <c r="P252" s="14">
        <f t="shared" si="61"/>
        <v>-1.0825482230390118E-2</v>
      </c>
      <c r="Q252" s="14">
        <f t="shared" si="62"/>
        <v>-1.0848130211587871E-2</v>
      </c>
      <c r="R252" s="14">
        <f t="shared" si="63"/>
        <v>-1.0848043248653507E-2</v>
      </c>
      <c r="S252" s="14">
        <f t="shared" si="64"/>
        <v>-1.0911994392630926E-2</v>
      </c>
      <c r="T252" s="14">
        <f t="shared" si="65"/>
        <v>-1.1808760406150189</v>
      </c>
    </row>
    <row r="253" spans="2:20" x14ac:dyDescent="0.25">
      <c r="B253" s="16"/>
      <c r="C253" s="16"/>
      <c r="D253" s="16"/>
      <c r="E253" s="16">
        <f t="shared" si="55"/>
        <v>1.4400000000000011</v>
      </c>
      <c r="F253" s="16">
        <f t="shared" si="56"/>
        <v>0.7472459085871288</v>
      </c>
      <c r="H253" s="14"/>
      <c r="I253" s="14"/>
      <c r="J253" s="14"/>
      <c r="K253" s="14">
        <f t="shared" si="57"/>
        <v>1.4400000000000011</v>
      </c>
      <c r="L253" s="14">
        <f t="shared" si="58"/>
        <v>-1.0330415339959051</v>
      </c>
      <c r="M253" s="14">
        <f t="shared" si="59"/>
        <v>-1.0330552554291892</v>
      </c>
      <c r="O253" s="14">
        <f t="shared" si="60"/>
        <v>1.400000000000001</v>
      </c>
      <c r="P253" s="14">
        <f t="shared" si="61"/>
        <v>-1.0870377315905167E-2</v>
      </c>
      <c r="Q253" s="14">
        <f t="shared" si="62"/>
        <v>-1.0892504331795073E-2</v>
      </c>
      <c r="R253" s="14">
        <f t="shared" si="63"/>
        <v>-1.0892419475140214E-2</v>
      </c>
      <c r="S253" s="14">
        <f t="shared" si="64"/>
        <v>-1.0955970830202466E-2</v>
      </c>
      <c r="T253" s="14">
        <f t="shared" si="65"/>
        <v>-1.1917754065750152</v>
      </c>
    </row>
    <row r="254" spans="2:20" x14ac:dyDescent="0.25">
      <c r="B254" s="16"/>
      <c r="C254" s="16"/>
      <c r="D254" s="16"/>
      <c r="E254" s="16">
        <f t="shared" si="55"/>
        <v>1.4500000000000011</v>
      </c>
      <c r="F254" s="16">
        <f t="shared" si="56"/>
        <v>0.71741911526457547</v>
      </c>
      <c r="H254" s="14"/>
      <c r="I254" s="14"/>
      <c r="J254" s="14"/>
      <c r="K254" s="14">
        <f t="shared" si="57"/>
        <v>1.4500000000000011</v>
      </c>
      <c r="L254" s="14">
        <f t="shared" si="58"/>
        <v>-1.0456069005888196</v>
      </c>
      <c r="M254" s="14">
        <f t="shared" si="59"/>
        <v>-1.0456202385580664</v>
      </c>
      <c r="O254" s="14">
        <f t="shared" si="60"/>
        <v>1.410000000000001</v>
      </c>
      <c r="P254" s="14">
        <f t="shared" si="61"/>
        <v>-1.0914235175505247E-2</v>
      </c>
      <c r="Q254" s="14">
        <f t="shared" si="62"/>
        <v>-1.0935846602136793E-2</v>
      </c>
      <c r="R254" s="14">
        <f t="shared" si="63"/>
        <v>-1.0935763821201008E-2</v>
      </c>
      <c r="S254" s="14">
        <f t="shared" si="64"/>
        <v>-1.099891890474604E-2</v>
      </c>
      <c r="T254" s="14">
        <f t="shared" si="65"/>
        <v>-1.2027181357295031</v>
      </c>
    </row>
    <row r="255" spans="2:20" x14ac:dyDescent="0.25">
      <c r="B255" s="16"/>
      <c r="C255" s="16"/>
      <c r="D255" s="16"/>
      <c r="E255" s="16">
        <f t="shared" si="55"/>
        <v>1.4600000000000011</v>
      </c>
      <c r="F255" s="16">
        <f t="shared" si="56"/>
        <v>0.68804936493905555</v>
      </c>
      <c r="H255" s="14"/>
      <c r="I255" s="14"/>
      <c r="J255" s="14"/>
      <c r="K255" s="14">
        <f t="shared" si="57"/>
        <v>1.4600000000000011</v>
      </c>
      <c r="L255" s="14">
        <f t="shared" si="58"/>
        <v>-1.0581984668550328</v>
      </c>
      <c r="M255" s="14">
        <f t="shared" si="59"/>
        <v>-1.0582114245012044</v>
      </c>
      <c r="O255" s="14">
        <f t="shared" si="60"/>
        <v>1.420000000000001</v>
      </c>
      <c r="P255" s="14">
        <f t="shared" si="61"/>
        <v>-1.0957066505169446E-2</v>
      </c>
      <c r="Q255" s="14">
        <f t="shared" si="62"/>
        <v>-1.0978167668365712E-2</v>
      </c>
      <c r="R255" s="14">
        <f t="shared" si="63"/>
        <v>-1.0978086933190301E-2</v>
      </c>
      <c r="S255" s="14">
        <f t="shared" si="64"/>
        <v>-1.104084930710931E-2</v>
      </c>
      <c r="T255" s="14">
        <f t="shared" si="65"/>
        <v>-1.2137032065654016</v>
      </c>
    </row>
    <row r="256" spans="2:20" x14ac:dyDescent="0.25">
      <c r="B256" s="16"/>
      <c r="C256" s="16"/>
      <c r="D256" s="16"/>
      <c r="E256" s="16">
        <f t="shared" si="55"/>
        <v>1.4700000000000011</v>
      </c>
      <c r="F256" s="16">
        <f t="shared" si="56"/>
        <v>0.65911116004185011</v>
      </c>
      <c r="H256" s="14"/>
      <c r="I256" s="14"/>
      <c r="J256" s="14"/>
      <c r="K256" s="14">
        <f t="shared" si="57"/>
        <v>1.4700000000000011</v>
      </c>
      <c r="L256" s="14">
        <f t="shared" si="58"/>
        <v>-1.0708154780711201</v>
      </c>
      <c r="M256" s="14">
        <f t="shared" si="59"/>
        <v>-1.0708280584653316</v>
      </c>
      <c r="O256" s="14">
        <f t="shared" si="60"/>
        <v>1.430000000000001</v>
      </c>
      <c r="P256" s="14">
        <f t="shared" si="61"/>
        <v>-1.0998881901418985E-2</v>
      </c>
      <c r="Q256" s="14">
        <f t="shared" si="62"/>
        <v>-1.1019478077943535E-2</v>
      </c>
      <c r="R256" s="14">
        <f t="shared" si="63"/>
        <v>-1.1019399359167072E-2</v>
      </c>
      <c r="S256" s="14">
        <f t="shared" si="64"/>
        <v>-1.1081772625903888E-2</v>
      </c>
      <c r="T256" s="14">
        <f t="shared" si="65"/>
        <v>-1.2247296081323256</v>
      </c>
    </row>
    <row r="257" spans="2:20" x14ac:dyDescent="0.25">
      <c r="B257" s="16"/>
      <c r="C257" s="16"/>
      <c r="D257" s="16"/>
      <c r="E257" s="16">
        <f t="shared" si="55"/>
        <v>1.4800000000000011</v>
      </c>
      <c r="F257" s="16">
        <f t="shared" si="56"/>
        <v>0.63058103337191829</v>
      </c>
      <c r="H257" s="14"/>
      <c r="I257" s="14"/>
      <c r="J257" s="14"/>
      <c r="K257" s="14">
        <f t="shared" si="57"/>
        <v>1.4800000000000011</v>
      </c>
      <c r="L257" s="14">
        <f t="shared" si="58"/>
        <v>-1.0834571855490795</v>
      </c>
      <c r="M257" s="14">
        <f t="shared" si="59"/>
        <v>-1.0834693916972025</v>
      </c>
      <c r="O257" s="14">
        <f t="shared" si="60"/>
        <v>1.4400000000000011</v>
      </c>
      <c r="P257" s="14">
        <f t="shared" si="61"/>
        <v>-1.1039691863735246E-2</v>
      </c>
      <c r="Q257" s="14">
        <f t="shared" si="62"/>
        <v>-1.1059788282608543E-2</v>
      </c>
      <c r="R257" s="14">
        <f t="shared" si="63"/>
        <v>-1.1059711551461116E-2</v>
      </c>
      <c r="S257" s="14">
        <f t="shared" si="64"/>
        <v>-1.1121699350235143E-2</v>
      </c>
      <c r="T257" s="14">
        <f t="shared" si="65"/>
        <v>-1.2357963399460106</v>
      </c>
    </row>
    <row r="258" spans="2:20" x14ac:dyDescent="0.25">
      <c r="B258" s="16"/>
      <c r="C258" s="16"/>
      <c r="D258" s="16"/>
      <c r="E258" s="16">
        <f t="shared" si="55"/>
        <v>1.4900000000000011</v>
      </c>
      <c r="F258" s="16">
        <f t="shared" si="56"/>
        <v>0.60243733600426119</v>
      </c>
      <c r="H258" s="14"/>
      <c r="I258" s="14"/>
      <c r="J258" s="14"/>
      <c r="K258" s="14">
        <f t="shared" si="57"/>
        <v>1.4900000000000011</v>
      </c>
      <c r="L258" s="14">
        <f t="shared" si="58"/>
        <v>-1.0961228465116784</v>
      </c>
      <c r="M258" s="14">
        <f t="shared" si="59"/>
        <v>-1.0961346813589221</v>
      </c>
      <c r="O258" s="14">
        <f t="shared" si="60"/>
        <v>1.4500000000000011</v>
      </c>
      <c r="P258" s="14">
        <f t="shared" si="61"/>
        <v>-1.1079506797267142E-2</v>
      </c>
      <c r="Q258" s="14">
        <f t="shared" si="62"/>
        <v>-1.1099108641216011E-2</v>
      </c>
      <c r="R258" s="14">
        <f t="shared" si="63"/>
        <v>-1.1099033869512151E-2</v>
      </c>
      <c r="S258" s="14">
        <f t="shared" si="64"/>
        <v>-1.1160639872696441E-2</v>
      </c>
      <c r="T258" s="14">
        <f t="shared" si="65"/>
        <v>-1.2469024118945806</v>
      </c>
    </row>
    <row r="259" spans="2:20" x14ac:dyDescent="0.25">
      <c r="B259" s="16"/>
      <c r="C259" s="16"/>
      <c r="D259" s="16"/>
      <c r="E259" s="16">
        <f t="shared" si="55"/>
        <v>1.5000000000000011</v>
      </c>
      <c r="F259" s="16">
        <f t="shared" si="56"/>
        <v>0.57466005251641405</v>
      </c>
      <c r="H259" s="14"/>
      <c r="I259" s="14"/>
      <c r="J259" s="14"/>
      <c r="K259" s="14">
        <f t="shared" si="57"/>
        <v>1.5000000000000011</v>
      </c>
      <c r="L259" s="14">
        <f t="shared" si="58"/>
        <v>-1.1088117239769006</v>
      </c>
      <c r="M259" s="14">
        <f t="shared" si="59"/>
        <v>-1.1088231904123651</v>
      </c>
      <c r="O259" s="14">
        <f t="shared" si="60"/>
        <v>1.4600000000000011</v>
      </c>
      <c r="P259" s="14">
        <f t="shared" si="61"/>
        <v>-1.1118337015795097E-2</v>
      </c>
      <c r="Q259" s="14">
        <f t="shared" si="62"/>
        <v>-1.1137449422819403E-2</v>
      </c>
      <c r="R259" s="14">
        <f t="shared" si="63"/>
        <v>-1.1137376582949913E-2</v>
      </c>
      <c r="S259" s="14">
        <f t="shared" si="64"/>
        <v>-1.1198604492596558E-2</v>
      </c>
      <c r="T259" s="14">
        <f t="shared" si="65"/>
        <v>-1.2580468441479022</v>
      </c>
    </row>
    <row r="260" spans="2:20" x14ac:dyDescent="0.25">
      <c r="B260" s="16"/>
      <c r="C260" s="16"/>
      <c r="D260" s="16"/>
      <c r="E260" s="16">
        <f t="shared" si="55"/>
        <v>1.5100000000000011</v>
      </c>
      <c r="F260" s="16">
        <f t="shared" si="56"/>
        <v>0.54723063939145711</v>
      </c>
      <c r="H260" s="14"/>
      <c r="I260" s="14"/>
      <c r="J260" s="14"/>
      <c r="K260" s="14">
        <f t="shared" si="57"/>
        <v>1.5100000000000011</v>
      </c>
      <c r="L260" s="14">
        <f t="shared" si="58"/>
        <v>-1.1215230866514356</v>
      </c>
      <c r="M260" s="14">
        <f t="shared" si="59"/>
        <v>-1.1215341875126272</v>
      </c>
      <c r="O260" s="14">
        <f t="shared" si="60"/>
        <v>1.4700000000000011</v>
      </c>
      <c r="P260" s="14">
        <f t="shared" si="61"/>
        <v>-1.1156192744920657E-2</v>
      </c>
      <c r="Q260" s="14">
        <f t="shared" si="62"/>
        <v>-1.1174820809962184E-2</v>
      </c>
      <c r="R260" s="14">
        <f t="shared" si="63"/>
        <v>-1.1174749874884871E-2</v>
      </c>
      <c r="S260" s="14">
        <f t="shared" si="64"/>
        <v>-1.1235603419390153E-2</v>
      </c>
      <c r="T260" s="14">
        <f t="shared" si="65"/>
        <v>-1.2692286670702364</v>
      </c>
    </row>
    <row r="261" spans="2:20" x14ac:dyDescent="0.25">
      <c r="B261" s="16"/>
      <c r="C261" s="16"/>
      <c r="D261" s="16"/>
      <c r="E261" s="16">
        <f t="shared" si="55"/>
        <v>1.5200000000000011</v>
      </c>
      <c r="F261" s="16">
        <f t="shared" si="56"/>
        <v>0.52013188317376358</v>
      </c>
      <c r="H261" s="14"/>
      <c r="I261" s="14"/>
      <c r="J261" s="14"/>
      <c r="K261" s="14">
        <f t="shared" si="57"/>
        <v>1.5200000000000011</v>
      </c>
      <c r="L261" s="14">
        <f t="shared" si="58"/>
        <v>-1.1342562088331225</v>
      </c>
      <c r="M261" s="14">
        <f t="shared" si="59"/>
        <v>-1.1342669469104276</v>
      </c>
      <c r="O261" s="14">
        <f t="shared" si="60"/>
        <v>1.4800000000000011</v>
      </c>
      <c r="P261" s="14">
        <f t="shared" si="61"/>
        <v>-1.1193084125451908E-2</v>
      </c>
      <c r="Q261" s="14">
        <f t="shared" si="62"/>
        <v>-1.1211232902150934E-2</v>
      </c>
      <c r="R261" s="14">
        <f t="shared" si="63"/>
        <v>-1.1211163845380354E-2</v>
      </c>
      <c r="S261" s="14">
        <f t="shared" si="64"/>
        <v>-1.1271646776282547E-2</v>
      </c>
      <c r="T261" s="14">
        <f t="shared" si="65"/>
        <v>-1.2804469211363692</v>
      </c>
    </row>
    <row r="262" spans="2:20" x14ac:dyDescent="0.25">
      <c r="B262" s="16"/>
      <c r="C262" s="16"/>
      <c r="D262" s="16"/>
      <c r="E262" s="16">
        <f t="shared" si="55"/>
        <v>1.5300000000000011</v>
      </c>
      <c r="F262" s="16">
        <f t="shared" si="56"/>
        <v>0.49334777553229614</v>
      </c>
      <c r="H262" s="14"/>
      <c r="I262" s="14"/>
      <c r="J262" s="14"/>
      <c r="K262" s="14">
        <f t="shared" si="57"/>
        <v>1.5300000000000011</v>
      </c>
      <c r="L262" s="14">
        <f t="shared" si="58"/>
        <v>-1.1470103703222612</v>
      </c>
      <c r="M262" s="14">
        <f t="shared" si="59"/>
        <v>-1.1470207483633696</v>
      </c>
      <c r="O262" s="14">
        <f t="shared" si="60"/>
        <v>1.4900000000000011</v>
      </c>
      <c r="P262" s="14">
        <f t="shared" si="61"/>
        <v>-1.1229021216956195E-2</v>
      </c>
      <c r="Q262" s="14">
        <f t="shared" si="62"/>
        <v>-1.1246695719482004E-2</v>
      </c>
      <c r="R262" s="14">
        <f t="shared" si="63"/>
        <v>-1.1246628515078334E-2</v>
      </c>
      <c r="S262" s="14">
        <f t="shared" si="64"/>
        <v>-1.130674460398144E-2</v>
      </c>
      <c r="T262" s="14">
        <f t="shared" si="65"/>
        <v>-1.2917006568513789</v>
      </c>
    </row>
    <row r="263" spans="2:20" x14ac:dyDescent="0.25">
      <c r="B263" s="16"/>
      <c r="C263" s="16"/>
      <c r="D263" s="16"/>
      <c r="E263" s="16">
        <f t="shared" si="55"/>
        <v>1.5400000000000011</v>
      </c>
      <c r="F263" s="16">
        <f t="shared" si="56"/>
        <v>0.46686340285536249</v>
      </c>
      <c r="H263" s="14"/>
      <c r="I263" s="14"/>
      <c r="J263" s="14"/>
      <c r="K263" s="14">
        <f t="shared" si="57"/>
        <v>1.5400000000000011</v>
      </c>
      <c r="L263" s="14">
        <f t="shared" si="58"/>
        <v>-1.1597848563416808</v>
      </c>
      <c r="M263" s="14">
        <f t="shared" si="59"/>
        <v>-1.1597948770559527</v>
      </c>
      <c r="O263" s="14">
        <f t="shared" si="60"/>
        <v>1.5000000000000011</v>
      </c>
      <c r="P263" s="14">
        <f t="shared" si="61"/>
        <v>-1.1264014001452969E-2</v>
      </c>
      <c r="Q263" s="14">
        <f t="shared" si="62"/>
        <v>-1.1281219206395108E-2</v>
      </c>
      <c r="R263" s="14">
        <f t="shared" si="63"/>
        <v>-1.1281153828952194E-2</v>
      </c>
      <c r="S263" s="14">
        <f t="shared" si="64"/>
        <v>-1.1340906864569298E-2</v>
      </c>
      <c r="T263" s="14">
        <f t="shared" si="65"/>
        <v>-1.302988934674165</v>
      </c>
    </row>
    <row r="264" spans="2:20" x14ac:dyDescent="0.25">
      <c r="B264" s="16"/>
      <c r="C264" s="16"/>
      <c r="D264" s="16"/>
      <c r="E264" s="16">
        <f t="shared" si="55"/>
        <v>1.5500000000000012</v>
      </c>
      <c r="F264" s="16">
        <f t="shared" si="56"/>
        <v>0.4406648483831796</v>
      </c>
      <c r="H264" s="14"/>
      <c r="I264" s="14"/>
      <c r="J264" s="14"/>
      <c r="K264" s="14">
        <f t="shared" si="57"/>
        <v>1.5500000000000012</v>
      </c>
      <c r="L264" s="14">
        <f t="shared" si="58"/>
        <v>-1.1725789574654468</v>
      </c>
      <c r="M264" s="14">
        <f t="shared" si="59"/>
        <v>-1.172588623528217</v>
      </c>
      <c r="O264" s="14">
        <f t="shared" si="60"/>
        <v>1.5100000000000011</v>
      </c>
      <c r="P264" s="14">
        <f t="shared" si="61"/>
        <v>-1.129807238722081E-2</v>
      </c>
      <c r="Q264" s="14">
        <f t="shared" si="62"/>
        <v>-1.1314813235528505E-2</v>
      </c>
      <c r="R264" s="14">
        <f t="shared" si="63"/>
        <v>-1.1314749660161159E-2</v>
      </c>
      <c r="S264" s="14">
        <f t="shared" si="64"/>
        <v>-1.137414344547139E-2</v>
      </c>
      <c r="T264" s="14">
        <f t="shared" si="65"/>
        <v>-1.3143108249448436</v>
      </c>
    </row>
    <row r="265" spans="2:20" x14ac:dyDescent="0.25">
      <c r="B265" s="16"/>
      <c r="C265" s="16"/>
      <c r="D265" s="16"/>
      <c r="E265" s="16">
        <f t="shared" si="55"/>
        <v>1.5600000000000012</v>
      </c>
      <c r="F265" s="16">
        <f t="shared" si="56"/>
        <v>0.41473910519802371</v>
      </c>
      <c r="H265" s="14"/>
      <c r="I265" s="14"/>
      <c r="J265" s="14"/>
      <c r="K265" s="14">
        <f t="shared" si="57"/>
        <v>1.5600000000000012</v>
      </c>
      <c r="L265" s="14">
        <f t="shared" si="58"/>
        <v>-1.1853919695560748</v>
      </c>
      <c r="M265" s="14">
        <f t="shared" si="59"/>
        <v>-1.1854012836128875</v>
      </c>
      <c r="O265" s="14">
        <f t="shared" si="60"/>
        <v>1.5200000000000011</v>
      </c>
      <c r="P265" s="14">
        <f t="shared" si="61"/>
        <v>-1.1331206212693743E-2</v>
      </c>
      <c r="Q265" s="14">
        <f t="shared" si="62"/>
        <v>-1.1347487611651557E-2</v>
      </c>
      <c r="R265" s="14">
        <f t="shared" si="63"/>
        <v>-1.1347425813982188E-2</v>
      </c>
      <c r="S265" s="14">
        <f t="shared" si="64"/>
        <v>-1.1406464163495724E-2</v>
      </c>
      <c r="T265" s="14">
        <f t="shared" si="65"/>
        <v>-1.3256654078160865</v>
      </c>
    </row>
    <row r="266" spans="2:20" x14ac:dyDescent="0.25">
      <c r="B266" s="16"/>
      <c r="C266" s="16"/>
      <c r="D266" s="16"/>
      <c r="E266" s="16">
        <f t="shared" si="55"/>
        <v>1.5700000000000012</v>
      </c>
      <c r="F266" s="16">
        <f t="shared" si="56"/>
        <v>0.38907399864989872</v>
      </c>
      <c r="H266" s="14"/>
      <c r="I266" s="14"/>
      <c r="J266" s="14"/>
      <c r="K266" s="14">
        <f t="shared" si="57"/>
        <v>1.5700000000000012</v>
      </c>
      <c r="L266" s="14">
        <f t="shared" si="58"/>
        <v>-1.1982231937101053</v>
      </c>
      <c r="M266" s="14">
        <f t="shared" si="59"/>
        <v>-1.1982321583808757</v>
      </c>
      <c r="O266" s="14">
        <f t="shared" si="60"/>
        <v>1.5300000000000011</v>
      </c>
      <c r="P266" s="14">
        <f t="shared" si="61"/>
        <v>-1.1363425250423434E-2</v>
      </c>
      <c r="Q266" s="14">
        <f t="shared" si="62"/>
        <v>-1.1379252075651698E-2</v>
      </c>
      <c r="R266" s="14">
        <f t="shared" si="63"/>
        <v>-1.1379192031796371E-2</v>
      </c>
      <c r="S266" s="14">
        <f t="shared" si="64"/>
        <v>-1.1437878768922119E-2</v>
      </c>
      <c r="T266" s="14">
        <f t="shared" si="65"/>
        <v>-1.3370517731884601</v>
      </c>
    </row>
    <row r="267" spans="2:20" x14ac:dyDescent="0.25">
      <c r="B267" s="16"/>
      <c r="C267" s="16"/>
      <c r="D267" s="16"/>
      <c r="E267" s="16">
        <f t="shared" si="55"/>
        <v>1.5800000000000012</v>
      </c>
      <c r="F267" s="16">
        <f t="shared" si="56"/>
        <v>0.36365811700929679</v>
      </c>
      <c r="H267" s="14"/>
      <c r="I267" s="14"/>
      <c r="J267" s="14"/>
      <c r="K267" s="14">
        <f t="shared" si="57"/>
        <v>1.5800000000000012</v>
      </c>
      <c r="L267" s="14">
        <f t="shared" si="58"/>
        <v>-1.2110719362118874</v>
      </c>
      <c r="M267" s="14">
        <f t="shared" si="59"/>
        <v>-1.2110805540949796</v>
      </c>
      <c r="O267" s="14">
        <f t="shared" si="60"/>
        <v>1.5400000000000011</v>
      </c>
      <c r="P267" s="14">
        <f t="shared" si="61"/>
        <v>-1.1394739211084633E-2</v>
      </c>
      <c r="Q267" s="14">
        <f t="shared" si="62"/>
        <v>-1.1410116308553857E-2</v>
      </c>
      <c r="R267" s="14">
        <f t="shared" si="63"/>
        <v>-1.1410057995107761E-2</v>
      </c>
      <c r="S267" s="14">
        <f t="shared" si="64"/>
        <v>-1.1468396949618901E-2</v>
      </c>
      <c r="T267" s="14">
        <f t="shared" si="65"/>
        <v>-1.348469020649798</v>
      </c>
    </row>
    <row r="268" spans="2:20" x14ac:dyDescent="0.25">
      <c r="B268" s="16"/>
      <c r="C268" s="16"/>
      <c r="D268" s="16"/>
      <c r="E268" s="16">
        <f t="shared" si="55"/>
        <v>1.5900000000000012</v>
      </c>
      <c r="F268" s="16">
        <f t="shared" si="56"/>
        <v>0.33848074931622507</v>
      </c>
      <c r="H268" s="14"/>
      <c r="I268" s="14"/>
      <c r="J268" s="14"/>
      <c r="K268" s="14">
        <f t="shared" si="57"/>
        <v>1.5900000000000012</v>
      </c>
      <c r="L268" s="14">
        <f t="shared" si="58"/>
        <v>-1.2239375084953967</v>
      </c>
      <c r="M268" s="14">
        <f t="shared" si="59"/>
        <v>-1.223945782171618</v>
      </c>
      <c r="O268" s="14">
        <f t="shared" si="60"/>
        <v>1.5500000000000012</v>
      </c>
      <c r="P268" s="14">
        <f t="shared" si="61"/>
        <v>-1.1425157747502666E-2</v>
      </c>
      <c r="Q268" s="14">
        <f t="shared" si="62"/>
        <v>-1.1440089935551637E-2</v>
      </c>
      <c r="R268" s="14">
        <f t="shared" si="63"/>
        <v>-1.1440033329574158E-2</v>
      </c>
      <c r="S268" s="14">
        <f t="shared" si="64"/>
        <v>-1.1498028335166773E-2</v>
      </c>
      <c r="T268" s="14">
        <f t="shared" si="65"/>
        <v>-1.3599162594186183</v>
      </c>
    </row>
    <row r="269" spans="2:20" x14ac:dyDescent="0.25">
      <c r="B269" s="16"/>
      <c r="C269" s="16"/>
      <c r="D269" s="16"/>
      <c r="E269" s="16">
        <f t="shared" si="55"/>
        <v>1.6000000000000012</v>
      </c>
      <c r="F269" s="16">
        <f t="shared" si="56"/>
        <v>0.31353182954295167</v>
      </c>
      <c r="H269" s="14"/>
      <c r="I269" s="14"/>
      <c r="J269" s="14"/>
      <c r="K269" s="14">
        <f t="shared" si="57"/>
        <v>1.6000000000000012</v>
      </c>
      <c r="L269" s="14">
        <f t="shared" si="58"/>
        <v>-1.2368192271139171</v>
      </c>
      <c r="M269" s="14">
        <f t="shared" si="59"/>
        <v>-1.2368271591504176</v>
      </c>
      <c r="O269" s="14">
        <f t="shared" si="60"/>
        <v>1.5600000000000012</v>
      </c>
      <c r="P269" s="14">
        <f t="shared" si="61"/>
        <v>-1.1454690458682677E-2</v>
      </c>
      <c r="Q269" s="14">
        <f t="shared" si="62"/>
        <v>-1.1469182530030517E-2</v>
      </c>
      <c r="R269" s="14">
        <f t="shared" si="63"/>
        <v>-1.1469127609029848E-2</v>
      </c>
      <c r="S269" s="14">
        <f t="shared" si="64"/>
        <v>-1.1526782500970402E-2</v>
      </c>
      <c r="T269" s="14">
        <f t="shared" si="65"/>
        <v>-1.3713926082915806</v>
      </c>
    </row>
    <row r="270" spans="2:20" x14ac:dyDescent="0.25">
      <c r="B270" s="16"/>
      <c r="C270" s="16"/>
      <c r="D270" s="16"/>
      <c r="E270" s="16">
        <f t="shared" si="55"/>
        <v>1.6100000000000012</v>
      </c>
      <c r="F270" s="16">
        <f t="shared" si="56"/>
        <v>0.28880188631222947</v>
      </c>
      <c r="H270" s="14"/>
      <c r="I270" s="14"/>
      <c r="J270" s="14"/>
      <c r="K270" s="14">
        <f t="shared" si="57"/>
        <v>1.6100000000000012</v>
      </c>
      <c r="L270" s="14">
        <f t="shared" si="58"/>
        <v>-1.2497164137173888</v>
      </c>
      <c r="M270" s="14">
        <f t="shared" si="59"/>
        <v>-1.2497240066714672</v>
      </c>
      <c r="O270" s="14">
        <f t="shared" si="60"/>
        <v>1.5700000000000012</v>
      </c>
      <c r="P270" s="14">
        <f t="shared" si="61"/>
        <v>-1.14833468938215E-2</v>
      </c>
      <c r="Q270" s="14">
        <f t="shared" si="62"/>
        <v>-1.1497403617564447E-2</v>
      </c>
      <c r="R270" s="14">
        <f t="shared" si="63"/>
        <v>-1.1497350359481876E-2</v>
      </c>
      <c r="S270" s="14">
        <f t="shared" si="64"/>
        <v>-1.1554668972339489E-2</v>
      </c>
      <c r="T270" s="14">
        <f t="shared" si="65"/>
        <v>-1.3828971955949563</v>
      </c>
    </row>
    <row r="271" spans="2:20" x14ac:dyDescent="0.25">
      <c r="B271" s="16"/>
      <c r="C271" s="16"/>
      <c r="D271" s="16"/>
      <c r="E271" s="16">
        <f t="shared" si="55"/>
        <v>1.6200000000000012</v>
      </c>
      <c r="F271" s="16">
        <f t="shared" si="56"/>
        <v>0.26428199751737613</v>
      </c>
      <c r="H271" s="14"/>
      <c r="I271" s="14"/>
      <c r="J271" s="14"/>
      <c r="K271" s="14">
        <f t="shared" si="57"/>
        <v>1.6200000000000012</v>
      </c>
      <c r="L271" s="14">
        <f t="shared" si="58"/>
        <v>-1.2626283950372317</v>
      </c>
      <c r="M271" s="14">
        <f t="shared" si="59"/>
        <v>-1.2626356514600345</v>
      </c>
      <c r="O271" s="14">
        <f t="shared" si="60"/>
        <v>1.5800000000000012</v>
      </c>
      <c r="P271" s="14">
        <f t="shared" si="61"/>
        <v>-1.1511136556283974E-2</v>
      </c>
      <c r="Q271" s="14">
        <f t="shared" si="62"/>
        <v>-1.1524762679868248E-2</v>
      </c>
      <c r="R271" s="14">
        <f t="shared" si="63"/>
        <v>-1.1524711063062161E-2</v>
      </c>
      <c r="S271" s="14">
        <f t="shared" si="64"/>
        <v>-1.1581697228521938E-2</v>
      </c>
      <c r="T271" s="14">
        <f t="shared" si="65"/>
        <v>-1.3944291591400675</v>
      </c>
    </row>
    <row r="272" spans="2:20" x14ac:dyDescent="0.25">
      <c r="B272" s="16"/>
      <c r="C272" s="16"/>
      <c r="D272" s="16"/>
      <c r="E272" s="16">
        <f t="shared" si="55"/>
        <v>1.6300000000000012</v>
      </c>
      <c r="F272" s="16">
        <f t="shared" si="56"/>
        <v>0.23996374927896921</v>
      </c>
      <c r="H272" s="14"/>
      <c r="I272" s="14"/>
      <c r="J272" s="14"/>
      <c r="K272" s="14">
        <f t="shared" si="57"/>
        <v>1.6300000000000012</v>
      </c>
      <c r="L272" s="14">
        <f t="shared" si="58"/>
        <v>-1.2755545028784236</v>
      </c>
      <c r="M272" s="14">
        <f t="shared" si="59"/>
        <v>-1.2755614253185408</v>
      </c>
      <c r="O272" s="14">
        <f t="shared" si="60"/>
        <v>1.5900000000000012</v>
      </c>
      <c r="P272" s="14">
        <f t="shared" si="61"/>
        <v>-1.1538068907526818E-2</v>
      </c>
      <c r="Q272" s="14">
        <f t="shared" si="62"/>
        <v>-1.1551269158689301E-2</v>
      </c>
      <c r="R272" s="14">
        <f t="shared" si="63"/>
        <v>-1.1551219161918929E-2</v>
      </c>
      <c r="S272" s="14">
        <f t="shared" si="64"/>
        <v>-1.1607876706672854E-2</v>
      </c>
      <c r="T272" s="14">
        <f t="shared" si="65"/>
        <v>-1.4059876461826368</v>
      </c>
    </row>
    <row r="273" spans="2:20" x14ac:dyDescent="0.25">
      <c r="B273" s="16"/>
      <c r="C273" s="16"/>
      <c r="D273" s="16"/>
      <c r="E273" s="16">
        <f t="shared" si="55"/>
        <v>1.6400000000000012</v>
      </c>
      <c r="F273" s="16">
        <f t="shared" si="56"/>
        <v>0.21583919874784693</v>
      </c>
      <c r="H273" s="14"/>
      <c r="I273" s="14"/>
      <c r="J273" s="14"/>
      <c r="K273" s="14">
        <f t="shared" si="57"/>
        <v>1.6400000000000012</v>
      </c>
      <c r="L273" s="14">
        <f t="shared" si="58"/>
        <v>-1.2884940741186248</v>
      </c>
      <c r="M273" s="14">
        <f t="shared" si="59"/>
        <v>-1.2885006651255706</v>
      </c>
      <c r="O273" s="14">
        <f t="shared" si="60"/>
        <v>1.6000000000000012</v>
      </c>
      <c r="P273" s="14">
        <f t="shared" si="61"/>
        <v>-1.1564153370953748E-2</v>
      </c>
      <c r="Q273" s="14">
        <f t="shared" si="62"/>
        <v>-1.1576932459622925E-2</v>
      </c>
      <c r="R273" s="14">
        <f t="shared" si="63"/>
        <v>-1.1576884062031931E-2</v>
      </c>
      <c r="S273" s="14">
        <f t="shared" si="64"/>
        <v>-1.1633216805744081E-2</v>
      </c>
      <c r="T273" s="14">
        <f t="shared" si="65"/>
        <v>-1.4175718133859714</v>
      </c>
    </row>
    <row r="274" spans="2:20" x14ac:dyDescent="0.25">
      <c r="B274" s="16"/>
      <c r="C274" s="16"/>
      <c r="D274" s="16"/>
      <c r="E274" s="16">
        <f t="shared" si="55"/>
        <v>1.6500000000000012</v>
      </c>
      <c r="F274" s="16">
        <f t="shared" si="56"/>
        <v>0.19190084032785393</v>
      </c>
      <c r="H274" s="14"/>
      <c r="I274" s="14"/>
      <c r="J274" s="14"/>
      <c r="K274" s="14">
        <f t="shared" si="57"/>
        <v>1.6500000000000012</v>
      </c>
      <c r="L274" s="14">
        <f t="shared" si="58"/>
        <v>-1.3014464507141112</v>
      </c>
      <c r="M274" s="14">
        <f t="shared" si="59"/>
        <v>-1.3014527128416908</v>
      </c>
      <c r="O274" s="14">
        <f t="shared" si="60"/>
        <v>1.6100000000000012</v>
      </c>
      <c r="P274" s="14">
        <f t="shared" si="61"/>
        <v>-1.1589399335687015E-2</v>
      </c>
      <c r="Q274" s="14">
        <f t="shared" si="62"/>
        <v>-1.1601761955836867E-2</v>
      </c>
      <c r="R274" s="14">
        <f t="shared" si="63"/>
        <v>-1.1601715136936806E-2</v>
      </c>
      <c r="S274" s="14">
        <f t="shared" si="64"/>
        <v>-1.165772689027993E-2</v>
      </c>
      <c r="T274" s="14">
        <f t="shared" si="65"/>
        <v>-1.4291808267878905</v>
      </c>
    </row>
    <row r="275" spans="2:20" x14ac:dyDescent="0.25">
      <c r="B275" s="16"/>
      <c r="C275" s="16"/>
      <c r="D275" s="16"/>
      <c r="E275" s="16">
        <f t="shared" si="55"/>
        <v>1.6600000000000013</v>
      </c>
      <c r="F275" s="16">
        <f t="shared" si="56"/>
        <v>0.16814157494618337</v>
      </c>
      <c r="H275" s="14"/>
      <c r="I275" s="14"/>
      <c r="J275" s="14"/>
      <c r="K275" s="14">
        <f t="shared" si="57"/>
        <v>1.6600000000000013</v>
      </c>
      <c r="L275" s="14">
        <f t="shared" si="58"/>
        <v>-1.3144109797122863</v>
      </c>
      <c r="M275" s="14">
        <f t="shared" si="59"/>
        <v>-1.3144169155218393</v>
      </c>
      <c r="O275" s="14">
        <f t="shared" si="60"/>
        <v>1.6200000000000012</v>
      </c>
      <c r="P275" s="14">
        <f t="shared" si="61"/>
        <v>-1.1613816160241134E-2</v>
      </c>
      <c r="Q275" s="14">
        <f t="shared" si="62"/>
        <v>-1.1625766991691393E-2</v>
      </c>
      <c r="R275" s="14">
        <f t="shared" si="63"/>
        <v>-1.1625721731345051E-2</v>
      </c>
      <c r="S275" s="14">
        <f t="shared" si="64"/>
        <v>-1.16814162941058E-2</v>
      </c>
      <c r="T275" s="14">
        <f t="shared" si="65"/>
        <v>-1.4408138617712938</v>
      </c>
    </row>
    <row r="276" spans="2:20" x14ac:dyDescent="0.25">
      <c r="B276" s="16"/>
      <c r="C276" s="16"/>
      <c r="D276" s="16"/>
      <c r="E276" s="16">
        <f t="shared" si="55"/>
        <v>1.6700000000000013</v>
      </c>
      <c r="F276" s="16">
        <f t="shared" si="56"/>
        <v>0.14455468204575916</v>
      </c>
      <c r="H276" s="14"/>
      <c r="I276" s="14"/>
      <c r="J276" s="14"/>
      <c r="K276" s="14">
        <f t="shared" si="57"/>
        <v>1.6700000000000013</v>
      </c>
      <c r="L276" s="14">
        <f t="shared" si="58"/>
        <v>-1.3273870132705181</v>
      </c>
      <c r="M276" s="14">
        <f t="shared" si="59"/>
        <v>-1.3273926253340393</v>
      </c>
      <c r="O276" s="14">
        <f t="shared" si="60"/>
        <v>1.6300000000000012</v>
      </c>
      <c r="P276" s="14">
        <f t="shared" si="61"/>
        <v>-1.1637413176085779E-2</v>
      </c>
      <c r="Q276" s="14">
        <f t="shared" si="62"/>
        <v>-1.1648956886242248E-2</v>
      </c>
      <c r="R276" s="14">
        <f t="shared" si="63"/>
        <v>-1.1648913164646999E-2</v>
      </c>
      <c r="S276" s="14">
        <f t="shared" si="64"/>
        <v>-1.1704294323897173E-2</v>
      </c>
      <c r="T276" s="14">
        <f t="shared" si="65"/>
        <v>-1.4524701030382541</v>
      </c>
    </row>
    <row r="277" spans="2:20" x14ac:dyDescent="0.25">
      <c r="B277" s="16"/>
      <c r="C277" s="16"/>
      <c r="D277" s="16"/>
      <c r="E277" s="16">
        <f t="shared" si="55"/>
        <v>1.6800000000000013</v>
      </c>
      <c r="F277" s="16">
        <f t="shared" si="56"/>
        <v>0.12113379401411807</v>
      </c>
      <c r="H277" s="14"/>
      <c r="I277" s="14"/>
      <c r="J277" s="14"/>
      <c r="K277" s="14">
        <f t="shared" si="57"/>
        <v>1.6800000000000013</v>
      </c>
      <c r="L277" s="14">
        <f t="shared" si="58"/>
        <v>-1.3403739086810562</v>
      </c>
      <c r="M277" s="14">
        <f t="shared" si="59"/>
        <v>-1.3403791995841865</v>
      </c>
      <c r="O277" s="14">
        <f t="shared" si="60"/>
        <v>1.6400000000000012</v>
      </c>
      <c r="P277" s="14">
        <f t="shared" si="61"/>
        <v>-1.1660199691085614E-2</v>
      </c>
      <c r="Q277" s="14">
        <f t="shared" si="62"/>
        <v>-1.1671340936614824E-2</v>
      </c>
      <c r="R277" s="14">
        <f t="shared" si="63"/>
        <v>-1.1671298734285967E-2</v>
      </c>
      <c r="S277" s="14">
        <f t="shared" si="64"/>
        <v>-1.1726370262617625E-2</v>
      </c>
      <c r="T277" s="14">
        <f t="shared" si="65"/>
        <v>-1.464148744587505</v>
      </c>
    </row>
    <row r="278" spans="2:20" x14ac:dyDescent="0.25">
      <c r="B278" s="16"/>
      <c r="C278" s="16"/>
      <c r="D278" s="16"/>
      <c r="E278" s="16">
        <f t="shared" si="55"/>
        <v>1.6900000000000013</v>
      </c>
      <c r="F278" s="16">
        <f t="shared" si="56"/>
        <v>9.7872872797721736E-2</v>
      </c>
      <c r="H278" s="14"/>
      <c r="I278" s="14"/>
      <c r="J278" s="14"/>
      <c r="K278" s="14">
        <f t="shared" si="57"/>
        <v>1.6900000000000013</v>
      </c>
      <c r="L278" s="14">
        <f t="shared" si="58"/>
        <v>-1.3533710284017613</v>
      </c>
      <c r="M278" s="14">
        <f t="shared" si="59"/>
        <v>-1.3533760007466453</v>
      </c>
      <c r="O278" s="14">
        <f t="shared" si="60"/>
        <v>1.6500000000000012</v>
      </c>
      <c r="P278" s="14">
        <f t="shared" si="61"/>
        <v>-1.16821849928059E-2</v>
      </c>
      <c r="Q278" s="14">
        <f t="shared" si="62"/>
        <v>-1.1692928421238846E-2</v>
      </c>
      <c r="R278" s="14">
        <f t="shared" si="63"/>
        <v>-1.1692887718993003E-2</v>
      </c>
      <c r="S278" s="14">
        <f t="shared" si="64"/>
        <v>-1.1747653372815152E-2</v>
      </c>
      <c r="T278" s="14">
        <f t="shared" si="65"/>
        <v>-1.4758489896951859</v>
      </c>
    </row>
    <row r="279" spans="2:20" x14ac:dyDescent="0.25">
      <c r="B279" s="16"/>
      <c r="C279" s="16"/>
      <c r="D279" s="16"/>
      <c r="E279" s="16">
        <f t="shared" si="55"/>
        <v>1.7000000000000013</v>
      </c>
      <c r="F279" s="16">
        <f t="shared" si="56"/>
        <v>7.4766188480404103E-2</v>
      </c>
      <c r="H279" s="14"/>
      <c r="I279" s="14"/>
      <c r="J279" s="14"/>
      <c r="K279" s="14">
        <f t="shared" si="57"/>
        <v>1.7000000000000013</v>
      </c>
      <c r="L279" s="14">
        <f t="shared" si="58"/>
        <v>-1.36637774009238</v>
      </c>
      <c r="M279" s="14">
        <f t="shared" si="59"/>
        <v>-1.3663823965003907</v>
      </c>
      <c r="O279" s="14">
        <f t="shared" si="60"/>
        <v>1.6600000000000013</v>
      </c>
      <c r="P279" s="14">
        <f t="shared" si="61"/>
        <v>-1.17033783516735E-2</v>
      </c>
      <c r="Q279" s="14">
        <f t="shared" si="62"/>
        <v>-1.1713728602933583E-2</v>
      </c>
      <c r="R279" s="14">
        <f t="shared" si="63"/>
        <v>-1.1713689381872195E-2</v>
      </c>
      <c r="S279" s="14">
        <f t="shared" si="64"/>
        <v>-1.1768152899767259E-2</v>
      </c>
      <c r="T279" s="14">
        <f t="shared" si="65"/>
        <v>-1.4875700508986947</v>
      </c>
    </row>
    <row r="280" spans="2:20" x14ac:dyDescent="0.25">
      <c r="B280" s="16"/>
      <c r="C280" s="16"/>
      <c r="D280" s="16"/>
      <c r="E280" s="16">
        <f t="shared" si="55"/>
        <v>1.7100000000000013</v>
      </c>
      <c r="F280" s="16">
        <f t="shared" si="56"/>
        <v>5.1808299630449875E-2</v>
      </c>
      <c r="H280" s="14"/>
      <c r="I280" s="14"/>
      <c r="J280" s="14"/>
      <c r="K280" s="14">
        <f t="shared" si="57"/>
        <v>1.7100000000000013</v>
      </c>
      <c r="L280" s="14">
        <f t="shared" si="58"/>
        <v>-1.3793934166560964</v>
      </c>
      <c r="M280" s="14">
        <f t="shared" si="59"/>
        <v>-1.3793977597704179</v>
      </c>
      <c r="O280" s="14">
        <f t="shared" si="60"/>
        <v>1.6700000000000013</v>
      </c>
      <c r="P280" s="14">
        <f t="shared" si="61"/>
        <v>-1.1723789023983952E-2</v>
      </c>
      <c r="Q280" s="14">
        <f t="shared" si="62"/>
        <v>-1.1733750731834759E-2</v>
      </c>
      <c r="R280" s="14">
        <f t="shared" si="63"/>
        <v>-1.1733712973327735E-2</v>
      </c>
      <c r="S280" s="14">
        <f t="shared" si="64"/>
        <v>-1.1787878074465991E-2</v>
      </c>
      <c r="T280" s="14">
        <f t="shared" si="65"/>
        <v>-1.4993111499834906</v>
      </c>
    </row>
    <row r="281" spans="2:20" x14ac:dyDescent="0.25">
      <c r="B281" s="16"/>
      <c r="C281" s="16"/>
      <c r="D281" s="16"/>
      <c r="E281" s="16">
        <f t="shared" si="55"/>
        <v>1.7200000000000013</v>
      </c>
      <c r="F281" s="16">
        <f t="shared" si="56"/>
        <v>2.89940352431966E-2</v>
      </c>
      <c r="H281" s="14"/>
      <c r="I281" s="14"/>
      <c r="J281" s="14"/>
      <c r="K281" s="14">
        <f t="shared" si="57"/>
        <v>1.7200000000000013</v>
      </c>
      <c r="L281" s="14">
        <f t="shared" si="58"/>
        <v>-1.3924174362860706</v>
      </c>
      <c r="M281" s="14">
        <f t="shared" si="59"/>
        <v>-1.3924214687741416</v>
      </c>
      <c r="O281" s="14">
        <f t="shared" si="60"/>
        <v>1.6800000000000013</v>
      </c>
      <c r="P281" s="14">
        <f t="shared" si="61"/>
        <v>-1.1743426254746068E-2</v>
      </c>
      <c r="Q281" s="14">
        <f t="shared" si="62"/>
        <v>-1.1753004048155068E-2</v>
      </c>
      <c r="R281" s="14">
        <f t="shared" si="63"/>
        <v>-1.1752967733824584E-2</v>
      </c>
      <c r="S281" s="14">
        <f t="shared" si="64"/>
        <v>-1.180683811643494E-2</v>
      </c>
      <c r="T281" s="14">
        <f t="shared" si="65"/>
        <v>-1.5110715179726806</v>
      </c>
    </row>
    <row r="282" spans="2:20" x14ac:dyDescent="0.25">
      <c r="B282" s="16"/>
      <c r="C282" s="16"/>
      <c r="D282" s="16"/>
      <c r="E282" s="16">
        <f t="shared" si="55"/>
        <v>1.7300000000000013</v>
      </c>
      <c r="F282" s="16">
        <f t="shared" si="56"/>
        <v>6.3184781255519115E-3</v>
      </c>
      <c r="H282" s="14"/>
      <c r="I282" s="14"/>
      <c r="J282" s="14"/>
      <c r="K282" s="14">
        <f t="shared" si="57"/>
        <v>1.7300000000000013</v>
      </c>
      <c r="L282" s="14">
        <f t="shared" si="58"/>
        <v>-1.4054491825166877</v>
      </c>
      <c r="M282" s="14">
        <f t="shared" si="59"/>
        <v>-1.405452907072499</v>
      </c>
      <c r="O282" s="14">
        <f t="shared" si="60"/>
        <v>1.6900000000000013</v>
      </c>
      <c r="P282" s="14">
        <f t="shared" si="61"/>
        <v>-1.1762299280356383E-2</v>
      </c>
      <c r="Q282" s="14">
        <f t="shared" si="62"/>
        <v>-1.177149778477099E-2</v>
      </c>
      <c r="R282" s="14">
        <f t="shared" si="63"/>
        <v>-1.1771462896475529E-2</v>
      </c>
      <c r="S282" s="14">
        <f t="shared" si="64"/>
        <v>-1.1825042236371324E-2</v>
      </c>
      <c r="T282" s="14">
        <f t="shared" si="65"/>
        <v>-1.5228503951192174</v>
      </c>
    </row>
    <row r="283" spans="2:20" x14ac:dyDescent="0.25">
      <c r="B283" s="16"/>
      <c r="C283" s="16"/>
      <c r="D283" s="16"/>
      <c r="E283" s="16">
        <f t="shared" si="55"/>
        <v>1.7400000000000013</v>
      </c>
      <c r="F283" s="16">
        <f t="shared" si="56"/>
        <v>-1.6223050414165597E-2</v>
      </c>
      <c r="H283" s="14"/>
      <c r="I283" s="14"/>
      <c r="J283" s="14"/>
      <c r="K283" s="14">
        <f t="shared" si="57"/>
        <v>1.7400000000000013</v>
      </c>
      <c r="L283" s="14">
        <f t="shared" si="58"/>
        <v>-1.4184880442792198</v>
      </c>
      <c r="M283" s="14">
        <f t="shared" si="59"/>
        <v>-1.4184914636254666</v>
      </c>
      <c r="O283" s="14">
        <f t="shared" si="60"/>
        <v>1.7000000000000013</v>
      </c>
      <c r="P283" s="14">
        <f t="shared" si="61"/>
        <v>-1.1780417331096794E-2</v>
      </c>
      <c r="Q283" s="14">
        <f t="shared" si="62"/>
        <v>-1.1789241169629757E-2</v>
      </c>
      <c r="R283" s="14">
        <f t="shared" si="63"/>
        <v>-1.1789207689448383E-2</v>
      </c>
      <c r="S283" s="14">
        <f t="shared" si="64"/>
        <v>-1.184249963860675E-2</v>
      </c>
      <c r="T283" s="14">
        <f t="shared" si="65"/>
        <v>-1.5346470309005273</v>
      </c>
    </row>
    <row r="284" spans="2:20" x14ac:dyDescent="0.25">
      <c r="B284" s="16"/>
      <c r="C284" s="16"/>
      <c r="D284" s="16"/>
      <c r="E284" s="16">
        <f t="shared" si="55"/>
        <v>1.7500000000000013</v>
      </c>
      <c r="F284" s="16">
        <f t="shared" si="56"/>
        <v>-3.8635004692767247E-2</v>
      </c>
      <c r="H284" s="14"/>
      <c r="I284" s="14"/>
      <c r="J284" s="14"/>
      <c r="K284" s="14">
        <f t="shared" si="57"/>
        <v>1.7500000000000013</v>
      </c>
      <c r="L284" s="14">
        <f t="shared" si="58"/>
        <v>-1.4315334159616115</v>
      </c>
      <c r="M284" s="14">
        <f t="shared" si="59"/>
        <v>-1.4315365328516969</v>
      </c>
      <c r="O284" s="14">
        <f t="shared" si="60"/>
        <v>1.7100000000000013</v>
      </c>
      <c r="P284" s="14">
        <f t="shared" si="61"/>
        <v>-1.1797789633449334E-2</v>
      </c>
      <c r="Q284" s="14">
        <f t="shared" si="62"/>
        <v>-1.1806243427970726E-2</v>
      </c>
      <c r="R284" s="14">
        <f t="shared" si="63"/>
        <v>-1.1806211338187662E-2</v>
      </c>
      <c r="S284" s="14">
        <f t="shared" si="64"/>
        <v>-1.1859219523381471E-2</v>
      </c>
      <c r="T284" s="14">
        <f t="shared" si="65"/>
        <v>-1.5464606840153852</v>
      </c>
    </row>
    <row r="285" spans="2:20" x14ac:dyDescent="0.25">
      <c r="B285" s="16"/>
      <c r="C285" s="16"/>
      <c r="D285" s="16"/>
      <c r="E285" s="16">
        <f t="shared" si="55"/>
        <v>1.7600000000000013</v>
      </c>
      <c r="F285" s="16">
        <f t="shared" si="56"/>
        <v>-6.0921627703771034E-2</v>
      </c>
      <c r="H285" s="14"/>
      <c r="I285" s="14"/>
      <c r="J285" s="14"/>
      <c r="K285" s="14">
        <f t="shared" si="57"/>
        <v>1.7600000000000013</v>
      </c>
      <c r="L285" s="14">
        <f t="shared" si="58"/>
        <v>-1.4445846974720871</v>
      </c>
      <c r="M285" s="14">
        <f t="shared" si="59"/>
        <v>-1.4445875146919751</v>
      </c>
      <c r="O285" s="14">
        <f t="shared" si="60"/>
        <v>1.7200000000000013</v>
      </c>
      <c r="P285" s="14">
        <f t="shared" si="61"/>
        <v>-1.1814425412223105E-2</v>
      </c>
      <c r="Q285" s="14">
        <f t="shared" si="62"/>
        <v>-1.1822513784356788E-2</v>
      </c>
      <c r="R285" s="14">
        <f t="shared" si="63"/>
        <v>-1.1822483067446286E-2</v>
      </c>
      <c r="S285" s="14">
        <f t="shared" si="64"/>
        <v>-1.1875211088927442E-2</v>
      </c>
      <c r="T285" s="14">
        <f t="shared" si="65"/>
        <v>-1.5582906223828445</v>
      </c>
    </row>
    <row r="286" spans="2:20" x14ac:dyDescent="0.25">
      <c r="B286" s="16"/>
      <c r="C286" s="16"/>
      <c r="D286" s="16"/>
      <c r="E286" s="16">
        <f t="shared" si="55"/>
        <v>1.7700000000000014</v>
      </c>
      <c r="F286" s="16">
        <f t="shared" si="56"/>
        <v>-8.3086963191200375E-2</v>
      </c>
      <c r="H286" s="14"/>
      <c r="I286" s="14"/>
      <c r="J286" s="14"/>
      <c r="K286" s="14">
        <f t="shared" si="57"/>
        <v>1.7700000000000014</v>
      </c>
      <c r="L286" s="14">
        <f t="shared" si="58"/>
        <v>-1.4576412943062806</v>
      </c>
      <c r="M286" s="14">
        <f t="shared" si="59"/>
        <v>-1.4576438146761983</v>
      </c>
      <c r="O286" s="14">
        <f t="shared" si="60"/>
        <v>1.7300000000000013</v>
      </c>
      <c r="P286" s="14">
        <f t="shared" si="61"/>
        <v>-1.1830333892489019E-2</v>
      </c>
      <c r="Q286" s="14">
        <f t="shared" si="62"/>
        <v>-1.1838061464511534E-2</v>
      </c>
      <c r="R286" s="14">
        <f t="shared" si="63"/>
        <v>-1.1838032103123121E-2</v>
      </c>
      <c r="S286" s="14">
        <f t="shared" si="64"/>
        <v>-1.189048353335647E-2</v>
      </c>
      <c r="T286" s="14">
        <f t="shared" si="65"/>
        <v>-1.5701361231430304</v>
      </c>
    </row>
    <row r="287" spans="2:20" x14ac:dyDescent="0.25">
      <c r="B287" s="16"/>
      <c r="C287" s="16"/>
      <c r="D287" s="16"/>
      <c r="E287" s="16">
        <f t="shared" si="55"/>
        <v>1.7800000000000014</v>
      </c>
      <c r="F287" s="16">
        <f t="shared" si="56"/>
        <v>-0.10513486683269341</v>
      </c>
      <c r="H287" s="14"/>
      <c r="I287" s="14"/>
      <c r="J287" s="14"/>
      <c r="K287" s="14">
        <f t="shared" si="57"/>
        <v>1.7800000000000014</v>
      </c>
      <c r="L287" s="14">
        <f t="shared" si="58"/>
        <v>-1.4707026176175835</v>
      </c>
      <c r="M287" s="14">
        <f t="shared" si="59"/>
        <v>-1.4707048439935697</v>
      </c>
      <c r="O287" s="14">
        <f t="shared" si="60"/>
        <v>1.7400000000000013</v>
      </c>
      <c r="P287" s="14">
        <f t="shared" si="61"/>
        <v>-1.1845524301318893E-2</v>
      </c>
      <c r="Q287" s="14">
        <f t="shared" si="62"/>
        <v>-1.1852895696959504E-2</v>
      </c>
      <c r="R287" s="14">
        <f t="shared" si="63"/>
        <v>-1.1852867673903601E-2</v>
      </c>
      <c r="S287" s="14">
        <f t="shared" si="64"/>
        <v>-1.1905046056350423E-2</v>
      </c>
      <c r="T287" s="14">
        <f t="shared" si="65"/>
        <v>-1.5819964726595963</v>
      </c>
    </row>
    <row r="288" spans="2:20" x14ac:dyDescent="0.25">
      <c r="B288" s="16"/>
      <c r="C288" s="16"/>
      <c r="D288" s="16"/>
      <c r="E288" s="16">
        <f t="shared" si="55"/>
        <v>1.7900000000000014</v>
      </c>
      <c r="F288" s="16">
        <f t="shared" si="56"/>
        <v>-0.12706901661010148</v>
      </c>
      <c r="H288" s="14"/>
      <c r="I288" s="14"/>
      <c r="J288" s="14"/>
      <c r="K288" s="14">
        <f t="shared" si="57"/>
        <v>1.7900000000000014</v>
      </c>
      <c r="L288" s="14">
        <f t="shared" si="58"/>
        <v>-1.4837680842904044</v>
      </c>
      <c r="M288" s="14">
        <f t="shared" si="59"/>
        <v>-1.4837700195657062</v>
      </c>
      <c r="O288" s="14">
        <f t="shared" si="60"/>
        <v>1.7500000000000013</v>
      </c>
      <c r="P288" s="14">
        <f t="shared" si="61"/>
        <v>-1.1860005869326175E-2</v>
      </c>
      <c r="Q288" s="14">
        <f t="shared" si="62"/>
        <v>-1.1867025714466881E-2</v>
      </c>
      <c r="R288" s="14">
        <f t="shared" si="63"/>
        <v>-1.1866999012700805E-2</v>
      </c>
      <c r="S288" s="14">
        <f t="shared" si="64"/>
        <v>-1.1918907860651374E-2</v>
      </c>
      <c r="T288" s="14">
        <f t="shared" si="65"/>
        <v>-1.5938709665236486</v>
      </c>
    </row>
    <row r="289" spans="2:20" x14ac:dyDescent="0.25">
      <c r="B289" s="16"/>
      <c r="C289" s="16"/>
      <c r="D289" s="16"/>
      <c r="E289" s="16">
        <f t="shared" si="55"/>
        <v>1.8000000000000014</v>
      </c>
      <c r="F289" s="16">
        <f t="shared" si="56"/>
        <v>-0.14889292243787869</v>
      </c>
      <c r="H289" s="14"/>
      <c r="I289" s="14"/>
      <c r="J289" s="14"/>
      <c r="K289" s="14">
        <f t="shared" si="57"/>
        <v>1.8000000000000014</v>
      </c>
      <c r="L289" s="14">
        <f t="shared" si="58"/>
        <v>-1.4968371170160368</v>
      </c>
      <c r="M289" s="14">
        <f t="shared" si="59"/>
        <v>-1.4968387641223511</v>
      </c>
      <c r="O289" s="14">
        <f t="shared" si="60"/>
        <v>1.7600000000000013</v>
      </c>
      <c r="P289" s="14">
        <f t="shared" si="61"/>
        <v>-1.1873787832006431E-2</v>
      </c>
      <c r="Q289" s="14">
        <f t="shared" si="62"/>
        <v>-1.1880460755281257E-2</v>
      </c>
      <c r="R289" s="14">
        <f t="shared" si="63"/>
        <v>-1.1880435357895696E-2</v>
      </c>
      <c r="S289" s="14">
        <f t="shared" si="64"/>
        <v>-1.1932078153350005E-2</v>
      </c>
      <c r="T289" s="14">
        <f t="shared" si="65"/>
        <v>-1.6057589095589335</v>
      </c>
    </row>
    <row r="290" spans="2:20" x14ac:dyDescent="0.25">
      <c r="B290" s="16"/>
      <c r="C290" s="16"/>
      <c r="D290" s="16"/>
      <c r="E290" s="16">
        <f t="shared" si="55"/>
        <v>1.8100000000000014</v>
      </c>
      <c r="F290" s="16">
        <f t="shared" si="56"/>
        <v>-0.17060993511258693</v>
      </c>
      <c r="H290" s="14"/>
      <c r="I290" s="14"/>
      <c r="J290" s="14"/>
      <c r="K290" s="14">
        <f t="shared" si="57"/>
        <v>1.8100000000000014</v>
      </c>
      <c r="L290" s="14">
        <f t="shared" si="58"/>
        <v>-1.5099091443708237</v>
      </c>
      <c r="M290" s="14">
        <f t="shared" si="59"/>
        <v>-1.5099105062793854</v>
      </c>
      <c r="O290" s="14">
        <f t="shared" si="60"/>
        <v>1.7700000000000014</v>
      </c>
      <c r="P290" s="14">
        <f t="shared" si="61"/>
        <v>-1.1886879430876249E-2</v>
      </c>
      <c r="Q290" s="14">
        <f t="shared" si="62"/>
        <v>-1.1893210064169536E-2</v>
      </c>
      <c r="R290" s="14">
        <f t="shared" si="63"/>
        <v>-1.1893185954375452E-2</v>
      </c>
      <c r="S290" s="14">
        <f t="shared" si="64"/>
        <v>-1.1944566146971744E-2</v>
      </c>
      <c r="T290" s="14">
        <f t="shared" si="65"/>
        <v>-1.6176596158280898</v>
      </c>
    </row>
    <row r="291" spans="2:20" x14ac:dyDescent="0.25">
      <c r="B291" s="16"/>
      <c r="C291" s="16"/>
      <c r="D291" s="16"/>
      <c r="E291" s="16">
        <f t="shared" si="55"/>
        <v>1.8200000000000014</v>
      </c>
      <c r="F291" s="16">
        <f t="shared" si="56"/>
        <v>-0.19222325464064904</v>
      </c>
      <c r="H291" s="14"/>
      <c r="I291" s="14"/>
      <c r="J291" s="14"/>
      <c r="K291" s="14">
        <f t="shared" si="57"/>
        <v>1.8200000000000014</v>
      </c>
      <c r="L291" s="14">
        <f t="shared" si="58"/>
        <v>-1.5229836008963156</v>
      </c>
      <c r="M291" s="14">
        <f t="shared" si="59"/>
        <v>-1.522984680618833</v>
      </c>
      <c r="O291" s="14">
        <f t="shared" si="60"/>
        <v>1.7800000000000014</v>
      </c>
      <c r="P291" s="14">
        <f t="shared" si="61"/>
        <v>-1.1899289914410272E-2</v>
      </c>
      <c r="Q291" s="14">
        <f t="shared" si="62"/>
        <v>-1.1905282893253852E-2</v>
      </c>
      <c r="R291" s="14">
        <f t="shared" si="63"/>
        <v>-1.1905260054369886E-2</v>
      </c>
      <c r="S291" s="14">
        <f t="shared" si="64"/>
        <v>-1.1956381060360358E-2</v>
      </c>
      <c r="T291" s="14">
        <f t="shared" si="65"/>
        <v>-1.6295724086397596</v>
      </c>
    </row>
    <row r="292" spans="2:20" x14ac:dyDescent="0.25">
      <c r="B292" s="16"/>
      <c r="C292" s="16"/>
      <c r="D292" s="16"/>
      <c r="E292" s="16">
        <f t="shared" si="55"/>
        <v>1.8300000000000014</v>
      </c>
      <c r="F292" s="16">
        <f t="shared" si="56"/>
        <v>-0.21373593799597759</v>
      </c>
      <c r="H292" s="14"/>
      <c r="I292" s="14"/>
      <c r="J292" s="14"/>
      <c r="K292" s="14">
        <f t="shared" si="57"/>
        <v>1.8300000000000014</v>
      </c>
      <c r="L292" s="14">
        <f t="shared" si="58"/>
        <v>-1.5360599271811144</v>
      </c>
      <c r="M292" s="14">
        <f t="shared" si="59"/>
        <v>-1.53606072777055</v>
      </c>
      <c r="O292" s="14">
        <f t="shared" si="60"/>
        <v>1.7900000000000014</v>
      </c>
      <c r="P292" s="14">
        <f t="shared" si="61"/>
        <v>-1.1911028538776378E-2</v>
      </c>
      <c r="Q292" s="14">
        <f t="shared" si="62"/>
        <v>-1.1916688502646192E-2</v>
      </c>
      <c r="R292" s="14">
        <f t="shared" si="63"/>
        <v>-1.1916666918086547E-2</v>
      </c>
      <c r="S292" s="14">
        <f t="shared" si="64"/>
        <v>-1.1967532119359713E-2</v>
      </c>
      <c r="T292" s="14">
        <f t="shared" si="65"/>
        <v>-1.6414966205563599</v>
      </c>
    </row>
    <row r="293" spans="2:20" x14ac:dyDescent="0.25">
      <c r="B293" s="16"/>
      <c r="C293" s="16"/>
      <c r="D293" s="16"/>
      <c r="E293" s="16">
        <f t="shared" si="55"/>
        <v>1.8400000000000014</v>
      </c>
      <c r="F293" s="16">
        <f t="shared" si="56"/>
        <v>-0.2351509063542041</v>
      </c>
      <c r="H293" s="14"/>
      <c r="I293" s="14"/>
      <c r="J293" s="14"/>
      <c r="K293" s="14">
        <f t="shared" si="57"/>
        <v>1.8400000000000014</v>
      </c>
      <c r="L293" s="14">
        <f t="shared" si="58"/>
        <v>-1.549137569944099</v>
      </c>
      <c r="M293" s="14">
        <f t="shared" si="59"/>
        <v>-1.5491380944952986</v>
      </c>
      <c r="O293" s="14">
        <f t="shared" si="60"/>
        <v>1.8000000000000014</v>
      </c>
      <c r="P293" s="14">
        <f t="shared" si="61"/>
        <v>-1.1922104568370076E-2</v>
      </c>
      <c r="Q293" s="14">
        <f t="shared" si="62"/>
        <v>-1.1927436160882644E-2</v>
      </c>
      <c r="R293" s="14">
        <f t="shared" si="63"/>
        <v>-1.1927415814145522E-2</v>
      </c>
      <c r="S293" s="14">
        <f t="shared" si="64"/>
        <v>-1.1978028557294979E-2</v>
      </c>
      <c r="T293" s="14">
        <f t="shared" si="65"/>
        <v>-1.6534315934023134</v>
      </c>
    </row>
    <row r="294" spans="2:20" x14ac:dyDescent="0.25">
      <c r="B294" s="16"/>
      <c r="C294" s="16"/>
      <c r="D294" s="16"/>
      <c r="E294" s="16">
        <f t="shared" si="55"/>
        <v>1.8500000000000014</v>
      </c>
      <c r="F294" s="16">
        <f t="shared" si="56"/>
        <v>-0.25647095184585977</v>
      </c>
      <c r="H294" s="14"/>
      <c r="I294" s="14"/>
      <c r="J294" s="14"/>
      <c r="K294" s="14">
        <f t="shared" si="57"/>
        <v>1.8500000000000014</v>
      </c>
      <c r="L294" s="14">
        <f t="shared" si="58"/>
        <v>-1.5622159821187278</v>
      </c>
      <c r="M294" s="14">
        <f t="shared" si="59"/>
        <v>-1.5622162337688998</v>
      </c>
      <c r="O294" s="14">
        <f t="shared" si="60"/>
        <v>1.8100000000000014</v>
      </c>
      <c r="P294" s="14">
        <f t="shared" si="61"/>
        <v>-1.1932527276149511E-2</v>
      </c>
      <c r="Q294" s="14">
        <f t="shared" si="62"/>
        <v>-1.1937535145159535E-2</v>
      </c>
      <c r="R294" s="14">
        <f t="shared" si="63"/>
        <v>-1.1937516019816082E-2</v>
      </c>
      <c r="S294" s="14">
        <f t="shared" si="64"/>
        <v>-1.1987879615255173E-2</v>
      </c>
      <c r="T294" s="14">
        <f t="shared" si="65"/>
        <v>-1.6653766782725394</v>
      </c>
    </row>
    <row r="295" spans="2:20" x14ac:dyDescent="0.25">
      <c r="B295" s="16"/>
      <c r="C295" s="16"/>
      <c r="D295" s="16"/>
      <c r="E295" s="16">
        <f t="shared" si="55"/>
        <v>1.8600000000000014</v>
      </c>
      <c r="F295" s="16">
        <f t="shared" si="56"/>
        <v>-0.27769874386694982</v>
      </c>
      <c r="H295" s="14"/>
      <c r="I295" s="14"/>
      <c r="J295" s="14"/>
      <c r="K295" s="14">
        <f t="shared" si="57"/>
        <v>1.8600000000000014</v>
      </c>
      <c r="L295" s="14">
        <f t="shared" si="58"/>
        <v>-1.5752946229381239</v>
      </c>
      <c r="M295" s="14">
        <f t="shared" si="59"/>
        <v>-1.575294604867167</v>
      </c>
      <c r="O295" s="14">
        <f t="shared" si="60"/>
        <v>1.8200000000000014</v>
      </c>
      <c r="P295" s="14">
        <f t="shared" si="61"/>
        <v>-1.1942305943773391E-2</v>
      </c>
      <c r="Q295" s="14">
        <f t="shared" si="62"/>
        <v>-1.194699474137358E-2</v>
      </c>
      <c r="R295" s="14">
        <f t="shared" si="63"/>
        <v>-1.1946976821057401E-2</v>
      </c>
      <c r="S295" s="14">
        <f t="shared" si="64"/>
        <v>-1.1997094542179463E-2</v>
      </c>
      <c r="T295" s="14">
        <f t="shared" si="65"/>
        <v>-1.6773312355410086</v>
      </c>
    </row>
    <row r="296" spans="2:20" x14ac:dyDescent="0.25">
      <c r="B296" s="16"/>
      <c r="C296" s="16"/>
      <c r="D296" s="16"/>
      <c r="E296" s="16">
        <f t="shared" si="55"/>
        <v>1.8700000000000014</v>
      </c>
      <c r="F296" s="16">
        <f t="shared" si="56"/>
        <v>-0.29883683498186564</v>
      </c>
      <c r="H296" s="14"/>
      <c r="I296" s="14"/>
      <c r="J296" s="14"/>
      <c r="K296" s="14">
        <f t="shared" si="57"/>
        <v>1.8700000000000014</v>
      </c>
      <c r="L296" s="14">
        <f t="shared" si="58"/>
        <v>-1.5883729580206396</v>
      </c>
      <c r="M296" s="14">
        <f t="shared" si="59"/>
        <v>-1.5883726734513244</v>
      </c>
      <c r="O296" s="14">
        <f t="shared" si="60"/>
        <v>1.8300000000000014</v>
      </c>
      <c r="P296" s="14">
        <f t="shared" si="61"/>
        <v>-1.1951449861544474E-2</v>
      </c>
      <c r="Q296" s="14">
        <f t="shared" si="62"/>
        <v>-1.1955824243969298E-2</v>
      </c>
      <c r="R296" s="14">
        <f t="shared" si="63"/>
        <v>-1.1955807512366547E-2</v>
      </c>
      <c r="S296" s="14">
        <f t="shared" si="64"/>
        <v>-1.2005682594750442E-2</v>
      </c>
      <c r="T296" s="14">
        <f t="shared" si="65"/>
        <v>-1.6892946348691698</v>
      </c>
    </row>
    <row r="297" spans="2:20" x14ac:dyDescent="0.25">
      <c r="B297" s="16"/>
      <c r="C297" s="16"/>
      <c r="D297" s="16"/>
      <c r="E297" s="16">
        <f t="shared" si="55"/>
        <v>1.8800000000000014</v>
      </c>
      <c r="F297" s="16">
        <f t="shared" si="56"/>
        <v>-0.3198876664504422</v>
      </c>
      <c r="H297" s="14"/>
      <c r="I297" s="14"/>
      <c r="J297" s="14"/>
      <c r="K297" s="14">
        <f t="shared" si="57"/>
        <v>1.8800000000000014</v>
      </c>
      <c r="L297" s="14">
        <f t="shared" si="58"/>
        <v>-1.6014504594556134</v>
      </c>
      <c r="M297" s="14">
        <f t="shared" si="59"/>
        <v>-1.6014499116536181</v>
      </c>
      <c r="O297" s="14">
        <f t="shared" si="60"/>
        <v>1.8400000000000014</v>
      </c>
      <c r="P297" s="14">
        <f t="shared" si="61"/>
        <v>-1.1959968328162054E-2</v>
      </c>
      <c r="Q297" s="14">
        <f t="shared" si="62"/>
        <v>-1.1964032955597295E-2</v>
      </c>
      <c r="R297" s="14">
        <f t="shared" si="63"/>
        <v>-1.1964017396437352E-2</v>
      </c>
      <c r="S297" s="14">
        <f t="shared" si="64"/>
        <v>-1.2013653037097938E-2</v>
      </c>
      <c r="T297" s="14">
        <f t="shared" si="65"/>
        <v>-1.7012662552140581</v>
      </c>
    </row>
    <row r="298" spans="2:20" x14ac:dyDescent="0.25">
      <c r="B298" s="16"/>
      <c r="C298" s="16"/>
      <c r="D298" s="16"/>
      <c r="E298" s="16">
        <f t="shared" si="55"/>
        <v>1.8900000000000015</v>
      </c>
      <c r="F298" s="16">
        <f t="shared" si="56"/>
        <v>-0.34085357340815275</v>
      </c>
      <c r="H298" s="14"/>
      <c r="I298" s="14"/>
      <c r="J298" s="14"/>
      <c r="K298" s="14">
        <f t="shared" si="57"/>
        <v>1.8900000000000015</v>
      </c>
      <c r="L298" s="14">
        <f t="shared" si="58"/>
        <v>-1.6145266058890297</v>
      </c>
      <c r="M298" s="14">
        <f t="shared" si="59"/>
        <v>-1.614525798162832</v>
      </c>
      <c r="O298" s="14">
        <f t="shared" si="60"/>
        <v>1.8500000000000014</v>
      </c>
      <c r="P298" s="14">
        <f t="shared" si="61"/>
        <v>-1.1967870650287317E-2</v>
      </c>
      <c r="Q298" s="14">
        <f t="shared" si="62"/>
        <v>-1.1971630186587508E-2</v>
      </c>
      <c r="R298" s="14">
        <f t="shared" si="63"/>
        <v>-1.1971615783634211E-2</v>
      </c>
      <c r="S298" s="14">
        <f t="shared" si="64"/>
        <v>-1.2021015140317557E-2</v>
      </c>
      <c r="T298" s="14">
        <f t="shared" si="65"/>
        <v>-1.7132454848358993</v>
      </c>
    </row>
    <row r="299" spans="2:20" x14ac:dyDescent="0.25">
      <c r="B299" s="16"/>
      <c r="C299" s="16"/>
      <c r="D299" s="16"/>
      <c r="E299" s="16">
        <f t="shared" si="55"/>
        <v>1.9000000000000015</v>
      </c>
      <c r="F299" s="16">
        <f t="shared" si="56"/>
        <v>-0.36173678972590068</v>
      </c>
      <c r="H299" s="14"/>
      <c r="I299" s="14"/>
      <c r="J299" s="14"/>
      <c r="K299" s="14">
        <f t="shared" si="57"/>
        <v>1.9000000000000015</v>
      </c>
      <c r="L299" s="14">
        <f t="shared" si="58"/>
        <v>-1.6276008826087978</v>
      </c>
      <c r="M299" s="14">
        <f t="shared" si="59"/>
        <v>-1.6275998183094282</v>
      </c>
      <c r="O299" s="14">
        <f t="shared" si="60"/>
        <v>1.8600000000000014</v>
      </c>
      <c r="P299" s="14">
        <f t="shared" si="61"/>
        <v>-1.197516614192597E-2</v>
      </c>
      <c r="Q299" s="14">
        <f t="shared" si="62"/>
        <v>-1.1978625254242117E-2</v>
      </c>
      <c r="R299" s="14">
        <f t="shared" si="63"/>
        <v>-1.1978611991285644E-2</v>
      </c>
      <c r="S299" s="14">
        <f t="shared" si="64"/>
        <v>-1.2027778181808569E-2</v>
      </c>
      <c r="T299" s="14">
        <f t="shared" si="65"/>
        <v>-1.725231721305031</v>
      </c>
    </row>
    <row r="300" spans="2:20" x14ac:dyDescent="0.25">
      <c r="B300" s="16"/>
      <c r="C300" s="16"/>
      <c r="D300" s="16"/>
      <c r="E300" s="16">
        <f t="shared" si="55"/>
        <v>1.9100000000000015</v>
      </c>
      <c r="F300" s="16">
        <f t="shared" si="56"/>
        <v>-0.38253945257358862</v>
      </c>
      <c r="H300" s="14"/>
      <c r="I300" s="14"/>
      <c r="J300" s="14"/>
      <c r="K300" s="14">
        <f t="shared" si="57"/>
        <v>1.9100000000000015</v>
      </c>
      <c r="L300" s="14">
        <f t="shared" si="58"/>
        <v>-1.6406727816293769</v>
      </c>
      <c r="M300" s="14">
        <f t="shared" si="59"/>
        <v>-1.6406714641500326</v>
      </c>
      <c r="O300" s="14">
        <f t="shared" si="60"/>
        <v>1.8700000000000014</v>
      </c>
      <c r="P300" s="14">
        <f t="shared" si="61"/>
        <v>-1.1981864123633001E-2</v>
      </c>
      <c r="Q300" s="14">
        <f t="shared" si="62"/>
        <v>-1.1985027481953289E-2</v>
      </c>
      <c r="R300" s="14">
        <f t="shared" si="63"/>
        <v>-1.1985015342802616E-2</v>
      </c>
      <c r="S300" s="14">
        <f t="shared" si="64"/>
        <v>-1.2033951444436381E-2</v>
      </c>
      <c r="T300" s="14">
        <f t="shared" si="65"/>
        <v>-1.7372243715079612</v>
      </c>
    </row>
    <row r="301" spans="2:20" x14ac:dyDescent="0.25">
      <c r="B301" s="16"/>
      <c r="C301" s="16"/>
      <c r="D301" s="16"/>
      <c r="E301" s="16">
        <f t="shared" si="55"/>
        <v>1.9200000000000015</v>
      </c>
      <c r="F301" s="16">
        <f t="shared" si="56"/>
        <v>-0.40326360670958816</v>
      </c>
      <c r="H301" s="14"/>
      <c r="I301" s="14"/>
      <c r="J301" s="14"/>
      <c r="K301" s="14">
        <f t="shared" si="57"/>
        <v>1.9200000000000015</v>
      </c>
      <c r="L301" s="14">
        <f t="shared" si="58"/>
        <v>-1.6537418017754726</v>
      </c>
      <c r="M301" s="14">
        <f t="shared" si="59"/>
        <v>-1.6537402345509999</v>
      </c>
      <c r="O301" s="14">
        <f t="shared" si="60"/>
        <v>1.8800000000000014</v>
      </c>
      <c r="P301" s="14">
        <f t="shared" si="61"/>
        <v>-1.1987973921545056E-2</v>
      </c>
      <c r="Q301" s="14">
        <f t="shared" si="62"/>
        <v>-1.1990846198151229E-2</v>
      </c>
      <c r="R301" s="14">
        <f t="shared" si="63"/>
        <v>-1.199083516662721E-2</v>
      </c>
      <c r="S301" s="14">
        <f t="shared" si="64"/>
        <v>-1.2039544215525036E-2</v>
      </c>
      <c r="T301" s="14">
        <f t="shared" si="65"/>
        <v>-1.7492228516523989</v>
      </c>
    </row>
    <row r="302" spans="2:20" x14ac:dyDescent="0.25">
      <c r="B302" s="16"/>
      <c r="C302" s="16"/>
      <c r="D302" s="16"/>
      <c r="E302" s="16">
        <f t="shared" ref="E302:E365" si="66">E301+$B$109</f>
        <v>1.9300000000000015</v>
      </c>
      <c r="F302" s="16">
        <f t="shared" ref="F302:F365" si="67">F301+($B$109)*(-3*E301^2-2*E301*F301)/(E301^2+COS(F301))</f>
        <v>-0.42391120851637737</v>
      </c>
      <c r="H302" s="14"/>
      <c r="I302" s="14"/>
      <c r="J302" s="14"/>
      <c r="K302" s="14">
        <f t="shared" ref="K302:K365" si="68">K301+$H$109</f>
        <v>1.9300000000000015</v>
      </c>
      <c r="L302" s="14">
        <f t="shared" ref="L302:L365" si="69">M301+($H$109)*(-3*K301^2-2*K301*M301)/(K301^2+COS(M301))</f>
        <v>-1.6668074487645477</v>
      </c>
      <c r="M302" s="14">
        <f t="shared" ref="M302:M365" si="70">M301+($H$109/2)*((-3*K301^2-2*K301*M301)/(K301^2+COS(M301))+(-3*K302^2-2*K302*L302)/(K302^2+COS(L302)))</f>
        <v>-1.6668056352707923</v>
      </c>
      <c r="O302" s="14">
        <f t="shared" si="60"/>
        <v>1.8900000000000015</v>
      </c>
      <c r="P302" s="14">
        <f t="shared" si="61"/>
        <v>-1.1993504866246068E-2</v>
      </c>
      <c r="Q302" s="14">
        <f t="shared" si="62"/>
        <v>-1.199609073508867E-2</v>
      </c>
      <c r="R302" s="14">
        <f t="shared" si="63"/>
        <v>-1.1996080795017731E-2</v>
      </c>
      <c r="S302" s="14">
        <f t="shared" si="64"/>
        <v>-1.2044565785685806E-2</v>
      </c>
      <c r="T302" s="14">
        <f t="shared" si="65"/>
        <v>-1.7612265872710897</v>
      </c>
    </row>
    <row r="303" spans="2:20" x14ac:dyDescent="0.25">
      <c r="B303" s="16"/>
      <c r="C303" s="16"/>
      <c r="D303" s="16"/>
      <c r="E303" s="16">
        <f t="shared" si="66"/>
        <v>1.9400000000000015</v>
      </c>
      <c r="F303" s="16">
        <f t="shared" si="67"/>
        <v>-0.44448412980093405</v>
      </c>
      <c r="H303" s="14"/>
      <c r="I303" s="14"/>
      <c r="J303" s="14"/>
      <c r="K303" s="14">
        <f t="shared" si="68"/>
        <v>1.9400000000000015</v>
      </c>
      <c r="L303" s="14">
        <f t="shared" si="69"/>
        <v>-1.6798692352878855</v>
      </c>
      <c r="M303" s="14">
        <f t="shared" si="70"/>
        <v>-1.6798671790409168</v>
      </c>
      <c r="O303" s="14">
        <f t="shared" si="60"/>
        <v>1.9000000000000015</v>
      </c>
      <c r="P303" s="14">
        <f t="shared" si="61"/>
        <v>-1.199846629147241E-2</v>
      </c>
      <c r="Q303" s="14">
        <f t="shared" si="62"/>
        <v>-1.2000770427468022E-2</v>
      </c>
      <c r="R303" s="14">
        <f t="shared" si="63"/>
        <v>-1.2000761562676489E-2</v>
      </c>
      <c r="S303" s="14">
        <f t="shared" si="64"/>
        <v>-1.2049025447488225E-2</v>
      </c>
      <c r="T303" s="14">
        <f t="shared" si="65"/>
        <v>-1.773235013224298</v>
      </c>
    </row>
    <row r="304" spans="2:20" x14ac:dyDescent="0.25">
      <c r="B304" s="16"/>
      <c r="C304" s="16"/>
      <c r="D304" s="16"/>
      <c r="E304" s="16">
        <f t="shared" si="66"/>
        <v>1.9500000000000015</v>
      </c>
      <c r="F304" s="16">
        <f t="shared" si="67"/>
        <v>-0.46498416137695164</v>
      </c>
      <c r="H304" s="14"/>
      <c r="I304" s="14"/>
      <c r="J304" s="14"/>
      <c r="K304" s="14">
        <f t="shared" si="68"/>
        <v>1.9500000000000015</v>
      </c>
      <c r="L304" s="14">
        <f t="shared" si="69"/>
        <v>-1.6929266810899621</v>
      </c>
      <c r="M304" s="14">
        <f t="shared" si="70"/>
        <v>-1.6929243856451763</v>
      </c>
      <c r="O304" s="14">
        <f t="shared" si="60"/>
        <v>1.9100000000000015</v>
      </c>
      <c r="P304" s="14">
        <f t="shared" si="61"/>
        <v>-1.2002867532664148E-2</v>
      </c>
      <c r="Q304" s="14">
        <f t="shared" si="62"/>
        <v>-1.2004894610918082E-2</v>
      </c>
      <c r="R304" s="14">
        <f t="shared" si="63"/>
        <v>-1.2004886805227084E-2</v>
      </c>
      <c r="S304" s="14">
        <f t="shared" si="64"/>
        <v>-1.2052932493980211E-2</v>
      </c>
      <c r="T304" s="14">
        <f t="shared" si="65"/>
        <v>-1.7852475737007871</v>
      </c>
    </row>
    <row r="305" spans="2:20" x14ac:dyDescent="0.25">
      <c r="B305" s="16"/>
      <c r="C305" s="16"/>
      <c r="D305" s="16"/>
      <c r="E305" s="16">
        <f t="shared" si="66"/>
        <v>1.9600000000000015</v>
      </c>
      <c r="F305" s="16">
        <f t="shared" si="67"/>
        <v>-0.48541301644456669</v>
      </c>
      <c r="H305" s="14"/>
      <c r="I305" s="14"/>
      <c r="J305" s="14"/>
      <c r="K305" s="14">
        <f t="shared" si="68"/>
        <v>1.9600000000000015</v>
      </c>
      <c r="L305" s="14">
        <f t="shared" si="69"/>
        <v>-1.7059793130458893</v>
      </c>
      <c r="M305" s="14">
        <f t="shared" si="70"/>
        <v>-1.7059767819969938</v>
      </c>
      <c r="O305" s="14">
        <f t="shared" si="60"/>
        <v>1.9200000000000015</v>
      </c>
      <c r="P305" s="14">
        <f t="shared" si="61"/>
        <v>-1.2006717925369186E-2</v>
      </c>
      <c r="Q305" s="14">
        <f t="shared" si="62"/>
        <v>-1.2008472620327115E-2</v>
      </c>
      <c r="R305" s="14">
        <f t="shared" si="63"/>
        <v>-1.2008465857548143E-2</v>
      </c>
      <c r="S305" s="14">
        <f t="shared" si="64"/>
        <v>-1.2056296217064348E-2</v>
      </c>
      <c r="T305" s="14">
        <f t="shared" si="65"/>
        <v>-1.797263722217151</v>
      </c>
    </row>
    <row r="306" spans="2:20" x14ac:dyDescent="0.25">
      <c r="B306" s="16"/>
      <c r="C306" s="16"/>
      <c r="D306" s="16"/>
      <c r="E306" s="16">
        <f t="shared" si="66"/>
        <v>1.9700000000000015</v>
      </c>
      <c r="F306" s="16">
        <f t="shared" si="67"/>
        <v>-0.50577233378203501</v>
      </c>
      <c r="H306" s="14"/>
      <c r="I306" s="14"/>
      <c r="J306" s="14"/>
      <c r="K306" s="14">
        <f t="shared" si="68"/>
        <v>1.9700000000000015</v>
      </c>
      <c r="L306" s="14">
        <f t="shared" si="69"/>
        <v>-1.7190266652366948</v>
      </c>
      <c r="M306" s="14">
        <f t="shared" si="70"/>
        <v>-1.719023902214579</v>
      </c>
      <c r="O306" s="14">
        <f t="shared" ref="O306:O369" si="71">O305+$R$110</f>
        <v>1.9300000000000015</v>
      </c>
      <c r="P306" s="14">
        <f t="shared" ref="P306:P369" si="72">$R$110*(((-3*O305^2)-2*O305*T305)/((O305^2)+COS(T305)))</f>
        <v>-1.2010026803507542E-2</v>
      </c>
      <c r="Q306" s="14">
        <f t="shared" ref="Q306:Q369" si="73">$R$110*(((-3*(O305+(1/2)*$R$110)^2)-2*(O305+(1/2)*$R$110)*(T305+(1/2)*P306))/(((O305+(1/2)*$R$110)^2)+COS((T305+(1/2)*P306))))</f>
        <v>-1.2011513788039869E-2</v>
      </c>
      <c r="R306" s="14">
        <f t="shared" ref="R306:R369" si="74">$R$110*(((-3*(O305+(1/2)*$R$110)^2)-2*(O305+(1/2)*$R$110)*(T305+(1/2)*Q306))/(((O305+(1/2)*$R$110)^2)+COS((T305+(1/2)*Q306))))</f>
        <v>-1.2011508051970932E-2</v>
      </c>
      <c r="S306" s="14">
        <f t="shared" ref="S306:S369" si="75">$R$110*(((-3*(O305+$R$110)^2)-2*(O305+$R$110)*(T305+(1/2)*R306))/(((O305+$R$110)^2)+COS((T305+(1/2)*R306))))</f>
        <v>-1.2059125905737617E-2</v>
      </c>
      <c r="T306" s="14">
        <f t="shared" ref="T306:T369" si="76">T305+(1/6)*(P306+2*Q306+2*R306+S306)</f>
        <v>-1.8092829216153621</v>
      </c>
    </row>
    <row r="307" spans="2:20" x14ac:dyDescent="0.25">
      <c r="B307" s="16"/>
      <c r="C307" s="16"/>
      <c r="D307" s="16"/>
      <c r="E307" s="16">
        <f t="shared" si="66"/>
        <v>1.9800000000000015</v>
      </c>
      <c r="F307" s="16">
        <f t="shared" si="67"/>
        <v>-0.52606368076265464</v>
      </c>
      <c r="H307" s="14"/>
      <c r="I307" s="14"/>
      <c r="J307" s="14"/>
      <c r="K307" s="14">
        <f t="shared" si="68"/>
        <v>1.9800000000000015</v>
      </c>
      <c r="L307" s="14">
        <f t="shared" si="69"/>
        <v>-1.7320682790222219</v>
      </c>
      <c r="M307" s="14">
        <f t="shared" si="70"/>
        <v>-1.7320652876937204</v>
      </c>
      <c r="O307" s="14">
        <f t="shared" si="71"/>
        <v>1.9400000000000015</v>
      </c>
      <c r="P307" s="14">
        <f t="shared" si="72"/>
        <v>-1.2012803497503234E-2</v>
      </c>
      <c r="Q307" s="14">
        <f t="shared" si="73"/>
        <v>-1.2014027441925897E-2</v>
      </c>
      <c r="R307" s="14">
        <f t="shared" si="74"/>
        <v>-1.201402271634827E-2</v>
      </c>
      <c r="S307" s="14">
        <f t="shared" si="75"/>
        <v>-1.2061430844202067E-2</v>
      </c>
      <c r="T307" s="14">
        <f t="shared" si="76"/>
        <v>-1.8213046440584044</v>
      </c>
    </row>
    <row r="308" spans="2:20" x14ac:dyDescent="0.25">
      <c r="B308" s="16"/>
      <c r="C308" s="16"/>
      <c r="D308" s="16"/>
      <c r="E308" s="16">
        <f t="shared" si="66"/>
        <v>1.9900000000000015</v>
      </c>
      <c r="F308" s="16">
        <f t="shared" si="67"/>
        <v>-0.54628855620920047</v>
      </c>
      <c r="H308" s="14"/>
      <c r="I308" s="14"/>
      <c r="J308" s="14"/>
      <c r="K308" s="14">
        <f t="shared" si="68"/>
        <v>1.9900000000000015</v>
      </c>
      <c r="L308" s="14">
        <f t="shared" si="69"/>
        <v>-1.7451037031114374</v>
      </c>
      <c r="M308" s="14">
        <f t="shared" si="70"/>
        <v>-1.7451004871779889</v>
      </c>
      <c r="O308" s="14">
        <f t="shared" si="71"/>
        <v>1.9500000000000015</v>
      </c>
      <c r="P308" s="14">
        <f t="shared" si="72"/>
        <v>-1.2015057332291402E-2</v>
      </c>
      <c r="Q308" s="14">
        <f t="shared" si="73"/>
        <v>-1.2016022903327156E-2</v>
      </c>
      <c r="R308" s="14">
        <f t="shared" si="74"/>
        <v>-1.2016019172002739E-2</v>
      </c>
      <c r="S308" s="14">
        <f t="shared" si="75"/>
        <v>-1.2063220309854286E-2</v>
      </c>
      <c r="T308" s="14">
        <f t="shared" si="76"/>
        <v>-1.8333283710238719</v>
      </c>
    </row>
    <row r="309" spans="2:20" x14ac:dyDescent="0.25">
      <c r="B309" s="16"/>
      <c r="C309" s="16"/>
      <c r="D309" s="16"/>
      <c r="E309" s="16">
        <f t="shared" si="66"/>
        <v>2.0000000000000013</v>
      </c>
      <c r="F309" s="16">
        <f t="shared" si="67"/>
        <v>-0.56644839309718742</v>
      </c>
      <c r="H309" s="14"/>
      <c r="I309" s="14"/>
      <c r="J309" s="14"/>
      <c r="K309" s="14">
        <f t="shared" si="68"/>
        <v>2.0000000000000013</v>
      </c>
      <c r="L309" s="14">
        <f t="shared" si="69"/>
        <v>-1.7581324936299467</v>
      </c>
      <c r="M309" s="14">
        <f t="shared" si="70"/>
        <v>-1.7581290568261552</v>
      </c>
      <c r="O309" s="14">
        <f t="shared" si="71"/>
        <v>1.9600000000000015</v>
      </c>
      <c r="P309" s="14">
        <f t="shared" si="72"/>
        <v>-1.2016797625208636E-2</v>
      </c>
      <c r="Q309" s="14">
        <f t="shared" si="73"/>
        <v>-1.20175094848927E-2</v>
      </c>
      <c r="R309" s="14">
        <f t="shared" si="74"/>
        <v>-1.2017506731561958E-2</v>
      </c>
      <c r="S309" s="14">
        <f t="shared" si="75"/>
        <v>-1.2064503571161503E-2</v>
      </c>
      <c r="T309" s="14">
        <f t="shared" si="76"/>
        <v>-1.8453535932954186</v>
      </c>
    </row>
    <row r="310" spans="2:20" x14ac:dyDescent="0.25">
      <c r="B310" s="16"/>
      <c r="C310" s="16"/>
      <c r="D310" s="16"/>
      <c r="E310" s="16">
        <f t="shared" si="66"/>
        <v>2.0100000000000011</v>
      </c>
      <c r="F310" s="16">
        <f t="shared" si="67"/>
        <v>-0.58654456111742215</v>
      </c>
      <c r="H310" s="14"/>
      <c r="I310" s="14"/>
      <c r="J310" s="14"/>
      <c r="K310" s="14">
        <f t="shared" si="68"/>
        <v>2.0100000000000011</v>
      </c>
      <c r="L310" s="14">
        <f t="shared" si="69"/>
        <v>-1.771154214184526</v>
      </c>
      <c r="M310" s="14">
        <f t="shared" si="70"/>
        <v>-1.7711505602766284</v>
      </c>
      <c r="O310" s="14">
        <f t="shared" si="71"/>
        <v>1.9700000000000015</v>
      </c>
      <c r="P310" s="14">
        <f t="shared" si="72"/>
        <v>-1.2018033683774446E-2</v>
      </c>
      <c r="Q310" s="14">
        <f t="shared" si="73"/>
        <v>-1.2018496488308749E-2</v>
      </c>
      <c r="R310" s="14">
        <f t="shared" si="74"/>
        <v>-1.2018494696689233E-2</v>
      </c>
      <c r="S310" s="14">
        <f t="shared" si="75"/>
        <v>-1.2065289885432548E-2</v>
      </c>
      <c r="T310" s="14">
        <f t="shared" si="76"/>
        <v>-1.8573798109519524</v>
      </c>
    </row>
    <row r="311" spans="2:20" x14ac:dyDescent="0.25">
      <c r="B311" s="16"/>
      <c r="C311" s="16"/>
      <c r="D311" s="16"/>
      <c r="E311" s="16">
        <f t="shared" si="66"/>
        <v>2.0200000000000009</v>
      </c>
      <c r="F311" s="16">
        <f t="shared" si="67"/>
        <v>-0.60657836910751228</v>
      </c>
      <c r="H311" s="14"/>
      <c r="I311" s="14"/>
      <c r="J311" s="14"/>
      <c r="K311" s="14">
        <f t="shared" si="68"/>
        <v>2.0200000000000009</v>
      </c>
      <c r="L311" s="14">
        <f t="shared" si="69"/>
        <v>-1.7841684359244931</v>
      </c>
      <c r="M311" s="14">
        <f t="shared" si="70"/>
        <v>-1.7841645687087397</v>
      </c>
      <c r="O311" s="14">
        <f t="shared" si="71"/>
        <v>1.9800000000000015</v>
      </c>
      <c r="P311" s="14">
        <f t="shared" si="72"/>
        <v>-1.2018774803372266E-2</v>
      </c>
      <c r="Q311" s="14">
        <f t="shared" si="73"/>
        <v>-1.2018993201932268E-2</v>
      </c>
      <c r="R311" s="14">
        <f t="shared" si="74"/>
        <v>-1.2018992355717701E-2</v>
      </c>
      <c r="S311" s="14">
        <f t="shared" si="75"/>
        <v>-1.206558849649176E-2</v>
      </c>
      <c r="T311" s="14">
        <f t="shared" si="76"/>
        <v>-1.8694065333544796</v>
      </c>
    </row>
    <row r="312" spans="2:20" x14ac:dyDescent="0.25">
      <c r="B312" s="16"/>
      <c r="C312" s="16"/>
      <c r="D312" s="16"/>
      <c r="E312" s="16">
        <f t="shared" si="66"/>
        <v>2.0300000000000007</v>
      </c>
      <c r="F312" s="16">
        <f t="shared" si="67"/>
        <v>-0.62655106736128441</v>
      </c>
      <c r="H312" s="14"/>
      <c r="I312" s="14"/>
      <c r="J312" s="14"/>
      <c r="K312" s="14">
        <f t="shared" si="68"/>
        <v>2.0300000000000007</v>
      </c>
      <c r="L312" s="14">
        <f t="shared" si="69"/>
        <v>-1.7971747375997473</v>
      </c>
      <c r="M312" s="14">
        <f t="shared" si="70"/>
        <v>-1.7971706609006999</v>
      </c>
      <c r="O312" s="14">
        <f t="shared" si="71"/>
        <v>1.9900000000000015</v>
      </c>
      <c r="P312" s="14">
        <f t="shared" si="72"/>
        <v>-1.2019030264838082E-2</v>
      </c>
      <c r="Q312" s="14">
        <f t="shared" si="73"/>
        <v>-1.2019008898336545E-2</v>
      </c>
      <c r="R312" s="14">
        <f t="shared" si="74"/>
        <v>-1.2019008981196452E-2</v>
      </c>
      <c r="S312" s="14">
        <f t="shared" si="75"/>
        <v>-1.2065408632264282E-2</v>
      </c>
      <c r="T312" s="14">
        <f t="shared" si="76"/>
        <v>-1.8814332791305077</v>
      </c>
    </row>
    <row r="313" spans="2:20" x14ac:dyDescent="0.25">
      <c r="B313" s="16"/>
      <c r="C313" s="16"/>
      <c r="D313" s="16"/>
      <c r="E313" s="16">
        <f t="shared" si="66"/>
        <v>2.0400000000000005</v>
      </c>
      <c r="F313" s="16">
        <f t="shared" si="67"/>
        <v>-0.6464638498244013</v>
      </c>
      <c r="H313" s="14"/>
      <c r="I313" s="14"/>
      <c r="J313" s="14"/>
      <c r="K313" s="14">
        <f t="shared" si="68"/>
        <v>2.0400000000000005</v>
      </c>
      <c r="L313" s="14">
        <f t="shared" si="69"/>
        <v>-1.8101727056153216</v>
      </c>
      <c r="M313" s="14">
        <f t="shared" si="70"/>
        <v>-1.810168423284076</v>
      </c>
      <c r="O313" s="14">
        <f t="shared" si="71"/>
        <v>2.0000000000000013</v>
      </c>
      <c r="P313" s="14">
        <f t="shared" si="72"/>
        <v>-1.2018809331965292E-2</v>
      </c>
      <c r="Q313" s="14">
        <f t="shared" si="73"/>
        <v>-1.2018552831777038E-2</v>
      </c>
      <c r="R313" s="14">
        <f t="shared" si="74"/>
        <v>-1.2018553827356924E-2</v>
      </c>
      <c r="S313" s="14">
        <f t="shared" si="75"/>
        <v>-1.2064759502281029E-2</v>
      </c>
      <c r="T313" s="14">
        <f t="shared" si="76"/>
        <v>-1.8934595761559267</v>
      </c>
    </row>
    <row r="314" spans="2:20" x14ac:dyDescent="0.25">
      <c r="B314" s="16"/>
      <c r="C314" s="16"/>
      <c r="D314" s="16"/>
      <c r="E314" s="16">
        <f t="shared" si="66"/>
        <v>2.0500000000000003</v>
      </c>
      <c r="F314" s="16">
        <f t="shared" si="67"/>
        <v>-0.6663178561838653</v>
      </c>
      <c r="H314" s="14"/>
      <c r="I314" s="14"/>
      <c r="J314" s="14"/>
      <c r="K314" s="14">
        <f t="shared" si="68"/>
        <v>2.0500000000000003</v>
      </c>
      <c r="L314" s="14">
        <f t="shared" si="69"/>
        <v>-1.8231619340823044</v>
      </c>
      <c r="M314" s="14">
        <f t="shared" si="70"/>
        <v>-1.8231574499946404</v>
      </c>
      <c r="O314" s="14">
        <f t="shared" si="71"/>
        <v>2.0100000000000011</v>
      </c>
      <c r="P314" s="14">
        <f t="shared" si="72"/>
        <v>-1.2018121248934047E-2</v>
      </c>
      <c r="Q314" s="14">
        <f t="shared" si="73"/>
        <v>-1.2017634235586057E-2</v>
      </c>
      <c r="R314" s="14">
        <f t="shared" si="74"/>
        <v>-1.20176361275081E-2</v>
      </c>
      <c r="S314" s="14">
        <f t="shared" si="75"/>
        <v>-1.2063650295111783E-2</v>
      </c>
      <c r="T314" s="14">
        <f t="shared" si="76"/>
        <v>-1.905484961534299</v>
      </c>
    </row>
    <row r="315" spans="2:20" x14ac:dyDescent="0.25">
      <c r="B315" s="16"/>
      <c r="C315" s="16"/>
      <c r="D315" s="16"/>
      <c r="E315" s="16">
        <f t="shared" si="66"/>
        <v>2.06</v>
      </c>
      <c r="F315" s="16">
        <f t="shared" si="67"/>
        <v>-0.68611417385853724</v>
      </c>
      <c r="H315" s="14"/>
      <c r="I315" s="14"/>
      <c r="J315" s="14"/>
      <c r="K315" s="14">
        <f t="shared" si="68"/>
        <v>2.06</v>
      </c>
      <c r="L315" s="14">
        <f t="shared" si="69"/>
        <v>-1.8361420248649893</v>
      </c>
      <c r="M315" s="14">
        <f t="shared" si="70"/>
        <v>-1.8361373429194585</v>
      </c>
      <c r="O315" s="14">
        <f t="shared" si="71"/>
        <v>2.0200000000000009</v>
      </c>
      <c r="P315" s="14">
        <f t="shared" si="72"/>
        <v>-1.201697523767362E-2</v>
      </c>
      <c r="Q315" s="14">
        <f t="shared" si="73"/>
        <v>-1.2016262319504653E-2</v>
      </c>
      <c r="R315" s="14">
        <f t="shared" si="74"/>
        <v>-1.2016265091368905E-2</v>
      </c>
      <c r="S315" s="14">
        <f t="shared" si="75"/>
        <v>-1.2062090175734806E-2</v>
      </c>
      <c r="T315" s="14">
        <f t="shared" si="76"/>
        <v>-1.9175089815734916</v>
      </c>
    </row>
    <row r="316" spans="2:20" x14ac:dyDescent="0.25">
      <c r="B316" s="16"/>
      <c r="C316" s="16"/>
      <c r="D316" s="16"/>
      <c r="E316" s="16">
        <f t="shared" si="66"/>
        <v>2.0699999999999998</v>
      </c>
      <c r="F316" s="16">
        <f t="shared" si="67"/>
        <v>-0.70585383989729267</v>
      </c>
      <c r="H316" s="14"/>
      <c r="I316" s="14"/>
      <c r="J316" s="14"/>
      <c r="K316" s="14">
        <f t="shared" si="68"/>
        <v>2.0699999999999998</v>
      </c>
      <c r="L316" s="14">
        <f t="shared" si="69"/>
        <v>-1.8491125876241412</v>
      </c>
      <c r="M316" s="14">
        <f t="shared" si="70"/>
        <v>-1.8491077117400938</v>
      </c>
      <c r="O316" s="14">
        <f t="shared" si="71"/>
        <v>2.0300000000000007</v>
      </c>
      <c r="P316" s="14">
        <f t="shared" si="72"/>
        <v>-1.2015380495166237E-2</v>
      </c>
      <c r="Q316" s="14">
        <f t="shared" si="73"/>
        <v>-1.2014446266960171E-2</v>
      </c>
      <c r="R316" s="14">
        <f t="shared" si="74"/>
        <v>-1.2014449902346238E-2</v>
      </c>
      <c r="S316" s="14">
        <f t="shared" si="75"/>
        <v>-1.206008828285134E-2</v>
      </c>
      <c r="T316" s="14">
        <f t="shared" si="76"/>
        <v>-1.9295311917595968</v>
      </c>
    </row>
    <row r="317" spans="2:20" x14ac:dyDescent="0.25">
      <c r="B317" s="16"/>
      <c r="C317" s="16"/>
      <c r="D317" s="16"/>
      <c r="E317" s="16">
        <f t="shared" si="66"/>
        <v>2.0799999999999996</v>
      </c>
      <c r="F317" s="16">
        <f t="shared" si="67"/>
        <v>-0.72553784279096334</v>
      </c>
      <c r="H317" s="14"/>
      <c r="I317" s="14"/>
      <c r="J317" s="14"/>
      <c r="K317" s="14">
        <f t="shared" si="68"/>
        <v>2.0799999999999996</v>
      </c>
      <c r="L317" s="14">
        <f t="shared" si="69"/>
        <v>-1.8620732398562572</v>
      </c>
      <c r="M317" s="14">
        <f t="shared" si="70"/>
        <v>-1.862068173971817</v>
      </c>
      <c r="O317" s="14">
        <f t="shared" si="71"/>
        <v>2.0400000000000005</v>
      </c>
      <c r="P317" s="14">
        <f t="shared" si="72"/>
        <v>-1.2013346190700722E-2</v>
      </c>
      <c r="Q317" s="14">
        <f t="shared" si="73"/>
        <v>-1.2012195232297828E-2</v>
      </c>
      <c r="R317" s="14">
        <f t="shared" si="74"/>
        <v>-1.2012199714767009E-2</v>
      </c>
      <c r="S317" s="14">
        <f t="shared" si="75"/>
        <v>-1.2057653726153342E-2</v>
      </c>
      <c r="T317" s="14">
        <f t="shared" si="76"/>
        <v>-1.9415511567280941</v>
      </c>
    </row>
    <row r="318" spans="2:20" x14ac:dyDescent="0.25">
      <c r="B318" s="16"/>
      <c r="C318" s="16"/>
      <c r="D318" s="16"/>
      <c r="E318" s="16">
        <f t="shared" si="66"/>
        <v>2.0899999999999994</v>
      </c>
      <c r="F318" s="16">
        <f t="shared" si="67"/>
        <v>-0.74516712420378273</v>
      </c>
      <c r="H318" s="14"/>
      <c r="I318" s="14"/>
      <c r="J318" s="14"/>
      <c r="K318" s="14">
        <f t="shared" si="68"/>
        <v>2.0899999999999994</v>
      </c>
      <c r="L318" s="14">
        <f t="shared" si="69"/>
        <v>-1.875023606928732</v>
      </c>
      <c r="M318" s="14">
        <f t="shared" si="70"/>
        <v>-1.8750183549987234</v>
      </c>
      <c r="O318" s="14">
        <f t="shared" si="71"/>
        <v>2.0500000000000003</v>
      </c>
      <c r="P318" s="14">
        <f t="shared" si="72"/>
        <v>-1.2010881463084336E-2</v>
      </c>
      <c r="Q318" s="14">
        <f t="shared" si="73"/>
        <v>-1.2009518337974565E-2</v>
      </c>
      <c r="R318" s="14">
        <f t="shared" si="74"/>
        <v>-1.2009523651072463E-2</v>
      </c>
      <c r="S318" s="14">
        <f t="shared" si="75"/>
        <v>-1.2054795583552722E-2</v>
      </c>
      <c r="T318" s="14">
        <f t="shared" si="76"/>
        <v>-1.9535684502322159</v>
      </c>
    </row>
    <row r="319" spans="2:20" x14ac:dyDescent="0.25">
      <c r="B319" s="16"/>
      <c r="C319" s="16"/>
      <c r="D319" s="16"/>
      <c r="E319" s="16">
        <f t="shared" si="66"/>
        <v>2.0999999999999992</v>
      </c>
      <c r="F319" s="16">
        <f t="shared" si="67"/>
        <v>-0.76474258062965128</v>
      </c>
      <c r="H319" s="14"/>
      <c r="I319" s="14"/>
      <c r="J319" s="14"/>
      <c r="K319" s="14">
        <f t="shared" si="68"/>
        <v>2.0999999999999992</v>
      </c>
      <c r="L319" s="14">
        <f t="shared" si="69"/>
        <v>-1.8879633221108347</v>
      </c>
      <c r="M319" s="14">
        <f t="shared" si="70"/>
        <v>-1.8879578881046688</v>
      </c>
      <c r="O319" s="14">
        <f t="shared" si="71"/>
        <v>2.06</v>
      </c>
      <c r="P319" s="14">
        <f t="shared" si="72"/>
        <v>-1.2007995417820995E-2</v>
      </c>
      <c r="Q319" s="14">
        <f t="shared" si="73"/>
        <v>-1.2006424671723437E-2</v>
      </c>
      <c r="R319" s="14">
        <f t="shared" si="74"/>
        <v>-1.2006430798982962E-2</v>
      </c>
      <c r="S319" s="14">
        <f t="shared" si="75"/>
        <v>-1.2051522898380145E-2</v>
      </c>
      <c r="T319" s="14">
        <f t="shared" si="76"/>
        <v>-1.965582655108485</v>
      </c>
    </row>
    <row r="320" spans="2:20" x14ac:dyDescent="0.25">
      <c r="B320" s="16"/>
      <c r="C320" s="16"/>
      <c r="D320" s="16"/>
      <c r="E320" s="16">
        <f t="shared" si="66"/>
        <v>2.109999999999999</v>
      </c>
      <c r="F320" s="16">
        <f t="shared" si="67"/>
        <v>-0.78426506497816961</v>
      </c>
      <c r="H320" s="14"/>
      <c r="I320" s="14"/>
      <c r="J320" s="14"/>
      <c r="K320" s="14">
        <f t="shared" si="68"/>
        <v>2.109999999999999</v>
      </c>
      <c r="L320" s="14">
        <f t="shared" si="69"/>
        <v>-1.9008920266004248</v>
      </c>
      <c r="M320" s="14">
        <f t="shared" si="70"/>
        <v>-1.9008864144999504</v>
      </c>
      <c r="O320" s="14">
        <f t="shared" si="71"/>
        <v>2.0699999999999998</v>
      </c>
      <c r="P320" s="14">
        <f t="shared" si="72"/>
        <v>-1.2004697124264026E-2</v>
      </c>
      <c r="Q320" s="14">
        <f t="shared" si="73"/>
        <v>-1.200292328369649E-2</v>
      </c>
      <c r="R320" s="14">
        <f t="shared" si="74"/>
        <v>-1.2002930208641287E-2</v>
      </c>
      <c r="S320" s="14">
        <f t="shared" si="75"/>
        <v>-1.2047844676561557E-2</v>
      </c>
      <c r="T320" s="14">
        <f t="shared" si="76"/>
        <v>-1.9775933632394018</v>
      </c>
    </row>
    <row r="321" spans="2:20" x14ac:dyDescent="0.25">
      <c r="B321" s="16"/>
      <c r="C321" s="16"/>
      <c r="D321" s="16"/>
      <c r="E321" s="16">
        <f t="shared" si="66"/>
        <v>2.1199999999999988</v>
      </c>
      <c r="F321" s="16">
        <f t="shared" si="67"/>
        <v>-0.80373538809504508</v>
      </c>
      <c r="H321" s="14"/>
      <c r="I321" s="14"/>
      <c r="J321" s="14"/>
      <c r="K321" s="14">
        <f t="shared" si="68"/>
        <v>2.1199999999999988</v>
      </c>
      <c r="L321" s="14">
        <f t="shared" si="69"/>
        <v>-1.9138093695463432</v>
      </c>
      <c r="M321" s="14">
        <f t="shared" si="70"/>
        <v>-1.9138035833436675</v>
      </c>
      <c r="O321" s="14">
        <f t="shared" si="71"/>
        <v>2.0799999999999996</v>
      </c>
      <c r="P321" s="14">
        <f t="shared" si="72"/>
        <v>-1.2000995612751472E-2</v>
      </c>
      <c r="Q321" s="14">
        <f t="shared" si="73"/>
        <v>-1.1999023183594124E-2</v>
      </c>
      <c r="R321" s="14">
        <f t="shared" si="74"/>
        <v>-1.1999030889742364E-2</v>
      </c>
      <c r="S321" s="14">
        <f t="shared" si="75"/>
        <v>-1.2043769883780104E-2</v>
      </c>
      <c r="T321" s="14">
        <f t="shared" si="76"/>
        <v>-1.9896001755132693</v>
      </c>
    </row>
    <row r="322" spans="2:20" x14ac:dyDescent="0.25">
      <c r="B322" s="16"/>
      <c r="C322" s="16"/>
      <c r="D322" s="16"/>
      <c r="E322" s="16">
        <f t="shared" si="66"/>
        <v>2.1299999999999986</v>
      </c>
      <c r="F322" s="16">
        <f t="shared" si="67"/>
        <v>-0.82315432022116175</v>
      </c>
      <c r="H322" s="14"/>
      <c r="I322" s="14"/>
      <c r="J322" s="14"/>
      <c r="K322" s="14">
        <f t="shared" si="68"/>
        <v>2.1299999999999986</v>
      </c>
      <c r="L322" s="14">
        <f t="shared" si="69"/>
        <v>-1.9267150080664239</v>
      </c>
      <c r="M322" s="14">
        <f t="shared" si="70"/>
        <v>-1.9267090517617096</v>
      </c>
      <c r="O322" s="14">
        <f t="shared" si="71"/>
        <v>2.0899999999999994</v>
      </c>
      <c r="P322" s="14">
        <f t="shared" si="72"/>
        <v>-1.1996899871731593E-2</v>
      </c>
      <c r="Q322" s="14">
        <f t="shared" si="73"/>
        <v>-1.1994733337788572E-2</v>
      </c>
      <c r="R322" s="14">
        <f t="shared" si="74"/>
        <v>-1.1994741808657113E-2</v>
      </c>
      <c r="S322" s="14">
        <f t="shared" si="75"/>
        <v>-1.2039307442631347E-2</v>
      </c>
      <c r="T322" s="14">
        <f t="shared" si="76"/>
        <v>-2.0016027017811449</v>
      </c>
    </row>
    <row r="323" spans="2:20" x14ac:dyDescent="0.25">
      <c r="B323" s="16"/>
      <c r="C323" s="16"/>
      <c r="D323" s="16"/>
      <c r="E323" s="16">
        <f t="shared" si="66"/>
        <v>2.1399999999999983</v>
      </c>
      <c r="F323" s="16">
        <f t="shared" si="67"/>
        <v>-0.84252259239430838</v>
      </c>
      <c r="H323" s="14"/>
      <c r="I323" s="14"/>
      <c r="J323" s="14"/>
      <c r="K323" s="14">
        <f t="shared" si="68"/>
        <v>2.1399999999999983</v>
      </c>
      <c r="L323" s="14">
        <f t="shared" si="69"/>
        <v>-1.9396086072610879</v>
      </c>
      <c r="M323" s="14">
        <f t="shared" si="70"/>
        <v>-1.9396024848603324</v>
      </c>
      <c r="O323" s="14">
        <f t="shared" si="71"/>
        <v>2.0999999999999992</v>
      </c>
      <c r="P323" s="14">
        <f t="shared" si="72"/>
        <v>-1.1992418844886445E-2</v>
      </c>
      <c r="Q323" s="14">
        <f t="shared" si="73"/>
        <v>-1.1990062666449124E-2</v>
      </c>
      <c r="R323" s="14">
        <f t="shared" si="74"/>
        <v>-1.1990071885557988E-2</v>
      </c>
      <c r="S323" s="14">
        <f t="shared" si="75"/>
        <v>-1.2034466229779127E-2</v>
      </c>
      <c r="T323" s="14">
        <f t="shared" si="76"/>
        <v>-2.0136005608109246</v>
      </c>
    </row>
    <row r="324" spans="2:20" x14ac:dyDescent="0.25">
      <c r="B324" s="16"/>
      <c r="C324" s="16"/>
      <c r="D324" s="16"/>
      <c r="E324" s="16">
        <f t="shared" si="66"/>
        <v>2.1499999999999981</v>
      </c>
      <c r="F324" s="16">
        <f t="shared" si="67"/>
        <v>-0.86184089779728845</v>
      </c>
      <c r="H324" s="14"/>
      <c r="I324" s="14"/>
      <c r="J324" s="14"/>
      <c r="K324" s="14">
        <f t="shared" si="68"/>
        <v>2.1499999999999981</v>
      </c>
      <c r="L324" s="14">
        <f t="shared" si="69"/>
        <v>-1.9524898402224888</v>
      </c>
      <c r="M324" s="14">
        <f t="shared" si="70"/>
        <v>-1.95248355573529</v>
      </c>
      <c r="O324" s="14">
        <f t="shared" si="71"/>
        <v>2.109999999999999</v>
      </c>
      <c r="P324" s="14">
        <f t="shared" si="72"/>
        <v>-1.1987561428260771E-2</v>
      </c>
      <c r="Q324" s="14">
        <f t="shared" si="73"/>
        <v>-1.1985020040676253E-2</v>
      </c>
      <c r="R324" s="14">
        <f t="shared" si="74"/>
        <v>-1.1985029991553452E-2</v>
      </c>
      <c r="S324" s="14">
        <f t="shared" si="75"/>
        <v>-1.2029255073119392E-2</v>
      </c>
      <c r="T324" s="14">
        <f t="shared" si="76"/>
        <v>-2.0255933802385644</v>
      </c>
    </row>
    <row r="325" spans="2:20" x14ac:dyDescent="0.25">
      <c r="B325" s="16"/>
      <c r="C325" s="16"/>
      <c r="D325" s="16"/>
      <c r="E325" s="16">
        <f t="shared" si="66"/>
        <v>2.1599999999999979</v>
      </c>
      <c r="F325" s="16">
        <f t="shared" si="67"/>
        <v>-0.88110989305588039</v>
      </c>
      <c r="H325" s="14"/>
      <c r="I325" s="14"/>
      <c r="J325" s="14"/>
      <c r="K325" s="14">
        <f t="shared" si="68"/>
        <v>2.1599999999999979</v>
      </c>
      <c r="L325" s="14">
        <f t="shared" si="69"/>
        <v>-1.9653583880391894</v>
      </c>
      <c r="M325" s="14">
        <f t="shared" si="70"/>
        <v>-1.9653519454765052</v>
      </c>
      <c r="O325" s="14">
        <f t="shared" si="71"/>
        <v>2.1199999999999988</v>
      </c>
      <c r="P325" s="14">
        <f t="shared" si="72"/>
        <v>-1.1982336467403452E-2</v>
      </c>
      <c r="Q325" s="14">
        <f t="shared" si="73"/>
        <v>-1.1979614279652041E-2</v>
      </c>
      <c r="R325" s="14">
        <f t="shared" si="74"/>
        <v>-1.1979624945838608E-2</v>
      </c>
      <c r="S325" s="14">
        <f t="shared" si="75"/>
        <v>-1.2023682748959133E-2</v>
      </c>
      <c r="T325" s="14">
        <f t="shared" si="76"/>
        <v>-2.0375807965164552</v>
      </c>
    </row>
    <row r="326" spans="2:20" x14ac:dyDescent="0.25">
      <c r="B326" s="16"/>
      <c r="C326" s="16"/>
      <c r="D326" s="16"/>
      <c r="E326" s="16">
        <f t="shared" si="66"/>
        <v>2.1699999999999977</v>
      </c>
      <c r="F326" s="16">
        <f t="shared" si="67"/>
        <v>-0.90033019948988213</v>
      </c>
      <c r="H326" s="14"/>
      <c r="I326" s="14"/>
      <c r="J326" s="14"/>
      <c r="K326" s="14">
        <f t="shared" si="68"/>
        <v>2.1699999999999977</v>
      </c>
      <c r="L326" s="14">
        <f t="shared" si="69"/>
        <v>-1.978213939796365</v>
      </c>
      <c r="M326" s="14">
        <f t="shared" si="70"/>
        <v>-1.9782073431682703</v>
      </c>
      <c r="O326" s="14">
        <f t="shared" si="71"/>
        <v>2.1299999999999986</v>
      </c>
      <c r="P326" s="14">
        <f t="shared" si="72"/>
        <v>-1.1976752754528535E-2</v>
      </c>
      <c r="Q326" s="14">
        <f t="shared" si="73"/>
        <v>-1.1973854147813335E-2</v>
      </c>
      <c r="R326" s="14">
        <f t="shared" si="74"/>
        <v>-1.1973865512868704E-2</v>
      </c>
      <c r="S326" s="14">
        <f t="shared" si="75"/>
        <v>-1.2017757979217163E-2</v>
      </c>
      <c r="T326" s="14">
        <f t="shared" si="76"/>
        <v>-2.0495624548589735</v>
      </c>
    </row>
    <row r="327" spans="2:20" x14ac:dyDescent="0.25">
      <c r="B327" s="16"/>
      <c r="C327" s="16"/>
      <c r="D327" s="16"/>
      <c r="E327" s="16">
        <f t="shared" si="66"/>
        <v>2.1799999999999975</v>
      </c>
      <c r="F327" s="16">
        <f t="shared" si="67"/>
        <v>-0.91950240432025243</v>
      </c>
      <c r="H327" s="14"/>
      <c r="I327" s="14"/>
      <c r="J327" s="14"/>
      <c r="K327" s="14">
        <f t="shared" si="68"/>
        <v>2.1799999999999975</v>
      </c>
      <c r="L327" s="14">
        <f t="shared" si="69"/>
        <v>-1.9910561925715327</v>
      </c>
      <c r="M327" s="14">
        <f t="shared" si="70"/>
        <v>-1.9910494458849799</v>
      </c>
      <c r="O327" s="14">
        <f t="shared" si="71"/>
        <v>2.1399999999999983</v>
      </c>
      <c r="P327" s="14">
        <f t="shared" si="72"/>
        <v>-1.1970819025702564E-2</v>
      </c>
      <c r="Q327" s="14">
        <f t="shared" si="73"/>
        <v>-1.1967748352054535E-2</v>
      </c>
      <c r="R327" s="14">
        <f t="shared" si="74"/>
        <v>-1.1967760399562108E-2</v>
      </c>
      <c r="S327" s="14">
        <f t="shared" si="75"/>
        <v>-1.2011489428653307E-2</v>
      </c>
      <c r="T327" s="14">
        <f t="shared" si="76"/>
        <v>-2.0615380091852384</v>
      </c>
    </row>
    <row r="328" spans="2:20" x14ac:dyDescent="0.25">
      <c r="B328" s="16"/>
      <c r="C328" s="16"/>
      <c r="D328" s="16"/>
      <c r="E328" s="16">
        <f t="shared" si="66"/>
        <v>2.1899999999999973</v>
      </c>
      <c r="F328" s="16">
        <f t="shared" si="67"/>
        <v>-0.93862706183515654</v>
      </c>
      <c r="H328" s="14"/>
      <c r="I328" s="14"/>
      <c r="J328" s="14"/>
      <c r="K328" s="14">
        <f t="shared" si="68"/>
        <v>2.1899999999999973</v>
      </c>
      <c r="L328" s="14">
        <f t="shared" si="69"/>
        <v>-2.0038848514258203</v>
      </c>
      <c r="M328" s="14">
        <f t="shared" si="70"/>
        <v>-2.0038779586824083</v>
      </c>
      <c r="O328" s="14">
        <f t="shared" si="71"/>
        <v>2.1499999999999981</v>
      </c>
      <c r="P328" s="14">
        <f t="shared" si="72"/>
        <v>-1.1964543958064493E-2</v>
      </c>
      <c r="Q328" s="14">
        <f t="shared" si="73"/>
        <v>-1.1961305538966245E-2</v>
      </c>
      <c r="R328" s="14">
        <f t="shared" si="74"/>
        <v>-1.1961318252539167E-2</v>
      </c>
      <c r="S328" s="14">
        <f t="shared" si="75"/>
        <v>-1.200488570213234E-2</v>
      </c>
      <c r="T328" s="14">
        <f t="shared" si="76"/>
        <v>-2.0735071220591066</v>
      </c>
    </row>
    <row r="329" spans="2:20" x14ac:dyDescent="0.25">
      <c r="B329" s="16"/>
      <c r="C329" s="16"/>
      <c r="D329" s="16"/>
      <c r="E329" s="16">
        <f t="shared" si="66"/>
        <v>2.1999999999999971</v>
      </c>
      <c r="F329" s="16">
        <f t="shared" si="67"/>
        <v>-0.95770469451753215</v>
      </c>
      <c r="H329" s="14"/>
      <c r="I329" s="14"/>
      <c r="J329" s="14"/>
      <c r="K329" s="14">
        <f t="shared" si="68"/>
        <v>2.1999999999999971</v>
      </c>
      <c r="L329" s="14">
        <f t="shared" si="69"/>
        <v>-2.0166996293907977</v>
      </c>
      <c r="M329" s="14">
        <f t="shared" si="70"/>
        <v>-2.016692594584554</v>
      </c>
      <c r="O329" s="14">
        <f t="shared" si="71"/>
        <v>2.1599999999999979</v>
      </c>
      <c r="P329" s="14">
        <f t="shared" si="72"/>
        <v>-1.1957936167084642E-2</v>
      </c>
      <c r="Q329" s="14">
        <f t="shared" si="73"/>
        <v>-1.1954534292115718E-2</v>
      </c>
      <c r="R329" s="14">
        <f t="shared" si="74"/>
        <v>-1.1954547655402849E-2</v>
      </c>
      <c r="S329" s="14">
        <f t="shared" si="75"/>
        <v>-1.199795534192869E-2</v>
      </c>
      <c r="T329" s="14">
        <f t="shared" si="76"/>
        <v>-2.0854694646264482</v>
      </c>
    </row>
    <row r="330" spans="2:20" x14ac:dyDescent="0.25">
      <c r="B330" s="16"/>
      <c r="C330" s="16"/>
      <c r="D330" s="16"/>
      <c r="E330" s="16">
        <f t="shared" si="66"/>
        <v>2.2099999999999969</v>
      </c>
      <c r="F330" s="16">
        <f t="shared" si="67"/>
        <v>-0.97673579413661027</v>
      </c>
      <c r="H330" s="14"/>
      <c r="I330" s="14"/>
      <c r="J330" s="14"/>
      <c r="K330" s="14">
        <f t="shared" si="68"/>
        <v>2.2099999999999969</v>
      </c>
      <c r="L330" s="14">
        <f t="shared" si="69"/>
        <v>-2.0295002474509034</v>
      </c>
      <c r="M330" s="14">
        <f t="shared" si="70"/>
        <v>-2.0294930745660844</v>
      </c>
      <c r="O330" s="14">
        <f t="shared" si="71"/>
        <v>2.1699999999999977</v>
      </c>
      <c r="P330" s="14">
        <f t="shared" si="72"/>
        <v>-1.1951004203868297E-2</v>
      </c>
      <c r="Q330" s="14">
        <f t="shared" si="73"/>
        <v>-1.1947443129374973E-2</v>
      </c>
      <c r="R330" s="14">
        <f t="shared" si="74"/>
        <v>-1.1947457126067033E-2</v>
      </c>
      <c r="S330" s="14">
        <f t="shared" si="75"/>
        <v>-1.1990706825077541E-2</v>
      </c>
      <c r="T330" s="14">
        <f t="shared" si="76"/>
        <v>-2.097424716549753</v>
      </c>
    </row>
    <row r="331" spans="2:20" x14ac:dyDescent="0.25">
      <c r="B331" s="16"/>
      <c r="C331" s="16"/>
      <c r="D331" s="16"/>
      <c r="E331" s="16">
        <f t="shared" si="66"/>
        <v>2.2199999999999966</v>
      </c>
      <c r="F331" s="16">
        <f t="shared" si="67"/>
        <v>-0.99572082280565888</v>
      </c>
      <c r="H331" s="14"/>
      <c r="I331" s="14"/>
      <c r="J331" s="14"/>
      <c r="K331" s="14">
        <f t="shared" si="68"/>
        <v>2.2199999999999966</v>
      </c>
      <c r="L331" s="14">
        <f t="shared" si="69"/>
        <v>-2.0422864345215057</v>
      </c>
      <c r="M331" s="14">
        <f t="shared" si="70"/>
        <v>-2.0422791275304188</v>
      </c>
      <c r="O331" s="14">
        <f t="shared" si="71"/>
        <v>2.1799999999999975</v>
      </c>
      <c r="P331" s="14">
        <f t="shared" si="72"/>
        <v>-1.1943756552509713E-2</v>
      </c>
      <c r="Q331" s="14">
        <f t="shared" si="73"/>
        <v>-1.1940040500301853E-2</v>
      </c>
      <c r="R331" s="14">
        <f t="shared" si="74"/>
        <v>-1.1940055114137689E-2</v>
      </c>
      <c r="S331" s="14">
        <f t="shared" si="75"/>
        <v>-1.1983148560777833E-2</v>
      </c>
      <c r="T331" s="14">
        <f t="shared" si="76"/>
        <v>-2.1093725659401144</v>
      </c>
    </row>
    <row r="332" spans="2:20" x14ac:dyDescent="0.25">
      <c r="B332" s="16"/>
      <c r="C332" s="16"/>
      <c r="D332" s="16"/>
      <c r="E332" s="16">
        <f t="shared" si="66"/>
        <v>2.2299999999999964</v>
      </c>
      <c r="F332" s="16">
        <f t="shared" si="67"/>
        <v>-1.0146602140080589</v>
      </c>
      <c r="H332" s="14"/>
      <c r="I332" s="14"/>
      <c r="J332" s="14"/>
      <c r="K332" s="14">
        <f t="shared" si="68"/>
        <v>2.2299999999999964</v>
      </c>
      <c r="L332" s="14">
        <f t="shared" si="69"/>
        <v>-2.0550579274226499</v>
      </c>
      <c r="M332" s="14">
        <f t="shared" si="70"/>
        <v>-2.0550504902835027</v>
      </c>
      <c r="O332" s="14">
        <f t="shared" si="71"/>
        <v>2.1899999999999973</v>
      </c>
      <c r="P332" s="14">
        <f t="shared" si="72"/>
        <v>-1.1936201627501719E-2</v>
      </c>
      <c r="Q332" s="14">
        <f t="shared" si="73"/>
        <v>-1.1932334783579371E-2</v>
      </c>
      <c r="R332" s="14">
        <f t="shared" si="74"/>
        <v>-1.1932349998352331E-2</v>
      </c>
      <c r="S332" s="14">
        <f t="shared" si="75"/>
        <v>-1.197528888785231E-2</v>
      </c>
      <c r="T332" s="14">
        <f t="shared" si="76"/>
        <v>-2.1213127092866504</v>
      </c>
    </row>
    <row r="333" spans="2:20" x14ac:dyDescent="0.25">
      <c r="B333" s="16"/>
      <c r="C333" s="16"/>
      <c r="D333" s="16"/>
      <c r="E333" s="16">
        <f t="shared" si="66"/>
        <v>2.2399999999999962</v>
      </c>
      <c r="F333" s="16">
        <f t="shared" si="67"/>
        <v>-1.0335543735936725</v>
      </c>
      <c r="H333" s="14"/>
      <c r="I333" s="14"/>
      <c r="J333" s="14"/>
      <c r="K333" s="14">
        <f t="shared" si="68"/>
        <v>2.2399999999999962</v>
      </c>
      <c r="L333" s="14">
        <f t="shared" si="69"/>
        <v>-2.0678144708485484</v>
      </c>
      <c r="M333" s="14">
        <f t="shared" si="70"/>
        <v>-2.0678069075033307</v>
      </c>
      <c r="O333" s="14">
        <f t="shared" si="71"/>
        <v>2.1999999999999971</v>
      </c>
      <c r="P333" s="14">
        <f t="shared" si="72"/>
        <v>-1.1928347771205968E-2</v>
      </c>
      <c r="Q333" s="14">
        <f t="shared" si="73"/>
        <v>-1.1924334284517887E-2</v>
      </c>
      <c r="R333" s="14">
        <f t="shared" si="74"/>
        <v>-1.1924350084082307E-2</v>
      </c>
      <c r="S333" s="14">
        <f t="shared" si="75"/>
        <v>-1.1967136072269319E-2</v>
      </c>
      <c r="T333" s="14">
        <f t="shared" si="76"/>
        <v>-2.1332448513834295</v>
      </c>
    </row>
    <row r="334" spans="2:20" x14ac:dyDescent="0.25">
      <c r="B334" s="16"/>
      <c r="C334" s="16"/>
      <c r="D334" s="16"/>
      <c r="E334" s="16">
        <f t="shared" si="66"/>
        <v>2.249999999999996</v>
      </c>
      <c r="F334" s="16">
        <f t="shared" si="67"/>
        <v>-1.0524036807473258</v>
      </c>
      <c r="H334" s="14"/>
      <c r="I334" s="14"/>
      <c r="J334" s="14"/>
      <c r="K334" s="14">
        <f t="shared" si="68"/>
        <v>2.249999999999996</v>
      </c>
      <c r="L334" s="14">
        <f t="shared" si="69"/>
        <v>-2.0805558173328857</v>
      </c>
      <c r="M334" s="14">
        <f t="shared" si="70"/>
        <v>-2.0805481317052825</v>
      </c>
      <c r="O334" s="14">
        <f t="shared" si="71"/>
        <v>2.2099999999999969</v>
      </c>
      <c r="P334" s="14">
        <f t="shared" si="72"/>
        <v>-1.1920203251388357E-2</v>
      </c>
      <c r="Q334" s="14">
        <f t="shared" si="73"/>
        <v>-1.1916047232624847E-2</v>
      </c>
      <c r="R334" s="14">
        <f t="shared" si="74"/>
        <v>-1.1916063600902596E-2</v>
      </c>
      <c r="S334" s="14">
        <f t="shared" si="75"/>
        <v>-1.1958698304730899E-2</v>
      </c>
      <c r="T334" s="14">
        <f t="shared" si="76"/>
        <v>-2.1451687052539583</v>
      </c>
    </row>
    <row r="335" spans="2:20" x14ac:dyDescent="0.25">
      <c r="B335" s="16"/>
      <c r="C335" s="16"/>
      <c r="D335" s="16"/>
      <c r="E335" s="16">
        <f t="shared" si="66"/>
        <v>2.2599999999999958</v>
      </c>
      <c r="F335" s="16">
        <f t="shared" si="67"/>
        <v>-1.0712084889310955</v>
      </c>
      <c r="H335" s="14"/>
      <c r="I335" s="14"/>
      <c r="J335" s="14"/>
      <c r="K335" s="14">
        <f t="shared" si="68"/>
        <v>2.2599999999999958</v>
      </c>
      <c r="L335" s="14">
        <f t="shared" si="69"/>
        <v>-2.0932817272100022</v>
      </c>
      <c r="M335" s="14">
        <f t="shared" si="70"/>
        <v>-2.0932739232033493</v>
      </c>
      <c r="O335" s="14">
        <f t="shared" si="71"/>
        <v>2.2199999999999966</v>
      </c>
      <c r="P335" s="14">
        <f t="shared" si="72"/>
        <v>-1.191177625882411E-2</v>
      </c>
      <c r="Q335" s="14">
        <f t="shared" si="73"/>
        <v>-1.1907481779246123E-2</v>
      </c>
      <c r="R335" s="14">
        <f t="shared" si="74"/>
        <v>-1.1907498700233188E-2</v>
      </c>
      <c r="S335" s="14">
        <f t="shared" si="75"/>
        <v>-1.1949983698331392E-2</v>
      </c>
      <c r="T335" s="14">
        <f t="shared" si="76"/>
        <v>-2.1570839920733107</v>
      </c>
    </row>
    <row r="336" spans="2:20" x14ac:dyDescent="0.25">
      <c r="B336" s="16"/>
      <c r="C336" s="16"/>
      <c r="D336" s="16"/>
      <c r="E336" s="16">
        <f t="shared" si="66"/>
        <v>2.2699999999999956</v>
      </c>
      <c r="F336" s="16">
        <f t="shared" si="67"/>
        <v>-1.0899691268019669</v>
      </c>
      <c r="H336" s="14"/>
      <c r="I336" s="14"/>
      <c r="J336" s="14"/>
      <c r="K336" s="14">
        <f t="shared" si="68"/>
        <v>2.2699999999999956</v>
      </c>
      <c r="L336" s="14">
        <f t="shared" si="69"/>
        <v>-2.1059919685720487</v>
      </c>
      <c r="M336" s="14">
        <f t="shared" si="70"/>
        <v>-2.1059840500673275</v>
      </c>
      <c r="O336" s="14">
        <f t="shared" si="71"/>
        <v>2.2299999999999964</v>
      </c>
      <c r="P336" s="14">
        <f t="shared" si="72"/>
        <v>-1.1903074904976397E-2</v>
      </c>
      <c r="Q336" s="14">
        <f t="shared" si="73"/>
        <v>-1.1898645995282803E-2</v>
      </c>
      <c r="R336" s="14">
        <f t="shared" si="74"/>
        <v>-1.18986634530559E-2</v>
      </c>
      <c r="S336" s="14">
        <f t="shared" si="75"/>
        <v>-1.1941000286290297E-2</v>
      </c>
      <c r="T336" s="14">
        <f t="shared" si="76"/>
        <v>-2.1689904410879679</v>
      </c>
    </row>
    <row r="337" spans="2:20" x14ac:dyDescent="0.25">
      <c r="B337" s="16"/>
      <c r="C337" s="16"/>
      <c r="D337" s="16"/>
      <c r="E337" s="16">
        <f t="shared" si="66"/>
        <v>2.2799999999999954</v>
      </c>
      <c r="F337" s="16">
        <f t="shared" si="67"/>
        <v>-1.1086858991063113</v>
      </c>
      <c r="H337" s="14"/>
      <c r="I337" s="14"/>
      <c r="J337" s="14"/>
      <c r="K337" s="14">
        <f t="shared" si="68"/>
        <v>2.2799999999999954</v>
      </c>
      <c r="L337" s="14">
        <f t="shared" si="69"/>
        <v>-2.1186863172221924</v>
      </c>
      <c r="M337" s="14">
        <f t="shared" si="70"/>
        <v>-2.1186782880760728</v>
      </c>
      <c r="O337" s="14">
        <f t="shared" si="71"/>
        <v>2.2399999999999962</v>
      </c>
      <c r="P337" s="14">
        <f t="shared" si="72"/>
        <v>-1.1894107219752275E-2</v>
      </c>
      <c r="Q337" s="14">
        <f t="shared" si="73"/>
        <v>-1.1889547868987087E-2</v>
      </c>
      <c r="R337" s="14">
        <f t="shared" si="74"/>
        <v>-1.1889565847710275E-2</v>
      </c>
      <c r="S337" s="14">
        <f t="shared" si="75"/>
        <v>-1.1931756019763026E-2</v>
      </c>
      <c r="T337" s="14">
        <f t="shared" si="76"/>
        <v>-2.1808877895334531</v>
      </c>
    </row>
    <row r="338" spans="2:20" x14ac:dyDescent="0.25">
      <c r="B338" s="16"/>
      <c r="C338" s="16"/>
      <c r="D338" s="16"/>
      <c r="E338" s="16">
        <f t="shared" si="66"/>
        <v>2.2899999999999952</v>
      </c>
      <c r="F338" s="16">
        <f t="shared" si="67"/>
        <v>-1.127359087552525</v>
      </c>
      <c r="H338" s="14"/>
      <c r="I338" s="14"/>
      <c r="J338" s="14"/>
      <c r="K338" s="14">
        <f t="shared" si="68"/>
        <v>2.2899999999999952</v>
      </c>
      <c r="L338" s="14">
        <f t="shared" si="69"/>
        <v>-2.1313645566239741</v>
      </c>
      <c r="M338" s="14">
        <f t="shared" si="70"/>
        <v>-2.1313564206669029</v>
      </c>
      <c r="O338" s="14">
        <f t="shared" si="71"/>
        <v>2.249999999999996</v>
      </c>
      <c r="P338" s="14">
        <f t="shared" si="72"/>
        <v>-1.1884881149339235E-2</v>
      </c>
      <c r="Q338" s="14">
        <f t="shared" si="73"/>
        <v>-1.1880195303840267E-2</v>
      </c>
      <c r="R338" s="14">
        <f t="shared" si="74"/>
        <v>-1.1880213787771557E-2</v>
      </c>
      <c r="S338" s="14">
        <f t="shared" si="75"/>
        <v>-1.1922258765732717E-2</v>
      </c>
      <c r="T338" s="14">
        <f t="shared" si="76"/>
        <v>-2.1927757825498357</v>
      </c>
    </row>
    <row r="339" spans="2:20" x14ac:dyDescent="0.25">
      <c r="B339" s="16"/>
      <c r="C339" s="16"/>
      <c r="D339" s="16"/>
      <c r="E339" s="16">
        <f t="shared" si="66"/>
        <v>2.2999999999999949</v>
      </c>
      <c r="F339" s="16">
        <f t="shared" si="67"/>
        <v>-1.1459889516630648</v>
      </c>
      <c r="H339" s="14"/>
      <c r="I339" s="14"/>
      <c r="J339" s="14"/>
      <c r="K339" s="14">
        <f t="shared" si="68"/>
        <v>2.2999999999999949</v>
      </c>
      <c r="L339" s="14">
        <f t="shared" si="69"/>
        <v>-2.1440264778469098</v>
      </c>
      <c r="M339" s="14">
        <f t="shared" si="70"/>
        <v>-2.1440182388812525</v>
      </c>
      <c r="O339" s="14">
        <f t="shared" si="71"/>
        <v>2.2599999999999958</v>
      </c>
      <c r="P339" s="14">
        <f t="shared" si="72"/>
        <v>-1.1875404554125517E-2</v>
      </c>
      <c r="Q339" s="14">
        <f t="shared" si="73"/>
        <v>-1.1870596116515971E-2</v>
      </c>
      <c r="R339" s="14">
        <f t="shared" si="74"/>
        <v>-1.1870615090013879E-2</v>
      </c>
      <c r="S339" s="14">
        <f t="shared" si="75"/>
        <v>-1.1912516304986012E-2</v>
      </c>
      <c r="T339" s="14">
        <f t="shared" si="76"/>
        <v>-2.2046541730951974</v>
      </c>
    </row>
    <row r="340" spans="2:20" x14ac:dyDescent="0.25">
      <c r="B340" s="16"/>
      <c r="C340" s="16"/>
      <c r="D340" s="16"/>
      <c r="E340" s="16">
        <f t="shared" si="66"/>
        <v>2.3099999999999947</v>
      </c>
      <c r="F340" s="16">
        <f t="shared" si="67"/>
        <v>-1.1645757296070172</v>
      </c>
      <c r="H340" s="14"/>
      <c r="I340" s="14"/>
      <c r="J340" s="14"/>
      <c r="K340" s="14">
        <f t="shared" si="68"/>
        <v>2.3099999999999947</v>
      </c>
      <c r="L340" s="14">
        <f t="shared" si="69"/>
        <v>-2.1566718795084499</v>
      </c>
      <c r="M340" s="14">
        <f t="shared" si="70"/>
        <v>-2.1566635413066857</v>
      </c>
      <c r="O340" s="14">
        <f t="shared" si="71"/>
        <v>2.2699999999999956</v>
      </c>
      <c r="P340" s="14">
        <f t="shared" si="72"/>
        <v>-1.1865685206706791E-2</v>
      </c>
      <c r="Q340" s="14">
        <f t="shared" si="73"/>
        <v>-1.186075803493096E-2</v>
      </c>
      <c r="R340" s="14">
        <f t="shared" si="74"/>
        <v>-1.1860777482461027E-2</v>
      </c>
      <c r="S340" s="14">
        <f t="shared" si="75"/>
        <v>-1.1902536330175408E-2</v>
      </c>
      <c r="T340" s="14">
        <f t="shared" si="76"/>
        <v>-2.2165227218571419</v>
      </c>
    </row>
    <row r="341" spans="2:20" x14ac:dyDescent="0.25">
      <c r="B341" s="16"/>
      <c r="C341" s="16"/>
      <c r="D341" s="16"/>
      <c r="E341" s="16">
        <f t="shared" si="66"/>
        <v>2.3199999999999945</v>
      </c>
      <c r="F341" s="16">
        <f t="shared" si="67"/>
        <v>-1.1831196390142484</v>
      </c>
      <c r="H341" s="14"/>
      <c r="I341" s="14"/>
      <c r="J341" s="14"/>
      <c r="K341" s="14">
        <f t="shared" si="68"/>
        <v>2.3199999999999945</v>
      </c>
      <c r="L341" s="14">
        <f t="shared" si="69"/>
        <v>-2.1693005677124009</v>
      </c>
      <c r="M341" s="14">
        <f t="shared" si="70"/>
        <v>-2.1692921340153752</v>
      </c>
      <c r="O341" s="14">
        <f t="shared" si="71"/>
        <v>2.2799999999999954</v>
      </c>
      <c r="P341" s="14">
        <f t="shared" si="72"/>
        <v>-1.1855730789981724E-2</v>
      </c>
      <c r="Q341" s="14">
        <f t="shared" si="73"/>
        <v>-1.1850688696385992E-2</v>
      </c>
      <c r="R341" s="14">
        <f t="shared" si="74"/>
        <v>-1.1850708602527195E-2</v>
      </c>
      <c r="S341" s="14">
        <f t="shared" si="75"/>
        <v>-1.1892326443970411E-2</v>
      </c>
      <c r="T341" s="14">
        <f t="shared" si="76"/>
        <v>-2.2283811971624385</v>
      </c>
    </row>
    <row r="342" spans="2:20" x14ac:dyDescent="0.25">
      <c r="B342" s="16"/>
      <c r="C342" s="16"/>
      <c r="D342" s="16"/>
      <c r="E342" s="16">
        <f t="shared" si="66"/>
        <v>2.3299999999999943</v>
      </c>
      <c r="F342" s="16">
        <f t="shared" si="67"/>
        <v>-1.2016208777720918</v>
      </c>
      <c r="H342" s="14"/>
      <c r="I342" s="14"/>
      <c r="J342" s="14"/>
      <c r="K342" s="14">
        <f t="shared" si="68"/>
        <v>2.3299999999999943</v>
      </c>
      <c r="L342" s="14">
        <f t="shared" si="69"/>
        <v>-2.1819123559839291</v>
      </c>
      <c r="M342" s="14">
        <f t="shared" si="70"/>
        <v>-2.1819038304991616</v>
      </c>
      <c r="O342" s="14">
        <f t="shared" si="71"/>
        <v>2.2899999999999952</v>
      </c>
      <c r="P342" s="14">
        <f t="shared" si="72"/>
        <v>-1.184554889533853E-2</v>
      </c>
      <c r="Q342" s="14">
        <f t="shared" si="73"/>
        <v>-1.1840395645798481E-2</v>
      </c>
      <c r="R342" s="14">
        <f t="shared" si="74"/>
        <v>-1.1840415995249588E-2</v>
      </c>
      <c r="S342" s="14">
        <f t="shared" si="75"/>
        <v>-1.1881894157299488E-2</v>
      </c>
      <c r="T342" s="14">
        <f t="shared" si="76"/>
        <v>-2.240229374884894</v>
      </c>
    </row>
    <row r="343" spans="2:20" x14ac:dyDescent="0.25">
      <c r="B343" s="16"/>
      <c r="C343" s="16"/>
      <c r="D343" s="16"/>
      <c r="E343" s="16">
        <f t="shared" si="66"/>
        <v>2.3399999999999941</v>
      </c>
      <c r="F343" s="16">
        <f t="shared" si="67"/>
        <v>-1.2200796248054468</v>
      </c>
      <c r="H343" s="14"/>
      <c r="I343" s="14"/>
      <c r="J343" s="14"/>
      <c r="K343" s="14">
        <f t="shared" si="68"/>
        <v>2.3399999999999941</v>
      </c>
      <c r="L343" s="14">
        <f t="shared" si="69"/>
        <v>-2.1945070652012593</v>
      </c>
      <c r="M343" s="14">
        <f t="shared" si="70"/>
        <v>-2.1944984516013153</v>
      </c>
      <c r="O343" s="14">
        <f t="shared" si="71"/>
        <v>2.2999999999999949</v>
      </c>
      <c r="P343" s="14">
        <f t="shared" si="72"/>
        <v>-1.1835147020934236E-2</v>
      </c>
      <c r="Q343" s="14">
        <f t="shared" si="73"/>
        <v>-1.1829886334028853E-2</v>
      </c>
      <c r="R343" s="14">
        <f t="shared" si="74"/>
        <v>-1.1829907111614656E-2</v>
      </c>
      <c r="S343" s="14">
        <f t="shared" si="75"/>
        <v>-1.1871246887684594E-2</v>
      </c>
      <c r="T343" s="14">
        <f t="shared" si="76"/>
        <v>-2.2520670383515449</v>
      </c>
    </row>
    <row r="344" spans="2:20" x14ac:dyDescent="0.25">
      <c r="B344" s="16"/>
      <c r="C344" s="16"/>
      <c r="D344" s="16"/>
      <c r="E344" s="16">
        <f t="shared" si="66"/>
        <v>2.3499999999999939</v>
      </c>
      <c r="F344" s="16">
        <f t="shared" si="67"/>
        <v>-1.2384960408410877</v>
      </c>
      <c r="H344" s="14"/>
      <c r="I344" s="14"/>
      <c r="J344" s="14"/>
      <c r="K344" s="14">
        <f t="shared" si="68"/>
        <v>2.3499999999999939</v>
      </c>
      <c r="L344" s="14">
        <f t="shared" si="69"/>
        <v>-2.2070845235241978</v>
      </c>
      <c r="M344" s="14">
        <f t="shared" si="70"/>
        <v>-2.2070758254451213</v>
      </c>
      <c r="O344" s="14">
        <f t="shared" si="71"/>
        <v>2.3099999999999947</v>
      </c>
      <c r="P344" s="14">
        <f t="shared" si="72"/>
        <v>-1.1824532570068274E-2</v>
      </c>
      <c r="Q344" s="14">
        <f t="shared" si="73"/>
        <v>-1.1819168116301704E-2</v>
      </c>
      <c r="R344" s="14">
        <f t="shared" si="74"/>
        <v>-1.1819189306979129E-2</v>
      </c>
      <c r="S344" s="14">
        <f t="shared" si="75"/>
        <v>-1.1860391957669456E-2</v>
      </c>
      <c r="T344" s="14">
        <f t="shared" si="76"/>
        <v>-2.2638939782472614</v>
      </c>
    </row>
    <row r="345" spans="2:20" x14ac:dyDescent="0.25">
      <c r="B345" s="16"/>
      <c r="C345" s="16"/>
      <c r="D345" s="16"/>
      <c r="E345" s="16">
        <f t="shared" si="66"/>
        <v>2.3599999999999937</v>
      </c>
      <c r="F345" s="16">
        <f t="shared" si="67"/>
        <v>-1.2568702691569025</v>
      </c>
      <c r="H345" s="14"/>
      <c r="I345" s="14"/>
      <c r="J345" s="14"/>
      <c r="K345" s="14">
        <f t="shared" si="68"/>
        <v>2.3599999999999937</v>
      </c>
      <c r="L345" s="14">
        <f t="shared" si="69"/>
        <v>-2.2196445663196016</v>
      </c>
      <c r="M345" s="14">
        <f t="shared" si="70"/>
        <v>-2.2196357873594112</v>
      </c>
      <c r="O345" s="14">
        <f t="shared" si="71"/>
        <v>2.3199999999999945</v>
      </c>
      <c r="P345" s="14">
        <f t="shared" si="72"/>
        <v>-1.1813712849651603E-2</v>
      </c>
      <c r="Q345" s="14">
        <f t="shared" si="73"/>
        <v>-1.1808248250723073E-2</v>
      </c>
      <c r="R345" s="14">
        <f t="shared" si="74"/>
        <v>-1.1808269839587153E-2</v>
      </c>
      <c r="S345" s="14">
        <f t="shared" si="75"/>
        <v>-1.1849336593342884E-2</v>
      </c>
      <c r="T345" s="14">
        <f t="shared" si="76"/>
        <v>-2.2757099925178639</v>
      </c>
    </row>
    <row r="346" spans="2:20" x14ac:dyDescent="0.25">
      <c r="B346" s="16"/>
      <c r="C346" s="16"/>
      <c r="D346" s="16"/>
      <c r="E346" s="16">
        <f t="shared" si="66"/>
        <v>2.3699999999999934</v>
      </c>
      <c r="F346" s="16">
        <f t="shared" si="67"/>
        <v>-1.2752024363167163</v>
      </c>
      <c r="H346" s="14"/>
      <c r="I346" s="14"/>
      <c r="J346" s="14"/>
      <c r="K346" s="14">
        <f t="shared" si="68"/>
        <v>2.3699999999999934</v>
      </c>
      <c r="L346" s="14">
        <f t="shared" si="69"/>
        <v>-2.2321870360839244</v>
      </c>
      <c r="M346" s="14">
        <f t="shared" si="70"/>
        <v>-2.2321781798011733</v>
      </c>
      <c r="O346" s="14">
        <f t="shared" si="71"/>
        <v>2.3299999999999943</v>
      </c>
      <c r="P346" s="14">
        <f t="shared" si="72"/>
        <v>-1.18026950687722E-2</v>
      </c>
      <c r="Q346" s="14">
        <f t="shared" si="73"/>
        <v>-1.1797133896894504E-2</v>
      </c>
      <c r="R346" s="14">
        <f t="shared" si="74"/>
        <v>-1.179715586918423E-2</v>
      </c>
      <c r="S346" s="14">
        <f t="shared" si="75"/>
        <v>-1.1838087922957961E-2</v>
      </c>
      <c r="T346" s="14">
        <f t="shared" si="76"/>
        <v>-2.2875148862718451</v>
      </c>
    </row>
    <row r="347" spans="2:20" x14ac:dyDescent="0.25">
      <c r="B347" s="16"/>
      <c r="C347" s="16"/>
      <c r="D347" s="16"/>
      <c r="E347" s="16">
        <f t="shared" si="66"/>
        <v>2.3799999999999932</v>
      </c>
      <c r="F347" s="16">
        <f t="shared" si="67"/>
        <v>-1.2934926528912831</v>
      </c>
      <c r="H347" s="14"/>
      <c r="I347" s="14"/>
      <c r="J347" s="14"/>
      <c r="K347" s="14">
        <f t="shared" si="68"/>
        <v>2.3799999999999932</v>
      </c>
      <c r="L347" s="14">
        <f t="shared" si="69"/>
        <v>-2.2447117823629656</v>
      </c>
      <c r="M347" s="14">
        <f t="shared" si="70"/>
        <v>-2.2447028522753705</v>
      </c>
      <c r="O347" s="14">
        <f t="shared" si="71"/>
        <v>2.3399999999999941</v>
      </c>
      <c r="P347" s="14">
        <f t="shared" si="72"/>
        <v>-1.1791486337357788E-2</v>
      </c>
      <c r="Q347" s="14">
        <f t="shared" si="73"/>
        <v>-1.1785832114624525E-2</v>
      </c>
      <c r="R347" s="14">
        <f t="shared" si="74"/>
        <v>-1.178585445572846E-2</v>
      </c>
      <c r="S347" s="14">
        <f t="shared" si="75"/>
        <v>-1.1826652975647469E-2</v>
      </c>
      <c r="T347" s="14">
        <f t="shared" si="76"/>
        <v>-2.299308471680797</v>
      </c>
    </row>
    <row r="348" spans="2:20" x14ac:dyDescent="0.25">
      <c r="B348" s="16"/>
      <c r="C348" s="16"/>
      <c r="D348" s="16"/>
      <c r="E348" s="16">
        <f t="shared" si="66"/>
        <v>2.389999999999993</v>
      </c>
      <c r="F348" s="16">
        <f t="shared" si="67"/>
        <v>-1.3117410141659731</v>
      </c>
      <c r="H348" s="14"/>
      <c r="I348" s="14"/>
      <c r="J348" s="14"/>
      <c r="K348" s="14">
        <f t="shared" si="68"/>
        <v>2.389999999999993</v>
      </c>
      <c r="L348" s="14">
        <f t="shared" si="69"/>
        <v>-2.2572186616689645</v>
      </c>
      <c r="M348" s="14">
        <f t="shared" si="70"/>
        <v>-2.2572096612520989</v>
      </c>
      <c r="O348" s="14">
        <f t="shared" si="71"/>
        <v>2.3499999999999939</v>
      </c>
      <c r="P348" s="14">
        <f t="shared" si="72"/>
        <v>-1.1780093664936007E-2</v>
      </c>
      <c r="Q348" s="14">
        <f t="shared" si="73"/>
        <v>-1.1774349862737678E-2</v>
      </c>
      <c r="R348" s="14">
        <f t="shared" si="74"/>
        <v>-1.1774372558199504E-2</v>
      </c>
      <c r="S348" s="14">
        <f t="shared" si="75"/>
        <v>-1.1815038680236114E-2</v>
      </c>
      <c r="T348" s="14">
        <f t="shared" si="76"/>
        <v>-2.311090567878638</v>
      </c>
    </row>
    <row r="349" spans="2:20" x14ac:dyDescent="0.25">
      <c r="B349" s="16"/>
      <c r="C349" s="16"/>
      <c r="D349" s="16"/>
      <c r="E349" s="16">
        <f t="shared" si="66"/>
        <v>2.3999999999999928</v>
      </c>
      <c r="F349" s="16">
        <f t="shared" si="67"/>
        <v>-1.3299476008356164</v>
      </c>
      <c r="H349" s="14"/>
      <c r="I349" s="14"/>
      <c r="J349" s="14"/>
      <c r="K349" s="14">
        <f t="shared" si="68"/>
        <v>2.3999999999999928</v>
      </c>
      <c r="L349" s="14">
        <f t="shared" si="69"/>
        <v>-2.2697075373951638</v>
      </c>
      <c r="M349" s="14">
        <f t="shared" si="70"/>
        <v>-2.2696984700812206</v>
      </c>
      <c r="O349" s="14">
        <f t="shared" si="71"/>
        <v>2.3599999999999937</v>
      </c>
      <c r="P349" s="14">
        <f t="shared" si="72"/>
        <v>-1.1768523959492331E-2</v>
      </c>
      <c r="Q349" s="14">
        <f t="shared" si="73"/>
        <v>-1.1762693997981312E-2</v>
      </c>
      <c r="R349" s="14">
        <f t="shared" si="74"/>
        <v>-1.1762717033505097E-2</v>
      </c>
      <c r="S349" s="14">
        <f t="shared" si="75"/>
        <v>-1.1803251864149466E-2</v>
      </c>
      <c r="T349" s="14">
        <f t="shared" si="76"/>
        <v>-2.3228610008597403</v>
      </c>
    </row>
    <row r="350" spans="2:20" x14ac:dyDescent="0.25">
      <c r="B350" s="16"/>
      <c r="C350" s="16"/>
      <c r="D350" s="16"/>
      <c r="E350" s="16">
        <f t="shared" si="66"/>
        <v>2.4099999999999926</v>
      </c>
      <c r="F350" s="16">
        <f t="shared" si="67"/>
        <v>-1.3481124796869159</v>
      </c>
      <c r="H350" s="14"/>
      <c r="I350" s="14"/>
      <c r="J350" s="14"/>
      <c r="K350" s="14">
        <f t="shared" si="68"/>
        <v>2.4099999999999926</v>
      </c>
      <c r="L350" s="14">
        <f t="shared" si="69"/>
        <v>-2.282178279727987</v>
      </c>
      <c r="M350" s="14">
        <f t="shared" si="70"/>
        <v>-2.2821691489046061</v>
      </c>
      <c r="O350" s="14">
        <f t="shared" si="71"/>
        <v>2.3699999999999934</v>
      </c>
      <c r="P350" s="14">
        <f t="shared" si="72"/>
        <v>-1.1756784026425604E-2</v>
      </c>
      <c r="Q350" s="14">
        <f t="shared" si="73"/>
        <v>-1.1750871274029878E-2</v>
      </c>
      <c r="R350" s="14">
        <f t="shared" si="74"/>
        <v>-1.1750894635485197E-2</v>
      </c>
      <c r="S350" s="14">
        <f t="shared" si="75"/>
        <v>-1.1791299252419448E-2</v>
      </c>
      <c r="T350" s="14">
        <f t="shared" si="76"/>
        <v>-2.3346196033760527</v>
      </c>
    </row>
    <row r="351" spans="2:20" x14ac:dyDescent="0.25">
      <c r="B351" s="16"/>
      <c r="C351" s="16"/>
      <c r="D351" s="16"/>
      <c r="E351" s="16">
        <f t="shared" si="66"/>
        <v>2.4199999999999924</v>
      </c>
      <c r="F351" s="16">
        <f t="shared" si="67"/>
        <v>-1.3662357042687858</v>
      </c>
      <c r="H351" s="14"/>
      <c r="I351" s="14"/>
      <c r="J351" s="14"/>
      <c r="K351" s="14">
        <f t="shared" si="68"/>
        <v>2.4199999999999924</v>
      </c>
      <c r="L351" s="14">
        <f t="shared" si="69"/>
        <v>-2.2946307655569549</v>
      </c>
      <c r="M351" s="14">
        <f t="shared" si="70"/>
        <v>-2.2946215745661247</v>
      </c>
      <c r="O351" s="14">
        <f t="shared" si="71"/>
        <v>2.3799999999999932</v>
      </c>
      <c r="P351" s="14">
        <f t="shared" si="72"/>
        <v>-1.1744880567600818E-2</v>
      </c>
      <c r="Q351" s="14">
        <f t="shared" si="73"/>
        <v>-1.1738888340586182E-2</v>
      </c>
      <c r="R351" s="14">
        <f t="shared" si="74"/>
        <v>-1.1738912014013045E-2</v>
      </c>
      <c r="S351" s="14">
        <f t="shared" si="75"/>
        <v>-1.1779187466786023E-2</v>
      </c>
      <c r="T351" s="14">
        <f t="shared" si="76"/>
        <v>-2.3463662148333171</v>
      </c>
    </row>
    <row r="352" spans="2:20" x14ac:dyDescent="0.25">
      <c r="B352" s="16"/>
      <c r="C352" s="16"/>
      <c r="D352" s="16"/>
      <c r="E352" s="16">
        <f t="shared" si="66"/>
        <v>2.4299999999999922</v>
      </c>
      <c r="F352" s="16">
        <f t="shared" si="67"/>
        <v>-1.3843173155509239</v>
      </c>
      <c r="H352" s="14"/>
      <c r="I352" s="14"/>
      <c r="J352" s="14"/>
      <c r="K352" s="14">
        <f t="shared" si="68"/>
        <v>2.4299999999999922</v>
      </c>
      <c r="L352" s="14">
        <f t="shared" si="69"/>
        <v>-2.307064878382493</v>
      </c>
      <c r="M352" s="14">
        <f t="shared" si="70"/>
        <v>-2.3070556305195149</v>
      </c>
      <c r="O352" s="14">
        <f t="shared" si="71"/>
        <v>2.389999999999993</v>
      </c>
      <c r="P352" s="14">
        <f t="shared" si="72"/>
        <v>-1.173282018049872E-2</v>
      </c>
      <c r="Q352" s="14">
        <f t="shared" si="73"/>
        <v>-1.1726751742579205E-2</v>
      </c>
      <c r="R352" s="14">
        <f t="shared" si="74"/>
        <v>-1.1726775714192724E-2</v>
      </c>
      <c r="S352" s="14">
        <f t="shared" si="75"/>
        <v>-1.1766923024894477E-2</v>
      </c>
      <c r="T352" s="14">
        <f t="shared" si="76"/>
        <v>-2.3581006811864733</v>
      </c>
    </row>
    <row r="353" spans="2:20" x14ac:dyDescent="0.25">
      <c r="B353" s="16"/>
      <c r="C353" s="16"/>
      <c r="D353" s="16"/>
      <c r="E353" s="16">
        <f t="shared" si="66"/>
        <v>2.439999999999992</v>
      </c>
      <c r="F353" s="16">
        <f t="shared" si="67"/>
        <v>-1.4023573425708795</v>
      </c>
      <c r="H353" s="14"/>
      <c r="I353" s="14"/>
      <c r="J353" s="14"/>
      <c r="K353" s="14">
        <f t="shared" si="68"/>
        <v>2.439999999999992</v>
      </c>
      <c r="L353" s="14">
        <f t="shared" si="69"/>
        <v>-2.3194805082217518</v>
      </c>
      <c r="M353" s="14">
        <f t="shared" si="70"/>
        <v>-2.3194712067342769</v>
      </c>
      <c r="O353" s="14">
        <f t="shared" si="71"/>
        <v>2.3999999999999928</v>
      </c>
      <c r="P353" s="14">
        <f t="shared" si="72"/>
        <v>-1.1720609357461411E-2</v>
      </c>
      <c r="Q353" s="14">
        <f t="shared" si="73"/>
        <v>-1.1714467919457332E-2</v>
      </c>
      <c r="R353" s="14">
        <f t="shared" si="74"/>
        <v>-1.1714492175652234E-2</v>
      </c>
      <c r="S353" s="14">
        <f t="shared" si="75"/>
        <v>-1.1754512339587402E-2</v>
      </c>
      <c r="T353" s="14">
        <f t="shared" si="76"/>
        <v>-2.3698228548343514</v>
      </c>
    </row>
    <row r="354" spans="2:20" x14ac:dyDescent="0.25">
      <c r="B354" s="16"/>
      <c r="C354" s="16"/>
      <c r="D354" s="16"/>
      <c r="E354" s="16">
        <f t="shared" si="66"/>
        <v>2.4499999999999917</v>
      </c>
      <c r="F354" s="16">
        <f t="shared" si="67"/>
        <v>-1.42035580306984</v>
      </c>
      <c r="H354" s="14"/>
      <c r="I354" s="14"/>
      <c r="J354" s="14"/>
      <c r="K354" s="14">
        <f t="shared" si="68"/>
        <v>2.4499999999999917</v>
      </c>
      <c r="L354" s="14">
        <f t="shared" si="69"/>
        <v>-2.3318775515125862</v>
      </c>
      <c r="M354" s="14">
        <f t="shared" si="70"/>
        <v>-2.3318681995997181</v>
      </c>
      <c r="O354" s="14">
        <f t="shared" si="71"/>
        <v>2.4099999999999926</v>
      </c>
      <c r="P354" s="14">
        <f t="shared" si="72"/>
        <v>-1.1708254485032979E-2</v>
      </c>
      <c r="Q354" s="14">
        <f t="shared" si="73"/>
        <v>-1.1702043204576247E-2</v>
      </c>
      <c r="R354" s="14">
        <f t="shared" si="74"/>
        <v>-1.1702067731931115E-2</v>
      </c>
      <c r="S354" s="14">
        <f t="shared" si="75"/>
        <v>-1.1741961718290462E-2</v>
      </c>
      <c r="T354" s="14">
        <f t="shared" si="76"/>
        <v>-2.3815325945137409</v>
      </c>
    </row>
    <row r="355" spans="2:20" x14ac:dyDescent="0.25">
      <c r="B355" s="16"/>
      <c r="C355" s="16"/>
      <c r="D355" s="16"/>
      <c r="E355" s="16">
        <f t="shared" si="66"/>
        <v>2.4599999999999915</v>
      </c>
      <c r="F355" s="16">
        <f t="shared" si="67"/>
        <v>-1.4383127041173109</v>
      </c>
      <c r="H355" s="14"/>
      <c r="I355" s="14"/>
      <c r="J355" s="14"/>
      <c r="K355" s="14">
        <f t="shared" si="68"/>
        <v>2.4599999999999915</v>
      </c>
      <c r="L355" s="14">
        <f t="shared" si="69"/>
        <v>-2.3442559110158236</v>
      </c>
      <c r="M355" s="14">
        <f t="shared" si="70"/>
        <v>-2.3442465118272913</v>
      </c>
      <c r="O355" s="14">
        <f t="shared" si="71"/>
        <v>2.4199999999999924</v>
      </c>
      <c r="P355" s="14">
        <f t="shared" si="72"/>
        <v>-1.1695761843394152E-2</v>
      </c>
      <c r="Q355" s="14">
        <f t="shared" si="73"/>
        <v>-1.1689483824680056E-2</v>
      </c>
      <c r="R355" s="14">
        <f t="shared" si="74"/>
        <v>-1.1689508609961374E-2</v>
      </c>
      <c r="S355" s="14">
        <f t="shared" si="75"/>
        <v>-1.1729277362490719E-2</v>
      </c>
      <c r="T355" s="14">
        <f t="shared" si="76"/>
        <v>-2.3932297651929355</v>
      </c>
    </row>
    <row r="356" spans="2:20" x14ac:dyDescent="0.25">
      <c r="B356" s="16"/>
      <c r="C356" s="16"/>
      <c r="D356" s="16"/>
      <c r="E356" s="16">
        <f t="shared" si="66"/>
        <v>2.4699999999999913</v>
      </c>
      <c r="F356" s="16">
        <f t="shared" si="67"/>
        <v>-1.4562280427248364</v>
      </c>
      <c r="H356" s="14"/>
      <c r="I356" s="14"/>
      <c r="J356" s="14"/>
      <c r="K356" s="14">
        <f t="shared" si="68"/>
        <v>2.4699999999999913</v>
      </c>
      <c r="L356" s="14">
        <f t="shared" si="69"/>
        <v>-2.3566154957159631</v>
      </c>
      <c r="M356" s="14">
        <f t="shared" si="70"/>
        <v>-2.3566060523513586</v>
      </c>
      <c r="O356" s="14">
        <f t="shared" si="71"/>
        <v>2.4299999999999922</v>
      </c>
      <c r="P356" s="14">
        <f t="shared" si="72"/>
        <v>-1.1683137605889517E-2</v>
      </c>
      <c r="Q356" s="14">
        <f t="shared" si="73"/>
        <v>-1.1676795899474419E-2</v>
      </c>
      <c r="R356" s="14">
        <f t="shared" si="74"/>
        <v>-1.1676820929640366E-2</v>
      </c>
      <c r="S356" s="14">
        <f t="shared" si="75"/>
        <v>-1.1716465367306177E-2</v>
      </c>
      <c r="T356" s="14">
        <f t="shared" si="76"/>
        <v>-2.4049142379648396</v>
      </c>
    </row>
    <row r="357" spans="2:20" x14ac:dyDescent="0.25">
      <c r="B357" s="16"/>
      <c r="C357" s="16"/>
      <c r="D357" s="16"/>
      <c r="E357" s="16">
        <f t="shared" si="66"/>
        <v>2.4799999999999911</v>
      </c>
      <c r="F357" s="16">
        <f t="shared" si="67"/>
        <v>-1.4741018064488667</v>
      </c>
      <c r="H357" s="14"/>
      <c r="I357" s="14"/>
      <c r="J357" s="14"/>
      <c r="K357" s="14">
        <f t="shared" si="68"/>
        <v>2.4799999999999911</v>
      </c>
      <c r="L357" s="14">
        <f t="shared" si="69"/>
        <v>-2.3689562207204289</v>
      </c>
      <c r="M357" s="14">
        <f t="shared" si="70"/>
        <v>-2.3689467362285139</v>
      </c>
      <c r="O357" s="14">
        <f t="shared" si="71"/>
        <v>2.439999999999992</v>
      </c>
      <c r="P357" s="14">
        <f t="shared" si="72"/>
        <v>-1.1670387838645999E-2</v>
      </c>
      <c r="Q357" s="14">
        <f t="shared" si="73"/>
        <v>-1.1663985441289977E-2</v>
      </c>
      <c r="R357" s="14">
        <f t="shared" si="74"/>
        <v>-1.1664010703493984E-2</v>
      </c>
      <c r="S357" s="14">
        <f t="shared" si="75"/>
        <v>-1.1703531721144972E-2</v>
      </c>
      <c r="T357" s="14">
        <f t="shared" si="76"/>
        <v>-2.4165858899397326</v>
      </c>
    </row>
    <row r="358" spans="2:20" x14ac:dyDescent="0.25">
      <c r="B358" s="16"/>
      <c r="C358" s="16"/>
      <c r="D358" s="16"/>
      <c r="E358" s="16">
        <f t="shared" si="66"/>
        <v>2.4899999999999909</v>
      </c>
      <c r="F358" s="16">
        <f t="shared" si="67"/>
        <v>-1.4919339739828483</v>
      </c>
      <c r="H358" s="14"/>
      <c r="I358" s="14"/>
      <c r="J358" s="14"/>
      <c r="K358" s="14">
        <f t="shared" si="68"/>
        <v>2.4899999999999909</v>
      </c>
      <c r="L358" s="14">
        <f t="shared" si="69"/>
        <v>-2.3812780071575226</v>
      </c>
      <c r="M358" s="14">
        <f t="shared" si="70"/>
        <v>-2.3812684845356005</v>
      </c>
      <c r="O358" s="14">
        <f t="shared" si="71"/>
        <v>2.4499999999999917</v>
      </c>
      <c r="P358" s="14">
        <f t="shared" si="72"/>
        <v>-1.1657518500280808E-2</v>
      </c>
      <c r="Q358" s="14">
        <f t="shared" si="73"/>
        <v>-1.1651058354834534E-2</v>
      </c>
      <c r="R358" s="14">
        <f t="shared" si="74"/>
        <v>-1.165108383642862E-2</v>
      </c>
      <c r="S358" s="14">
        <f t="shared" si="75"/>
        <v>-1.1690482305452663E-2</v>
      </c>
      <c r="T358" s="14">
        <f t="shared" si="76"/>
        <v>-2.4282446041377757</v>
      </c>
    </row>
    <row r="359" spans="2:20" x14ac:dyDescent="0.25">
      <c r="B359" s="16"/>
      <c r="C359" s="16"/>
      <c r="D359" s="16"/>
      <c r="E359" s="16">
        <f t="shared" si="66"/>
        <v>2.4999999999999907</v>
      </c>
      <c r="F359" s="16">
        <f t="shared" si="67"/>
        <v>-1.5097245157385875</v>
      </c>
      <c r="H359" s="14"/>
      <c r="I359" s="14"/>
      <c r="J359" s="14"/>
      <c r="K359" s="14">
        <f t="shared" si="68"/>
        <v>2.4999999999999907</v>
      </c>
      <c r="L359" s="14">
        <f t="shared" si="69"/>
        <v>-2.3935807820731934</v>
      </c>
      <c r="M359" s="14">
        <f t="shared" si="70"/>
        <v>-2.3935712242665463</v>
      </c>
      <c r="O359" s="14">
        <f t="shared" si="71"/>
        <v>2.4599999999999915</v>
      </c>
      <c r="P359" s="14">
        <f t="shared" si="72"/>
        <v>-1.1644535441697242E-2</v>
      </c>
      <c r="Q359" s="14">
        <f t="shared" si="73"/>
        <v>-1.1638020437032119E-2</v>
      </c>
      <c r="R359" s="14">
        <f t="shared" si="74"/>
        <v>-1.1638046125569994E-2</v>
      </c>
      <c r="S359" s="14">
        <f t="shared" si="75"/>
        <v>-1.1677322894545778E-2</v>
      </c>
      <c r="T359" s="14">
        <f t="shared" si="76"/>
        <v>-2.4398902693813502</v>
      </c>
    </row>
    <row r="360" spans="2:20" x14ac:dyDescent="0.25">
      <c r="B360" s="16"/>
      <c r="C360" s="16"/>
      <c r="D360" s="16"/>
      <c r="E360" s="16">
        <f t="shared" si="66"/>
        <v>2.5099999999999905</v>
      </c>
      <c r="F360" s="16">
        <f t="shared" si="67"/>
        <v>-1.5274733944169041</v>
      </c>
      <c r="H360" s="14"/>
      <c r="I360" s="14"/>
      <c r="J360" s="14"/>
      <c r="K360" s="14">
        <f t="shared" si="68"/>
        <v>2.5099999999999905</v>
      </c>
      <c r="L360" s="14">
        <f t="shared" si="69"/>
        <v>-2.4058644783267655</v>
      </c>
      <c r="M360" s="14">
        <f t="shared" si="70"/>
        <v>-2.4058548882281543</v>
      </c>
      <c r="O360" s="14">
        <f t="shared" si="71"/>
        <v>2.4699999999999913</v>
      </c>
      <c r="P360" s="14">
        <f t="shared" si="72"/>
        <v>-1.1631444405966387E-2</v>
      </c>
      <c r="Q360" s="14">
        <f t="shared" si="73"/>
        <v>-1.162487737694692E-2</v>
      </c>
      <c r="R360" s="14">
        <f t="shared" si="74"/>
        <v>-1.1624903260186798E-2</v>
      </c>
      <c r="S360" s="14">
        <f t="shared" si="75"/>
        <v>-1.166405915552963E-2</v>
      </c>
      <c r="T360" s="14">
        <f t="shared" si="76"/>
        <v>-2.451522780187311</v>
      </c>
    </row>
    <row r="361" spans="2:20" x14ac:dyDescent="0.25">
      <c r="B361" s="16"/>
      <c r="C361" s="16"/>
      <c r="D361" s="16"/>
      <c r="E361" s="16">
        <f t="shared" si="66"/>
        <v>2.5199999999999902</v>
      </c>
      <c r="F361" s="16">
        <f t="shared" si="67"/>
        <v>-1.5451805655675774</v>
      </c>
      <c r="H361" s="14"/>
      <c r="I361" s="14"/>
      <c r="J361" s="14"/>
      <c r="K361" s="14">
        <f t="shared" si="68"/>
        <v>2.5199999999999902</v>
      </c>
      <c r="L361" s="14">
        <f t="shared" si="69"/>
        <v>-2.4181290344857378</v>
      </c>
      <c r="M361" s="14">
        <f t="shared" si="70"/>
        <v>-2.4181194149349676</v>
      </c>
      <c r="O361" s="14">
        <f t="shared" si="71"/>
        <v>2.4799999999999911</v>
      </c>
      <c r="P361" s="14">
        <f t="shared" si="72"/>
        <v>-1.1618251028292738E-2</v>
      </c>
      <c r="Q361" s="14">
        <f t="shared" si="73"/>
        <v>-1.1611634755790128E-2</v>
      </c>
      <c r="R361" s="14">
        <f t="shared" si="74"/>
        <v>-1.1611660821697354E-2</v>
      </c>
      <c r="S361" s="14">
        <f t="shared" si="75"/>
        <v>-1.1650696648298492E-2</v>
      </c>
      <c r="T361" s="14">
        <f t="shared" si="76"/>
        <v>-2.4631420366592387</v>
      </c>
    </row>
    <row r="362" spans="2:20" x14ac:dyDescent="0.25">
      <c r="B362" s="16"/>
      <c r="C362" s="16"/>
      <c r="D362" s="16"/>
      <c r="E362" s="16">
        <f t="shared" si="66"/>
        <v>2.52999999999999</v>
      </c>
      <c r="F362" s="16">
        <f t="shared" si="67"/>
        <v>-1.5628459781385549</v>
      </c>
      <c r="H362" s="14"/>
      <c r="I362" s="14"/>
      <c r="J362" s="14"/>
      <c r="K362" s="14">
        <f t="shared" si="68"/>
        <v>2.52999999999999</v>
      </c>
      <c r="L362" s="14">
        <f t="shared" si="69"/>
        <v>-2.4303743947197924</v>
      </c>
      <c r="M362" s="14">
        <f t="shared" si="70"/>
        <v>-2.4303647485033379</v>
      </c>
      <c r="O362" s="14">
        <f t="shared" si="71"/>
        <v>2.4899999999999909</v>
      </c>
      <c r="P362" s="14">
        <f t="shared" si="72"/>
        <v>-1.1604960836061556E-2</v>
      </c>
      <c r="Q362" s="14">
        <f t="shared" si="73"/>
        <v>-1.1598298047007429E-2</v>
      </c>
      <c r="R362" s="14">
        <f t="shared" si="74"/>
        <v>-1.1598324283756858E-2</v>
      </c>
      <c r="S362" s="14">
        <f t="shared" si="75"/>
        <v>-1.1637240825615935E-2</v>
      </c>
      <c r="T362" s="14">
        <f t="shared" si="76"/>
        <v>-2.4747479443797729</v>
      </c>
    </row>
    <row r="363" spans="2:20" x14ac:dyDescent="0.25">
      <c r="B363" s="16"/>
      <c r="C363" s="16"/>
      <c r="D363" s="16"/>
      <c r="E363" s="16">
        <f t="shared" si="66"/>
        <v>2.5399999999999898</v>
      </c>
      <c r="F363" s="16">
        <f t="shared" si="67"/>
        <v>-1.580469575014384</v>
      </c>
      <c r="H363" s="14"/>
      <c r="I363" s="14"/>
      <c r="J363" s="14"/>
      <c r="K363" s="14">
        <f t="shared" si="68"/>
        <v>2.5399999999999898</v>
      </c>
      <c r="L363" s="14">
        <f t="shared" si="69"/>
        <v>-2.4426005086941238</v>
      </c>
      <c r="M363" s="14">
        <f t="shared" si="70"/>
        <v>-2.442590838544815</v>
      </c>
      <c r="O363" s="14">
        <f t="shared" si="71"/>
        <v>2.4999999999999907</v>
      </c>
      <c r="P363" s="14">
        <f t="shared" si="72"/>
        <v>-1.159157924896588E-2</v>
      </c>
      <c r="Q363" s="14">
        <f t="shared" si="73"/>
        <v>-1.1584872616445044E-2</v>
      </c>
      <c r="R363" s="14">
        <f t="shared" si="74"/>
        <v>-1.158489901242314E-2</v>
      </c>
      <c r="S363" s="14">
        <f t="shared" si="75"/>
        <v>-1.1623697033273187E-2</v>
      </c>
      <c r="T363" s="14">
        <f t="shared" si="76"/>
        <v>-2.4863404143031023</v>
      </c>
    </row>
    <row r="364" spans="2:20" x14ac:dyDescent="0.25">
      <c r="B364" s="16"/>
      <c r="C364" s="16"/>
      <c r="D364" s="16"/>
      <c r="E364" s="16">
        <f t="shared" si="66"/>
        <v>2.5499999999999896</v>
      </c>
      <c r="F364" s="16">
        <f t="shared" si="67"/>
        <v>-1.5980512935438054</v>
      </c>
      <c r="H364" s="14"/>
      <c r="I364" s="14"/>
      <c r="J364" s="14"/>
      <c r="K364" s="14">
        <f t="shared" si="68"/>
        <v>2.5499999999999896</v>
      </c>
      <c r="L364" s="14">
        <f t="shared" si="69"/>
        <v>-2.4548073314622103</v>
      </c>
      <c r="M364" s="14">
        <f t="shared" si="70"/>
        <v>-2.4547976400589784</v>
      </c>
      <c r="O364" s="14">
        <f t="shared" si="71"/>
        <v>2.5099999999999905</v>
      </c>
      <c r="P364" s="14">
        <f t="shared" si="72"/>
        <v>-1.1578111579210829E-2</v>
      </c>
      <c r="Q364" s="14">
        <f t="shared" si="73"/>
        <v>-1.1571363722591736E-2</v>
      </c>
      <c r="R364" s="14">
        <f t="shared" si="74"/>
        <v>-1.1571390266398486E-2</v>
      </c>
      <c r="S364" s="14">
        <f t="shared" si="75"/>
        <v>-1.1610070510323015E-2</v>
      </c>
      <c r="T364" s="14">
        <f t="shared" si="76"/>
        <v>-2.4979193626476879</v>
      </c>
    </row>
    <row r="365" spans="2:20" x14ac:dyDescent="0.25">
      <c r="B365" s="16"/>
      <c r="C365" s="16"/>
      <c r="D365" s="16"/>
      <c r="E365" s="16">
        <f t="shared" si="66"/>
        <v>2.5599999999999894</v>
      </c>
      <c r="F365" s="16">
        <f t="shared" si="67"/>
        <v>-1.615591066056431</v>
      </c>
      <c r="H365" s="14"/>
      <c r="I365" s="14"/>
      <c r="J365" s="14"/>
      <c r="K365" s="14">
        <f t="shared" si="68"/>
        <v>2.5599999999999894</v>
      </c>
      <c r="L365" s="14">
        <f t="shared" si="69"/>
        <v>-2.466994823358148</v>
      </c>
      <c r="M365" s="14">
        <f t="shared" si="70"/>
        <v>-2.4669851133258276</v>
      </c>
      <c r="O365" s="14">
        <f t="shared" si="71"/>
        <v>2.5199999999999902</v>
      </c>
      <c r="P365" s="14">
        <f t="shared" si="72"/>
        <v>-1.1564563031792763E-2</v>
      </c>
      <c r="Q365" s="14">
        <f t="shared" si="73"/>
        <v>-1.1557776516894736E-2</v>
      </c>
      <c r="R365" s="14">
        <f t="shared" si="74"/>
        <v>-1.1557803197345277E-2</v>
      </c>
      <c r="S365" s="14">
        <f t="shared" si="75"/>
        <v>-1.159636638938707E-2</v>
      </c>
      <c r="T365" s="14">
        <f t="shared" si="76"/>
        <v>-2.5094847107892977</v>
      </c>
    </row>
    <row r="366" spans="2:20" x14ac:dyDescent="0.25">
      <c r="B366" s="16"/>
      <c r="C366" s="16"/>
      <c r="D366" s="16"/>
      <c r="E366" s="16">
        <f t="shared" ref="E366:E409" si="77">E365+$B$109</f>
        <v>2.5699999999999892</v>
      </c>
      <c r="F366" s="16">
        <f t="shared" ref="F366:F409" si="78">F365+($B$109)*(-3*E365^2-2*E365*F365)/(E365^2+COS(F365))</f>
        <v>-1.6330888203684224</v>
      </c>
      <c r="H366" s="14"/>
      <c r="I366" s="14"/>
      <c r="J366" s="14"/>
      <c r="K366" s="14">
        <f t="shared" ref="K366:K409" si="79">K365+$H$109</f>
        <v>2.5699999999999892</v>
      </c>
      <c r="L366" s="14">
        <f t="shared" ref="L366:L409" si="80">M365+($H$109)*(-3*K365^2-2*K365*M365)/(K365^2+COS(M365))</f>
        <v>-2.4791629498886532</v>
      </c>
      <c r="M366" s="14">
        <f t="shared" ref="M366:M429" si="81">M365+($H$109/2)*((-3*K365^2-2*K365*M365)/(K365^2+COS(M365))+(-3*K366^2-2*K366*L366)/(K366^2+COS(L366)))</f>
        <v>-2.4791532237978422</v>
      </c>
      <c r="O366" s="14">
        <f t="shared" si="71"/>
        <v>2.52999999999999</v>
      </c>
      <c r="P366" s="14">
        <f t="shared" si="72"/>
        <v>-1.1550938704851027E-2</v>
      </c>
      <c r="Q366" s="14">
        <f t="shared" si="73"/>
        <v>-1.1544116044146721E-2</v>
      </c>
      <c r="R366" s="14">
        <f t="shared" si="74"/>
        <v>-1.15441428502728E-2</v>
      </c>
      <c r="S366" s="14">
        <f t="shared" si="75"/>
        <v>-1.1582589697033996E-2</v>
      </c>
      <c r="T366" s="14">
        <f t="shared" si="76"/>
        <v>-2.5210363851544182</v>
      </c>
    </row>
    <row r="367" spans="2:20" x14ac:dyDescent="0.25">
      <c r="B367" s="16"/>
      <c r="C367" s="16"/>
      <c r="D367" s="16"/>
      <c r="E367" s="16">
        <f t="shared" si="77"/>
        <v>2.579999999999989</v>
      </c>
      <c r="F367" s="16">
        <f t="shared" si="78"/>
        <v>-1.6505444802770692</v>
      </c>
      <c r="H367" s="14"/>
      <c r="I367" s="14"/>
      <c r="J367" s="14"/>
      <c r="K367" s="14">
        <f t="shared" si="79"/>
        <v>2.579999999999989</v>
      </c>
      <c r="L367" s="14">
        <f t="shared" si="80"/>
        <v>-2.4913116816248499</v>
      </c>
      <c r="M367" s="14">
        <f t="shared" si="81"/>
        <v>-2.491301941991821</v>
      </c>
      <c r="O367" s="14">
        <f t="shared" si="71"/>
        <v>2.5399999999999898</v>
      </c>
      <c r="P367" s="14">
        <f t="shared" si="72"/>
        <v>-1.1537243590089659E-2</v>
      </c>
      <c r="Q367" s="14">
        <f t="shared" si="73"/>
        <v>-1.153038724294168E-2</v>
      </c>
      <c r="R367" s="14">
        <f t="shared" si="74"/>
        <v>-1.153041416399281E-2</v>
      </c>
      <c r="S367" s="14">
        <f t="shared" si="75"/>
        <v>-1.1568745354225959E-2</v>
      </c>
      <c r="T367" s="14">
        <f t="shared" si="76"/>
        <v>-2.5325743171141157</v>
      </c>
    </row>
    <row r="368" spans="2:20" x14ac:dyDescent="0.25">
      <c r="B368" s="16"/>
      <c r="C368" s="16"/>
      <c r="D368" s="16"/>
      <c r="E368" s="16">
        <f t="shared" si="77"/>
        <v>2.5899999999999888</v>
      </c>
      <c r="F368" s="16">
        <f t="shared" si="78"/>
        <v>-1.6679579660441621</v>
      </c>
      <c r="H368" s="14"/>
      <c r="I368" s="14"/>
      <c r="J368" s="14"/>
      <c r="K368" s="14">
        <f t="shared" si="79"/>
        <v>2.5899999999999888</v>
      </c>
      <c r="L368" s="14">
        <f t="shared" si="80"/>
        <v>-2.5034409940939426</v>
      </c>
      <c r="M368" s="14">
        <f t="shared" si="81"/>
        <v>-2.5034312433806107</v>
      </c>
      <c r="O368" s="14">
        <f t="shared" si="71"/>
        <v>2.5499999999999896</v>
      </c>
      <c r="P368" s="14">
        <f t="shared" si="72"/>
        <v>-1.1523482573266575E-2</v>
      </c>
      <c r="Q368" s="14">
        <f t="shared" si="73"/>
        <v>-1.1516594946196935E-2</v>
      </c>
      <c r="R368" s="14">
        <f t="shared" si="74"/>
        <v>-1.1516621971641368E-2</v>
      </c>
      <c r="S368" s="14">
        <f t="shared" si="75"/>
        <v>-1.155483817683099E-2</v>
      </c>
      <c r="T368" s="14">
        <f t="shared" si="76"/>
        <v>-2.5440984428784112</v>
      </c>
    </row>
    <row r="369" spans="2:20" x14ac:dyDescent="0.25">
      <c r="B369" s="16"/>
      <c r="C369" s="16"/>
      <c r="D369" s="16"/>
      <c r="E369" s="16">
        <f t="shared" si="77"/>
        <v>2.5999999999999885</v>
      </c>
      <c r="F369" s="16">
        <f t="shared" si="78"/>
        <v>-1.6853291948680491</v>
      </c>
      <c r="H369" s="14"/>
      <c r="I369" s="14"/>
      <c r="J369" s="14"/>
      <c r="K369" s="14">
        <f t="shared" si="79"/>
        <v>2.5999999999999885</v>
      </c>
      <c r="L369" s="14">
        <f t="shared" si="80"/>
        <v>-2.5155508676708824</v>
      </c>
      <c r="M369" s="14">
        <f t="shared" si="81"/>
        <v>-2.5155411082848209</v>
      </c>
      <c r="O369" s="14">
        <f t="shared" si="71"/>
        <v>2.5599999999999894</v>
      </c>
      <c r="P369" s="14">
        <f t="shared" si="72"/>
        <v>-1.1509660434747668E-2</v>
      </c>
      <c r="Q369" s="14">
        <f t="shared" si="73"/>
        <v>-1.1502743881738733E-2</v>
      </c>
      <c r="R369" s="14">
        <f t="shared" si="74"/>
        <v>-1.1502771001264232E-2</v>
      </c>
      <c r="S369" s="14">
        <f t="shared" si="75"/>
        <v>-1.1540872876198744E-2</v>
      </c>
      <c r="T369" s="14">
        <f t="shared" si="76"/>
        <v>-2.5556087033912367</v>
      </c>
    </row>
    <row r="370" spans="2:20" x14ac:dyDescent="0.25">
      <c r="B370" s="16"/>
      <c r="C370" s="16"/>
      <c r="D370" s="16"/>
      <c r="E370" s="16">
        <f t="shared" si="77"/>
        <v>2.6099999999999883</v>
      </c>
      <c r="F370" s="16">
        <f t="shared" si="78"/>
        <v>-1.7026580813442578</v>
      </c>
      <c r="H370" s="14"/>
      <c r="I370" s="14"/>
      <c r="J370" s="14"/>
      <c r="K370" s="14">
        <f t="shared" si="79"/>
        <v>2.6099999999999883</v>
      </c>
      <c r="L370" s="14">
        <f t="shared" si="80"/>
        <v>-2.5276412874701242</v>
      </c>
      <c r="M370" s="14">
        <f t="shared" si="81"/>
        <v>-2.5276315217646328</v>
      </c>
      <c r="O370" s="14">
        <f t="shared" ref="O370:O413" si="82">O369+$R$110</f>
        <v>2.5699999999999892</v>
      </c>
      <c r="P370" s="14">
        <f t="shared" ref="P370:P413" si="83">$R$110*(((-3*O369^2)-2*O369*T369)/((O369^2)+COS(T369)))</f>
        <v>-1.1495781850123208E-2</v>
      </c>
      <c r="Q370" s="14">
        <f t="shared" ref="Q370:Q433" si="84">$R$110*(((-3*(O369+(1/2)*$R$110)^2)-2*(O369+(1/2)*$R$110)*(T369+(1/2)*P370))/(((O369+(1/2)*$R$110)^2)+COS((T369+(1/2)*P370))))</f>
        <v>-1.1488838672948901E-2</v>
      </c>
      <c r="R370" s="14">
        <f t="shared" ref="R370:R433" si="85">$R$110*(((-3*(O369+(1/2)*$R$110)^2)-2*(O369+(1/2)*$R$110)*(T369+(1/2)*Q370))/(((O369+(1/2)*$R$110)^2)+COS((T369+(1/2)*Q370))))</f>
        <v>-1.1488865876463233E-2</v>
      </c>
      <c r="S370" s="14">
        <f t="shared" ref="S370:S433" si="86">$R$110*(((-3*(O369+$R$110)^2)-2*(O369+$R$110)*(T369+(1/2)*R370))/(((O369+$R$110)^2)+COS((T369+(1/2)*R370))))</f>
        <v>-1.1526854059796834E-2</v>
      </c>
      <c r="T370" s="14">
        <f t="shared" ref="T370:T433" si="87">T369+(1/6)*(P370+2*Q370+2*R370+S370)</f>
        <v>-2.5671050442260275</v>
      </c>
    </row>
    <row r="371" spans="2:20" x14ac:dyDescent="0.25">
      <c r="B371" s="16"/>
      <c r="C371" s="16"/>
      <c r="D371" s="16"/>
      <c r="E371" s="16">
        <f t="shared" si="77"/>
        <v>2.6199999999999881</v>
      </c>
      <c r="F371" s="16">
        <f t="shared" si="78"/>
        <v>-1.7199445379145639</v>
      </c>
      <c r="H371" s="14"/>
      <c r="I371" s="14"/>
      <c r="J371" s="14"/>
      <c r="K371" s="14">
        <f t="shared" si="79"/>
        <v>2.6199999999999881</v>
      </c>
      <c r="L371" s="14">
        <f t="shared" si="80"/>
        <v>-2.5397122432375729</v>
      </c>
      <c r="M371" s="14">
        <f t="shared" si="81"/>
        <v>-2.5397024735117895</v>
      </c>
      <c r="O371" s="14">
        <f t="shared" si="82"/>
        <v>2.579999999999989</v>
      </c>
      <c r="P371" s="14">
        <f t="shared" si="83"/>
        <v>-1.148185139088392E-2</v>
      </c>
      <c r="Q371" s="14">
        <f t="shared" si="84"/>
        <v>-1.1474883839469796E-2</v>
      </c>
      <c r="R371" s="14">
        <f t="shared" si="85"/>
        <v>-1.1474911117101073E-2</v>
      </c>
      <c r="S371" s="14">
        <f t="shared" si="86"/>
        <v>-1.1512786231905436E-2</v>
      </c>
      <c r="T371" s="14">
        <f t="shared" si="87"/>
        <v>-2.5785874154820161</v>
      </c>
    </row>
    <row r="372" spans="2:20" x14ac:dyDescent="0.25">
      <c r="B372" s="16"/>
      <c r="C372" s="16"/>
      <c r="D372" s="16"/>
      <c r="E372" s="16">
        <f t="shared" si="77"/>
        <v>2.6299999999999879</v>
      </c>
      <c r="F372" s="16">
        <f t="shared" si="78"/>
        <v>-1.7371884753043862</v>
      </c>
      <c r="H372" s="14"/>
      <c r="I372" s="14"/>
      <c r="J372" s="14"/>
      <c r="K372" s="14">
        <f t="shared" si="79"/>
        <v>2.6299999999999879</v>
      </c>
      <c r="L372" s="14">
        <f t="shared" si="80"/>
        <v>-2.5517637292428077</v>
      </c>
      <c r="M372" s="14">
        <f t="shared" si="81"/>
        <v>-2.5517539577418691</v>
      </c>
      <c r="O372" s="14">
        <f t="shared" si="82"/>
        <v>2.5899999999999888</v>
      </c>
      <c r="P372" s="14">
        <f t="shared" si="83"/>
        <v>-1.1467873525154158E-2</v>
      </c>
      <c r="Q372" s="14">
        <f t="shared" si="84"/>
        <v>-1.1460883797965072E-2</v>
      </c>
      <c r="R372" s="14">
        <f t="shared" si="85"/>
        <v>-1.1460911140061845E-2</v>
      </c>
      <c r="S372" s="14">
        <f t="shared" si="86"/>
        <v>-1.1498673794367305E-2</v>
      </c>
      <c r="T372" s="14">
        <f t="shared" si="87"/>
        <v>-2.5900557716812784</v>
      </c>
    </row>
    <row r="373" spans="2:20" x14ac:dyDescent="0.25">
      <c r="B373" s="16"/>
      <c r="C373" s="16"/>
      <c r="D373" s="16"/>
      <c r="E373" s="16">
        <f t="shared" si="77"/>
        <v>2.6399999999999877</v>
      </c>
      <c r="F373" s="16">
        <f t="shared" si="78"/>
        <v>-1.7543898029483906</v>
      </c>
      <c r="H373" s="14"/>
      <c r="I373" s="14"/>
      <c r="J373" s="14"/>
      <c r="K373" s="14">
        <f t="shared" si="79"/>
        <v>2.6399999999999877</v>
      </c>
      <c r="L373" s="14">
        <f t="shared" si="80"/>
        <v>-2.5637957441716761</v>
      </c>
      <c r="M373" s="14">
        <f t="shared" si="81"/>
        <v>-2.5637859730869228</v>
      </c>
      <c r="O373" s="14">
        <f t="shared" si="82"/>
        <v>2.5999999999999885</v>
      </c>
      <c r="P373" s="14">
        <f t="shared" si="83"/>
        <v>-1.145385261847943E-2</v>
      </c>
      <c r="Q373" s="14">
        <f t="shared" si="84"/>
        <v>-1.1446842862933465E-2</v>
      </c>
      <c r="R373" s="14">
        <f t="shared" si="85"/>
        <v>-1.1446870260064641E-2</v>
      </c>
      <c r="S373" s="14">
        <f t="shared" si="86"/>
        <v>-1.1484521047390776E-2</v>
      </c>
      <c r="T373" s="14">
        <f t="shared" si="87"/>
        <v>-2.6015100716665893</v>
      </c>
    </row>
    <row r="374" spans="2:20" x14ac:dyDescent="0.25">
      <c r="B374" s="16"/>
      <c r="C374" s="16"/>
      <c r="D374" s="16"/>
      <c r="E374" s="16">
        <f t="shared" si="77"/>
        <v>2.6499999999999875</v>
      </c>
      <c r="F374" s="16">
        <f t="shared" si="78"/>
        <v>-1.7715484294041832</v>
      </c>
      <c r="H374" s="14"/>
      <c r="I374" s="14"/>
      <c r="J374" s="14"/>
      <c r="K374" s="14">
        <f t="shared" si="79"/>
        <v>2.6499999999999875</v>
      </c>
      <c r="L374" s="14">
        <f t="shared" si="80"/>
        <v>-2.5758082910193472</v>
      </c>
      <c r="M374" s="14">
        <f t="shared" si="81"/>
        <v>-2.5757985224885673</v>
      </c>
      <c r="O374" s="14">
        <f t="shared" si="82"/>
        <v>2.6099999999999883</v>
      </c>
      <c r="P374" s="14">
        <f t="shared" si="83"/>
        <v>-1.1439792934665776E-2</v>
      </c>
      <c r="Q374" s="14">
        <f t="shared" si="84"/>
        <v>-1.1432765247573086E-2</v>
      </c>
      <c r="R374" s="14">
        <f t="shared" si="85"/>
        <v>-1.143279269052765E-2</v>
      </c>
      <c r="S374" s="14">
        <f t="shared" si="86"/>
        <v>-1.147033219040299E-2</v>
      </c>
      <c r="T374" s="14">
        <f t="shared" si="87"/>
        <v>-2.6129502785001342</v>
      </c>
    </row>
    <row r="375" spans="2:20" x14ac:dyDescent="0.25">
      <c r="B375" s="16"/>
      <c r="C375" s="16"/>
      <c r="D375" s="16"/>
      <c r="E375" s="16">
        <f t="shared" si="77"/>
        <v>2.6599999999999873</v>
      </c>
      <c r="F375" s="16">
        <f t="shared" si="78"/>
        <v>-1.7886642627539839</v>
      </c>
      <c r="H375" s="14"/>
      <c r="I375" s="14"/>
      <c r="J375" s="14"/>
      <c r="K375" s="14">
        <f t="shared" si="79"/>
        <v>2.6599999999999873</v>
      </c>
      <c r="L375" s="14">
        <f t="shared" si="80"/>
        <v>-2.5878013769838959</v>
      </c>
      <c r="M375" s="14">
        <f t="shared" si="81"/>
        <v>-2.5877916130916128</v>
      </c>
      <c r="O375" s="14">
        <f t="shared" si="82"/>
        <v>2.6199999999999881</v>
      </c>
      <c r="P375" s="14">
        <f t="shared" si="83"/>
        <v>-1.1425698636668235E-2</v>
      </c>
      <c r="Q375" s="14">
        <f t="shared" si="84"/>
        <v>-1.141865506469358E-2</v>
      </c>
      <c r="R375" s="14">
        <f t="shared" si="85"/>
        <v>-1.1418682544480087E-2</v>
      </c>
      <c r="S375" s="14">
        <f t="shared" si="86"/>
        <v>-1.1456111322950869E-2</v>
      </c>
      <c r="T375" s="14">
        <f t="shared" si="87"/>
        <v>-2.6243763593631284</v>
      </c>
    </row>
    <row r="376" spans="2:20" x14ac:dyDescent="0.25">
      <c r="B376" s="16"/>
      <c r="C376" s="16"/>
      <c r="D376" s="16"/>
      <c r="E376" s="16">
        <f t="shared" si="77"/>
        <v>2.6699999999999871</v>
      </c>
      <c r="F376" s="16">
        <f t="shared" si="78"/>
        <v>-1.8057372109941694</v>
      </c>
      <c r="H376" s="14"/>
      <c r="I376" s="14"/>
      <c r="J376" s="14"/>
      <c r="K376" s="14">
        <f t="shared" si="79"/>
        <v>2.6699999999999871</v>
      </c>
      <c r="L376" s="14">
        <f t="shared" si="80"/>
        <v>-2.5997750133605066</v>
      </c>
      <c r="M376" s="14">
        <f t="shared" si="81"/>
        <v>-2.5997652561383036</v>
      </c>
      <c r="O376" s="14">
        <f t="shared" si="82"/>
        <v>2.6299999999999879</v>
      </c>
      <c r="P376" s="14">
        <f t="shared" si="83"/>
        <v>-1.1411573787525884E-2</v>
      </c>
      <c r="Q376" s="14">
        <f t="shared" si="84"/>
        <v>-1.1404516327673468E-2</v>
      </c>
      <c r="R376" s="14">
        <f t="shared" si="85"/>
        <v>-1.1404543835519429E-2</v>
      </c>
      <c r="S376" s="14">
        <f t="shared" si="86"/>
        <v>-1.1441862445647263E-2</v>
      </c>
      <c r="T376" s="14">
        <f t="shared" si="87"/>
        <v>-2.6357882854563881</v>
      </c>
    </row>
    <row r="377" spans="2:20" x14ac:dyDescent="0.25">
      <c r="B377" s="16"/>
      <c r="C377" s="16"/>
      <c r="D377" s="16"/>
      <c r="E377" s="16">
        <f t="shared" si="77"/>
        <v>2.6799999999999868</v>
      </c>
      <c r="F377" s="16">
        <f t="shared" si="78"/>
        <v>-1.8227671824125879</v>
      </c>
      <c r="H377" s="14"/>
      <c r="I377" s="14"/>
      <c r="J377" s="14"/>
      <c r="K377" s="14">
        <f t="shared" si="79"/>
        <v>2.6799999999999868</v>
      </c>
      <c r="L377" s="14">
        <f t="shared" si="80"/>
        <v>-2.6117292154363665</v>
      </c>
      <c r="M377" s="14">
        <f t="shared" si="81"/>
        <v>-2.6117194668632466</v>
      </c>
      <c r="O377" s="14">
        <f t="shared" si="82"/>
        <v>2.6399999999999877</v>
      </c>
      <c r="P377" s="14">
        <f t="shared" si="83"/>
        <v>-1.1397422351340876E-2</v>
      </c>
      <c r="Q377" s="14">
        <f t="shared" si="84"/>
        <v>-1.1390352951460202E-2</v>
      </c>
      <c r="R377" s="14">
        <f t="shared" si="85"/>
        <v>-1.1390380478811213E-2</v>
      </c>
      <c r="S377" s="14">
        <f t="shared" si="86"/>
        <v>-1.1427589461159515E-2</v>
      </c>
      <c r="T377" s="14">
        <f t="shared" si="87"/>
        <v>-2.6471860319018954</v>
      </c>
    </row>
    <row r="378" spans="2:20" x14ac:dyDescent="0.25">
      <c r="B378" s="16"/>
      <c r="C378" s="16"/>
      <c r="D378" s="16"/>
      <c r="E378" s="16">
        <f t="shared" si="77"/>
        <v>2.6899999999999866</v>
      </c>
      <c r="F378" s="16">
        <f t="shared" si="78"/>
        <v>-1.8397540859535522</v>
      </c>
      <c r="H378" s="14"/>
      <c r="I378" s="14"/>
      <c r="J378" s="14"/>
      <c r="K378" s="14">
        <f t="shared" si="79"/>
        <v>2.6899999999999866</v>
      </c>
      <c r="L378" s="14">
        <f t="shared" si="80"/>
        <v>-2.6236640023863167</v>
      </c>
      <c r="M378" s="14">
        <f t="shared" si="81"/>
        <v>-2.6236542643891014</v>
      </c>
      <c r="O378" s="14">
        <f t="shared" si="82"/>
        <v>2.6499999999999875</v>
      </c>
      <c r="P378" s="14">
        <f t="shared" si="83"/>
        <v>-1.138324819429873E-2</v>
      </c>
      <c r="Q378" s="14">
        <f t="shared" si="84"/>
        <v>-1.1376168753610289E-2</v>
      </c>
      <c r="R378" s="14">
        <f t="shared" si="85"/>
        <v>-1.137619629212904E-2</v>
      </c>
      <c r="S378" s="14">
        <f t="shared" si="86"/>
        <v>-1.1413296175238263E-2</v>
      </c>
      <c r="T378" s="14">
        <f t="shared" si="87"/>
        <v>-2.6585695776453981</v>
      </c>
    </row>
    <row r="379" spans="2:20" x14ac:dyDescent="0.25">
      <c r="B379" s="16"/>
      <c r="C379" s="16"/>
      <c r="D379" s="16"/>
      <c r="E379" s="16">
        <f t="shared" si="77"/>
        <v>2.6999999999999864</v>
      </c>
      <c r="F379" s="16">
        <f t="shared" si="78"/>
        <v>-1.8566978315704259</v>
      </c>
      <c r="H379" s="14"/>
      <c r="I379" s="14"/>
      <c r="J379" s="14"/>
      <c r="K379" s="14">
        <f t="shared" si="79"/>
        <v>2.6999999999999864</v>
      </c>
      <c r="L379" s="14">
        <f t="shared" si="80"/>
        <v>-2.6355793971693355</v>
      </c>
      <c r="M379" s="14">
        <f t="shared" si="81"/>
        <v>-2.6355696716230916</v>
      </c>
      <c r="O379" s="14">
        <f t="shared" si="82"/>
        <v>2.6599999999999873</v>
      </c>
      <c r="P379" s="14">
        <f t="shared" si="83"/>
        <v>-1.1369055085727645E-2</v>
      </c>
      <c r="Q379" s="14">
        <f t="shared" si="84"/>
        <v>-1.136196745536705E-2</v>
      </c>
      <c r="R379" s="14">
        <f t="shared" si="85"/>
        <v>-1.1361994996932146E-2</v>
      </c>
      <c r="S379" s="14">
        <f t="shared" si="86"/>
        <v>-1.1398986297783605E-2</v>
      </c>
      <c r="T379" s="14">
        <f t="shared" si="87"/>
        <v>-2.669938905360083</v>
      </c>
    </row>
    <row r="380" spans="2:20" x14ac:dyDescent="0.25">
      <c r="B380" s="16"/>
      <c r="C380" s="16"/>
      <c r="D380" s="16"/>
      <c r="E380" s="16">
        <f t="shared" si="77"/>
        <v>2.7099999999999862</v>
      </c>
      <c r="F380" s="16">
        <f t="shared" si="78"/>
        <v>-1.8735983305657327</v>
      </c>
      <c r="H380" s="14"/>
      <c r="I380" s="14"/>
      <c r="J380" s="14"/>
      <c r="K380" s="14">
        <f t="shared" si="79"/>
        <v>2.7099999999999862</v>
      </c>
      <c r="L380" s="14">
        <f t="shared" si="80"/>
        <v>-2.6474754264259102</v>
      </c>
      <c r="M380" s="14">
        <f t="shared" si="81"/>
        <v>-2.6474657151544121</v>
      </c>
      <c r="O380" s="14">
        <f t="shared" si="82"/>
        <v>2.6699999999999871</v>
      </c>
      <c r="P380" s="14">
        <f t="shared" si="83"/>
        <v>-1.1354846699193981E-2</v>
      </c>
      <c r="Q380" s="14">
        <f t="shared" si="84"/>
        <v>-1.1347752682773419E-2</v>
      </c>
      <c r="R380" s="14">
        <f t="shared" si="85"/>
        <v>-1.1347780219478078E-2</v>
      </c>
      <c r="S380" s="14">
        <f t="shared" si="86"/>
        <v>-1.138466344394643E-2</v>
      </c>
      <c r="T380" s="14">
        <f t="shared" si="87"/>
        <v>-2.6812940013513571</v>
      </c>
    </row>
    <row r="381" spans="2:20" x14ac:dyDescent="0.25">
      <c r="B381" s="16"/>
      <c r="C381" s="16"/>
      <c r="D381" s="16"/>
      <c r="E381" s="16">
        <f t="shared" si="77"/>
        <v>2.719999999999986</v>
      </c>
      <c r="F381" s="16">
        <f t="shared" si="78"/>
        <v>-1.8904554959187236</v>
      </c>
      <c r="H381" s="14"/>
      <c r="I381" s="14"/>
      <c r="J381" s="14"/>
      <c r="K381" s="14">
        <f t="shared" si="79"/>
        <v>2.719999999999986</v>
      </c>
      <c r="L381" s="14">
        <f t="shared" si="80"/>
        <v>-2.6593521203763633</v>
      </c>
      <c r="M381" s="14">
        <f t="shared" si="81"/>
        <v>-2.6593424251525817</v>
      </c>
      <c r="O381" s="14">
        <f t="shared" si="82"/>
        <v>2.6799999999999868</v>
      </c>
      <c r="P381" s="14">
        <f t="shared" si="83"/>
        <v>-1.1340626613631747E-2</v>
      </c>
      <c r="Q381" s="14">
        <f t="shared" si="84"/>
        <v>-1.1333527967817508E-2</v>
      </c>
      <c r="R381" s="14">
        <f t="shared" si="85"/>
        <v>-1.1333555491968062E-2</v>
      </c>
      <c r="S381" s="14">
        <f t="shared" si="86"/>
        <v>-1.1370331135262422E-2</v>
      </c>
      <c r="T381" s="14">
        <f t="shared" si="87"/>
        <v>-2.6926348554627682</v>
      </c>
    </row>
    <row r="382" spans="2:20" x14ac:dyDescent="0.25">
      <c r="B382" s="16"/>
      <c r="C382" s="16"/>
      <c r="D382" s="16"/>
      <c r="E382" s="16">
        <f t="shared" si="77"/>
        <v>2.7299999999999858</v>
      </c>
      <c r="F382" s="16">
        <f t="shared" si="78"/>
        <v>-1.9072692426003532</v>
      </c>
      <c r="H382" s="14"/>
      <c r="I382" s="14"/>
      <c r="J382" s="14"/>
      <c r="K382" s="14">
        <f t="shared" si="79"/>
        <v>2.7299999999999858</v>
      </c>
      <c r="L382" s="14">
        <f t="shared" si="80"/>
        <v>-2.6712095127201851</v>
      </c>
      <c r="M382" s="14">
        <f t="shared" si="81"/>
        <v>-2.671199835266806</v>
      </c>
      <c r="O382" s="14">
        <f t="shared" si="82"/>
        <v>2.6899999999999866</v>
      </c>
      <c r="P382" s="14">
        <f t="shared" si="83"/>
        <v>-1.1326398314503518E-2</v>
      </c>
      <c r="Q382" s="14">
        <f t="shared" si="84"/>
        <v>-1.1319296749608316E-2</v>
      </c>
      <c r="R382" s="14">
        <f t="shared" si="85"/>
        <v>-1.1319324253722602E-2</v>
      </c>
      <c r="S382" s="14">
        <f t="shared" si="86"/>
        <v>-1.1355992800816266E-2</v>
      </c>
      <c r="T382" s="14">
        <f t="shared" si="87"/>
        <v>-2.7039614609830984</v>
      </c>
    </row>
    <row r="383" spans="2:20" x14ac:dyDescent="0.25">
      <c r="B383" s="16"/>
      <c r="C383" s="16"/>
      <c r="D383" s="16"/>
      <c r="E383" s="16">
        <f t="shared" si="77"/>
        <v>2.7399999999999856</v>
      </c>
      <c r="F383" s="16">
        <f t="shared" si="78"/>
        <v>-1.9240394878756271</v>
      </c>
      <c r="H383" s="14"/>
      <c r="I383" s="14"/>
      <c r="J383" s="14"/>
      <c r="K383" s="14">
        <f t="shared" si="79"/>
        <v>2.7399999999999856</v>
      </c>
      <c r="L383" s="14">
        <f t="shared" si="80"/>
        <v>-2.6830476405364325</v>
      </c>
      <c r="M383" s="14">
        <f t="shared" si="81"/>
        <v>-2.6830379825263986</v>
      </c>
      <c r="O383" s="14">
        <f t="shared" si="82"/>
        <v>2.6999999999999864</v>
      </c>
      <c r="P383" s="14">
        <f t="shared" si="83"/>
        <v>-1.1312165194990438E-2</v>
      </c>
      <c r="Q383" s="14">
        <f t="shared" si="84"/>
        <v>-1.1305062375579497E-2</v>
      </c>
      <c r="R383" s="14">
        <f t="shared" si="85"/>
        <v>-1.1305089852385104E-2</v>
      </c>
      <c r="S383" s="14">
        <f t="shared" si="86"/>
        <v>-1.1341651778433857E-2</v>
      </c>
      <c r="T383" s="14">
        <f t="shared" si="87"/>
        <v>-2.7152738145546573</v>
      </c>
    </row>
    <row r="384" spans="2:20" x14ac:dyDescent="0.25">
      <c r="B384" s="16"/>
      <c r="C384" s="16"/>
      <c r="D384" s="16"/>
      <c r="E384" s="16">
        <f t="shared" si="77"/>
        <v>2.7499999999999853</v>
      </c>
      <c r="F384" s="16">
        <f t="shared" si="78"/>
        <v>-1.9407661515932959</v>
      </c>
      <c r="H384" s="14"/>
      <c r="I384" s="14"/>
      <c r="J384" s="14"/>
      <c r="K384" s="14">
        <f t="shared" si="79"/>
        <v>2.7499999999999853</v>
      </c>
      <c r="L384" s="14">
        <f t="shared" si="80"/>
        <v>-2.6948665441852322</v>
      </c>
      <c r="M384" s="14">
        <f t="shared" si="81"/>
        <v>-2.6948569072423139</v>
      </c>
      <c r="O384" s="14">
        <f t="shared" si="82"/>
        <v>2.7099999999999862</v>
      </c>
      <c r="P384" s="14">
        <f t="shared" si="83"/>
        <v>-1.1297930557208959E-2</v>
      </c>
      <c r="Q384" s="14">
        <f t="shared" si="84"/>
        <v>-1.1290828102718658E-2</v>
      </c>
      <c r="R384" s="14">
        <f t="shared" si="85"/>
        <v>-1.1290855545151045E-2</v>
      </c>
      <c r="S384" s="14">
        <f t="shared" si="86"/>
        <v>-1.13273113159002E-2</v>
      </c>
      <c r="T384" s="14">
        <f t="shared" si="87"/>
        <v>-2.7265719160827988</v>
      </c>
    </row>
    <row r="385" spans="2:20" x14ac:dyDescent="0.25">
      <c r="B385" s="16"/>
      <c r="C385" s="16"/>
      <c r="D385" s="16"/>
      <c r="E385" s="16">
        <f t="shared" si="77"/>
        <v>2.7599999999999851</v>
      </c>
      <c r="F385" s="16">
        <f t="shared" si="78"/>
        <v>-1.9574491564628858</v>
      </c>
      <c r="H385" s="14"/>
      <c r="I385" s="14"/>
      <c r="J385" s="14"/>
      <c r="K385" s="14">
        <f t="shared" si="79"/>
        <v>2.7599999999999851</v>
      </c>
      <c r="L385" s="14">
        <f t="shared" si="80"/>
        <v>-2.7066662672104509</v>
      </c>
      <c r="M385" s="14">
        <f t="shared" si="81"/>
        <v>-2.7066566529098344</v>
      </c>
      <c r="O385" s="14">
        <f t="shared" si="82"/>
        <v>2.719999999999986</v>
      </c>
      <c r="P385" s="14">
        <f t="shared" si="83"/>
        <v>-1.1283697613452206E-2</v>
      </c>
      <c r="Q385" s="14">
        <f t="shared" si="84"/>
        <v>-1.1276597098820083E-2</v>
      </c>
      <c r="R385" s="14">
        <f t="shared" si="85"/>
        <v>-1.1276624500020574E-2</v>
      </c>
      <c r="S385" s="14">
        <f t="shared" si="86"/>
        <v>-1.1312974572200657E-2</v>
      </c>
      <c r="T385" s="14">
        <f t="shared" si="87"/>
        <v>-2.7378557686466878</v>
      </c>
    </row>
    <row r="386" spans="2:20" x14ac:dyDescent="0.25">
      <c r="B386" s="16"/>
      <c r="C386" s="16"/>
      <c r="D386" s="16"/>
      <c r="E386" s="16">
        <f t="shared" si="77"/>
        <v>2.7699999999999849</v>
      </c>
      <c r="F386" s="16">
        <f t="shared" si="78"/>
        <v>-1.9740884283190694</v>
      </c>
      <c r="H386" s="14"/>
      <c r="I386" s="14"/>
      <c r="J386" s="14"/>
      <c r="K386" s="14">
        <f t="shared" si="79"/>
        <v>2.7699999999999849</v>
      </c>
      <c r="L386" s="14">
        <f t="shared" si="80"/>
        <v>-2.7184468562435602</v>
      </c>
      <c r="M386" s="14">
        <f t="shared" si="81"/>
        <v>-2.7184372661124603</v>
      </c>
      <c r="O386" s="14">
        <f t="shared" si="82"/>
        <v>2.7299999999999858</v>
      </c>
      <c r="P386" s="14">
        <f t="shared" si="83"/>
        <v>-1.1269469487453474E-2</v>
      </c>
      <c r="Q386" s="14">
        <f t="shared" si="84"/>
        <v>-1.1262372443758663E-2</v>
      </c>
      <c r="R386" s="14">
        <f t="shared" si="85"/>
        <v>-1.1262399797072329E-2</v>
      </c>
      <c r="S386" s="14">
        <f t="shared" si="86"/>
        <v>-1.129864461878359E-2</v>
      </c>
      <c r="T386" s="14">
        <f t="shared" si="87"/>
        <v>-2.7491253784113376</v>
      </c>
    </row>
    <row r="387" spans="2:20" x14ac:dyDescent="0.25">
      <c r="B387" s="16"/>
      <c r="C387" s="16"/>
      <c r="D387" s="16"/>
      <c r="E387" s="16">
        <f t="shared" si="77"/>
        <v>2.7799999999999847</v>
      </c>
      <c r="F387" s="16">
        <f t="shared" si="78"/>
        <v>-1.9906838963733959</v>
      </c>
      <c r="H387" s="14"/>
      <c r="I387" s="14"/>
      <c r="J387" s="14"/>
      <c r="K387" s="14">
        <f t="shared" si="79"/>
        <v>2.7799999999999847</v>
      </c>
      <c r="L387" s="14">
        <f t="shared" si="80"/>
        <v>-2.7302083609087462</v>
      </c>
      <c r="M387" s="14">
        <f t="shared" si="81"/>
        <v>-2.7301987964270364</v>
      </c>
      <c r="O387" s="14">
        <f t="shared" si="82"/>
        <v>2.7399999999999856</v>
      </c>
      <c r="P387" s="14">
        <f t="shared" si="83"/>
        <v>-1.125524921566997E-2</v>
      </c>
      <c r="Q387" s="14">
        <f t="shared" si="84"/>
        <v>-1.124815713078291E-2</v>
      </c>
      <c r="R387" s="14">
        <f t="shared" si="85"/>
        <v>-1.1248184429756327E-2</v>
      </c>
      <c r="S387" s="14">
        <f t="shared" si="86"/>
        <v>-1.1284324440842089E-2</v>
      </c>
      <c r="T387" s="14">
        <f t="shared" si="87"/>
        <v>-2.760380754540936</v>
      </c>
    </row>
    <row r="388" spans="2:20" x14ac:dyDescent="0.25">
      <c r="B388" s="16"/>
      <c r="C388" s="16"/>
      <c r="D388" s="16"/>
      <c r="E388" s="16">
        <f t="shared" si="77"/>
        <v>2.7899999999999845</v>
      </c>
      <c r="F388" s="16">
        <f t="shared" si="78"/>
        <v>-2.0072354934534142</v>
      </c>
      <c r="H388" s="14"/>
      <c r="I388" s="14"/>
      <c r="J388" s="14"/>
      <c r="K388" s="14">
        <f t="shared" si="79"/>
        <v>2.7899999999999845</v>
      </c>
      <c r="L388" s="14">
        <f t="shared" si="80"/>
        <v>-2.7419508337292959</v>
      </c>
      <c r="M388" s="14">
        <f t="shared" si="81"/>
        <v>-2.7419412963301584</v>
      </c>
      <c r="O388" s="14">
        <f t="shared" si="82"/>
        <v>2.7499999999999853</v>
      </c>
      <c r="P388" s="14">
        <f t="shared" si="83"/>
        <v>-1.1241039748584552E-2</v>
      </c>
      <c r="Q388" s="14">
        <f t="shared" si="84"/>
        <v>-1.1233954067824936E-2</v>
      </c>
      <c r="R388" s="14">
        <f t="shared" si="85"/>
        <v>-1.1233981306203893E-2</v>
      </c>
      <c r="S388" s="14">
        <f t="shared" si="86"/>
        <v>-1.1270016938612813E-2</v>
      </c>
      <c r="T388" s="14">
        <f t="shared" si="87"/>
        <v>-2.7716219091134784</v>
      </c>
    </row>
    <row r="389" spans="2:20" x14ac:dyDescent="0.25">
      <c r="B389" s="16"/>
      <c r="C389" s="16"/>
      <c r="D389" s="16"/>
      <c r="E389" s="16">
        <f t="shared" si="77"/>
        <v>2.7999999999999843</v>
      </c>
      <c r="F389" s="16">
        <f t="shared" si="78"/>
        <v>-2.0237431562292376</v>
      </c>
      <c r="H389" s="14"/>
      <c r="I389" s="14"/>
      <c r="J389" s="14"/>
      <c r="K389" s="14">
        <f t="shared" si="79"/>
        <v>2.7999999999999843</v>
      </c>
      <c r="L389" s="14">
        <f t="shared" si="80"/>
        <v>-2.7536743300352957</v>
      </c>
      <c r="M389" s="14">
        <f t="shared" si="81"/>
        <v>-2.7536648211058861</v>
      </c>
      <c r="O389" s="14">
        <f t="shared" si="82"/>
        <v>2.7599999999999851</v>
      </c>
      <c r="P389" s="14">
        <f t="shared" si="83"/>
        <v>-1.1226843952023495E-2</v>
      </c>
      <c r="Q389" s="14">
        <f t="shared" si="84"/>
        <v>-1.1219766078825511E-2</v>
      </c>
      <c r="R389" s="14">
        <f t="shared" si="85"/>
        <v>-1.1219793250552531E-2</v>
      </c>
      <c r="S389" s="14">
        <f t="shared" si="86"/>
        <v>-1.125572492868997E-2</v>
      </c>
      <c r="T389" s="14">
        <f t="shared" si="87"/>
        <v>-2.7828488570367234</v>
      </c>
    </row>
    <row r="390" spans="2:20" x14ac:dyDescent="0.25">
      <c r="B390" s="16"/>
      <c r="C390" s="16"/>
      <c r="D390" s="16"/>
      <c r="E390" s="16">
        <f t="shared" si="77"/>
        <v>2.8099999999999841</v>
      </c>
      <c r="F390" s="16">
        <f t="shared" si="78"/>
        <v>-2.040206825427616</v>
      </c>
      <c r="H390" s="14"/>
      <c r="I390" s="14"/>
      <c r="J390" s="14"/>
      <c r="K390" s="14">
        <f t="shared" si="79"/>
        <v>2.8099999999999841</v>
      </c>
      <c r="L390" s="14">
        <f t="shared" si="80"/>
        <v>-2.7653789078726754</v>
      </c>
      <c r="M390" s="14">
        <f t="shared" si="81"/>
        <v>-2.7653694287548021</v>
      </c>
      <c r="O390" s="14">
        <f t="shared" si="82"/>
        <v>2.7699999999999849</v>
      </c>
      <c r="P390" s="14">
        <f t="shared" si="83"/>
        <v>-1.1212664608488226E-2</v>
      </c>
      <c r="Q390" s="14">
        <f t="shared" si="84"/>
        <v>-1.1205595905072108E-2</v>
      </c>
      <c r="R390" s="14">
        <f t="shared" si="85"/>
        <v>-1.1205623004283976E-2</v>
      </c>
      <c r="S390" s="14">
        <f t="shared" si="86"/>
        <v>-1.1241451145352459E-2</v>
      </c>
      <c r="T390" s="14">
        <f t="shared" si="87"/>
        <v>-2.7940616159654823</v>
      </c>
    </row>
    <row r="391" spans="2:20" x14ac:dyDescent="0.25">
      <c r="B391" s="16"/>
      <c r="C391" s="16"/>
      <c r="D391" s="16"/>
      <c r="E391" s="16">
        <f t="shared" si="77"/>
        <v>2.8199999999999839</v>
      </c>
      <c r="F391" s="16">
        <f t="shared" si="78"/>
        <v>-2.0566264460335928</v>
      </c>
      <c r="H391" s="14"/>
      <c r="I391" s="14"/>
      <c r="J391" s="14"/>
      <c r="K391" s="14">
        <f t="shared" si="79"/>
        <v>2.8199999999999839</v>
      </c>
      <c r="L391" s="14">
        <f t="shared" si="80"/>
        <v>-2.7770646279136182</v>
      </c>
      <c r="M391" s="14">
        <f t="shared" si="81"/>
        <v>-2.777055179904437</v>
      </c>
      <c r="O391" s="14">
        <f t="shared" si="82"/>
        <v>2.7799999999999847</v>
      </c>
      <c r="P391" s="14">
        <f t="shared" si="83"/>
        <v>-1.1198504418499259E-2</v>
      </c>
      <c r="Q391" s="14">
        <f t="shared" si="84"/>
        <v>-1.1191446206548192E-2</v>
      </c>
      <c r="R391" s="14">
        <f t="shared" si="85"/>
        <v>-1.1191473227573353E-2</v>
      </c>
      <c r="S391" s="14">
        <f t="shared" si="86"/>
        <v>-1.1227198241902332E-2</v>
      </c>
      <c r="T391" s="14">
        <f t="shared" si="87"/>
        <v>-2.8052602062202565</v>
      </c>
    </row>
    <row r="392" spans="2:20" x14ac:dyDescent="0.25">
      <c r="B392" s="16"/>
      <c r="C392" s="16"/>
      <c r="D392" s="16"/>
      <c r="E392" s="16">
        <f t="shared" si="77"/>
        <v>2.8299999999999836</v>
      </c>
      <c r="F392" s="16">
        <f t="shared" si="78"/>
        <v>-2.0730019674798448</v>
      </c>
      <c r="H392" s="14"/>
      <c r="I392" s="14"/>
      <c r="J392" s="14"/>
      <c r="K392" s="14">
        <f t="shared" si="79"/>
        <v>2.8299999999999836</v>
      </c>
      <c r="L392" s="14">
        <f t="shared" si="80"/>
        <v>-2.788731553368371</v>
      </c>
      <c r="M392" s="14">
        <f t="shared" si="81"/>
        <v>-2.7887221377210896</v>
      </c>
      <c r="O392" s="14">
        <f t="shared" si="82"/>
        <v>2.7899999999999845</v>
      </c>
      <c r="P392" s="14">
        <f t="shared" si="83"/>
        <v>-1.1184366001950339E-2</v>
      </c>
      <c r="Q392" s="14">
        <f t="shared" si="84"/>
        <v>-1.1177319563291861E-2</v>
      </c>
      <c r="R392" s="14">
        <f t="shared" si="85"/>
        <v>-1.1177346500647731E-2</v>
      </c>
      <c r="S392" s="14">
        <f t="shared" si="86"/>
        <v>-1.1212968792012799E-2</v>
      </c>
      <c r="T392" s="14">
        <f t="shared" si="87"/>
        <v>-2.81644465070723</v>
      </c>
    </row>
    <row r="393" spans="2:20" x14ac:dyDescent="0.25">
      <c r="B393" s="16"/>
      <c r="C393" s="16"/>
      <c r="D393" s="16"/>
      <c r="E393" s="16">
        <f t="shared" si="77"/>
        <v>2.8399999999999834</v>
      </c>
      <c r="F393" s="16">
        <f t="shared" si="78"/>
        <v>-2.089333343823812</v>
      </c>
      <c r="H393" s="14"/>
      <c r="I393" s="14"/>
      <c r="J393" s="14"/>
      <c r="K393" s="14">
        <f t="shared" si="79"/>
        <v>2.8399999999999834</v>
      </c>
      <c r="L393" s="14">
        <f t="shared" si="80"/>
        <v>-2.8003797498984695</v>
      </c>
      <c r="M393" s="14">
        <f t="shared" si="81"/>
        <v>-2.8003703678230654</v>
      </c>
      <c r="O393" s="14">
        <f t="shared" si="82"/>
        <v>2.7999999999999843</v>
      </c>
      <c r="P393" s="14">
        <f t="shared" si="83"/>
        <v>-1.1170251899471113E-2</v>
      </c>
      <c r="Q393" s="14">
        <f t="shared" si="84"/>
        <v>-1.1163218476762111E-2</v>
      </c>
      <c r="R393" s="14">
        <f t="shared" si="85"/>
        <v>-1.1163245325152355E-2</v>
      </c>
      <c r="S393" s="14">
        <f t="shared" si="86"/>
        <v>-1.119876529108395E-2</v>
      </c>
      <c r="T393" s="14">
        <f t="shared" si="87"/>
        <v>-2.8276149748396273</v>
      </c>
    </row>
    <row r="394" spans="2:20" x14ac:dyDescent="0.25">
      <c r="B394" s="16"/>
      <c r="C394" s="16"/>
      <c r="D394" s="16"/>
      <c r="E394" s="16">
        <f t="shared" si="77"/>
        <v>2.8499999999999832</v>
      </c>
      <c r="F394" s="16">
        <f t="shared" si="78"/>
        <v>-2.1056205339127456</v>
      </c>
      <c r="H394" s="14"/>
      <c r="I394" s="14"/>
      <c r="J394" s="14"/>
      <c r="K394" s="14">
        <f t="shared" si="79"/>
        <v>2.8499999999999832</v>
      </c>
      <c r="L394" s="14">
        <f t="shared" si="80"/>
        <v>-2.8120092855314067</v>
      </c>
      <c r="M394" s="14">
        <f t="shared" si="81"/>
        <v>-2.8119999381953495</v>
      </c>
      <c r="O394" s="14">
        <f t="shared" si="82"/>
        <v>2.8099999999999841</v>
      </c>
      <c r="P394" s="14">
        <f t="shared" si="83"/>
        <v>-1.1156164573796572E-2</v>
      </c>
      <c r="Q394" s="14">
        <f t="shared" si="84"/>
        <v>-1.1149145371211033E-2</v>
      </c>
      <c r="R394" s="14">
        <f t="shared" si="85"/>
        <v>-1.1149172125522756E-2</v>
      </c>
      <c r="S394" s="14">
        <f t="shared" si="86"/>
        <v>-1.1184590157604616E-2</v>
      </c>
      <c r="T394" s="14">
        <f t="shared" si="87"/>
        <v>-2.8387712064604389</v>
      </c>
    </row>
    <row r="395" spans="2:20" x14ac:dyDescent="0.25">
      <c r="B395" s="16"/>
      <c r="C395" s="16"/>
      <c r="D395" s="16"/>
      <c r="E395" s="16">
        <f t="shared" si="77"/>
        <v>2.859999999999983</v>
      </c>
      <c r="F395" s="16">
        <f t="shared" si="78"/>
        <v>-2.1218635015368124</v>
      </c>
      <c r="H395" s="14"/>
      <c r="I395" s="14"/>
      <c r="J395" s="14"/>
      <c r="K395" s="14">
        <f t="shared" si="79"/>
        <v>2.859999999999983</v>
      </c>
      <c r="L395" s="14">
        <f t="shared" si="80"/>
        <v>-2.8236202305767479</v>
      </c>
      <c r="M395" s="14">
        <f t="shared" si="81"/>
        <v>-2.8236109191057368</v>
      </c>
      <c r="O395" s="14">
        <f t="shared" si="82"/>
        <v>2.8199999999999839</v>
      </c>
      <c r="P395" s="14">
        <f t="shared" si="83"/>
        <v>-1.1142106411141599E-2</v>
      </c>
      <c r="Q395" s="14">
        <f t="shared" si="84"/>
        <v>-1.1135102595060372E-2</v>
      </c>
      <c r="R395" s="14">
        <f t="shared" si="85"/>
        <v>-1.1135129250361239E-2</v>
      </c>
      <c r="S395" s="14">
        <f t="shared" si="86"/>
        <v>-1.1170445734518728E-2</v>
      </c>
      <c r="T395" s="14">
        <f t="shared" si="87"/>
        <v>-2.8499133757665227</v>
      </c>
    </row>
    <row r="396" spans="2:20" x14ac:dyDescent="0.25">
      <c r="B396" s="16"/>
      <c r="C396" s="16"/>
      <c r="D396" s="16"/>
      <c r="E396" s="16">
        <f t="shared" si="77"/>
        <v>2.8699999999999828</v>
      </c>
      <c r="F396" s="16">
        <f t="shared" si="78"/>
        <v>-2.1380622155704105</v>
      </c>
      <c r="H396" s="14"/>
      <c r="I396" s="14"/>
      <c r="J396" s="14"/>
      <c r="K396" s="14">
        <f t="shared" si="79"/>
        <v>2.8699999999999828</v>
      </c>
      <c r="L396" s="14">
        <f t="shared" si="80"/>
        <v>-2.8352126575437264</v>
      </c>
      <c r="M396" s="14">
        <f t="shared" si="81"/>
        <v>-2.8352033830224284</v>
      </c>
      <c r="O396" s="14">
        <f t="shared" si="82"/>
        <v>2.8299999999999836</v>
      </c>
      <c r="P396" s="14">
        <f t="shared" si="83"/>
        <v>-1.1128079722579119E-2</v>
      </c>
      <c r="Q396" s="14">
        <f t="shared" si="84"/>
        <v>-1.1121092422280827E-2</v>
      </c>
      <c r="R396" s="14">
        <f t="shared" si="85"/>
        <v>-1.1121118973816185E-2</v>
      </c>
      <c r="S396" s="14">
        <f t="shared" si="86"/>
        <v>-1.1156334290594577E-2</v>
      </c>
      <c r="T396" s="14">
        <f t="shared" si="87"/>
        <v>-2.861041515234084</v>
      </c>
    </row>
    <row r="397" spans="2:20" x14ac:dyDescent="0.25">
      <c r="B397" s="16"/>
      <c r="C397" s="16"/>
      <c r="D397" s="16"/>
      <c r="E397" s="16">
        <f t="shared" si="77"/>
        <v>2.8799999999999826</v>
      </c>
      <c r="F397" s="16">
        <f t="shared" si="78"/>
        <v>-2.1542166501018642</v>
      </c>
      <c r="H397" s="14"/>
      <c r="I397" s="14"/>
      <c r="J397" s="14"/>
      <c r="K397" s="14">
        <f t="shared" si="79"/>
        <v>2.8799999999999826</v>
      </c>
      <c r="L397" s="14">
        <f t="shared" si="80"/>
        <v>-2.846786641060314</v>
      </c>
      <c r="M397" s="14">
        <f t="shared" si="81"/>
        <v>-2.8467774045331113</v>
      </c>
      <c r="O397" s="14">
        <f t="shared" si="82"/>
        <v>2.8399999999999834</v>
      </c>
      <c r="P397" s="14">
        <f t="shared" si="83"/>
        <v>-1.1114086745420169E-2</v>
      </c>
      <c r="Q397" s="14">
        <f t="shared" si="84"/>
        <v>-1.1107117053772642E-2</v>
      </c>
      <c r="R397" s="14">
        <f t="shared" si="85"/>
        <v>-1.1107143496962525E-2</v>
      </c>
      <c r="S397" s="14">
        <f t="shared" si="86"/>
        <v>-1.1142258021795567E-2</v>
      </c>
      <c r="T397" s="14">
        <f t="shared" si="87"/>
        <v>-2.8721556595455318</v>
      </c>
    </row>
    <row r="398" spans="2:20" x14ac:dyDescent="0.25">
      <c r="B398" s="16"/>
      <c r="C398" s="16"/>
      <c r="D398" s="16"/>
      <c r="E398" s="16">
        <f t="shared" si="77"/>
        <v>2.8899999999999824</v>
      </c>
      <c r="F398" s="16">
        <f t="shared" si="78"/>
        <v>-2.1703267845516812</v>
      </c>
      <c r="H398" s="14"/>
      <c r="I398" s="14"/>
      <c r="J398" s="14"/>
      <c r="K398" s="14">
        <f t="shared" si="79"/>
        <v>2.8899999999999824</v>
      </c>
      <c r="L398" s="14">
        <f t="shared" si="80"/>
        <v>-2.8583422577937876</v>
      </c>
      <c r="M398" s="14">
        <f t="shared" si="81"/>
        <v>-2.858333060265529</v>
      </c>
      <c r="O398" s="14">
        <f t="shared" si="82"/>
        <v>2.8499999999999832</v>
      </c>
      <c r="P398" s="14">
        <f t="shared" si="83"/>
        <v>-1.1100129644594683E-2</v>
      </c>
      <c r="Q398" s="14">
        <f t="shared" si="84"/>
        <v>-1.1093178618746093E-2</v>
      </c>
      <c r="R398" s="14">
        <f t="shared" si="85"/>
        <v>-1.1093204949182246E-2</v>
      </c>
      <c r="S398" s="14">
        <f t="shared" si="86"/>
        <v>-1.1128219052651054E-2</v>
      </c>
      <c r="T398" s="14">
        <f t="shared" si="87"/>
        <v>-2.8832558455177155</v>
      </c>
    </row>
    <row r="399" spans="2:20" x14ac:dyDescent="0.25">
      <c r="B399" s="16"/>
      <c r="C399" s="16"/>
      <c r="D399" s="16"/>
      <c r="E399" s="16">
        <f t="shared" si="77"/>
        <v>2.8999999999999821</v>
      </c>
      <c r="F399" s="16">
        <f t="shared" si="78"/>
        <v>-2.1863926037795642</v>
      </c>
      <c r="H399" s="14"/>
      <c r="I399" s="14"/>
      <c r="J399" s="14"/>
      <c r="K399" s="14">
        <f t="shared" si="79"/>
        <v>2.8999999999999821</v>
      </c>
      <c r="L399" s="14">
        <f t="shared" si="80"/>
        <v>-2.8698795863727971</v>
      </c>
      <c r="M399" s="14">
        <f t="shared" si="81"/>
        <v>-2.8698704288095529</v>
      </c>
      <c r="O399" s="14">
        <f t="shared" si="82"/>
        <v>2.859999999999983</v>
      </c>
      <c r="P399" s="14">
        <f t="shared" si="83"/>
        <v>-1.1086210514031317E-2</v>
      </c>
      <c r="Q399" s="14">
        <f t="shared" si="84"/>
        <v>-1.1079279176100439E-2</v>
      </c>
      <c r="R399" s="14">
        <f t="shared" si="85"/>
        <v>-1.1079305389543272E-2</v>
      </c>
      <c r="S399" s="14">
        <f t="shared" si="86"/>
        <v>-1.1114219437625758E-2</v>
      </c>
      <c r="T399" s="14">
        <f t="shared" si="87"/>
        <v>-2.8943421120315396</v>
      </c>
    </row>
    <row r="400" spans="2:20" x14ac:dyDescent="0.25">
      <c r="B400" s="16"/>
      <c r="C400" s="16"/>
      <c r="D400" s="16"/>
      <c r="E400" s="16">
        <f t="shared" si="77"/>
        <v>2.9099999999999819</v>
      </c>
      <c r="F400" s="16">
        <f t="shared" si="78"/>
        <v>-2.2024140981803892</v>
      </c>
      <c r="H400" s="14"/>
      <c r="I400" s="14"/>
      <c r="J400" s="14"/>
      <c r="K400" s="14">
        <f t="shared" si="79"/>
        <v>2.9099999999999819</v>
      </c>
      <c r="L400" s="14">
        <f t="shared" si="80"/>
        <v>-2.8813987073109395</v>
      </c>
      <c r="M400" s="14">
        <f t="shared" si="81"/>
        <v>-2.8813895906407576</v>
      </c>
      <c r="O400" s="14">
        <f t="shared" si="82"/>
        <v>2.8699999999999828</v>
      </c>
      <c r="P400" s="14">
        <f t="shared" si="83"/>
        <v>-1.1072331378035222E-2</v>
      </c>
      <c r="Q400" s="14">
        <f t="shared" si="84"/>
        <v>-1.1065420715800163E-2</v>
      </c>
      <c r="R400" s="14">
        <f t="shared" si="85"/>
        <v>-1.1065446808175672E-2</v>
      </c>
      <c r="S400" s="14">
        <f t="shared" si="86"/>
        <v>-1.1100261162486746E-2</v>
      </c>
      <c r="T400" s="14">
        <f t="shared" si="87"/>
        <v>-2.9054144999629519</v>
      </c>
    </row>
    <row r="401" spans="2:20" x14ac:dyDescent="0.25">
      <c r="B401" s="16"/>
      <c r="C401" s="16"/>
      <c r="D401" s="16"/>
      <c r="E401" s="16">
        <f t="shared" si="77"/>
        <v>2.9199999999999817</v>
      </c>
      <c r="F401" s="16">
        <f t="shared" si="78"/>
        <v>-2.2183912637693632</v>
      </c>
      <c r="H401" s="14"/>
      <c r="I401" s="14"/>
      <c r="J401" s="14"/>
      <c r="K401" s="14">
        <f t="shared" si="79"/>
        <v>2.9199999999999817</v>
      </c>
      <c r="L401" s="14">
        <f t="shared" si="80"/>
        <v>-2.8928997029318428</v>
      </c>
      <c r="M401" s="14">
        <f t="shared" si="81"/>
        <v>-2.8928906280455084</v>
      </c>
      <c r="O401" s="14">
        <f t="shared" si="82"/>
        <v>2.8799999999999826</v>
      </c>
      <c r="P401" s="14">
        <f t="shared" si="83"/>
        <v>-1.1058494192662378E-2</v>
      </c>
      <c r="Q401" s="14">
        <f t="shared" si="84"/>
        <v>-1.1051605160247063E-2</v>
      </c>
      <c r="R401" s="14">
        <f t="shared" si="85"/>
        <v>-1.1051631127643765E-2</v>
      </c>
      <c r="S401" s="14">
        <f t="shared" si="86"/>
        <v>-1.1086346145666438E-2</v>
      </c>
      <c r="T401" s="14">
        <f t="shared" si="87"/>
        <v>-2.9164730521153035</v>
      </c>
    </row>
    <row r="402" spans="2:20" x14ac:dyDescent="0.25">
      <c r="B402" s="16"/>
      <c r="C402" s="16"/>
      <c r="D402" s="16"/>
      <c r="E402" s="16">
        <f t="shared" si="77"/>
        <v>2.9299999999999815</v>
      </c>
      <c r="F402" s="16">
        <f t="shared" si="78"/>
        <v>-2.2343241022565965</v>
      </c>
      <c r="H402" s="14"/>
      <c r="I402" s="14"/>
      <c r="J402" s="14"/>
      <c r="K402" s="14">
        <f t="shared" si="79"/>
        <v>2.9299999999999815</v>
      </c>
      <c r="L402" s="14">
        <f t="shared" si="80"/>
        <v>-2.9043826572957645</v>
      </c>
      <c r="M402" s="14">
        <f t="shared" si="81"/>
        <v>-2.9043736250475605</v>
      </c>
      <c r="O402" s="14">
        <f t="shared" si="82"/>
        <v>2.8899999999999824</v>
      </c>
      <c r="P402" s="14">
        <f t="shared" si="83"/>
        <v>-1.1044700847089315E-2</v>
      </c>
      <c r="Q402" s="14">
        <f t="shared" si="84"/>
        <v>-1.103783436564734E-2</v>
      </c>
      <c r="R402" s="14">
        <f t="shared" si="85"/>
        <v>-1.1037860204313125E-2</v>
      </c>
      <c r="S402" s="14">
        <f t="shared" si="86"/>
        <v>-1.1072476239620736E-2</v>
      </c>
      <c r="T402" s="14">
        <f t="shared" si="87"/>
        <v>-2.9275178131530755</v>
      </c>
    </row>
    <row r="403" spans="2:20" x14ac:dyDescent="0.25">
      <c r="B403" s="16"/>
      <c r="C403" s="16"/>
      <c r="D403" s="16"/>
      <c r="E403" s="16">
        <f t="shared" si="77"/>
        <v>2.9399999999999813</v>
      </c>
      <c r="F403" s="16">
        <f t="shared" si="78"/>
        <v>-2.2502126211113285</v>
      </c>
      <c r="H403" s="14"/>
      <c r="I403" s="14"/>
      <c r="J403" s="14"/>
      <c r="K403" s="14">
        <f t="shared" si="79"/>
        <v>2.9399999999999813</v>
      </c>
      <c r="L403" s="14">
        <f t="shared" si="80"/>
        <v>-2.9158476561277036</v>
      </c>
      <c r="M403" s="14">
        <f t="shared" si="81"/>
        <v>-2.9158386673361685</v>
      </c>
      <c r="O403" s="14">
        <f t="shared" si="82"/>
        <v>2.8999999999999821</v>
      </c>
      <c r="P403" s="14">
        <f t="shared" si="83"/>
        <v>-1.103095316497711E-2</v>
      </c>
      <c r="Q403" s="14">
        <f t="shared" si="84"/>
        <v>-1.102411012337224E-2</v>
      </c>
      <c r="R403" s="14">
        <f t="shared" si="85"/>
        <v>-1.1024135829711266E-2</v>
      </c>
      <c r="S403" s="14">
        <f t="shared" si="86"/>
        <v>-1.1058653232181002E-2</v>
      </c>
      <c r="T403" s="14">
        <f t="shared" si="87"/>
        <v>-2.9385488295369631</v>
      </c>
    </row>
    <row r="404" spans="2:20" x14ac:dyDescent="0.25">
      <c r="B404" s="16"/>
      <c r="C404" s="16"/>
      <c r="D404" s="16"/>
      <c r="E404" s="16">
        <f t="shared" si="77"/>
        <v>2.9499999999999811</v>
      </c>
      <c r="F404" s="16">
        <f t="shared" si="78"/>
        <v>-2.2660568336160578</v>
      </c>
      <c r="H404" s="14"/>
      <c r="I404" s="14"/>
      <c r="J404" s="14"/>
      <c r="K404" s="14">
        <f t="shared" si="79"/>
        <v>2.9499999999999811</v>
      </c>
      <c r="L404" s="14">
        <f t="shared" si="80"/>
        <v>-2.9272947867470225</v>
      </c>
      <c r="M404" s="14">
        <f t="shared" si="81"/>
        <v>-2.92728584219571</v>
      </c>
      <c r="O404" s="14">
        <f t="shared" si="82"/>
        <v>2.9099999999999819</v>
      </c>
      <c r="P404" s="14">
        <f t="shared" si="83"/>
        <v>-1.1017252905828561E-2</v>
      </c>
      <c r="Q404" s="14">
        <f t="shared" si="84"/>
        <v>-1.1010434161311424E-2</v>
      </c>
      <c r="R404" s="14">
        <f t="shared" si="85"/>
        <v>-1.1010459731880971E-2</v>
      </c>
      <c r="S404" s="14">
        <f t="shared" si="86"/>
        <v>-1.1044878847898912E-2</v>
      </c>
      <c r="T404" s="14">
        <f t="shared" si="87"/>
        <v>-2.9495661494603151</v>
      </c>
    </row>
    <row r="405" spans="2:20" x14ac:dyDescent="0.25">
      <c r="B405" s="16"/>
      <c r="C405" s="16"/>
      <c r="D405" s="16"/>
      <c r="E405" s="16">
        <f t="shared" si="77"/>
        <v>2.9599999999999809</v>
      </c>
      <c r="F405" s="16">
        <f t="shared" si="78"/>
        <v>-2.2818567589108363</v>
      </c>
      <c r="H405" s="14"/>
      <c r="I405" s="14"/>
      <c r="J405" s="14"/>
      <c r="K405" s="14">
        <f t="shared" si="79"/>
        <v>2.9599999999999809</v>
      </c>
      <c r="L405" s="14">
        <f t="shared" si="80"/>
        <v>-2.9387241379985802</v>
      </c>
      <c r="M405" s="14">
        <f t="shared" si="81"/>
        <v>-2.9387152384368145</v>
      </c>
      <c r="O405" s="14">
        <f t="shared" si="82"/>
        <v>2.9199999999999817</v>
      </c>
      <c r="P405" s="14">
        <f t="shared" si="83"/>
        <v>-1.100360176633748E-2</v>
      </c>
      <c r="Q405" s="14">
        <f t="shared" si="84"/>
        <v>-1.0996808145218018E-2</v>
      </c>
      <c r="R405" s="14">
        <f t="shared" si="85"/>
        <v>-1.0996833576725314E-2</v>
      </c>
      <c r="S405" s="14">
        <f t="shared" si="86"/>
        <v>-1.1031154749383168E-2</v>
      </c>
      <c r="T405" s="14">
        <f t="shared" si="87"/>
        <v>-2.9605698227869164</v>
      </c>
    </row>
    <row r="406" spans="2:20" x14ac:dyDescent="0.25">
      <c r="B406" s="16"/>
      <c r="C406" s="16"/>
      <c r="D406" s="16"/>
      <c r="E406" s="16">
        <f t="shared" si="77"/>
        <v>2.9699999999999807</v>
      </c>
      <c r="F406" s="16">
        <f t="shared" si="78"/>
        <v>-2.2976124220279956</v>
      </c>
      <c r="H406" s="14"/>
      <c r="I406" s="14"/>
      <c r="J406" s="14"/>
      <c r="K406" s="14">
        <f t="shared" si="79"/>
        <v>2.9699999999999807</v>
      </c>
      <c r="L406" s="14">
        <f t="shared" si="80"/>
        <v>-2.9501358001853673</v>
      </c>
      <c r="M406" s="14">
        <f t="shared" si="81"/>
        <v>-2.9501269463289979</v>
      </c>
      <c r="O406" s="14">
        <f t="shared" si="82"/>
        <v>2.9299999999999815</v>
      </c>
      <c r="P406" s="14">
        <f t="shared" si="83"/>
        <v>-1.0990001381729227E-2</v>
      </c>
      <c r="Q406" s="14">
        <f t="shared" si="84"/>
        <v>-1.0983233680044368E-2</v>
      </c>
      <c r="R406" s="14">
        <f t="shared" si="85"/>
        <v>-1.0983258969343464E-2</v>
      </c>
      <c r="S406" s="14">
        <f t="shared" si="86"/>
        <v>-1.1017482538627195E-2</v>
      </c>
      <c r="T406" s="14">
        <f t="shared" si="87"/>
        <v>-2.9715599009901053</v>
      </c>
    </row>
    <row r="407" spans="2:20" x14ac:dyDescent="0.25">
      <c r="B407" s="16"/>
      <c r="C407" s="16"/>
      <c r="D407" s="16"/>
      <c r="E407" s="16">
        <f t="shared" si="77"/>
        <v>2.9799999999999804</v>
      </c>
      <c r="F407" s="16">
        <f t="shared" si="78"/>
        <v>-2.313323853917582</v>
      </c>
      <c r="H407" s="14"/>
      <c r="I407" s="14"/>
      <c r="J407" s="14"/>
      <c r="K407" s="14">
        <f t="shared" si="79"/>
        <v>2.9799999999999804</v>
      </c>
      <c r="L407" s="14">
        <f t="shared" si="80"/>
        <v>-2.9615298650026407</v>
      </c>
      <c r="M407" s="14">
        <f t="shared" si="81"/>
        <v>-2.9615210575347923</v>
      </c>
      <c r="O407" s="14">
        <f t="shared" si="82"/>
        <v>2.9399999999999813</v>
      </c>
      <c r="P407" s="14">
        <f t="shared" si="83"/>
        <v>-1.0976453327091538E-2</v>
      </c>
      <c r="Q407" s="14">
        <f t="shared" si="84"/>
        <v>-1.0969712311267648E-2</v>
      </c>
      <c r="R407" s="14">
        <f t="shared" si="85"/>
        <v>-1.0969737455356244E-2</v>
      </c>
      <c r="S407" s="14">
        <f t="shared" si="86"/>
        <v>-1.1003863758326814E-2</v>
      </c>
      <c r="T407" s="14">
        <f t="shared" si="87"/>
        <v>-2.9825364370932164</v>
      </c>
    </row>
    <row r="408" spans="2:20" x14ac:dyDescent="0.25">
      <c r="B408" s="16"/>
      <c r="C408" s="16"/>
      <c r="D408" s="16"/>
      <c r="E408" s="16">
        <f t="shared" si="77"/>
        <v>2.9899999999999802</v>
      </c>
      <c r="F408" s="16">
        <f t="shared" si="78"/>
        <v>-2.3289910914637812</v>
      </c>
      <c r="H408" s="14"/>
      <c r="I408" s="14"/>
      <c r="J408" s="14"/>
      <c r="K408" s="14">
        <f t="shared" si="79"/>
        <v>2.9899999999999802</v>
      </c>
      <c r="L408" s="14">
        <f t="shared" si="80"/>
        <v>-2.9729064254735493</v>
      </c>
      <c r="M408" s="14">
        <f t="shared" si="81"/>
        <v>-2.9728976650453691</v>
      </c>
      <c r="O408" s="14">
        <f t="shared" si="82"/>
        <v>2.9499999999999811</v>
      </c>
      <c r="P408" s="14">
        <f t="shared" si="83"/>
        <v>-1.0962959118694757E-2</v>
      </c>
      <c r="Q408" s="14">
        <f t="shared" si="84"/>
        <v>-1.0956245526204554E-2</v>
      </c>
      <c r="R408" s="14">
        <f t="shared" si="85"/>
        <v>-1.0956270522220854E-2</v>
      </c>
      <c r="S408" s="14">
        <f t="shared" si="86"/>
        <v>-1.0990299893187259E-2</v>
      </c>
      <c r="T408" s="14">
        <f t="shared" si="87"/>
        <v>-2.9934994856113386</v>
      </c>
    </row>
    <row r="409" spans="2:20" x14ac:dyDescent="0.25">
      <c r="B409" s="16"/>
      <c r="C409" s="16"/>
      <c r="D409" s="16"/>
      <c r="E409" s="16">
        <f t="shared" si="77"/>
        <v>2.99999999999998</v>
      </c>
      <c r="F409" s="15">
        <f t="shared" si="78"/>
        <v>-2.3446141774926228</v>
      </c>
      <c r="H409" s="14"/>
      <c r="I409" s="14"/>
      <c r="J409" s="14"/>
      <c r="K409" s="14">
        <f t="shared" si="79"/>
        <v>2.99999999999998</v>
      </c>
      <c r="L409" s="14">
        <f t="shared" si="80"/>
        <v>-2.9842655758862406</v>
      </c>
      <c r="M409" s="13">
        <f t="shared" si="81"/>
        <v>-2.9842568631176385</v>
      </c>
      <c r="O409" s="14">
        <f t="shared" si="82"/>
        <v>2.9599999999999809</v>
      </c>
      <c r="P409" s="14">
        <f t="shared" si="83"/>
        <v>-1.0949520215300738E-2</v>
      </c>
      <c r="Q409" s="14">
        <f t="shared" si="84"/>
        <v>-1.0942834755314204E-2</v>
      </c>
      <c r="R409" s="14">
        <f t="shared" si="85"/>
        <v>-1.0942859600533785E-2</v>
      </c>
      <c r="S409" s="14">
        <f t="shared" si="86"/>
        <v>-1.0976792371218543E-2</v>
      </c>
      <c r="T409" s="14">
        <f t="shared" si="87"/>
        <v>-3.0044491024943745</v>
      </c>
    </row>
    <row r="410" spans="2:20" x14ac:dyDescent="0.25">
      <c r="O410" s="14">
        <f t="shared" si="82"/>
        <v>2.9699999999999807</v>
      </c>
      <c r="P410" s="14">
        <f t="shared" si="83"/>
        <v>-1.0936138019459623E-2</v>
      </c>
      <c r="Q410" s="14">
        <f t="shared" si="84"/>
        <v>-1.0929481373488646E-2</v>
      </c>
      <c r="R410" s="14">
        <f t="shared" si="85"/>
        <v>-1.092950606532128E-2</v>
      </c>
      <c r="S410" s="14">
        <f t="shared" si="86"/>
        <v>-1.0963342565018748E-2</v>
      </c>
      <c r="T410" s="14">
        <f t="shared" si="87"/>
        <v>-3.0153853450713908</v>
      </c>
    </row>
    <row r="411" spans="2:20" x14ac:dyDescent="0.25">
      <c r="O411" s="14">
        <f t="shared" si="82"/>
        <v>2.9799999999999804</v>
      </c>
      <c r="P411" s="14">
        <f t="shared" si="83"/>
        <v>-1.0922813878793928E-2</v>
      </c>
      <c r="Q411" s="14">
        <f t="shared" si="84"/>
        <v>-1.09161867013302E-2</v>
      </c>
      <c r="R411" s="14">
        <f t="shared" si="85"/>
        <v>-1.0916211237316778E-2</v>
      </c>
      <c r="S411" s="14">
        <f t="shared" si="86"/>
        <v>-1.0949951793044197E-2</v>
      </c>
      <c r="T411" s="14">
        <f t="shared" si="87"/>
        <v>-3.0263082719962462</v>
      </c>
    </row>
    <row r="412" spans="2:20" x14ac:dyDescent="0.25">
      <c r="O412" s="14">
        <f t="shared" si="82"/>
        <v>2.9899999999999802</v>
      </c>
      <c r="P412" s="14">
        <f t="shared" si="83"/>
        <v>-1.0909549087269056E-2</v>
      </c>
      <c r="Q412" s="14">
        <f t="shared" si="84"/>
        <v>-1.0902952006415105E-2</v>
      </c>
      <c r="R412" s="14">
        <f t="shared" si="85"/>
        <v>-1.0902976384224501E-2</v>
      </c>
      <c r="S412" s="14">
        <f t="shared" si="86"/>
        <v>-1.0936621320866244E-2</v>
      </c>
      <c r="T412" s="14">
        <f t="shared" si="87"/>
        <v>-3.0372179431944821</v>
      </c>
    </row>
    <row r="413" spans="2:20" x14ac:dyDescent="0.25">
      <c r="O413" s="14">
        <f t="shared" si="82"/>
        <v>2.99999999999998</v>
      </c>
      <c r="P413" s="14">
        <f t="shared" si="83"/>
        <v>-1.0896344886449862E-2</v>
      </c>
      <c r="Q413" s="14">
        <f t="shared" si="84"/>
        <v>-1.0889778504542804E-2</v>
      </c>
      <c r="R413" s="14">
        <f t="shared" si="85"/>
        <v>-1.0889802721968815E-2</v>
      </c>
      <c r="S413" s="14">
        <f t="shared" si="86"/>
        <v>-1.09233523624139E-2</v>
      </c>
      <c r="T413" s="13">
        <f t="shared" si="87"/>
        <v>-3.0481144198114634</v>
      </c>
    </row>
  </sheetData>
  <mergeCells count="9">
    <mergeCell ref="O7:T7"/>
    <mergeCell ref="O43:T43"/>
    <mergeCell ref="O109:T109"/>
    <mergeCell ref="B9:F9"/>
    <mergeCell ref="B43:F43"/>
    <mergeCell ref="B107:F107"/>
    <mergeCell ref="H9:M9"/>
    <mergeCell ref="H43:M43"/>
    <mergeCell ref="H107:M10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A9B6-A607-481E-A0C6-F4CD88B6BD33}">
  <dimension ref="B7:U153"/>
  <sheetViews>
    <sheetView zoomScaleNormal="100" workbookViewId="0">
      <selection activeCell="L5" sqref="L5"/>
    </sheetView>
  </sheetViews>
  <sheetFormatPr baseColWidth="10" defaultRowHeight="15" x14ac:dyDescent="0.25"/>
  <sheetData>
    <row r="7" spans="2:21" x14ac:dyDescent="0.25">
      <c r="P7" s="30" t="s">
        <v>39</v>
      </c>
      <c r="Q7" s="30"/>
      <c r="R7" s="30"/>
      <c r="S7" s="30"/>
      <c r="T7" s="30"/>
      <c r="U7" s="30"/>
    </row>
    <row r="8" spans="2:21" x14ac:dyDescent="0.25">
      <c r="P8" t="s">
        <v>38</v>
      </c>
      <c r="Q8">
        <v>0</v>
      </c>
      <c r="R8" t="s">
        <v>0</v>
      </c>
      <c r="S8">
        <v>0.1</v>
      </c>
    </row>
    <row r="9" spans="2:21" x14ac:dyDescent="0.25">
      <c r="B9" s="31" t="s">
        <v>43</v>
      </c>
      <c r="C9" s="32"/>
      <c r="D9" s="32"/>
      <c r="E9" s="32"/>
      <c r="F9" s="33"/>
      <c r="H9" s="34" t="s">
        <v>41</v>
      </c>
      <c r="I9" s="34"/>
      <c r="J9" s="34"/>
      <c r="K9" s="34"/>
      <c r="L9" s="34"/>
      <c r="M9" s="34"/>
      <c r="P9" t="s">
        <v>37</v>
      </c>
      <c r="Q9">
        <v>0</v>
      </c>
    </row>
    <row r="10" spans="2:21" x14ac:dyDescent="0.25">
      <c r="B10" s="18" t="s">
        <v>0</v>
      </c>
      <c r="C10" s="18" t="s">
        <v>38</v>
      </c>
      <c r="D10" s="18" t="s">
        <v>37</v>
      </c>
      <c r="E10" s="18" t="s">
        <v>36</v>
      </c>
      <c r="F10" s="18" t="s">
        <v>35</v>
      </c>
      <c r="H10" s="18" t="s">
        <v>0</v>
      </c>
      <c r="I10" s="18" t="s">
        <v>38</v>
      </c>
      <c r="J10" s="18" t="s">
        <v>37</v>
      </c>
      <c r="K10" s="18" t="s">
        <v>36</v>
      </c>
      <c r="L10" s="18" t="s">
        <v>40</v>
      </c>
      <c r="M10" s="18" t="s">
        <v>35</v>
      </c>
      <c r="P10" s="18" t="s">
        <v>36</v>
      </c>
      <c r="Q10" s="18" t="s">
        <v>5</v>
      </c>
      <c r="R10" s="18" t="s">
        <v>6</v>
      </c>
      <c r="S10" s="18" t="s">
        <v>7</v>
      </c>
      <c r="T10" s="18" t="s">
        <v>8</v>
      </c>
      <c r="U10" s="18" t="s">
        <v>35</v>
      </c>
    </row>
    <row r="11" spans="2:21" x14ac:dyDescent="0.25">
      <c r="B11" s="14">
        <v>0.1</v>
      </c>
      <c r="C11" s="14">
        <v>0</v>
      </c>
      <c r="D11" s="14">
        <v>0</v>
      </c>
      <c r="E11" s="14">
        <f>C11</f>
        <v>0</v>
      </c>
      <c r="F11" s="14">
        <f>D11</f>
        <v>0</v>
      </c>
      <c r="H11" s="14">
        <v>0.1</v>
      </c>
      <c r="I11" s="14">
        <v>0</v>
      </c>
      <c r="J11" s="14">
        <v>0</v>
      </c>
      <c r="K11" s="14">
        <f>I11</f>
        <v>0</v>
      </c>
      <c r="L11" s="14"/>
      <c r="M11" s="14">
        <f>J11</f>
        <v>0</v>
      </c>
      <c r="P11" s="14">
        <f>Q8</f>
        <v>0</v>
      </c>
      <c r="Q11" s="14"/>
      <c r="R11" s="14"/>
      <c r="S11" s="14"/>
      <c r="T11" s="14"/>
      <c r="U11" s="14">
        <f>Q9</f>
        <v>0</v>
      </c>
    </row>
    <row r="12" spans="2:21" x14ac:dyDescent="0.25">
      <c r="B12" s="14"/>
      <c r="C12" s="14"/>
      <c r="D12" s="14"/>
      <c r="E12" s="14">
        <f t="shared" ref="E12:E21" si="0">E11+$B$11</f>
        <v>0.1</v>
      </c>
      <c r="F12" s="14">
        <f t="shared" ref="F12:F21" si="1">F11+($B$11)*((E11^2)+(F11^2))</f>
        <v>0</v>
      </c>
      <c r="H12" s="14"/>
      <c r="I12" s="14"/>
      <c r="J12" s="14"/>
      <c r="K12" s="14">
        <f t="shared" ref="K12:K21" si="2">K11+$H$11</f>
        <v>0.1</v>
      </c>
      <c r="L12" s="14">
        <f>M11+($H$11)*((K11^2)+(M11^2))</f>
        <v>0</v>
      </c>
      <c r="M12" s="14">
        <f t="shared" ref="M12:M21" si="3">M11+($H$11/2)*(((K11^2)+(M11^2))+((K12^2)+(L12^2)))</f>
        <v>5.0000000000000012E-4</v>
      </c>
      <c r="P12" s="14">
        <f t="shared" ref="P12:P21" si="4">P11+$S$8</f>
        <v>0.1</v>
      </c>
      <c r="Q12" s="14">
        <f t="shared" ref="Q12:Q21" si="5">$S$8*((P11^2)+(U11^2))</f>
        <v>0</v>
      </c>
      <c r="R12" s="14">
        <f t="shared" ref="R12:R21" si="6">$S$8*(((P11+(1/2)*$S$8)^2)+((U11+(1/2)*Q12)^2))</f>
        <v>2.5000000000000006E-4</v>
      </c>
      <c r="S12" s="14">
        <f t="shared" ref="S12:S21" si="7">$S$8*(((P11+(1/2)*$S$8)^2)+((U11+(1/2)*R12)^2))</f>
        <v>2.5000156250000005E-4</v>
      </c>
      <c r="T12" s="14">
        <f t="shared" ref="T12:T21" si="8">$S$8*(((P11+$S$8)^2)+((U11+S12)^2))</f>
        <v>1.0000062500781254E-3</v>
      </c>
      <c r="U12" s="14">
        <f t="shared" ref="U12:U21" si="9">U11+(1/6)*(Q12+2*R12+2*S12+T12)</f>
        <v>3.333348958463542E-4</v>
      </c>
    </row>
    <row r="13" spans="2:21" x14ac:dyDescent="0.25">
      <c r="B13" s="14"/>
      <c r="C13" s="14"/>
      <c r="D13" s="14"/>
      <c r="E13" s="14">
        <f t="shared" si="0"/>
        <v>0.2</v>
      </c>
      <c r="F13" s="14">
        <f t="shared" si="1"/>
        <v>1.0000000000000002E-3</v>
      </c>
      <c r="H13" s="14"/>
      <c r="I13" s="14"/>
      <c r="J13" s="14"/>
      <c r="K13" s="14">
        <f t="shared" si="2"/>
        <v>0.2</v>
      </c>
      <c r="L13" s="14">
        <f t="shared" ref="L13:L21" si="10">M12+($B$11)*((K12^2)+(M12^2))</f>
        <v>1.5000250000000003E-3</v>
      </c>
      <c r="M13" s="14">
        <f t="shared" si="3"/>
        <v>3.0001250037500322E-3</v>
      </c>
      <c r="P13" s="14">
        <f t="shared" si="4"/>
        <v>0.2</v>
      </c>
      <c r="Q13" s="14">
        <f t="shared" si="5"/>
        <v>1.0000111112152793E-3</v>
      </c>
      <c r="R13" s="14">
        <f t="shared" si="6"/>
        <v>2.2500694456308035E-3</v>
      </c>
      <c r="S13" s="14">
        <f t="shared" si="7"/>
        <v>2.2502126841944642E-3</v>
      </c>
      <c r="T13" s="14">
        <f t="shared" si="8"/>
        <v>4.0006674718098345E-3</v>
      </c>
      <c r="U13" s="14">
        <f t="shared" si="9"/>
        <v>2.6668753696256291E-3</v>
      </c>
    </row>
    <row r="14" spans="2:21" x14ac:dyDescent="0.25">
      <c r="B14" s="14"/>
      <c r="C14" s="14"/>
      <c r="D14" s="14"/>
      <c r="E14" s="14">
        <f t="shared" si="0"/>
        <v>0.30000000000000004</v>
      </c>
      <c r="F14" s="14">
        <f t="shared" si="1"/>
        <v>5.0001000000000012E-3</v>
      </c>
      <c r="H14" s="14"/>
      <c r="I14" s="14"/>
      <c r="J14" s="14"/>
      <c r="K14" s="14">
        <f t="shared" si="2"/>
        <v>0.30000000000000004</v>
      </c>
      <c r="L14" s="14">
        <f t="shared" si="10"/>
        <v>7.0010250787538447E-3</v>
      </c>
      <c r="M14" s="14">
        <f t="shared" si="3"/>
        <v>9.5030257588596071E-3</v>
      </c>
      <c r="P14" s="14">
        <f t="shared" si="4"/>
        <v>0.30000000000000004</v>
      </c>
      <c r="Q14" s="14">
        <f t="shared" si="5"/>
        <v>4.0007112224237128E-3</v>
      </c>
      <c r="R14" s="14">
        <f t="shared" si="6"/>
        <v>6.2521783045028497E-3</v>
      </c>
      <c r="S14" s="14">
        <f t="shared" si="7"/>
        <v>6.2533558437951721E-3</v>
      </c>
      <c r="T14" s="14">
        <f t="shared" si="8"/>
        <v>9.0079570524900909E-3</v>
      </c>
      <c r="U14" s="14">
        <f t="shared" si="9"/>
        <v>9.0034981315439376E-3</v>
      </c>
    </row>
    <row r="15" spans="2:21" x14ac:dyDescent="0.25">
      <c r="B15" s="14"/>
      <c r="C15" s="14"/>
      <c r="D15" s="14"/>
      <c r="E15" s="14">
        <f t="shared" si="0"/>
        <v>0.4</v>
      </c>
      <c r="F15" s="14">
        <f t="shared" si="1"/>
        <v>1.4002600100001004E-2</v>
      </c>
      <c r="H15" s="14"/>
      <c r="I15" s="14"/>
      <c r="J15" s="14"/>
      <c r="K15" s="14">
        <f t="shared" si="2"/>
        <v>0.4</v>
      </c>
      <c r="L15" s="14">
        <f t="shared" si="10"/>
        <v>1.8512056508716963E-2</v>
      </c>
      <c r="M15" s="14">
        <f t="shared" si="3"/>
        <v>2.2024675945597386E-2</v>
      </c>
      <c r="P15" s="14">
        <f t="shared" si="4"/>
        <v>0.4</v>
      </c>
      <c r="Q15" s="14">
        <f t="shared" si="5"/>
        <v>9.0081062978604742E-3</v>
      </c>
      <c r="R15" s="14">
        <f t="shared" si="6"/>
        <v>1.2268245394159466E-2</v>
      </c>
      <c r="S15" s="14">
        <f t="shared" si="7"/>
        <v>1.227291475643512E-2</v>
      </c>
      <c r="T15" s="14">
        <f t="shared" si="8"/>
        <v>1.6045268574537981E-2</v>
      </c>
      <c r="U15" s="14">
        <f t="shared" si="9"/>
        <v>2.1359447327141873E-2</v>
      </c>
    </row>
    <row r="16" spans="2:21" x14ac:dyDescent="0.25">
      <c r="B16" s="14"/>
      <c r="C16" s="14"/>
      <c r="D16" s="14"/>
      <c r="E16" s="14">
        <f t="shared" si="0"/>
        <v>0.5</v>
      </c>
      <c r="F16" s="14">
        <f t="shared" si="1"/>
        <v>3.0022207380957063E-2</v>
      </c>
      <c r="H16" s="14"/>
      <c r="I16" s="14"/>
      <c r="J16" s="14"/>
      <c r="K16" s="14">
        <f t="shared" si="2"/>
        <v>0.5</v>
      </c>
      <c r="L16" s="14">
        <f t="shared" si="10"/>
        <v>3.8073184580648248E-2</v>
      </c>
      <c r="M16" s="14">
        <f t="shared" si="3"/>
        <v>4.2621408632328425E-2</v>
      </c>
      <c r="P16" s="14">
        <f t="shared" si="4"/>
        <v>0.5</v>
      </c>
      <c r="Q16" s="14">
        <f t="shared" si="5"/>
        <v>1.6045622599012099E-2</v>
      </c>
      <c r="R16" s="14">
        <f t="shared" si="6"/>
        <v>2.0336331712200326E-2</v>
      </c>
      <c r="S16" s="14">
        <f t="shared" si="7"/>
        <v>2.0349399039303218E-2</v>
      </c>
      <c r="T16" s="14">
        <f t="shared" si="8"/>
        <v>2.517396278652197E-2</v>
      </c>
      <c r="U16" s="14">
        <f t="shared" si="9"/>
        <v>4.1791288475232065E-2</v>
      </c>
    </row>
    <row r="17" spans="2:21" x14ac:dyDescent="0.25">
      <c r="B17" s="14"/>
      <c r="C17" s="14"/>
      <c r="D17" s="14"/>
      <c r="E17" s="14">
        <f t="shared" si="0"/>
        <v>0.6</v>
      </c>
      <c r="F17" s="14">
        <f t="shared" si="1"/>
        <v>5.5112340674559585E-2</v>
      </c>
      <c r="H17" s="14"/>
      <c r="I17" s="14"/>
      <c r="J17" s="14"/>
      <c r="K17" s="14">
        <f t="shared" si="2"/>
        <v>0.6</v>
      </c>
      <c r="L17" s="14">
        <f t="shared" si="10"/>
        <v>6.7803067079708818E-2</v>
      </c>
      <c r="M17" s="14">
        <f t="shared" si="3"/>
        <v>7.3442100651289394E-2</v>
      </c>
      <c r="P17" s="14">
        <f t="shared" si="4"/>
        <v>0.6</v>
      </c>
      <c r="Q17" s="14">
        <f t="shared" si="5"/>
        <v>2.5174651179242009E-2</v>
      </c>
      <c r="R17" s="14">
        <f t="shared" si="6"/>
        <v>3.0545703366761431E-2</v>
      </c>
      <c r="S17" s="14">
        <f t="shared" si="7"/>
        <v>3.0575631609204186E-2</v>
      </c>
      <c r="T17" s="14">
        <f t="shared" si="8"/>
        <v>3.6523697112250723E-2</v>
      </c>
      <c r="U17" s="14">
        <f t="shared" si="9"/>
        <v>7.2448124849136056E-2</v>
      </c>
    </row>
    <row r="18" spans="2:21" x14ac:dyDescent="0.25">
      <c r="B18" s="14"/>
      <c r="C18" s="14"/>
      <c r="D18" s="14"/>
      <c r="E18" s="14">
        <f t="shared" si="0"/>
        <v>0.7</v>
      </c>
      <c r="F18" s="14">
        <f t="shared" si="1"/>
        <v>9.1416077684022462E-2</v>
      </c>
      <c r="H18" s="14"/>
      <c r="I18" s="14"/>
      <c r="J18" s="14"/>
      <c r="K18" s="14">
        <f t="shared" si="2"/>
        <v>0.7</v>
      </c>
      <c r="L18" s="14">
        <f t="shared" si="10"/>
        <v>0.1099814748660968</v>
      </c>
      <c r="M18" s="14">
        <f t="shared" si="3"/>
        <v>0.11681658399937919</v>
      </c>
      <c r="P18" s="14">
        <f t="shared" si="4"/>
        <v>0.7</v>
      </c>
      <c r="Q18" s="14">
        <f t="shared" si="5"/>
        <v>3.6524873079415598E-2</v>
      </c>
      <c r="R18" s="14">
        <f t="shared" si="6"/>
        <v>4.3072840594747926E-2</v>
      </c>
      <c r="S18" s="14">
        <f t="shared" si="7"/>
        <v>4.3133309472639644E-2</v>
      </c>
      <c r="T18" s="14">
        <f t="shared" si="8"/>
        <v>5.0335906795987886E-2</v>
      </c>
      <c r="U18" s="14">
        <f t="shared" si="9"/>
        <v>0.11566030485083249</v>
      </c>
    </row>
    <row r="19" spans="2:21" x14ac:dyDescent="0.25">
      <c r="B19" s="14"/>
      <c r="C19" s="14"/>
      <c r="D19" s="14"/>
      <c r="E19" s="14">
        <f t="shared" si="0"/>
        <v>0.79999999999999993</v>
      </c>
      <c r="F19" s="14">
        <f t="shared" si="1"/>
        <v>0.14125176760993557</v>
      </c>
      <c r="H19" s="14"/>
      <c r="I19" s="14"/>
      <c r="J19" s="14"/>
      <c r="K19" s="14">
        <f t="shared" si="2"/>
        <v>0.79999999999999993</v>
      </c>
      <c r="L19" s="14">
        <f t="shared" si="10"/>
        <v>0.16718119542910759</v>
      </c>
      <c r="M19" s="14">
        <f t="shared" si="3"/>
        <v>0.17539636731949865</v>
      </c>
      <c r="P19" s="14">
        <f t="shared" si="4"/>
        <v>0.79999999999999993</v>
      </c>
      <c r="Q19" s="14">
        <f t="shared" si="5"/>
        <v>5.0337730611818746E-2</v>
      </c>
      <c r="R19" s="14">
        <f t="shared" si="6"/>
        <v>5.8233285516703662E-2</v>
      </c>
      <c r="S19" s="14">
        <f t="shared" si="7"/>
        <v>5.834603645590325E-2</v>
      </c>
      <c r="T19" s="14">
        <f t="shared" si="8"/>
        <v>6.7027820681495612E-2</v>
      </c>
      <c r="U19" s="14">
        <f t="shared" si="9"/>
        <v>0.17408100405725385</v>
      </c>
    </row>
    <row r="20" spans="2:21" x14ac:dyDescent="0.25">
      <c r="B20" s="14"/>
      <c r="C20" s="14"/>
      <c r="D20" s="14"/>
      <c r="E20" s="14">
        <f t="shared" si="0"/>
        <v>0.89999999999999991</v>
      </c>
      <c r="F20" s="14">
        <f t="shared" si="1"/>
        <v>0.20724697379522869</v>
      </c>
      <c r="H20" s="14"/>
      <c r="I20" s="14"/>
      <c r="J20" s="14"/>
      <c r="K20" s="14">
        <f t="shared" si="2"/>
        <v>0.89999999999999991</v>
      </c>
      <c r="L20" s="14">
        <f t="shared" si="10"/>
        <v>0.24247275588638628</v>
      </c>
      <c r="M20" s="14">
        <f t="shared" si="3"/>
        <v>0.25237421347029942</v>
      </c>
      <c r="P20" s="14">
        <f t="shared" si="4"/>
        <v>0.89999999999999991</v>
      </c>
      <c r="Q20" s="14">
        <f t="shared" si="5"/>
        <v>6.7030419597358157E-2</v>
      </c>
      <c r="R20" s="14">
        <f t="shared" si="6"/>
        <v>7.6559618800731824E-2</v>
      </c>
      <c r="S20" s="14">
        <f t="shared" si="7"/>
        <v>7.6759711509238202E-2</v>
      </c>
      <c r="T20" s="14">
        <f t="shared" si="8"/>
        <v>8.7292106458590965E-2</v>
      </c>
      <c r="U20" s="14">
        <f t="shared" si="9"/>
        <v>0.25090786850323538</v>
      </c>
    </row>
    <row r="21" spans="2:21" x14ac:dyDescent="0.25">
      <c r="B21" s="14"/>
      <c r="C21" s="14"/>
      <c r="D21" s="14"/>
      <c r="E21" s="14">
        <f t="shared" si="0"/>
        <v>0.99999999999999989</v>
      </c>
      <c r="F21" s="13">
        <f t="shared" si="1"/>
        <v>0.29254210460995667</v>
      </c>
      <c r="H21" s="14"/>
      <c r="I21" s="14"/>
      <c r="J21" s="14"/>
      <c r="K21" s="14">
        <f t="shared" si="2"/>
        <v>0.99999999999999989</v>
      </c>
      <c r="L21" s="14">
        <f t="shared" si="10"/>
        <v>0.33974348783277464</v>
      </c>
      <c r="M21" s="13">
        <f t="shared" si="3"/>
        <v>0.35183013252777595</v>
      </c>
      <c r="P21" s="14">
        <f t="shared" si="4"/>
        <v>0.99999999999999989</v>
      </c>
      <c r="Q21" s="14">
        <f t="shared" si="5"/>
        <v>8.7295475847683671E-2</v>
      </c>
      <c r="R21" s="14">
        <f t="shared" si="6"/>
        <v>9.8926300527762329E-2</v>
      </c>
      <c r="S21" s="14">
        <f t="shared" si="7"/>
        <v>9.9272274891519546E-2</v>
      </c>
      <c r="T21" s="14">
        <f t="shared" si="8"/>
        <v>0.1122626132827971</v>
      </c>
      <c r="U21" s="13">
        <f t="shared" si="9"/>
        <v>0.35023374183140943</v>
      </c>
    </row>
    <row r="23" spans="2:21" x14ac:dyDescent="0.25">
      <c r="B23" s="31" t="s">
        <v>42</v>
      </c>
      <c r="C23" s="32"/>
      <c r="D23" s="32"/>
      <c r="E23" s="32"/>
      <c r="F23" s="33"/>
      <c r="H23" s="34" t="s">
        <v>41</v>
      </c>
      <c r="I23" s="34"/>
      <c r="J23" s="34"/>
      <c r="K23" s="34"/>
      <c r="L23" s="34"/>
      <c r="M23" s="34"/>
      <c r="P23" s="30" t="s">
        <v>39</v>
      </c>
      <c r="Q23" s="30"/>
      <c r="R23" s="30"/>
      <c r="S23" s="30"/>
      <c r="T23" s="30"/>
      <c r="U23" s="30"/>
    </row>
    <row r="24" spans="2:21" x14ac:dyDescent="0.25">
      <c r="B24" s="18" t="s">
        <v>0</v>
      </c>
      <c r="C24" s="18" t="s">
        <v>38</v>
      </c>
      <c r="D24" s="18" t="s">
        <v>37</v>
      </c>
      <c r="E24" s="18" t="s">
        <v>36</v>
      </c>
      <c r="F24" s="18" t="s">
        <v>35</v>
      </c>
      <c r="H24" s="18" t="s">
        <v>0</v>
      </c>
      <c r="I24" s="18" t="s">
        <v>38</v>
      </c>
      <c r="J24" s="18" t="s">
        <v>37</v>
      </c>
      <c r="K24" s="18" t="s">
        <v>36</v>
      </c>
      <c r="L24" s="18" t="s">
        <v>40</v>
      </c>
      <c r="M24" s="18" t="s">
        <v>35</v>
      </c>
      <c r="P24" t="s">
        <v>38</v>
      </c>
      <c r="Q24">
        <v>0</v>
      </c>
      <c r="R24" t="s">
        <v>0</v>
      </c>
      <c r="S24">
        <v>0.05</v>
      </c>
    </row>
    <row r="25" spans="2:21" x14ac:dyDescent="0.25">
      <c r="B25" s="14">
        <v>0.05</v>
      </c>
      <c r="C25" s="14">
        <v>0</v>
      </c>
      <c r="D25" s="14">
        <v>0</v>
      </c>
      <c r="E25" s="14">
        <f>C25</f>
        <v>0</v>
      </c>
      <c r="F25" s="14">
        <f>D25</f>
        <v>0</v>
      </c>
      <c r="H25" s="14">
        <v>0.05</v>
      </c>
      <c r="I25" s="14">
        <v>0</v>
      </c>
      <c r="J25" s="14">
        <v>0</v>
      </c>
      <c r="K25" s="14">
        <f>I25</f>
        <v>0</v>
      </c>
      <c r="L25" s="14"/>
      <c r="M25" s="14">
        <f>J25</f>
        <v>0</v>
      </c>
      <c r="P25" t="s">
        <v>37</v>
      </c>
      <c r="Q25">
        <v>0</v>
      </c>
    </row>
    <row r="26" spans="2:21" x14ac:dyDescent="0.25">
      <c r="B26" s="14"/>
      <c r="C26" s="14"/>
      <c r="D26" s="14"/>
      <c r="E26" s="14">
        <f t="shared" ref="E26:E45" si="11">E25+$B$25</f>
        <v>0.05</v>
      </c>
      <c r="F26" s="14">
        <f t="shared" ref="F26:F45" si="12">F25+($B$25)*((E25^2)+(F25^2))</f>
        <v>0</v>
      </c>
      <c r="H26" s="14"/>
      <c r="I26" s="14"/>
      <c r="J26" s="14"/>
      <c r="K26" s="14">
        <f t="shared" ref="K26:K45" si="13">K25+$H$25</f>
        <v>0.05</v>
      </c>
      <c r="L26" s="14">
        <f t="shared" ref="L26:L45" si="14">M25+($H$25)*((K25^2)+(M25^2))</f>
        <v>0</v>
      </c>
      <c r="M26" s="14">
        <f t="shared" ref="M26:M45" si="15">M25+($H$25/2)*(((K25^2)+(M25^2))+((K26^2)+(L26^2)))</f>
        <v>6.2500000000000015E-5</v>
      </c>
      <c r="P26" s="18" t="s">
        <v>36</v>
      </c>
      <c r="Q26" s="18" t="s">
        <v>5</v>
      </c>
      <c r="R26" s="18" t="s">
        <v>6</v>
      </c>
      <c r="S26" s="18" t="s">
        <v>7</v>
      </c>
      <c r="T26" s="18" t="s">
        <v>8</v>
      </c>
      <c r="U26" s="18" t="s">
        <v>35</v>
      </c>
    </row>
    <row r="27" spans="2:21" x14ac:dyDescent="0.25">
      <c r="B27" s="14"/>
      <c r="C27" s="14"/>
      <c r="D27" s="14"/>
      <c r="E27" s="14">
        <f t="shared" si="11"/>
        <v>0.1</v>
      </c>
      <c r="F27" s="14">
        <f t="shared" si="12"/>
        <v>1.2500000000000003E-4</v>
      </c>
      <c r="H27" s="14"/>
      <c r="I27" s="14"/>
      <c r="J27" s="14"/>
      <c r="K27" s="14">
        <f t="shared" si="13"/>
        <v>0.1</v>
      </c>
      <c r="L27" s="14">
        <f t="shared" si="14"/>
        <v>1.8750019531250006E-4</v>
      </c>
      <c r="M27" s="14">
        <f t="shared" si="15"/>
        <v>3.7500097656433114E-4</v>
      </c>
      <c r="P27" s="14">
        <f>Q24</f>
        <v>0</v>
      </c>
      <c r="Q27" s="14"/>
      <c r="R27" s="14"/>
      <c r="S27" s="14"/>
      <c r="T27" s="14"/>
      <c r="U27" s="14">
        <f>Q25</f>
        <v>0</v>
      </c>
    </row>
    <row r="28" spans="2:21" x14ac:dyDescent="0.25">
      <c r="B28" s="14"/>
      <c r="C28" s="14"/>
      <c r="D28" s="14"/>
      <c r="E28" s="14">
        <f t="shared" si="11"/>
        <v>0.15000000000000002</v>
      </c>
      <c r="F28" s="14">
        <f t="shared" si="12"/>
        <v>6.2500078125000014E-4</v>
      </c>
      <c r="H28" s="14"/>
      <c r="I28" s="14"/>
      <c r="J28" s="14"/>
      <c r="K28" s="14">
        <f t="shared" si="13"/>
        <v>0.15000000000000002</v>
      </c>
      <c r="L28" s="14">
        <f t="shared" si="14"/>
        <v>8.7500800785095245E-4</v>
      </c>
      <c r="M28" s="14">
        <f t="shared" si="15"/>
        <v>1.1875236331829872E-3</v>
      </c>
      <c r="P28" s="14">
        <f t="shared" ref="P28:P47" si="16">P27+$S$24</f>
        <v>0.05</v>
      </c>
      <c r="Q28" s="14">
        <f t="shared" ref="Q28:Q47" si="17">$S$24*((P27^2)+(U27^2))</f>
        <v>0</v>
      </c>
      <c r="R28" s="14">
        <f t="shared" ref="R28:R47" si="18">$S$24*(((P27+(1/2)*$S$24)^2)+((U27+(1/2)*Q28)^2))</f>
        <v>3.1250000000000007E-5</v>
      </c>
      <c r="S28" s="14">
        <f t="shared" ref="S28:S47" si="19">$S$24*(((P27+(1/2)*$S$24)^2)+((U27+(1/2)*R28)^2))</f>
        <v>3.1250012207031258E-5</v>
      </c>
      <c r="T28" s="14">
        <f t="shared" ref="T28:T47" si="20">$S$24*(((P27+$S$24)^2)+((U27+S28)^2))</f>
        <v>1.2500004882816317E-4</v>
      </c>
      <c r="U28" s="14">
        <f t="shared" ref="U28:U47" si="21">U27+(1/6)*(Q28+2*R28+2*S28+T28)</f>
        <v>4.1666678873704272E-5</v>
      </c>
    </row>
    <row r="29" spans="2:21" x14ac:dyDescent="0.25">
      <c r="B29" s="14"/>
      <c r="C29" s="14"/>
      <c r="D29" s="14"/>
      <c r="E29" s="14">
        <f t="shared" si="11"/>
        <v>0.2</v>
      </c>
      <c r="F29" s="14">
        <f t="shared" si="12"/>
        <v>1.7500203125488285E-3</v>
      </c>
      <c r="H29" s="14"/>
      <c r="I29" s="14"/>
      <c r="J29" s="14"/>
      <c r="K29" s="14">
        <f t="shared" si="13"/>
        <v>0.2</v>
      </c>
      <c r="L29" s="14">
        <f t="shared" si="14"/>
        <v>2.3125941438019559E-3</v>
      </c>
      <c r="M29" s="14">
        <f t="shared" si="15"/>
        <v>2.7501925907843206E-3</v>
      </c>
      <c r="P29" s="14">
        <f t="shared" si="16"/>
        <v>0.1</v>
      </c>
      <c r="Q29" s="14">
        <f t="shared" si="17"/>
        <v>1.2500008680560643E-4</v>
      </c>
      <c r="R29" s="14">
        <f t="shared" si="18"/>
        <v>2.812505425353016E-4</v>
      </c>
      <c r="S29" s="14">
        <f t="shared" si="19"/>
        <v>2.8125166151775441E-4</v>
      </c>
      <c r="T29" s="14">
        <f t="shared" si="20"/>
        <v>5.0000521381272825E-4</v>
      </c>
      <c r="U29" s="14">
        <f t="shared" si="21"/>
        <v>3.3333496366111203E-4</v>
      </c>
    </row>
    <row r="30" spans="2:21" x14ac:dyDescent="0.25">
      <c r="B30" s="14"/>
      <c r="C30" s="14"/>
      <c r="D30" s="14"/>
      <c r="E30" s="14">
        <f t="shared" si="11"/>
        <v>0.25</v>
      </c>
      <c r="F30" s="14">
        <f t="shared" si="12"/>
        <v>3.7501734411035459E-3</v>
      </c>
      <c r="H30" s="14"/>
      <c r="I30" s="14"/>
      <c r="J30" s="14"/>
      <c r="K30" s="14">
        <f t="shared" si="13"/>
        <v>0.25</v>
      </c>
      <c r="L30" s="14">
        <f t="shared" si="14"/>
        <v>4.7505707687486411E-3</v>
      </c>
      <c r="M30" s="14">
        <f t="shared" si="15"/>
        <v>5.3134458778322036E-3</v>
      </c>
      <c r="P30" s="14">
        <f t="shared" si="16"/>
        <v>0.15000000000000002</v>
      </c>
      <c r="Q30" s="14">
        <f t="shared" si="17"/>
        <v>5.0000555560990008E-4</v>
      </c>
      <c r="R30" s="14">
        <f t="shared" si="18"/>
        <v>7.8126701414603101E-4</v>
      </c>
      <c r="S30" s="14">
        <f t="shared" si="19"/>
        <v>7.8127620651733092E-4</v>
      </c>
      <c r="T30" s="14">
        <f t="shared" si="20"/>
        <v>1.1250621179030348E-3</v>
      </c>
      <c r="U30" s="14">
        <f t="shared" si="21"/>
        <v>1.1250273161343884E-3</v>
      </c>
    </row>
    <row r="31" spans="2:21" x14ac:dyDescent="0.25">
      <c r="B31" s="14"/>
      <c r="C31" s="14"/>
      <c r="D31" s="14"/>
      <c r="E31" s="14">
        <f t="shared" si="11"/>
        <v>0.3</v>
      </c>
      <c r="F31" s="14">
        <f t="shared" si="12"/>
        <v>6.8758766311454644E-3</v>
      </c>
      <c r="H31" s="14"/>
      <c r="I31" s="14"/>
      <c r="J31" s="14"/>
      <c r="K31" s="14">
        <f t="shared" si="13"/>
        <v>0.3</v>
      </c>
      <c r="L31" s="14">
        <f t="shared" si="14"/>
        <v>8.4398575131870365E-3</v>
      </c>
      <c r="M31" s="14">
        <f t="shared" si="15"/>
        <v>9.128432475380692E-3</v>
      </c>
      <c r="P31" s="14">
        <f t="shared" si="16"/>
        <v>0.2</v>
      </c>
      <c r="Q31" s="14">
        <f t="shared" si="17"/>
        <v>1.1250632843231028E-3</v>
      </c>
      <c r="R31" s="14">
        <f t="shared" si="18"/>
        <v>1.5313923927618867E-3</v>
      </c>
      <c r="S31" s="14">
        <f t="shared" si="19"/>
        <v>1.5314287417700393E-3</v>
      </c>
      <c r="T31" s="14">
        <f t="shared" si="20"/>
        <v>2.0003528379393793E-3</v>
      </c>
      <c r="U31" s="14">
        <f t="shared" si="21"/>
        <v>2.6668703813554438E-3</v>
      </c>
    </row>
    <row r="32" spans="2:21" x14ac:dyDescent="0.25">
      <c r="B32" s="14"/>
      <c r="C32" s="14"/>
      <c r="D32" s="14"/>
      <c r="E32" s="14">
        <f t="shared" si="11"/>
        <v>0.35</v>
      </c>
      <c r="F32" s="14">
        <f t="shared" si="12"/>
        <v>1.13782405151178E-2</v>
      </c>
      <c r="H32" s="14"/>
      <c r="I32" s="14"/>
      <c r="J32" s="14"/>
      <c r="K32" s="14">
        <f t="shared" si="13"/>
        <v>0.35</v>
      </c>
      <c r="L32" s="14">
        <f t="shared" si="14"/>
        <v>1.3632598889353573E-2</v>
      </c>
      <c r="M32" s="14">
        <f t="shared" si="15"/>
        <v>1.4447661876179081E-2</v>
      </c>
      <c r="P32" s="14">
        <f t="shared" si="16"/>
        <v>0.25</v>
      </c>
      <c r="Q32" s="14">
        <f t="shared" si="17"/>
        <v>2.0003556098815481E-3</v>
      </c>
      <c r="R32" s="14">
        <f t="shared" si="18"/>
        <v>2.5319223621200313E-3</v>
      </c>
      <c r="S32" s="14">
        <f t="shared" si="19"/>
        <v>2.5320233582049167E-3</v>
      </c>
      <c r="T32" s="14">
        <f t="shared" si="20"/>
        <v>3.1263514248057625E-3</v>
      </c>
      <c r="U32" s="14">
        <f t="shared" si="21"/>
        <v>5.2093034605783118E-3</v>
      </c>
    </row>
    <row r="33" spans="2:21" x14ac:dyDescent="0.25">
      <c r="B33" s="14"/>
      <c r="C33" s="14"/>
      <c r="D33" s="14"/>
      <c r="E33" s="14">
        <f t="shared" si="11"/>
        <v>0.39999999999999997</v>
      </c>
      <c r="F33" s="14">
        <f t="shared" si="12"/>
        <v>1.7509713732978792E-2</v>
      </c>
      <c r="H33" s="14"/>
      <c r="I33" s="14"/>
      <c r="J33" s="14"/>
      <c r="K33" s="14">
        <f t="shared" si="13"/>
        <v>0.39999999999999997</v>
      </c>
      <c r="L33" s="14">
        <f t="shared" si="14"/>
        <v>2.0583098622863501E-2</v>
      </c>
      <c r="M33" s="14">
        <f t="shared" si="15"/>
        <v>2.1525971848244254E-2</v>
      </c>
      <c r="P33" s="14">
        <f t="shared" si="16"/>
        <v>0.3</v>
      </c>
      <c r="Q33" s="14">
        <f t="shared" si="17"/>
        <v>3.1263568421272198E-3</v>
      </c>
      <c r="R33" s="14">
        <f t="shared" si="18"/>
        <v>3.7835433255418594E-3</v>
      </c>
      <c r="S33" s="14">
        <f t="shared" si="19"/>
        <v>3.7837712633953732E-3</v>
      </c>
      <c r="T33" s="14">
        <f t="shared" si="20"/>
        <v>4.5040437696495491E-3</v>
      </c>
      <c r="U33" s="14">
        <f t="shared" si="21"/>
        <v>9.0034750921868505E-3</v>
      </c>
    </row>
    <row r="34" spans="2:21" x14ac:dyDescent="0.25">
      <c r="B34" s="14"/>
      <c r="C34" s="14"/>
      <c r="D34" s="14"/>
      <c r="E34" s="14">
        <f t="shared" si="11"/>
        <v>0.44999999999999996</v>
      </c>
      <c r="F34" s="14">
        <f t="shared" si="12"/>
        <v>2.5525043236729335E-2</v>
      </c>
      <c r="H34" s="14"/>
      <c r="I34" s="14"/>
      <c r="J34" s="14"/>
      <c r="K34" s="14">
        <f t="shared" si="13"/>
        <v>0.44999999999999996</v>
      </c>
      <c r="L34" s="14">
        <f t="shared" si="14"/>
        <v>2.9549140221444822E-2</v>
      </c>
      <c r="M34" s="14">
        <f t="shared" si="15"/>
        <v>3.0621884827040202E-2</v>
      </c>
      <c r="P34" s="14">
        <f t="shared" si="16"/>
        <v>0.35</v>
      </c>
      <c r="Q34" s="14">
        <f t="shared" si="17"/>
        <v>4.5040531281867816E-3</v>
      </c>
      <c r="R34" s="14">
        <f t="shared" si="18"/>
        <v>5.2875843158767272E-3</v>
      </c>
      <c r="S34" s="14">
        <f t="shared" si="19"/>
        <v>5.2880329417197931E-3</v>
      </c>
      <c r="T34" s="14">
        <f t="shared" si="20"/>
        <v>6.1352123600941603E-3</v>
      </c>
      <c r="U34" s="14">
        <f t="shared" si="21"/>
        <v>1.4301891759432514E-2</v>
      </c>
    </row>
    <row r="35" spans="2:21" x14ac:dyDescent="0.25">
      <c r="B35" s="14"/>
      <c r="C35" s="14"/>
      <c r="D35" s="14"/>
      <c r="E35" s="14">
        <f t="shared" si="11"/>
        <v>0.49999999999999994</v>
      </c>
      <c r="F35" s="14">
        <f t="shared" si="12"/>
        <v>3.5682619628341176E-2</v>
      </c>
      <c r="H35" s="14"/>
      <c r="I35" s="14"/>
      <c r="J35" s="14"/>
      <c r="K35" s="14">
        <f t="shared" si="13"/>
        <v>0.49999999999999994</v>
      </c>
      <c r="L35" s="14">
        <f t="shared" si="14"/>
        <v>4.0793769818558229E-2</v>
      </c>
      <c r="M35" s="14">
        <f t="shared" si="15"/>
        <v>4.1999430614199453E-2</v>
      </c>
      <c r="P35" s="14">
        <f t="shared" si="16"/>
        <v>0.39999999999999997</v>
      </c>
      <c r="Q35" s="14">
        <f t="shared" si="17"/>
        <v>6.1352272053949259E-3</v>
      </c>
      <c r="R35" s="14">
        <f t="shared" si="18"/>
        <v>7.0463349858262527E-3</v>
      </c>
      <c r="S35" s="14">
        <f t="shared" si="19"/>
        <v>7.0471366368674822E-3</v>
      </c>
      <c r="T35" s="14">
        <f t="shared" si="20"/>
        <v>8.0227890506732995E-3</v>
      </c>
      <c r="U35" s="14">
        <f t="shared" si="21"/>
        <v>2.135938500967513E-2</v>
      </c>
    </row>
    <row r="36" spans="2:21" x14ac:dyDescent="0.25">
      <c r="B36" s="14"/>
      <c r="C36" s="14"/>
      <c r="D36" s="14"/>
      <c r="E36" s="14">
        <f t="shared" si="11"/>
        <v>0.54999999999999993</v>
      </c>
      <c r="F36" s="14">
        <f t="shared" si="12"/>
        <v>4.824628209551822E-2</v>
      </c>
      <c r="H36" s="14"/>
      <c r="I36" s="14"/>
      <c r="J36" s="14"/>
      <c r="K36" s="14">
        <f t="shared" si="13"/>
        <v>0.54999999999999993</v>
      </c>
      <c r="L36" s="14">
        <f t="shared" si="14"/>
        <v>5.4587628222795295E-2</v>
      </c>
      <c r="M36" s="14">
        <f t="shared" si="15"/>
        <v>5.593052464737213E-2</v>
      </c>
      <c r="P36" s="14">
        <f t="shared" si="16"/>
        <v>0.44999999999999996</v>
      </c>
      <c r="Q36" s="14">
        <f t="shared" si="17"/>
        <v>8.0228111663995759E-3</v>
      </c>
      <c r="R36" s="14">
        <f t="shared" si="18"/>
        <v>9.0634338507653758E-3</v>
      </c>
      <c r="S36" s="14">
        <f t="shared" si="19"/>
        <v>9.0647674579705777E-3</v>
      </c>
      <c r="T36" s="14">
        <f t="shared" si="20"/>
        <v>1.0171281452668726E-2</v>
      </c>
      <c r="U36" s="14">
        <f t="shared" si="21"/>
        <v>3.0434467549098496E-2</v>
      </c>
    </row>
    <row r="37" spans="2:21" x14ac:dyDescent="0.25">
      <c r="B37" s="14"/>
      <c r="C37" s="14"/>
      <c r="D37" s="14"/>
      <c r="E37" s="14">
        <f t="shared" si="11"/>
        <v>0.6</v>
      </c>
      <c r="F37" s="14">
        <f t="shared" si="12"/>
        <v>6.3487667282320234E-2</v>
      </c>
      <c r="H37" s="14"/>
      <c r="I37" s="14"/>
      <c r="J37" s="14"/>
      <c r="K37" s="14">
        <f t="shared" si="13"/>
        <v>0.6</v>
      </c>
      <c r="L37" s="14">
        <f t="shared" si="14"/>
        <v>7.121193582673864E-2</v>
      </c>
      <c r="M37" s="14">
        <f t="shared" si="15"/>
        <v>7.2698008732160174E-2</v>
      </c>
      <c r="P37" s="14">
        <f t="shared" si="16"/>
        <v>0.49999999999999994</v>
      </c>
      <c r="Q37" s="14">
        <f t="shared" si="17"/>
        <v>1.0171312840749855E-2</v>
      </c>
      <c r="R37" s="14">
        <f t="shared" si="18"/>
        <v>1.1344333960340338E-2</v>
      </c>
      <c r="S37" s="14">
        <f t="shared" si="19"/>
        <v>1.1346434452851509E-2</v>
      </c>
      <c r="T37" s="14">
        <f t="shared" si="20"/>
        <v>1.2587282188604826E-2</v>
      </c>
      <c r="U37" s="14">
        <f t="shared" si="21"/>
        <v>4.1791156191721558E-2</v>
      </c>
    </row>
    <row r="38" spans="2:21" x14ac:dyDescent="0.25">
      <c r="B38" s="14"/>
      <c r="C38" s="14"/>
      <c r="D38" s="14"/>
      <c r="E38" s="14">
        <f t="shared" si="11"/>
        <v>0.65</v>
      </c>
      <c r="F38" s="14">
        <f t="shared" si="12"/>
        <v>8.1689201477167767E-2</v>
      </c>
      <c r="H38" s="14"/>
      <c r="I38" s="14"/>
      <c r="J38" s="14"/>
      <c r="K38" s="14">
        <f t="shared" si="13"/>
        <v>0.65</v>
      </c>
      <c r="L38" s="14">
        <f t="shared" si="14"/>
        <v>9.0962258755841241E-2</v>
      </c>
      <c r="M38" s="14">
        <f t="shared" si="15"/>
        <v>9.2599487056949814E-2</v>
      </c>
      <c r="P38" s="14">
        <f t="shared" si="16"/>
        <v>0.54999999999999993</v>
      </c>
      <c r="Q38" s="14">
        <f t="shared" si="17"/>
        <v>1.2587325036792042E-2</v>
      </c>
      <c r="R38" s="14">
        <f t="shared" si="18"/>
        <v>1.3896857489519238E-2</v>
      </c>
      <c r="S38" s="14">
        <f t="shared" si="19"/>
        <v>1.3900027356989017E-2</v>
      </c>
      <c r="T38" s="14">
        <f t="shared" si="20"/>
        <v>1.5280075396252805E-2</v>
      </c>
      <c r="U38" s="14">
        <f t="shared" si="21"/>
        <v>5.5701351212731787E-2</v>
      </c>
    </row>
    <row r="39" spans="2:21" x14ac:dyDescent="0.25">
      <c r="B39" s="14"/>
      <c r="C39" s="14"/>
      <c r="D39" s="14"/>
      <c r="E39" s="14">
        <f t="shared" si="11"/>
        <v>0.70000000000000007</v>
      </c>
      <c r="F39" s="14">
        <f t="shared" si="12"/>
        <v>0.10314785775906664</v>
      </c>
      <c r="H39" s="14"/>
      <c r="I39" s="14"/>
      <c r="J39" s="14"/>
      <c r="K39" s="14">
        <f t="shared" si="13"/>
        <v>0.70000000000000007</v>
      </c>
      <c r="L39" s="14">
        <f t="shared" si="14"/>
        <v>0.11415322030711032</v>
      </c>
      <c r="M39" s="14">
        <f t="shared" si="15"/>
        <v>0.11595212762469216</v>
      </c>
      <c r="P39" s="14">
        <f t="shared" si="16"/>
        <v>0.6</v>
      </c>
      <c r="Q39" s="14">
        <f t="shared" si="17"/>
        <v>1.5280132026346203E-2</v>
      </c>
      <c r="R39" s="14">
        <f t="shared" si="18"/>
        <v>1.6731856756809306E-2</v>
      </c>
      <c r="S39" s="14">
        <f t="shared" si="19"/>
        <v>1.6736480815710438E-2</v>
      </c>
      <c r="T39" s="14">
        <f t="shared" si="20"/>
        <v>1.8262361975449042E-2</v>
      </c>
      <c r="U39" s="14">
        <f t="shared" si="21"/>
        <v>7.2447879403870902E-2</v>
      </c>
    </row>
    <row r="40" spans="2:21" x14ac:dyDescent="0.25">
      <c r="B40" s="14"/>
      <c r="C40" s="14"/>
      <c r="D40" s="14"/>
      <c r="E40" s="14">
        <f t="shared" si="11"/>
        <v>0.75000000000000011</v>
      </c>
      <c r="F40" s="14">
        <f t="shared" si="12"/>
        <v>0.12817983178708087</v>
      </c>
      <c r="H40" s="14"/>
      <c r="I40" s="14"/>
      <c r="J40" s="14"/>
      <c r="K40" s="14">
        <f t="shared" si="13"/>
        <v>0.75000000000000011</v>
      </c>
      <c r="L40" s="14">
        <f t="shared" si="14"/>
        <v>0.14112437241972681</v>
      </c>
      <c r="M40" s="14">
        <f t="shared" si="15"/>
        <v>0.14309865223448104</v>
      </c>
      <c r="P40" s="14">
        <f t="shared" si="16"/>
        <v>0.65</v>
      </c>
      <c r="Q40" s="14">
        <f t="shared" si="17"/>
        <v>1.8262434761505891E-2</v>
      </c>
      <c r="R40" s="14">
        <f t="shared" si="18"/>
        <v>1.9864007451609753E-2</v>
      </c>
      <c r="S40" s="14">
        <f t="shared" si="19"/>
        <v>1.9870572257222954E-2</v>
      </c>
      <c r="T40" s="14">
        <f t="shared" si="20"/>
        <v>2.1551134825855092E-2</v>
      </c>
      <c r="U40" s="14">
        <f t="shared" si="21"/>
        <v>9.2328334238041959E-2</v>
      </c>
    </row>
    <row r="41" spans="2:21" x14ac:dyDescent="0.25">
      <c r="B41" s="14"/>
      <c r="C41" s="14"/>
      <c r="D41" s="14"/>
      <c r="E41" s="14">
        <f t="shared" si="11"/>
        <v>0.80000000000000016</v>
      </c>
      <c r="F41" s="14">
        <f t="shared" si="12"/>
        <v>0.15712633525092909</v>
      </c>
      <c r="H41" s="14"/>
      <c r="I41" s="14"/>
      <c r="J41" s="14"/>
      <c r="K41" s="14">
        <f t="shared" si="13"/>
        <v>0.80000000000000016</v>
      </c>
      <c r="L41" s="14">
        <f t="shared" si="14"/>
        <v>0.17224751344804728</v>
      </c>
      <c r="M41" s="14">
        <f t="shared" si="15"/>
        <v>0.17441481298849004</v>
      </c>
      <c r="P41" s="14">
        <f t="shared" si="16"/>
        <v>0.70000000000000007</v>
      </c>
      <c r="Q41" s="14">
        <f t="shared" si="17"/>
        <v>2.1551226065158583E-2</v>
      </c>
      <c r="R41" s="14">
        <f t="shared" si="18"/>
        <v>2.3312771197139155E-2</v>
      </c>
      <c r="S41" s="14">
        <f t="shared" si="19"/>
        <v>2.3321891097974935E-2</v>
      </c>
      <c r="T41" s="14">
        <f t="shared" si="20"/>
        <v>2.5168748731013581E-2</v>
      </c>
      <c r="U41" s="14">
        <f t="shared" si="21"/>
        <v>0.11565988413577535</v>
      </c>
    </row>
    <row r="42" spans="2:21" x14ac:dyDescent="0.25">
      <c r="B42" s="14"/>
      <c r="C42" s="14"/>
      <c r="D42" s="14"/>
      <c r="E42" s="14">
        <f t="shared" si="11"/>
        <v>0.8500000000000002</v>
      </c>
      <c r="F42" s="14">
        <f t="shared" si="12"/>
        <v>0.19036076951239847</v>
      </c>
      <c r="H42" s="14"/>
      <c r="I42" s="14"/>
      <c r="J42" s="14"/>
      <c r="K42" s="14">
        <f t="shared" si="13"/>
        <v>0.8500000000000002</v>
      </c>
      <c r="L42" s="14">
        <f t="shared" si="14"/>
        <v>0.20793583933798054</v>
      </c>
      <c r="M42" s="14">
        <f t="shared" si="15"/>
        <v>0.21031875899526506</v>
      </c>
      <c r="P42" s="14">
        <f t="shared" si="16"/>
        <v>0.75000000000000011</v>
      </c>
      <c r="Q42" s="14">
        <f t="shared" si="17"/>
        <v>2.5168860439915054E-2</v>
      </c>
      <c r="R42" s="14">
        <f t="shared" si="18"/>
        <v>2.7103580208228607E-2</v>
      </c>
      <c r="S42" s="14">
        <f t="shared" si="19"/>
        <v>2.7116032837993777E-2</v>
      </c>
      <c r="T42" s="14">
        <f t="shared" si="20"/>
        <v>2.9144248123385043E-2</v>
      </c>
      <c r="U42" s="14">
        <f t="shared" si="21"/>
        <v>0.14278527324506618</v>
      </c>
    </row>
    <row r="43" spans="2:21" x14ac:dyDescent="0.25">
      <c r="B43" s="14"/>
      <c r="C43" s="14"/>
      <c r="D43" s="14"/>
      <c r="E43" s="14">
        <f t="shared" si="11"/>
        <v>0.90000000000000024</v>
      </c>
      <c r="F43" s="14">
        <f t="shared" si="12"/>
        <v>0.22829763064086611</v>
      </c>
      <c r="H43" s="14"/>
      <c r="I43" s="14"/>
      <c r="J43" s="14"/>
      <c r="K43" s="14">
        <f t="shared" si="13"/>
        <v>0.90000000000000024</v>
      </c>
      <c r="L43" s="14">
        <f t="shared" si="14"/>
        <v>0.24865545801453048</v>
      </c>
      <c r="M43" s="14">
        <f t="shared" si="15"/>
        <v>0.25128284692490821</v>
      </c>
      <c r="P43" s="14">
        <f t="shared" si="16"/>
        <v>0.80000000000000016</v>
      </c>
      <c r="Q43" s="14">
        <f t="shared" si="17"/>
        <v>2.9144381712783426E-2</v>
      </c>
      <c r="R43" s="14">
        <f t="shared" si="18"/>
        <v>3.1269318575422089E-2</v>
      </c>
      <c r="S43" s="14">
        <f t="shared" si="19"/>
        <v>3.1286093751184497E-2</v>
      </c>
      <c r="T43" s="14">
        <f t="shared" si="20"/>
        <v>3.351504204039718E-2</v>
      </c>
      <c r="U43" s="14">
        <f t="shared" si="21"/>
        <v>0.1740803146461318</v>
      </c>
    </row>
    <row r="44" spans="2:21" x14ac:dyDescent="0.25">
      <c r="B44" s="14"/>
      <c r="C44" s="14"/>
      <c r="D44" s="14"/>
      <c r="E44" s="14">
        <f t="shared" si="11"/>
        <v>0.95000000000000029</v>
      </c>
      <c r="F44" s="14">
        <f t="shared" si="12"/>
        <v>0.27140362104867777</v>
      </c>
      <c r="H44" s="14"/>
      <c r="I44" s="14"/>
      <c r="J44" s="14"/>
      <c r="K44" s="14">
        <f t="shared" si="13"/>
        <v>0.95000000000000029</v>
      </c>
      <c r="L44" s="14">
        <f t="shared" si="14"/>
        <v>0.29494000038284257</v>
      </c>
      <c r="M44" s="14">
        <f t="shared" si="15"/>
        <v>0.29784866374952118</v>
      </c>
      <c r="P44" s="14">
        <f t="shared" si="16"/>
        <v>0.8500000000000002</v>
      </c>
      <c r="Q44" s="14">
        <f t="shared" si="17"/>
        <v>3.351519779736483E-2</v>
      </c>
      <c r="R44" s="14">
        <f t="shared" si="18"/>
        <v>3.5852205462306913E-2</v>
      </c>
      <c r="S44" s="14">
        <f t="shared" si="19"/>
        <v>3.5874573215703025E-2</v>
      </c>
      <c r="T44" s="14">
        <f t="shared" si="20"/>
        <v>3.8329052746853803E-2</v>
      </c>
      <c r="U44" s="14">
        <f t="shared" si="21"/>
        <v>0.20996328262950489</v>
      </c>
    </row>
    <row r="45" spans="2:21" x14ac:dyDescent="0.25">
      <c r="B45" s="14"/>
      <c r="C45" s="14"/>
      <c r="D45" s="14"/>
      <c r="E45" s="14">
        <f t="shared" si="11"/>
        <v>1.0000000000000002</v>
      </c>
      <c r="F45" s="13">
        <f t="shared" si="12"/>
        <v>0.32021161732459452</v>
      </c>
      <c r="H45" s="14"/>
      <c r="I45" s="14"/>
      <c r="J45" s="14"/>
      <c r="K45" s="14">
        <f t="shared" si="13"/>
        <v>1.0000000000000002</v>
      </c>
      <c r="L45" s="14">
        <f t="shared" si="14"/>
        <v>0.34740935507438997</v>
      </c>
      <c r="M45" s="13">
        <f t="shared" si="15"/>
        <v>0.3506463409117857</v>
      </c>
      <c r="P45" s="14">
        <f t="shared" si="16"/>
        <v>0.90000000000000024</v>
      </c>
      <c r="Q45" s="14">
        <f t="shared" si="17"/>
        <v>3.832922900262789E-2</v>
      </c>
      <c r="R45" s="14">
        <f t="shared" si="18"/>
        <v>4.0906229662179577E-2</v>
      </c>
      <c r="S45" s="14">
        <f t="shared" si="19"/>
        <v>4.0935835810935961E-2</v>
      </c>
      <c r="T45" s="14">
        <f t="shared" si="20"/>
        <v>4.3647518381709542E-2</v>
      </c>
      <c r="U45" s="14">
        <f t="shared" si="21"/>
        <v>0.2509067623512663</v>
      </c>
    </row>
    <row r="46" spans="2:21" x14ac:dyDescent="0.25">
      <c r="P46" s="14">
        <f t="shared" si="16"/>
        <v>0.95000000000000029</v>
      </c>
      <c r="Q46" s="14">
        <f t="shared" si="17"/>
        <v>4.3647710169679763E-2</v>
      </c>
      <c r="R46" s="14">
        <f t="shared" si="18"/>
        <v>4.6500349484354012E-2</v>
      </c>
      <c r="S46" s="14">
        <f t="shared" si="19"/>
        <v>4.653935130782294E-2</v>
      </c>
      <c r="T46" s="14">
        <f t="shared" si="20"/>
        <v>4.9548709526544825E-2</v>
      </c>
      <c r="U46" s="14">
        <f t="shared" si="21"/>
        <v>0.29745273256469607</v>
      </c>
    </row>
    <row r="47" spans="2:21" x14ac:dyDescent="0.25">
      <c r="B47" s="31" t="s">
        <v>42</v>
      </c>
      <c r="C47" s="32"/>
      <c r="D47" s="32"/>
      <c r="E47" s="32"/>
      <c r="F47" s="33"/>
      <c r="H47" s="34" t="s">
        <v>41</v>
      </c>
      <c r="I47" s="34"/>
      <c r="J47" s="34"/>
      <c r="K47" s="34"/>
      <c r="L47" s="34"/>
      <c r="M47" s="34"/>
      <c r="P47" s="14">
        <f t="shared" si="16"/>
        <v>1.0000000000000002</v>
      </c>
      <c r="Q47" s="14">
        <f t="shared" si="17"/>
        <v>4.9548906405510261E-2</v>
      </c>
      <c r="R47" s="14">
        <f t="shared" si="18"/>
        <v>5.2722767962380603E-2</v>
      </c>
      <c r="S47" s="14">
        <f t="shared" si="19"/>
        <v>5.2774029103719679E-2</v>
      </c>
      <c r="T47" s="14">
        <f t="shared" si="20"/>
        <v>5.6132939229437288E-2</v>
      </c>
      <c r="U47" s="13">
        <f t="shared" si="21"/>
        <v>0.35023197252588745</v>
      </c>
    </row>
    <row r="48" spans="2:21" x14ac:dyDescent="0.25">
      <c r="B48" s="18" t="s">
        <v>0</v>
      </c>
      <c r="C48" s="18" t="s">
        <v>38</v>
      </c>
      <c r="D48" s="18" t="s">
        <v>37</v>
      </c>
      <c r="E48" s="18" t="s">
        <v>36</v>
      </c>
      <c r="F48" s="18" t="s">
        <v>35</v>
      </c>
      <c r="H48" s="18" t="s">
        <v>0</v>
      </c>
      <c r="I48" s="18" t="s">
        <v>38</v>
      </c>
      <c r="J48" s="18" t="s">
        <v>37</v>
      </c>
      <c r="K48" s="18" t="s">
        <v>36</v>
      </c>
      <c r="L48" s="18" t="s">
        <v>40</v>
      </c>
      <c r="M48" s="18" t="s">
        <v>35</v>
      </c>
    </row>
    <row r="49" spans="2:21" x14ac:dyDescent="0.25">
      <c r="B49" s="14">
        <v>0.01</v>
      </c>
      <c r="C49" s="14">
        <v>0</v>
      </c>
      <c r="D49" s="14">
        <v>0</v>
      </c>
      <c r="E49" s="14">
        <f>C49</f>
        <v>0</v>
      </c>
      <c r="F49" s="14">
        <f>D49</f>
        <v>0</v>
      </c>
      <c r="H49" s="14">
        <v>0.01</v>
      </c>
      <c r="I49" s="14">
        <v>0</v>
      </c>
      <c r="J49" s="14">
        <v>0</v>
      </c>
      <c r="K49" s="14">
        <f>I49</f>
        <v>0</v>
      </c>
      <c r="L49" s="14"/>
      <c r="M49" s="14">
        <f>J49</f>
        <v>0</v>
      </c>
      <c r="P49" s="30" t="s">
        <v>39</v>
      </c>
      <c r="Q49" s="30"/>
      <c r="R49" s="30"/>
      <c r="S49" s="30"/>
      <c r="T49" s="30"/>
      <c r="U49" s="30"/>
    </row>
    <row r="50" spans="2:21" x14ac:dyDescent="0.25">
      <c r="B50" s="14"/>
      <c r="C50" s="14"/>
      <c r="D50" s="14"/>
      <c r="E50" s="14">
        <f t="shared" ref="E50:E81" si="22">E49+$B$49</f>
        <v>0.01</v>
      </c>
      <c r="F50" s="14">
        <f t="shared" ref="F50:F81" si="23">F49+($B$49)*((E49^2)+(F49^2))</f>
        <v>0</v>
      </c>
      <c r="H50" s="14"/>
      <c r="I50" s="14"/>
      <c r="J50" s="14"/>
      <c r="K50" s="14">
        <f t="shared" ref="K50:K81" si="24">K49+$H$49</f>
        <v>0.01</v>
      </c>
      <c r="L50" s="14">
        <f t="shared" ref="L50:L81" si="25">M49+($H$49)*((K49^2)+(M49^2))</f>
        <v>0</v>
      </c>
      <c r="M50" s="14">
        <f t="shared" ref="M50:M81" si="26">M49+($H$49/2)*(((K49^2)+(M49^2))+((K50^2)+(L50^2)))</f>
        <v>5.0000000000000008E-7</v>
      </c>
      <c r="P50" t="s">
        <v>38</v>
      </c>
      <c r="Q50">
        <v>0</v>
      </c>
      <c r="R50" t="s">
        <v>0</v>
      </c>
      <c r="S50">
        <v>0.01</v>
      </c>
    </row>
    <row r="51" spans="2:21" x14ac:dyDescent="0.25">
      <c r="B51" s="14"/>
      <c r="C51" s="14"/>
      <c r="D51" s="14"/>
      <c r="E51" s="14">
        <f t="shared" si="22"/>
        <v>0.02</v>
      </c>
      <c r="F51" s="14">
        <f t="shared" si="23"/>
        <v>1.0000000000000002E-6</v>
      </c>
      <c r="H51" s="14"/>
      <c r="I51" s="14"/>
      <c r="J51" s="14"/>
      <c r="K51" s="14">
        <f t="shared" si="24"/>
        <v>0.02</v>
      </c>
      <c r="L51" s="14">
        <f t="shared" si="25"/>
        <v>1.5000000025000002E-6</v>
      </c>
      <c r="M51" s="14">
        <f t="shared" si="26"/>
        <v>3.0000000124999999E-6</v>
      </c>
      <c r="P51" t="s">
        <v>37</v>
      </c>
      <c r="Q51">
        <v>0</v>
      </c>
    </row>
    <row r="52" spans="2:21" x14ac:dyDescent="0.25">
      <c r="B52" s="14"/>
      <c r="C52" s="14"/>
      <c r="D52" s="14"/>
      <c r="E52" s="14">
        <f t="shared" si="22"/>
        <v>0.03</v>
      </c>
      <c r="F52" s="14">
        <f t="shared" si="23"/>
        <v>5.0000000100000011E-6</v>
      </c>
      <c r="H52" s="14"/>
      <c r="I52" s="14"/>
      <c r="J52" s="14"/>
      <c r="K52" s="14">
        <f t="shared" si="24"/>
        <v>0.03</v>
      </c>
      <c r="L52" s="14">
        <f t="shared" si="25"/>
        <v>7.0000001025000006E-6</v>
      </c>
      <c r="M52" s="14">
        <f t="shared" si="26"/>
        <v>9.5000003025000062E-6</v>
      </c>
      <c r="P52" s="18" t="s">
        <v>36</v>
      </c>
      <c r="Q52" s="18" t="s">
        <v>5</v>
      </c>
      <c r="R52" s="18" t="s">
        <v>6</v>
      </c>
      <c r="S52" s="18" t="s">
        <v>7</v>
      </c>
      <c r="T52" s="18" t="s">
        <v>8</v>
      </c>
      <c r="U52" s="18" t="s">
        <v>35</v>
      </c>
    </row>
    <row r="53" spans="2:21" x14ac:dyDescent="0.25">
      <c r="B53" s="14"/>
      <c r="C53" s="14"/>
      <c r="D53" s="14"/>
      <c r="E53" s="14">
        <f t="shared" si="22"/>
        <v>0.04</v>
      </c>
      <c r="F53" s="14">
        <f t="shared" si="23"/>
        <v>1.4000000260000002E-5</v>
      </c>
      <c r="H53" s="14"/>
      <c r="I53" s="14"/>
      <c r="J53" s="14"/>
      <c r="K53" s="14">
        <f t="shared" si="24"/>
        <v>0.04</v>
      </c>
      <c r="L53" s="14">
        <f t="shared" si="25"/>
        <v>1.8500001205000064E-5</v>
      </c>
      <c r="M53" s="14">
        <f t="shared" si="26"/>
        <v>2.2000002465000256E-5</v>
      </c>
      <c r="P53" s="14">
        <f>Q50</f>
        <v>0</v>
      </c>
      <c r="Q53" s="14"/>
      <c r="R53" s="14"/>
      <c r="S53" s="14"/>
      <c r="T53" s="14"/>
      <c r="U53" s="14">
        <f>Q51</f>
        <v>0</v>
      </c>
    </row>
    <row r="54" spans="2:21" x14ac:dyDescent="0.25">
      <c r="B54" s="14"/>
      <c r="C54" s="14"/>
      <c r="D54" s="14"/>
      <c r="E54" s="14">
        <f t="shared" si="22"/>
        <v>0.05</v>
      </c>
      <c r="F54" s="14">
        <f t="shared" si="23"/>
        <v>3.0000002220000074E-5</v>
      </c>
      <c r="H54" s="14"/>
      <c r="I54" s="14"/>
      <c r="J54" s="14"/>
      <c r="K54" s="14">
        <f t="shared" si="24"/>
        <v>0.05</v>
      </c>
      <c r="L54" s="14">
        <f t="shared" si="25"/>
        <v>3.8000007305001346E-5</v>
      </c>
      <c r="M54" s="14">
        <f t="shared" si="26"/>
        <v>4.250001210500358E-5</v>
      </c>
      <c r="P54" s="14">
        <f t="shared" ref="P54:P85" si="27">P53+$S$50</f>
        <v>0.01</v>
      </c>
      <c r="Q54" s="14">
        <f t="shared" ref="Q54:Q85" si="28">$S$50*((P53^2)+(U53^2))</f>
        <v>0</v>
      </c>
      <c r="R54" s="14">
        <f t="shared" ref="R54:R85" si="29">$S$50*(((P53+(1/2)*$S$50)^2)+((U53+(1/2)*Q54)^2))</f>
        <v>2.5000000000000004E-7</v>
      </c>
      <c r="S54" s="14">
        <f t="shared" ref="S54:S85" si="30">$S$50*(((P53+(1/2)*$S$50)^2)+((U53+(1/2)*R54)^2))</f>
        <v>2.5000000015625004E-7</v>
      </c>
      <c r="T54" s="14">
        <f t="shared" ref="T54:T85" si="31">$S$50*(((P53+$S$50)^2)+((U53+S54)^2))</f>
        <v>1.0000000006250002E-6</v>
      </c>
      <c r="U54" s="14">
        <f t="shared" ref="U54:U85" si="32">U53+(1/6)*(Q54+2*R54+2*S54+T54)</f>
        <v>3.333333334895834E-7</v>
      </c>
    </row>
    <row r="55" spans="2:21" x14ac:dyDescent="0.25">
      <c r="B55" s="14"/>
      <c r="C55" s="14"/>
      <c r="D55" s="14"/>
      <c r="E55" s="14">
        <f t="shared" si="22"/>
        <v>6.0000000000000005E-2</v>
      </c>
      <c r="F55" s="14">
        <f t="shared" si="23"/>
        <v>5.5000011220001404E-5</v>
      </c>
      <c r="H55" s="14"/>
      <c r="I55" s="14"/>
      <c r="J55" s="14"/>
      <c r="K55" s="14">
        <f t="shared" si="24"/>
        <v>6.0000000000000005E-2</v>
      </c>
      <c r="L55" s="14">
        <f t="shared" si="25"/>
        <v>6.7500030167513874E-5</v>
      </c>
      <c r="M55" s="14">
        <f t="shared" si="26"/>
        <v>7.3000043917529104E-5</v>
      </c>
      <c r="P55" s="14">
        <f t="shared" si="27"/>
        <v>0.02</v>
      </c>
      <c r="Q55" s="14">
        <f t="shared" si="28"/>
        <v>1.0000000011111111E-6</v>
      </c>
      <c r="R55" s="14">
        <f t="shared" si="29"/>
        <v>2.2500000069444446E-6</v>
      </c>
      <c r="S55" s="14">
        <f t="shared" si="30"/>
        <v>2.2500000212673613E-6</v>
      </c>
      <c r="T55" s="14">
        <f t="shared" si="31"/>
        <v>4.0000000667361121E-6</v>
      </c>
      <c r="U55" s="14">
        <f t="shared" si="32"/>
        <v>2.6666666875347224E-6</v>
      </c>
    </row>
    <row r="56" spans="2:21" x14ac:dyDescent="0.25">
      <c r="B56" s="14"/>
      <c r="C56" s="14"/>
      <c r="D56" s="14"/>
      <c r="E56" s="14">
        <f t="shared" si="22"/>
        <v>7.0000000000000007E-2</v>
      </c>
      <c r="F56" s="14">
        <f t="shared" si="23"/>
        <v>9.1000041470013746E-5</v>
      </c>
      <c r="H56" s="14"/>
      <c r="I56" s="14"/>
      <c r="J56" s="14"/>
      <c r="K56" s="14">
        <f t="shared" si="24"/>
        <v>7.0000000000000007E-2</v>
      </c>
      <c r="L56" s="14">
        <f t="shared" si="25"/>
        <v>1.0900009720759323E-4</v>
      </c>
      <c r="M56" s="14">
        <f t="shared" si="26"/>
        <v>1.1550012996766712E-4</v>
      </c>
      <c r="P56" s="14">
        <f t="shared" si="27"/>
        <v>0.03</v>
      </c>
      <c r="Q56" s="14">
        <f t="shared" si="28"/>
        <v>4.0000000711111127E-6</v>
      </c>
      <c r="R56" s="14">
        <f t="shared" si="29"/>
        <v>6.2500002177777843E-6</v>
      </c>
      <c r="S56" s="14">
        <f t="shared" si="30"/>
        <v>6.2500003354340437E-6</v>
      </c>
      <c r="T56" s="14">
        <f t="shared" si="31"/>
        <v>9.000000795069509E-6</v>
      </c>
      <c r="U56" s="14">
        <f t="shared" si="32"/>
        <v>9.0000003496354345E-6</v>
      </c>
    </row>
    <row r="57" spans="2:21" x14ac:dyDescent="0.25">
      <c r="B57" s="14"/>
      <c r="C57" s="14"/>
      <c r="D57" s="14"/>
      <c r="E57" s="14">
        <f t="shared" si="22"/>
        <v>0.08</v>
      </c>
      <c r="F57" s="14">
        <f t="shared" si="23"/>
        <v>1.4000012428008922E-4</v>
      </c>
      <c r="H57" s="14"/>
      <c r="I57" s="14"/>
      <c r="J57" s="14"/>
      <c r="K57" s="14">
        <f t="shared" si="24"/>
        <v>0.08</v>
      </c>
      <c r="L57" s="14">
        <f t="shared" si="25"/>
        <v>1.6450026337046735E-4</v>
      </c>
      <c r="M57" s="14">
        <f t="shared" si="26"/>
        <v>1.7200033197075048E-4</v>
      </c>
      <c r="P57" s="14">
        <f t="shared" si="27"/>
        <v>0.04</v>
      </c>
      <c r="Q57" s="14">
        <f t="shared" si="28"/>
        <v>9.0000008100000622E-6</v>
      </c>
      <c r="R57" s="14">
        <f t="shared" si="29"/>
        <v>1.2250001822500202E-5</v>
      </c>
      <c r="S57" s="14">
        <f t="shared" si="30"/>
        <v>1.2250002287656629E-5</v>
      </c>
      <c r="T57" s="14">
        <f t="shared" si="31"/>
        <v>1.6000004515626123E-5</v>
      </c>
      <c r="U57" s="14">
        <f t="shared" si="32"/>
        <v>2.1333335940625409E-5</v>
      </c>
    </row>
    <row r="58" spans="2:21" x14ac:dyDescent="0.25">
      <c r="B58" s="14"/>
      <c r="C58" s="14"/>
      <c r="D58" s="14"/>
      <c r="E58" s="14">
        <f t="shared" si="22"/>
        <v>0.09</v>
      </c>
      <c r="F58" s="14">
        <f t="shared" si="23"/>
        <v>2.0400032028043721E-4</v>
      </c>
      <c r="H58" s="14"/>
      <c r="I58" s="14"/>
      <c r="J58" s="14"/>
      <c r="K58" s="14">
        <f t="shared" si="24"/>
        <v>0.09</v>
      </c>
      <c r="L58" s="14">
        <f t="shared" si="25"/>
        <v>2.3600062781189247E-4</v>
      </c>
      <c r="M58" s="14">
        <f t="shared" si="26"/>
        <v>2.4450075837280312E-4</v>
      </c>
      <c r="P58" s="14">
        <f t="shared" si="27"/>
        <v>0.05</v>
      </c>
      <c r="Q58" s="14">
        <f t="shared" si="28"/>
        <v>1.6000004551112226E-5</v>
      </c>
      <c r="R58" s="14">
        <f t="shared" si="29"/>
        <v>2.0250008604447312E-5</v>
      </c>
      <c r="S58" s="14">
        <f t="shared" si="30"/>
        <v>2.025000989627171E-5</v>
      </c>
      <c r="T58" s="14">
        <f t="shared" si="31"/>
        <v>2.5000017291746517E-5</v>
      </c>
      <c r="U58" s="14">
        <f t="shared" si="32"/>
        <v>4.1666679081341537E-5</v>
      </c>
    </row>
    <row r="59" spans="2:21" x14ac:dyDescent="0.25">
      <c r="B59" s="14"/>
      <c r="C59" s="14"/>
      <c r="D59" s="14"/>
      <c r="E59" s="14">
        <f t="shared" si="22"/>
        <v>9.9999999999999992E-2</v>
      </c>
      <c r="F59" s="14">
        <f t="shared" si="23"/>
        <v>2.8500073644174395E-4</v>
      </c>
      <c r="H59" s="14"/>
      <c r="I59" s="14"/>
      <c r="J59" s="14"/>
      <c r="K59" s="14">
        <f t="shared" si="24"/>
        <v>9.9999999999999992E-2</v>
      </c>
      <c r="L59" s="14">
        <f t="shared" si="25"/>
        <v>3.2550135617901159E-4</v>
      </c>
      <c r="M59" s="14">
        <f t="shared" si="26"/>
        <v>3.3500158703157171E-4</v>
      </c>
      <c r="P59" s="14">
        <f t="shared" si="27"/>
        <v>6.0000000000000005E-2</v>
      </c>
      <c r="Q59" s="14">
        <f t="shared" si="28"/>
        <v>2.500001736112146E-5</v>
      </c>
      <c r="R59" s="14">
        <f t="shared" si="29"/>
        <v>3.0250029340300633E-5</v>
      </c>
      <c r="S59" s="14">
        <f t="shared" si="30"/>
        <v>3.0250032252964791E-5</v>
      </c>
      <c r="T59" s="14">
        <f t="shared" si="31"/>
        <v>3.6000051720133704E-5</v>
      </c>
      <c r="U59" s="14">
        <f t="shared" si="32"/>
        <v>7.2000044459305881E-5</v>
      </c>
    </row>
    <row r="60" spans="2:21" x14ac:dyDescent="0.25">
      <c r="B60" s="14"/>
      <c r="C60" s="14"/>
      <c r="D60" s="14"/>
      <c r="E60" s="14">
        <f t="shared" si="22"/>
        <v>0.10999999999999999</v>
      </c>
      <c r="F60" s="14">
        <f t="shared" si="23"/>
        <v>3.8500154869594165E-4</v>
      </c>
      <c r="H60" s="14"/>
      <c r="I60" s="14"/>
      <c r="J60" s="14"/>
      <c r="K60" s="14">
        <f t="shared" si="24"/>
        <v>0.10999999999999999</v>
      </c>
      <c r="L60" s="14">
        <f t="shared" si="25"/>
        <v>4.3500270929220481E-4</v>
      </c>
      <c r="M60" s="14">
        <f t="shared" si="26"/>
        <v>4.4550309429867372E-4</v>
      </c>
      <c r="P60" s="14">
        <f t="shared" si="27"/>
        <v>7.0000000000000007E-2</v>
      </c>
      <c r="Q60" s="14">
        <f t="shared" si="28"/>
        <v>3.6000051840064028E-5</v>
      </c>
      <c r="R60" s="14">
        <f t="shared" si="29"/>
        <v>4.2250081000126688E-5</v>
      </c>
      <c r="S60" s="14">
        <f t="shared" si="30"/>
        <v>4.2250086722814494E-5</v>
      </c>
      <c r="T60" s="14">
        <f t="shared" si="31"/>
        <v>4.9000130530924758E-5</v>
      </c>
      <c r="U60" s="14">
        <f t="shared" si="32"/>
        <v>1.1433346409545107E-4</v>
      </c>
    </row>
    <row r="61" spans="2:21" x14ac:dyDescent="0.25">
      <c r="B61" s="14"/>
      <c r="C61" s="14"/>
      <c r="D61" s="14"/>
      <c r="E61" s="14">
        <f t="shared" si="22"/>
        <v>0.11999999999999998</v>
      </c>
      <c r="F61" s="14">
        <f t="shared" si="23"/>
        <v>5.0600303095786657E-4</v>
      </c>
      <c r="H61" s="14"/>
      <c r="I61" s="14"/>
      <c r="J61" s="14"/>
      <c r="K61" s="14">
        <f t="shared" si="24"/>
        <v>0.11999999999999998</v>
      </c>
      <c r="L61" s="14">
        <f t="shared" si="25"/>
        <v>5.6650507902874397E-4</v>
      </c>
      <c r="M61" s="14">
        <f t="shared" si="26"/>
        <v>5.7800569130373163E-4</v>
      </c>
      <c r="P61" s="14">
        <f t="shared" si="27"/>
        <v>0.08</v>
      </c>
      <c r="Q61" s="14">
        <f t="shared" si="28"/>
        <v>4.9000130721410129E-5</v>
      </c>
      <c r="R61" s="14">
        <f t="shared" si="29"/>
        <v>5.6250192747489029E-5</v>
      </c>
      <c r="S61" s="14">
        <f t="shared" si="30"/>
        <v>5.6250202944414527E-5</v>
      </c>
      <c r="T61" s="14">
        <f t="shared" si="31"/>
        <v>6.4000290987874622E-5</v>
      </c>
      <c r="U61" s="14">
        <f t="shared" si="32"/>
        <v>1.7066699961096636E-4</v>
      </c>
    </row>
    <row r="62" spans="2:21" x14ac:dyDescent="0.25">
      <c r="B62" s="14"/>
      <c r="C62" s="14"/>
      <c r="D62" s="14"/>
      <c r="E62" s="14">
        <f t="shared" si="22"/>
        <v>0.12999999999999998</v>
      </c>
      <c r="F62" s="14">
        <f t="shared" si="23"/>
        <v>6.5000559134853995E-4</v>
      </c>
      <c r="H62" s="14"/>
      <c r="I62" s="14"/>
      <c r="J62" s="14"/>
      <c r="K62" s="14">
        <f t="shared" si="24"/>
        <v>0.12999999999999998</v>
      </c>
      <c r="L62" s="14">
        <f t="shared" si="25"/>
        <v>7.2200903220952337E-4</v>
      </c>
      <c r="M62" s="14">
        <f t="shared" si="26"/>
        <v>7.3450996824184049E-4</v>
      </c>
      <c r="P62" s="14">
        <f t="shared" si="27"/>
        <v>0.09</v>
      </c>
      <c r="Q62" s="14">
        <f t="shared" si="28"/>
        <v>6.400029127224757E-5</v>
      </c>
      <c r="R62" s="14">
        <f t="shared" si="29"/>
        <v>7.225041073971765E-5</v>
      </c>
      <c r="S62" s="14">
        <f t="shared" si="30"/>
        <v>7.2250427630160416E-5</v>
      </c>
      <c r="T62" s="14">
        <f t="shared" si="31"/>
        <v>8.1000590088764571E-5</v>
      </c>
      <c r="U62" s="14">
        <f t="shared" si="32"/>
        <v>2.4300075929442773E-4</v>
      </c>
    </row>
    <row r="63" spans="2:21" x14ac:dyDescent="0.25">
      <c r="B63" s="14"/>
      <c r="C63" s="14"/>
      <c r="D63" s="14"/>
      <c r="E63" s="14">
        <f t="shared" si="22"/>
        <v>0.13999999999999999</v>
      </c>
      <c r="F63" s="14">
        <f t="shared" si="23"/>
        <v>8.1900981642122781E-4</v>
      </c>
      <c r="H63" s="14"/>
      <c r="I63" s="14"/>
      <c r="J63" s="14"/>
      <c r="K63" s="14">
        <f t="shared" si="24"/>
        <v>0.13999999999999999</v>
      </c>
      <c r="L63" s="14">
        <f t="shared" si="25"/>
        <v>9.0351536329077488E-4</v>
      </c>
      <c r="M63" s="14">
        <f t="shared" si="26"/>
        <v>9.1701674746636624E-4</v>
      </c>
      <c r="P63" s="14">
        <f t="shared" si="27"/>
        <v>9.9999999999999992E-2</v>
      </c>
      <c r="Q63" s="14">
        <f t="shared" si="28"/>
        <v>8.1000590493690176E-5</v>
      </c>
      <c r="R63" s="14">
        <f t="shared" si="29"/>
        <v>9.0250803728479263E-5</v>
      </c>
      <c r="S63" s="14">
        <f t="shared" si="30"/>
        <v>9.0250830166847441E-5</v>
      </c>
      <c r="T63" s="14">
        <f t="shared" si="31"/>
        <v>1.0000111056621877E-4</v>
      </c>
      <c r="U63" s="14">
        <f t="shared" si="32"/>
        <v>3.3333492076952146E-4</v>
      </c>
    </row>
    <row r="64" spans="2:21" x14ac:dyDescent="0.25">
      <c r="B64" s="14"/>
      <c r="C64" s="14"/>
      <c r="D64" s="14"/>
      <c r="E64" s="14">
        <f t="shared" si="22"/>
        <v>0.15</v>
      </c>
      <c r="F64" s="14">
        <f t="shared" si="23"/>
        <v>1.0150165241920217E-3</v>
      </c>
      <c r="H64" s="14"/>
      <c r="I64" s="14"/>
      <c r="J64" s="14"/>
      <c r="K64" s="14">
        <f t="shared" si="24"/>
        <v>0.15</v>
      </c>
      <c r="L64" s="14">
        <f t="shared" si="25"/>
        <v>1.1130251566635176E-3</v>
      </c>
      <c r="M64" s="14">
        <f t="shared" si="26"/>
        <v>1.1275271461899388E-3</v>
      </c>
      <c r="P64" s="14">
        <f t="shared" si="27"/>
        <v>0.10999999999999999</v>
      </c>
      <c r="Q64" s="14">
        <f t="shared" si="28"/>
        <v>1.0000111112169403E-4</v>
      </c>
      <c r="R64" s="14">
        <f t="shared" si="29"/>
        <v>1.1025146946087412E-4</v>
      </c>
      <c r="S64" s="14">
        <f t="shared" si="30"/>
        <v>1.102515090168087E-4</v>
      </c>
      <c r="T64" s="14">
        <f t="shared" si="31"/>
        <v>1.2100196768920688E-4</v>
      </c>
      <c r="U64" s="14">
        <f t="shared" si="32"/>
        <v>4.4366976006389924E-4</v>
      </c>
    </row>
    <row r="65" spans="2:21" x14ac:dyDescent="0.25">
      <c r="B65" s="14"/>
      <c r="C65" s="14"/>
      <c r="D65" s="14"/>
      <c r="E65" s="14">
        <f t="shared" si="22"/>
        <v>0.16</v>
      </c>
      <c r="F65" s="14">
        <f t="shared" si="23"/>
        <v>1.2400268267774655E-3</v>
      </c>
      <c r="H65" s="14"/>
      <c r="I65" s="14"/>
      <c r="J65" s="14"/>
      <c r="K65" s="14">
        <f t="shared" si="24"/>
        <v>0.16</v>
      </c>
      <c r="L65" s="14">
        <f t="shared" si="25"/>
        <v>1.3525398593645928E-3</v>
      </c>
      <c r="M65" s="14">
        <f t="shared" si="26"/>
        <v>1.3680426495976217E-3</v>
      </c>
      <c r="P65" s="14">
        <f t="shared" si="27"/>
        <v>0.11999999999999998</v>
      </c>
      <c r="Q65" s="14">
        <f t="shared" si="28"/>
        <v>1.2100196842855994E-4</v>
      </c>
      <c r="R65" s="14">
        <f t="shared" si="29"/>
        <v>1.3225254188139384E-4</v>
      </c>
      <c r="S65" s="14">
        <f t="shared" si="30"/>
        <v>1.3225259891993225E-4</v>
      </c>
      <c r="T65" s="14">
        <f t="shared" si="31"/>
        <v>1.4400331686563575E-4</v>
      </c>
      <c r="U65" s="14">
        <f t="shared" si="32"/>
        <v>5.7600568788004057E-4</v>
      </c>
    </row>
    <row r="66" spans="2:21" x14ac:dyDescent="0.25">
      <c r="B66" s="14"/>
      <c r="C66" s="14"/>
      <c r="D66" s="14"/>
      <c r="E66" s="14">
        <f t="shared" si="22"/>
        <v>0.17</v>
      </c>
      <c r="F66" s="14">
        <f t="shared" si="23"/>
        <v>1.4960422034427769E-3</v>
      </c>
      <c r="H66" s="14"/>
      <c r="I66" s="14"/>
      <c r="J66" s="14"/>
      <c r="K66" s="14">
        <f t="shared" si="24"/>
        <v>0.17</v>
      </c>
      <c r="L66" s="14">
        <f t="shared" si="25"/>
        <v>1.6240613650045329E-3</v>
      </c>
      <c r="M66" s="14">
        <f t="shared" si="26"/>
        <v>1.6405651951776638E-3</v>
      </c>
      <c r="P66" s="14">
        <f t="shared" si="27"/>
        <v>0.12999999999999998</v>
      </c>
      <c r="Q66" s="14">
        <f t="shared" si="28"/>
        <v>1.4400331782552466E-4</v>
      </c>
      <c r="R66" s="14">
        <f t="shared" si="29"/>
        <v>1.5625419913521492E-4</v>
      </c>
      <c r="S66" s="14">
        <f t="shared" si="30"/>
        <v>1.5625427889703609E-4</v>
      </c>
      <c r="T66" s="14">
        <f t="shared" si="31"/>
        <v>1.6900536204658939E-4</v>
      </c>
      <c r="U66" s="14">
        <f t="shared" si="32"/>
        <v>7.323432938694766E-4</v>
      </c>
    </row>
    <row r="67" spans="2:21" x14ac:dyDescent="0.25">
      <c r="B67" s="14"/>
      <c r="C67" s="14"/>
      <c r="D67" s="14"/>
      <c r="E67" s="14">
        <f t="shared" si="22"/>
        <v>0.18000000000000002</v>
      </c>
      <c r="F67" s="14">
        <f t="shared" si="23"/>
        <v>1.7850645848655217E-3</v>
      </c>
      <c r="H67" s="14"/>
      <c r="I67" s="14"/>
      <c r="J67" s="14"/>
      <c r="K67" s="14">
        <f t="shared" si="24"/>
        <v>0.18000000000000002</v>
      </c>
      <c r="L67" s="14">
        <f t="shared" si="25"/>
        <v>1.9295921097192601E-3</v>
      </c>
      <c r="M67" s="14">
        <f t="shared" si="26"/>
        <v>1.9470972690770116E-3</v>
      </c>
      <c r="P67" s="14">
        <f t="shared" si="27"/>
        <v>0.13999999999999999</v>
      </c>
      <c r="Q67" s="14">
        <f t="shared" si="28"/>
        <v>1.6900536326700072E-4</v>
      </c>
      <c r="R67" s="14">
        <f t="shared" si="29"/>
        <v>1.8225667237347691E-4</v>
      </c>
      <c r="S67" s="14">
        <f t="shared" si="30"/>
        <v>1.8225678105525503E-4</v>
      </c>
      <c r="T67" s="14">
        <f t="shared" si="31"/>
        <v>1.9600836493297049E-4</v>
      </c>
      <c r="U67" s="14">
        <f t="shared" si="32"/>
        <v>9.1468339971238245E-4</v>
      </c>
    </row>
    <row r="68" spans="2:21" x14ac:dyDescent="0.25">
      <c r="B68" s="14"/>
      <c r="C68" s="14"/>
      <c r="D68" s="14"/>
      <c r="E68" s="14">
        <f t="shared" si="22"/>
        <v>0.19000000000000003</v>
      </c>
      <c r="F68" s="14">
        <f t="shared" si="23"/>
        <v>2.1090964494212433E-3</v>
      </c>
      <c r="H68" s="14"/>
      <c r="I68" s="14"/>
      <c r="J68" s="14"/>
      <c r="K68" s="14">
        <f t="shared" si="24"/>
        <v>0.19000000000000003</v>
      </c>
      <c r="L68" s="14">
        <f t="shared" si="25"/>
        <v>2.2711351809547643E-3</v>
      </c>
      <c r="M68" s="14">
        <f t="shared" si="26"/>
        <v>2.2896420152909388E-3</v>
      </c>
      <c r="P68" s="14">
        <f t="shared" si="27"/>
        <v>0.15</v>
      </c>
      <c r="Q68" s="14">
        <f t="shared" si="28"/>
        <v>1.9600836645721707E-4</v>
      </c>
      <c r="R68" s="14">
        <f t="shared" si="29"/>
        <v>2.1026025536140643E-4</v>
      </c>
      <c r="S68" s="14">
        <f t="shared" si="30"/>
        <v>2.1026040019630655E-4</v>
      </c>
      <c r="T68" s="14">
        <f t="shared" si="31"/>
        <v>2.2501265498552951E-4</v>
      </c>
      <c r="U68" s="14">
        <f t="shared" si="32"/>
        <v>1.1250271218054113E-3</v>
      </c>
    </row>
    <row r="69" spans="2:21" x14ac:dyDescent="0.25">
      <c r="B69" s="14"/>
      <c r="C69" s="14"/>
      <c r="D69" s="14"/>
      <c r="E69" s="14">
        <f t="shared" si="22"/>
        <v>0.20000000000000004</v>
      </c>
      <c r="F69" s="14">
        <f t="shared" si="23"/>
        <v>2.4701409322995731E-3</v>
      </c>
      <c r="H69" s="14"/>
      <c r="I69" s="14"/>
      <c r="J69" s="14"/>
      <c r="K69" s="14">
        <f t="shared" si="24"/>
        <v>0.20000000000000004</v>
      </c>
      <c r="L69" s="14">
        <f t="shared" si="25"/>
        <v>2.6506944398965206E-3</v>
      </c>
      <c r="M69" s="14">
        <f t="shared" si="26"/>
        <v>2.6702033584987983E-3</v>
      </c>
      <c r="P69" s="14">
        <f t="shared" si="27"/>
        <v>0.16</v>
      </c>
      <c r="Q69" s="14">
        <f t="shared" si="28"/>
        <v>2.2501265686024796E-4</v>
      </c>
      <c r="R69" s="14">
        <f t="shared" si="29"/>
        <v>2.4026531489040455E-4</v>
      </c>
      <c r="S69" s="14">
        <f t="shared" si="30"/>
        <v>2.4026550422875863E-4</v>
      </c>
      <c r="T69" s="14">
        <f t="shared" si="31"/>
        <v>2.5601864023954703E-4</v>
      </c>
      <c r="U69" s="14">
        <f t="shared" si="32"/>
        <v>1.3653759443617648E-3</v>
      </c>
    </row>
    <row r="70" spans="2:21" x14ac:dyDescent="0.25">
      <c r="B70" s="14"/>
      <c r="C70" s="14"/>
      <c r="D70" s="14"/>
      <c r="E70" s="14">
        <f t="shared" si="22"/>
        <v>0.21000000000000005</v>
      </c>
      <c r="F70" s="14">
        <f t="shared" si="23"/>
        <v>2.8702019482618273E-3</v>
      </c>
      <c r="H70" s="14"/>
      <c r="I70" s="14"/>
      <c r="J70" s="14"/>
      <c r="K70" s="14">
        <f t="shared" si="24"/>
        <v>0.21000000000000005</v>
      </c>
      <c r="L70" s="14">
        <f t="shared" si="25"/>
        <v>3.0702746583585556E-3</v>
      </c>
      <c r="M70" s="14">
        <f t="shared" si="26"/>
        <v>3.090786141361066E-3</v>
      </c>
      <c r="P70" s="14">
        <f t="shared" si="27"/>
        <v>0.17</v>
      </c>
      <c r="Q70" s="14">
        <f t="shared" si="28"/>
        <v>2.5601864251469444E-4</v>
      </c>
      <c r="R70" s="14">
        <f t="shared" si="29"/>
        <v>2.7227230199551572E-4</v>
      </c>
      <c r="S70" s="14">
        <f t="shared" si="30"/>
        <v>2.7227254538572513E-4</v>
      </c>
      <c r="T70" s="14">
        <f t="shared" si="31"/>
        <v>2.8902681892575979E-4</v>
      </c>
      <c r="U70" s="14">
        <f t="shared" si="32"/>
        <v>1.6377318037289208E-3</v>
      </c>
    </row>
    <row r="71" spans="2:21" x14ac:dyDescent="0.25">
      <c r="B71" s="14"/>
      <c r="C71" s="14"/>
      <c r="D71" s="14"/>
      <c r="E71" s="14">
        <f t="shared" si="22"/>
        <v>0.22000000000000006</v>
      </c>
      <c r="F71" s="14">
        <f t="shared" si="23"/>
        <v>3.3112843288540658E-3</v>
      </c>
      <c r="H71" s="14"/>
      <c r="I71" s="14"/>
      <c r="J71" s="14"/>
      <c r="K71" s="14">
        <f t="shared" si="24"/>
        <v>0.22000000000000006</v>
      </c>
      <c r="L71" s="14">
        <f t="shared" si="25"/>
        <v>3.5318816709507825E-3</v>
      </c>
      <c r="M71" s="14">
        <f t="shared" si="26"/>
        <v>3.5533962770966125E-3</v>
      </c>
      <c r="P71" s="14">
        <f t="shared" si="27"/>
        <v>0.18000000000000002</v>
      </c>
      <c r="Q71" s="14">
        <f t="shared" si="28"/>
        <v>2.8902682165460948E-4</v>
      </c>
      <c r="R71" s="14">
        <f t="shared" si="29"/>
        <v>3.0628176398004816E-4</v>
      </c>
      <c r="S71" s="14">
        <f t="shared" si="30"/>
        <v>3.0628207224976461E-4</v>
      </c>
      <c r="T71" s="14">
        <f t="shared" si="31"/>
        <v>3.2403779189950002E-4</v>
      </c>
      <c r="U71" s="14">
        <f t="shared" si="32"/>
        <v>1.94409718473121E-3</v>
      </c>
    </row>
    <row r="72" spans="2:21" x14ac:dyDescent="0.25">
      <c r="B72" s="14"/>
      <c r="C72" s="14"/>
      <c r="D72" s="14"/>
      <c r="E72" s="14">
        <f t="shared" si="22"/>
        <v>0.23000000000000007</v>
      </c>
      <c r="F72" s="14">
        <f t="shared" si="23"/>
        <v>3.7953939748931313E-3</v>
      </c>
      <c r="H72" s="14"/>
      <c r="I72" s="14"/>
      <c r="J72" s="14"/>
      <c r="K72" s="14">
        <f t="shared" si="24"/>
        <v>0.23000000000000007</v>
      </c>
      <c r="L72" s="14">
        <f t="shared" si="25"/>
        <v>4.0375225433476334E-3</v>
      </c>
      <c r="M72" s="14">
        <f t="shared" si="26"/>
        <v>4.0600409181635634E-3</v>
      </c>
      <c r="P72" s="14">
        <f t="shared" si="27"/>
        <v>0.19000000000000003</v>
      </c>
      <c r="Q72" s="14">
        <f t="shared" si="28"/>
        <v>3.240377951386369E-4</v>
      </c>
      <c r="R72" s="14">
        <f t="shared" si="29"/>
        <v>3.4229435724952135E-4</v>
      </c>
      <c r="S72" s="14">
        <f t="shared" si="30"/>
        <v>3.4229474258716725E-4</v>
      </c>
      <c r="T72" s="14">
        <f t="shared" si="31"/>
        <v>3.6105227588045319E-4</v>
      </c>
      <c r="U72" s="14">
        <f t="shared" si="32"/>
        <v>2.2864752298466214E-3</v>
      </c>
    </row>
    <row r="73" spans="2:21" x14ac:dyDescent="0.25">
      <c r="B73" s="14"/>
      <c r="C73" s="14"/>
      <c r="D73" s="14"/>
      <c r="E73" s="14">
        <f t="shared" si="22"/>
        <v>0.24000000000000007</v>
      </c>
      <c r="F73" s="14">
        <f t="shared" si="23"/>
        <v>4.3245380250473784E-3</v>
      </c>
      <c r="H73" s="14"/>
      <c r="I73" s="14"/>
      <c r="J73" s="14"/>
      <c r="K73" s="14">
        <f t="shared" si="24"/>
        <v>0.24000000000000007</v>
      </c>
      <c r="L73" s="14">
        <f t="shared" si="25"/>
        <v>4.5892057574861353E-3</v>
      </c>
      <c r="M73" s="14">
        <f t="shared" si="26"/>
        <v>4.6127286418722723E-3</v>
      </c>
      <c r="P73" s="14">
        <f t="shared" si="27"/>
        <v>0.20000000000000004</v>
      </c>
      <c r="Q73" s="14">
        <f t="shared" si="28"/>
        <v>3.6105227968976717E-4</v>
      </c>
      <c r="R73" s="14">
        <f t="shared" si="29"/>
        <v>3.803108609575807E-4</v>
      </c>
      <c r="S73" s="14">
        <f t="shared" si="30"/>
        <v>3.8031133699427676E-4</v>
      </c>
      <c r="T73" s="14">
        <f t="shared" si="31"/>
        <v>4.0007111750593098E-4</v>
      </c>
      <c r="U73" s="14">
        <f t="shared" si="32"/>
        <v>2.6668698620298569E-3</v>
      </c>
    </row>
    <row r="74" spans="2:21" x14ac:dyDescent="0.25">
      <c r="B74" s="14"/>
      <c r="C74" s="14"/>
      <c r="D74" s="14"/>
      <c r="E74" s="14">
        <f t="shared" si="22"/>
        <v>0.25000000000000006</v>
      </c>
      <c r="F74" s="14">
        <f t="shared" si="23"/>
        <v>4.9007250413386797E-3</v>
      </c>
      <c r="H74" s="14"/>
      <c r="I74" s="14"/>
      <c r="J74" s="14"/>
      <c r="K74" s="14">
        <f t="shared" si="24"/>
        <v>0.25000000000000006</v>
      </c>
      <c r="L74" s="14">
        <f t="shared" si="25"/>
        <v>5.1889414145275085E-3</v>
      </c>
      <c r="M74" s="14">
        <f t="shared" si="26"/>
        <v>5.2134696537649069E-3</v>
      </c>
      <c r="P74" s="14">
        <f t="shared" si="27"/>
        <v>0.21000000000000005</v>
      </c>
      <c r="Q74" s="14">
        <f t="shared" si="28"/>
        <v>4.0007112194861023E-4</v>
      </c>
      <c r="R74" s="14">
        <f t="shared" si="29"/>
        <v>4.2033219146704473E-4</v>
      </c>
      <c r="S74" s="14">
        <f t="shared" si="30"/>
        <v>4.2033277335902286E-4</v>
      </c>
      <c r="T74" s="14">
        <f t="shared" si="31"/>
        <v>4.4109530820111975E-4</v>
      </c>
      <c r="U74" s="14">
        <f t="shared" si="32"/>
        <v>3.0872859219968343E-3</v>
      </c>
    </row>
    <row r="75" spans="2:21" x14ac:dyDescent="0.25">
      <c r="B75" s="14"/>
      <c r="C75" s="14"/>
      <c r="D75" s="14"/>
      <c r="E75" s="14">
        <f t="shared" si="22"/>
        <v>0.26000000000000006</v>
      </c>
      <c r="F75" s="14">
        <f t="shared" si="23"/>
        <v>5.525965212397988E-3</v>
      </c>
      <c r="H75" s="14"/>
      <c r="I75" s="14"/>
      <c r="J75" s="14"/>
      <c r="K75" s="14">
        <f t="shared" si="24"/>
        <v>0.26000000000000006</v>
      </c>
      <c r="L75" s="14">
        <f t="shared" si="25"/>
        <v>5.8387414564232149E-3</v>
      </c>
      <c r="M75" s="14">
        <f t="shared" si="26"/>
        <v>5.8642760096030361E-3</v>
      </c>
      <c r="P75" s="14">
        <f t="shared" si="27"/>
        <v>0.22000000000000006</v>
      </c>
      <c r="Q75" s="14">
        <f t="shared" si="28"/>
        <v>4.4109531334364185E-4</v>
      </c>
      <c r="R75" s="14">
        <f t="shared" si="29"/>
        <v>4.6235941762984192E-4</v>
      </c>
      <c r="S75" s="14">
        <f t="shared" si="30"/>
        <v>4.6236012214142906E-4</v>
      </c>
      <c r="T75" s="14">
        <f t="shared" si="31"/>
        <v>4.8412599987038697E-4</v>
      </c>
      <c r="U75" s="14">
        <f t="shared" si="32"/>
        <v>3.549729320789596E-3</v>
      </c>
    </row>
    <row r="76" spans="2:21" x14ac:dyDescent="0.25">
      <c r="B76" s="14"/>
      <c r="C76" s="14"/>
      <c r="D76" s="14"/>
      <c r="E76" s="14">
        <f t="shared" si="22"/>
        <v>0.27000000000000007</v>
      </c>
      <c r="F76" s="14">
        <f t="shared" si="23"/>
        <v>6.2022705753132746E-3</v>
      </c>
      <c r="H76" s="14"/>
      <c r="I76" s="14"/>
      <c r="J76" s="14"/>
      <c r="K76" s="14">
        <f t="shared" si="24"/>
        <v>0.27000000000000007</v>
      </c>
      <c r="L76" s="14">
        <f t="shared" si="25"/>
        <v>6.5406199069342041E-3</v>
      </c>
      <c r="M76" s="14">
        <f t="shared" si="26"/>
        <v>6.5671618568124554E-3</v>
      </c>
      <c r="P76" s="14">
        <f t="shared" si="27"/>
        <v>0.23000000000000007</v>
      </c>
      <c r="Q76" s="14">
        <f t="shared" si="28"/>
        <v>4.84126005782509E-4</v>
      </c>
      <c r="R76" s="14">
        <f t="shared" si="29"/>
        <v>5.0639377689025943E-4</v>
      </c>
      <c r="S76" s="14">
        <f t="shared" si="30"/>
        <v>5.0639462247752912E-4</v>
      </c>
      <c r="T76" s="14">
        <f t="shared" si="31"/>
        <v>5.2916452141443175E-4</v>
      </c>
      <c r="U76" s="14">
        <f t="shared" si="32"/>
        <v>4.0562072084450156E-3</v>
      </c>
    </row>
    <row r="77" spans="2:21" x14ac:dyDescent="0.25">
      <c r="B77" s="14"/>
      <c r="C77" s="14"/>
      <c r="D77" s="14"/>
      <c r="E77" s="14">
        <f t="shared" si="22"/>
        <v>0.28000000000000008</v>
      </c>
      <c r="F77" s="14">
        <f t="shared" si="23"/>
        <v>6.931655256916169E-3</v>
      </c>
      <c r="H77" s="14"/>
      <c r="I77" s="14"/>
      <c r="J77" s="14"/>
      <c r="K77" s="14">
        <f t="shared" si="24"/>
        <v>0.28000000000000008</v>
      </c>
      <c r="L77" s="14">
        <f t="shared" si="25"/>
        <v>7.2965931329609917E-3</v>
      </c>
      <c r="M77" s="14">
        <f t="shared" si="26"/>
        <v>7.3241436962434639E-3</v>
      </c>
      <c r="P77" s="14">
        <f t="shared" si="27"/>
        <v>0.24000000000000007</v>
      </c>
      <c r="Q77" s="14">
        <f t="shared" si="28"/>
        <v>5.2916452816917869E-4</v>
      </c>
      <c r="R77" s="14">
        <f t="shared" si="29"/>
        <v>5.5243669221665954E-4</v>
      </c>
      <c r="S77" s="14">
        <f t="shared" si="30"/>
        <v>5.5243769911185784E-4</v>
      </c>
      <c r="T77" s="14">
        <f t="shared" si="31"/>
        <v>5.7621239607883986E-4</v>
      </c>
      <c r="U77" s="14">
        <f t="shared" si="32"/>
        <v>4.6087281595958577E-3</v>
      </c>
    </row>
    <row r="78" spans="2:21" x14ac:dyDescent="0.25">
      <c r="B78" s="14"/>
      <c r="C78" s="14"/>
      <c r="D78" s="14"/>
      <c r="E78" s="14">
        <f t="shared" si="22"/>
        <v>0.29000000000000009</v>
      </c>
      <c r="F78" s="14">
        <f t="shared" si="23"/>
        <v>7.7161357353621764E-3</v>
      </c>
      <c r="H78" s="14"/>
      <c r="I78" s="14"/>
      <c r="J78" s="14"/>
      <c r="K78" s="14">
        <f t="shared" si="24"/>
        <v>0.29000000000000009</v>
      </c>
      <c r="L78" s="14">
        <f t="shared" si="25"/>
        <v>8.1086801270522958E-3</v>
      </c>
      <c r="M78" s="14">
        <f t="shared" si="26"/>
        <v>8.1372406651148942E-3</v>
      </c>
      <c r="P78" s="14">
        <f t="shared" si="27"/>
        <v>0.25000000000000006</v>
      </c>
      <c r="Q78" s="14">
        <f t="shared" si="28"/>
        <v>5.7621240375249085E-4</v>
      </c>
      <c r="R78" s="14">
        <f t="shared" si="29"/>
        <v>6.0048978986763728E-4</v>
      </c>
      <c r="S78" s="14">
        <f t="shared" si="30"/>
        <v>6.0049098016450139E-4</v>
      </c>
      <c r="T78" s="14">
        <f t="shared" si="31"/>
        <v>6.252713596404608E-4</v>
      </c>
      <c r="U78" s="14">
        <f t="shared" si="32"/>
        <v>5.2093023768387293E-3</v>
      </c>
    </row>
    <row r="79" spans="2:21" x14ac:dyDescent="0.25">
      <c r="B79" s="14"/>
      <c r="C79" s="14"/>
      <c r="D79" s="14"/>
      <c r="E79" s="14">
        <f t="shared" si="22"/>
        <v>0.3000000000000001</v>
      </c>
      <c r="F79" s="14">
        <f t="shared" si="23"/>
        <v>8.557731122869042E-3</v>
      </c>
      <c r="H79" s="14"/>
      <c r="I79" s="14"/>
      <c r="J79" s="14"/>
      <c r="K79" s="14">
        <f t="shared" si="24"/>
        <v>0.3000000000000001</v>
      </c>
      <c r="L79" s="14">
        <f t="shared" si="25"/>
        <v>8.9789028119713152E-3</v>
      </c>
      <c r="M79" s="14">
        <f t="shared" si="26"/>
        <v>9.0084748420216389E-3</v>
      </c>
      <c r="P79" s="14">
        <f t="shared" si="27"/>
        <v>0.26000000000000006</v>
      </c>
      <c r="Q79" s="14">
        <f t="shared" si="28"/>
        <v>6.2527136831253374E-4</v>
      </c>
      <c r="R79" s="14">
        <f t="shared" si="29"/>
        <v>6.5055491799949491E-4</v>
      </c>
      <c r="S79" s="14">
        <f t="shared" si="30"/>
        <v>6.5055631573959305E-4</v>
      </c>
      <c r="T79" s="14">
        <f t="shared" si="31"/>
        <v>6.7634337943897019E-4</v>
      </c>
      <c r="U79" s="14">
        <f t="shared" si="32"/>
        <v>5.8599419127103427E-3</v>
      </c>
    </row>
    <row r="80" spans="2:21" x14ac:dyDescent="0.25">
      <c r="B80" s="14"/>
      <c r="C80" s="14"/>
      <c r="D80" s="14"/>
      <c r="E80" s="14">
        <f t="shared" si="22"/>
        <v>0.31000000000000011</v>
      </c>
      <c r="F80" s="14">
        <f t="shared" si="23"/>
        <v>9.4584634704887559E-3</v>
      </c>
      <c r="H80" s="14"/>
      <c r="I80" s="14"/>
      <c r="J80" s="14"/>
      <c r="K80" s="14">
        <f t="shared" si="24"/>
        <v>0.31000000000000011</v>
      </c>
      <c r="L80" s="14">
        <f t="shared" si="25"/>
        <v>9.9092863682114334E-3</v>
      </c>
      <c r="M80" s="14">
        <f t="shared" si="26"/>
        <v>9.9398715748981719E-3</v>
      </c>
      <c r="P80" s="14">
        <f t="shared" si="27"/>
        <v>0.27000000000000007</v>
      </c>
      <c r="Q80" s="14">
        <f t="shared" si="28"/>
        <v>6.7634338919220368E-4</v>
      </c>
      <c r="R80" s="14">
        <f t="shared" si="29"/>
        <v>7.0263416612289121E-4</v>
      </c>
      <c r="S80" s="14">
        <f t="shared" si="30"/>
        <v>7.0263579738312596E-4</v>
      </c>
      <c r="T80" s="14">
        <f t="shared" si="31"/>
        <v>7.2943067426201047E-4</v>
      </c>
      <c r="U80" s="14">
        <f t="shared" si="32"/>
        <v>6.5626609111213837E-3</v>
      </c>
    </row>
    <row r="81" spans="2:21" x14ac:dyDescent="0.25">
      <c r="B81" s="14"/>
      <c r="C81" s="14"/>
      <c r="D81" s="14"/>
      <c r="E81" s="14">
        <f t="shared" si="22"/>
        <v>0.32000000000000012</v>
      </c>
      <c r="F81" s="14">
        <f t="shared" si="23"/>
        <v>1.0420358095800983E-2</v>
      </c>
      <c r="H81" s="14"/>
      <c r="I81" s="14"/>
      <c r="J81" s="14"/>
      <c r="K81" s="14">
        <f t="shared" si="24"/>
        <v>0.32000000000000012</v>
      </c>
      <c r="L81" s="14">
        <f t="shared" si="25"/>
        <v>1.0901859585367428E-2</v>
      </c>
      <c r="M81" s="14">
        <f t="shared" si="26"/>
        <v>1.0933459832844895E-2</v>
      </c>
      <c r="P81" s="14">
        <f t="shared" si="27"/>
        <v>0.28000000000000008</v>
      </c>
      <c r="Q81" s="14">
        <f t="shared" si="28"/>
        <v>7.2943068518234401E-4</v>
      </c>
      <c r="R81" s="14">
        <f t="shared" si="29"/>
        <v>7.5672988541760538E-4</v>
      </c>
      <c r="S81" s="14">
        <f t="shared" si="30"/>
        <v>7.5673177839903584E-4</v>
      </c>
      <c r="T81" s="14">
        <f t="shared" si="31"/>
        <v>7.8453573509343442E-4</v>
      </c>
      <c r="U81" s="14">
        <f t="shared" si="32"/>
        <v>7.3194758691062269E-3</v>
      </c>
    </row>
    <row r="82" spans="2:21" x14ac:dyDescent="0.25">
      <c r="B82" s="14"/>
      <c r="C82" s="14"/>
      <c r="D82" s="14"/>
      <c r="E82" s="14">
        <f t="shared" ref="E82:E113" si="33">E81+$B$49</f>
        <v>0.33000000000000013</v>
      </c>
      <c r="F82" s="14">
        <f t="shared" ref="F82:F113" si="34">F81+($B$49)*((E81^2)+(F81^2))</f>
        <v>1.1445443934429431E-2</v>
      </c>
      <c r="H82" s="14"/>
      <c r="I82" s="14"/>
      <c r="J82" s="14"/>
      <c r="K82" s="14">
        <f t="shared" ref="K82:K113" si="35">K81+$H$49</f>
        <v>0.33000000000000013</v>
      </c>
      <c r="L82" s="14">
        <f t="shared" ref="L82:L113" si="36">M81+($H$49)*((K81^2)+(M81^2))</f>
        <v>1.1958655238284059E-2</v>
      </c>
      <c r="M82" s="14">
        <f t="shared" ref="M82:M113" si="37">M81+($H$49/2)*(((K81^2)+(M81^2))+((K82^2)+(L82^2)))</f>
        <v>1.1991272582740018E-2</v>
      </c>
      <c r="P82" s="14">
        <f t="shared" si="27"/>
        <v>0.29000000000000009</v>
      </c>
      <c r="Q82" s="14">
        <f t="shared" si="28"/>
        <v>7.8453574726998476E-4</v>
      </c>
      <c r="R82" s="14">
        <f t="shared" si="29"/>
        <v>8.1284470991553755E-4</v>
      </c>
      <c r="S82" s="14">
        <f t="shared" si="30"/>
        <v>8.1284689503368648E-4</v>
      </c>
      <c r="T82" s="14">
        <f t="shared" si="31"/>
        <v>8.4166134673540206E-4</v>
      </c>
      <c r="U82" s="14">
        <f t="shared" si="32"/>
        <v>8.1324059197568667E-3</v>
      </c>
    </row>
    <row r="83" spans="2:21" x14ac:dyDescent="0.25">
      <c r="B83" s="14"/>
      <c r="C83" s="14"/>
      <c r="D83" s="14"/>
      <c r="E83" s="14">
        <f t="shared" si="33"/>
        <v>0.34000000000000014</v>
      </c>
      <c r="F83" s="14">
        <f t="shared" si="34"/>
        <v>1.2535753916297993E-2</v>
      </c>
      <c r="H83" s="14"/>
      <c r="I83" s="14"/>
      <c r="J83" s="14"/>
      <c r="K83" s="14">
        <f t="shared" si="35"/>
        <v>0.34000000000000014</v>
      </c>
      <c r="L83" s="14">
        <f t="shared" si="36"/>
        <v>1.3081710488921556E-2</v>
      </c>
      <c r="M83" s="14">
        <f t="shared" si="37"/>
        <v>1.3115347191577366E-2</v>
      </c>
      <c r="P83" s="14">
        <f t="shared" si="27"/>
        <v>0.3000000000000001</v>
      </c>
      <c r="Q83" s="14">
        <f t="shared" si="28"/>
        <v>8.4166136026043753E-4</v>
      </c>
      <c r="R83" s="14">
        <f t="shared" si="29"/>
        <v>8.7098157856333705E-4</v>
      </c>
      <c r="S83" s="14">
        <f t="shared" si="30"/>
        <v>8.7098408854016825E-4</v>
      </c>
      <c r="T83" s="14">
        <f t="shared" si="31"/>
        <v>9.0081061031641572E-4</v>
      </c>
      <c r="U83" s="14">
        <f t="shared" si="32"/>
        <v>9.0034731372208437E-3</v>
      </c>
    </row>
    <row r="84" spans="2:21" x14ac:dyDescent="0.25">
      <c r="B84" s="14"/>
      <c r="C84" s="14"/>
      <c r="D84" s="14"/>
      <c r="E84" s="14">
        <f t="shared" si="33"/>
        <v>0.35000000000000014</v>
      </c>
      <c r="F84" s="14">
        <f t="shared" si="34"/>
        <v>1.3693325367560493E-2</v>
      </c>
      <c r="H84" s="14"/>
      <c r="I84" s="14"/>
      <c r="J84" s="14"/>
      <c r="K84" s="14">
        <f t="shared" si="35"/>
        <v>0.35000000000000014</v>
      </c>
      <c r="L84" s="14">
        <f t="shared" si="36"/>
        <v>1.4273067314896923E-2</v>
      </c>
      <c r="M84" s="14">
        <f t="shared" si="37"/>
        <v>1.4307725855490023E-2</v>
      </c>
      <c r="P84" s="14">
        <f t="shared" si="27"/>
        <v>0.31000000000000011</v>
      </c>
      <c r="Q84" s="14">
        <f t="shared" si="28"/>
        <v>9.0081062528532725E-4</v>
      </c>
      <c r="R84" s="14">
        <f t="shared" si="29"/>
        <v>9.3114375817744861E-4</v>
      </c>
      <c r="S84" s="14">
        <f t="shared" si="30"/>
        <v>9.3114662813520964E-4</v>
      </c>
      <c r="T84" s="14">
        <f t="shared" si="31"/>
        <v>9.6198696669882273E-4</v>
      </c>
      <c r="U84" s="14">
        <f t="shared" si="32"/>
        <v>9.9347028646557551E-3</v>
      </c>
    </row>
    <row r="85" spans="2:21" x14ac:dyDescent="0.25">
      <c r="B85" s="14"/>
      <c r="C85" s="14"/>
      <c r="D85" s="14"/>
      <c r="E85" s="14">
        <f t="shared" si="33"/>
        <v>0.36000000000000015</v>
      </c>
      <c r="F85" s="14">
        <f t="shared" si="34"/>
        <v>1.4920200439156713E-2</v>
      </c>
      <c r="H85" s="14"/>
      <c r="I85" s="14"/>
      <c r="J85" s="14"/>
      <c r="K85" s="14">
        <f t="shared" si="35"/>
        <v>0.36000000000000015</v>
      </c>
      <c r="L85" s="14">
        <f t="shared" si="36"/>
        <v>1.5534772965681582E-2</v>
      </c>
      <c r="M85" s="14">
        <f t="shared" si="37"/>
        <v>1.5570456056441279E-2</v>
      </c>
      <c r="P85" s="14">
        <f t="shared" si="27"/>
        <v>0.32000000000000012</v>
      </c>
      <c r="Q85" s="14">
        <f t="shared" si="28"/>
        <v>9.6198698321009078E-4</v>
      </c>
      <c r="R85" s="14">
        <f t="shared" si="29"/>
        <v>9.9333486730585887E-4</v>
      </c>
      <c r="S85" s="14">
        <f t="shared" si="30"/>
        <v>9.9333813486300517E-4</v>
      </c>
      <c r="T85" s="14">
        <f t="shared" si="31"/>
        <v>1.0251942208008725E-3</v>
      </c>
      <c r="U85" s="14">
        <f t="shared" si="32"/>
        <v>1.0928124066047203E-2</v>
      </c>
    </row>
    <row r="86" spans="2:21" x14ac:dyDescent="0.25">
      <c r="B86" s="14"/>
      <c r="C86" s="14"/>
      <c r="D86" s="14"/>
      <c r="E86" s="14">
        <f t="shared" si="33"/>
        <v>0.37000000000000016</v>
      </c>
      <c r="F86" s="14">
        <f t="shared" si="34"/>
        <v>1.6218426562968159E-2</v>
      </c>
      <c r="H86" s="14"/>
      <c r="I86" s="14"/>
      <c r="J86" s="14"/>
      <c r="K86" s="14">
        <f t="shared" si="35"/>
        <v>0.37000000000000016</v>
      </c>
      <c r="L86" s="14">
        <f t="shared" si="36"/>
        <v>1.6868880447459336E-2</v>
      </c>
      <c r="M86" s="14">
        <f t="shared" si="37"/>
        <v>1.690559104758806E-2</v>
      </c>
      <c r="P86" s="14">
        <f t="shared" ref="P86:P117" si="38">P85+$S$50</f>
        <v>0.33000000000000013</v>
      </c>
      <c r="Q86" s="14">
        <f t="shared" ref="Q86:Q117" si="39">$S$50*((P85^2)+(U85^2))</f>
        <v>1.02519423895603E-3</v>
      </c>
      <c r="R86" s="14">
        <f t="shared" ref="R86:R117" si="40">$S$50*(((P85+(1/2)*$S$50)^2)+((U85+(1/2)*Q86)^2))</f>
        <v>1.0575589010124501E-3</v>
      </c>
      <c r="S86" s="14">
        <f t="shared" ref="S86:S117" si="41">$S$50*(((P85+(1/2)*$S$50)^2)+((U85+(1/2)*R86)^2))</f>
        <v>1.057562606381877E-3</v>
      </c>
      <c r="T86" s="14">
        <f t="shared" ref="T86:T117" si="42">$S$50*(((P85+$S$50)^2)+((U85+S86)^2))</f>
        <v>1.0904365668500972E-3</v>
      </c>
      <c r="U86" s="14">
        <f t="shared" ref="U86:U117" si="43">U85+(1/6)*(Q86+2*R86+2*S86+T86)</f>
        <v>1.1985769702813001E-2</v>
      </c>
    </row>
    <row r="87" spans="2:21" x14ac:dyDescent="0.25">
      <c r="B87" s="14"/>
      <c r="C87" s="14"/>
      <c r="D87" s="14"/>
      <c r="E87" s="14">
        <f t="shared" si="33"/>
        <v>0.38000000000000017</v>
      </c>
      <c r="F87" s="14">
        <f t="shared" si="34"/>
        <v>1.7590056936569943E-2</v>
      </c>
      <c r="H87" s="14"/>
      <c r="I87" s="14"/>
      <c r="J87" s="14"/>
      <c r="K87" s="14">
        <f t="shared" si="35"/>
        <v>0.38000000000000017</v>
      </c>
      <c r="L87" s="14">
        <f t="shared" si="36"/>
        <v>1.8277449037674743E-2</v>
      </c>
      <c r="M87" s="14">
        <f t="shared" si="37"/>
        <v>1.8315190368348028E-2</v>
      </c>
      <c r="P87" s="14">
        <f t="shared" si="38"/>
        <v>0.34000000000000014</v>
      </c>
      <c r="Q87" s="14">
        <f t="shared" si="39"/>
        <v>1.0904365867536897E-3</v>
      </c>
      <c r="R87" s="14">
        <f t="shared" si="40"/>
        <v>1.1238202566016074E-3</v>
      </c>
      <c r="S87" s="14">
        <f t="shared" si="41"/>
        <v>1.1238244426914424E-3</v>
      </c>
      <c r="T87" s="14">
        <f t="shared" si="42"/>
        <v>1.1577186145865993E-3</v>
      </c>
      <c r="U87" s="14">
        <f t="shared" si="43"/>
        <v>1.3109677136134066E-2</v>
      </c>
    </row>
    <row r="88" spans="2:21" x14ac:dyDescent="0.25">
      <c r="B88" s="14"/>
      <c r="C88" s="14"/>
      <c r="D88" s="14"/>
      <c r="E88" s="14">
        <f t="shared" si="33"/>
        <v>0.39000000000000018</v>
      </c>
      <c r="F88" s="14">
        <f t="shared" si="34"/>
        <v>1.9037151037600262E-2</v>
      </c>
      <c r="H88" s="14"/>
      <c r="I88" s="14"/>
      <c r="J88" s="14"/>
      <c r="K88" s="14">
        <f t="shared" si="35"/>
        <v>0.39000000000000018</v>
      </c>
      <c r="L88" s="14">
        <f t="shared" si="36"/>
        <v>1.9762544830330318E-2</v>
      </c>
      <c r="M88" s="14">
        <f t="shared" si="37"/>
        <v>1.9801320390230026E-2</v>
      </c>
      <c r="P88" s="14">
        <f t="shared" si="38"/>
        <v>0.35000000000000014</v>
      </c>
      <c r="Q88" s="14">
        <f t="shared" si="39"/>
        <v>1.1577186363461377E-3</v>
      </c>
      <c r="R88" s="14">
        <f t="shared" si="40"/>
        <v>1.1921237603026099E-3</v>
      </c>
      <c r="S88" s="14">
        <f t="shared" si="41"/>
        <v>1.1921284728198262E-3</v>
      </c>
      <c r="T88" s="14">
        <f t="shared" si="42"/>
        <v>1.2270454164367642E-3</v>
      </c>
      <c r="U88" s="14">
        <f t="shared" si="43"/>
        <v>1.4301888555972028E-2</v>
      </c>
    </row>
    <row r="89" spans="2:21" x14ac:dyDescent="0.25">
      <c r="B89" s="14"/>
      <c r="C89" s="14"/>
      <c r="D89" s="14"/>
      <c r="E89" s="14">
        <f t="shared" si="33"/>
        <v>0.40000000000000019</v>
      </c>
      <c r="F89" s="14">
        <f t="shared" si="34"/>
        <v>2.0561775168796547E-2</v>
      </c>
      <c r="H89" s="14"/>
      <c r="I89" s="14"/>
      <c r="J89" s="14"/>
      <c r="K89" s="14">
        <f t="shared" si="35"/>
        <v>0.40000000000000019</v>
      </c>
      <c r="L89" s="14">
        <f t="shared" si="36"/>
        <v>2.1326241313121993E-2</v>
      </c>
      <c r="M89" s="14">
        <f t="shared" si="37"/>
        <v>2.1366054894518739E-2</v>
      </c>
      <c r="P89" s="14">
        <f t="shared" si="38"/>
        <v>0.36000000000000015</v>
      </c>
      <c r="Q89" s="14">
        <f t="shared" si="39"/>
        <v>1.2270454401626754E-3</v>
      </c>
      <c r="R89" s="14">
        <f t="shared" si="40"/>
        <v>1.2624746949353395E-3</v>
      </c>
      <c r="S89" s="14">
        <f t="shared" si="41"/>
        <v>1.262479982492481E-3</v>
      </c>
      <c r="T89" s="14">
        <f t="shared" si="42"/>
        <v>1.2984224956800125E-3</v>
      </c>
      <c r="U89" s="14">
        <f t="shared" si="43"/>
        <v>1.5564451437755082E-2</v>
      </c>
    </row>
    <row r="90" spans="2:21" x14ac:dyDescent="0.25">
      <c r="B90" s="14"/>
      <c r="C90" s="14"/>
      <c r="D90" s="14"/>
      <c r="E90" s="14">
        <f t="shared" si="33"/>
        <v>0.4100000000000002</v>
      </c>
      <c r="F90" s="14">
        <f t="shared" si="34"/>
        <v>2.2166003034777469E-2</v>
      </c>
      <c r="H90" s="14"/>
      <c r="I90" s="14"/>
      <c r="J90" s="14"/>
      <c r="K90" s="14">
        <f t="shared" si="35"/>
        <v>0.4100000000000002</v>
      </c>
      <c r="L90" s="14">
        <f t="shared" si="36"/>
        <v>2.2970619977536296E-2</v>
      </c>
      <c r="M90" s="14">
        <f t="shared" si="37"/>
        <v>2.3011475682938282E-2</v>
      </c>
      <c r="P90" s="14">
        <f t="shared" si="38"/>
        <v>0.37000000000000016</v>
      </c>
      <c r="Q90" s="14">
        <f t="shared" si="39"/>
        <v>1.2984225214855835E-3</v>
      </c>
      <c r="R90" s="14">
        <f t="shared" si="40"/>
        <v>1.3348788285810079E-3</v>
      </c>
      <c r="S90" s="14">
        <f t="shared" si="41"/>
        <v>1.3348847428063285E-3</v>
      </c>
      <c r="T90" s="14">
        <f t="shared" si="42"/>
        <v>1.3718558756334377E-3</v>
      </c>
      <c r="U90" s="14">
        <f t="shared" si="43"/>
        <v>1.6899419027737363E-2</v>
      </c>
    </row>
    <row r="91" spans="2:21" x14ac:dyDescent="0.25">
      <c r="B91" s="14"/>
      <c r="C91" s="14"/>
      <c r="D91" s="14"/>
      <c r="E91" s="14">
        <f t="shared" si="33"/>
        <v>0.42000000000000021</v>
      </c>
      <c r="F91" s="14">
        <f t="shared" si="34"/>
        <v>2.385191635168285E-2</v>
      </c>
      <c r="H91" s="14"/>
      <c r="I91" s="14"/>
      <c r="J91" s="14"/>
      <c r="K91" s="14">
        <f t="shared" si="35"/>
        <v>0.42000000000000021</v>
      </c>
      <c r="L91" s="14">
        <f t="shared" si="36"/>
        <v>2.4697770963069347E-2</v>
      </c>
      <c r="M91" s="14">
        <f t="shared" si="37"/>
        <v>2.4739673222456536E-2</v>
      </c>
      <c r="P91" s="14">
        <f t="shared" si="38"/>
        <v>0.38000000000000017</v>
      </c>
      <c r="Q91" s="14">
        <f t="shared" si="39"/>
        <v>1.3718559036347518E-3</v>
      </c>
      <c r="R91" s="14">
        <f t="shared" si="40"/>
        <v>1.4093424442839144E-3</v>
      </c>
      <c r="S91" s="14">
        <f t="shared" si="41"/>
        <v>1.4093490399352602E-3</v>
      </c>
      <c r="T91" s="14">
        <f t="shared" si="42"/>
        <v>1.4473521098815599E-3</v>
      </c>
      <c r="U91" s="14">
        <f t="shared" si="43"/>
        <v>1.8308850858063139E-2</v>
      </c>
    </row>
    <row r="92" spans="2:21" x14ac:dyDescent="0.25">
      <c r="B92" s="14"/>
      <c r="C92" s="14"/>
      <c r="D92" s="14"/>
      <c r="E92" s="14">
        <f t="shared" si="33"/>
        <v>0.43000000000000022</v>
      </c>
      <c r="F92" s="14">
        <f t="shared" si="34"/>
        <v>2.5621605490819328E-2</v>
      </c>
      <c r="H92" s="14"/>
      <c r="I92" s="14"/>
      <c r="J92" s="14"/>
      <c r="K92" s="14">
        <f t="shared" si="35"/>
        <v>0.43000000000000022</v>
      </c>
      <c r="L92" s="14">
        <f t="shared" si="36"/>
        <v>2.6509793736768077E-2</v>
      </c>
      <c r="M92" s="14">
        <f t="shared" si="37"/>
        <v>2.6552747325432138E-2</v>
      </c>
      <c r="P92" s="14">
        <f t="shared" si="38"/>
        <v>0.39000000000000018</v>
      </c>
      <c r="Q92" s="14">
        <f t="shared" si="39"/>
        <v>1.4473521401974292E-3</v>
      </c>
      <c r="R92" s="14">
        <f t="shared" si="40"/>
        <v>1.4858723708127133E-3</v>
      </c>
      <c r="S92" s="14">
        <f t="shared" si="41"/>
        <v>1.4858797058954984E-3</v>
      </c>
      <c r="T92" s="14">
        <f t="shared" si="42"/>
        <v>1.5249183135809987E-3</v>
      </c>
      <c r="U92" s="14">
        <f t="shared" si="43"/>
        <v>1.9794813292595616E-2</v>
      </c>
    </row>
    <row r="93" spans="2:21" x14ac:dyDescent="0.25">
      <c r="B93" s="14"/>
      <c r="C93" s="14"/>
      <c r="D93" s="14"/>
      <c r="E93" s="14">
        <f t="shared" si="33"/>
        <v>0.44000000000000022</v>
      </c>
      <c r="F93" s="14">
        <f t="shared" si="34"/>
        <v>2.7477170157498603E-2</v>
      </c>
      <c r="H93" s="14"/>
      <c r="I93" s="14"/>
      <c r="J93" s="14"/>
      <c r="K93" s="14">
        <f t="shared" si="35"/>
        <v>0.44000000000000022</v>
      </c>
      <c r="L93" s="14">
        <f t="shared" si="36"/>
        <v>2.8408797809337423E-2</v>
      </c>
      <c r="M93" s="14">
        <f t="shared" si="37"/>
        <v>2.8452807866349641E-2</v>
      </c>
      <c r="P93" s="14">
        <f t="shared" si="38"/>
        <v>0.40000000000000019</v>
      </c>
      <c r="Q93" s="14">
        <f t="shared" si="39"/>
        <v>1.5249183463328887E-3</v>
      </c>
      <c r="R93" s="14">
        <f t="shared" si="40"/>
        <v>1.5644760145123171E-3</v>
      </c>
      <c r="S93" s="14">
        <f t="shared" si="41"/>
        <v>1.5644841504019688E-3</v>
      </c>
      <c r="T93" s="14">
        <f t="shared" si="42"/>
        <v>1.6045621958725859E-3</v>
      </c>
      <c r="U93" s="14">
        <f t="shared" si="43"/>
        <v>2.135938010460129E-2</v>
      </c>
    </row>
    <row r="94" spans="2:21" x14ac:dyDescent="0.25">
      <c r="B94" s="14"/>
      <c r="C94" s="14"/>
      <c r="D94" s="14"/>
      <c r="E94" s="14">
        <f t="shared" si="33"/>
        <v>0.45000000000000023</v>
      </c>
      <c r="F94" s="14">
        <f t="shared" si="34"/>
        <v>2.9420720106297246E-2</v>
      </c>
      <c r="H94" s="14"/>
      <c r="I94" s="14"/>
      <c r="J94" s="14"/>
      <c r="K94" s="14">
        <f t="shared" si="35"/>
        <v>0.45000000000000023</v>
      </c>
      <c r="L94" s="14">
        <f t="shared" si="36"/>
        <v>3.0396903489104437E-2</v>
      </c>
      <c r="M94" s="14">
        <f t="shared" si="37"/>
        <v>3.044197553643567E-2</v>
      </c>
      <c r="P94" s="14">
        <f t="shared" si="38"/>
        <v>0.4100000000000002</v>
      </c>
      <c r="Q94" s="14">
        <f t="shared" si="39"/>
        <v>1.6045622311845298E-3</v>
      </c>
      <c r="R94" s="14">
        <f t="shared" si="40"/>
        <v>1.6451613922803877E-3</v>
      </c>
      <c r="S94" s="14">
        <f t="shared" si="41"/>
        <v>1.6451703938496578E-3</v>
      </c>
      <c r="T94" s="14">
        <f t="shared" si="42"/>
        <v>1.6862920934363596E-3</v>
      </c>
      <c r="U94" s="14">
        <f t="shared" si="43"/>
        <v>2.3004633087414787E-2</v>
      </c>
    </row>
    <row r="95" spans="2:21" x14ac:dyDescent="0.25">
      <c r="B95" s="14"/>
      <c r="C95" s="14"/>
      <c r="D95" s="14"/>
      <c r="E95" s="14">
        <f t="shared" si="33"/>
        <v>0.46000000000000024</v>
      </c>
      <c r="F95" s="14">
        <f t="shared" si="34"/>
        <v>3.1454375894012981E-2</v>
      </c>
      <c r="H95" s="14"/>
      <c r="I95" s="14"/>
      <c r="J95" s="14"/>
      <c r="K95" s="14">
        <f t="shared" si="35"/>
        <v>0.46000000000000024</v>
      </c>
      <c r="L95" s="14">
        <f t="shared" si="36"/>
        <v>3.2476242675181281E-2</v>
      </c>
      <c r="M95" s="14">
        <f t="shared" si="37"/>
        <v>3.2522382637499965E-2</v>
      </c>
      <c r="P95" s="14">
        <f t="shared" si="38"/>
        <v>0.42000000000000021</v>
      </c>
      <c r="Q95" s="14">
        <f t="shared" si="39"/>
        <v>1.6862921314348676E-3</v>
      </c>
      <c r="R95" s="14">
        <f t="shared" si="40"/>
        <v>1.7279371657053671E-3</v>
      </c>
      <c r="S95" s="14">
        <f t="shared" si="41"/>
        <v>1.7279471014569406E-3</v>
      </c>
      <c r="T95" s="14">
        <f t="shared" si="42"/>
        <v>1.7701170052279913E-3</v>
      </c>
      <c r="U95" s="14">
        <f t="shared" si="43"/>
        <v>2.4732662699246032E-2</v>
      </c>
    </row>
    <row r="96" spans="2:21" x14ac:dyDescent="0.25">
      <c r="B96" s="14"/>
      <c r="C96" s="14"/>
      <c r="D96" s="14"/>
      <c r="E96" s="14">
        <f t="shared" si="33"/>
        <v>0.47000000000000025</v>
      </c>
      <c r="F96" s="14">
        <f t="shared" si="34"/>
        <v>3.3580269671641801E-2</v>
      </c>
      <c r="H96" s="14"/>
      <c r="I96" s="14"/>
      <c r="J96" s="14"/>
      <c r="K96" s="14">
        <f t="shared" si="35"/>
        <v>0.47000000000000025</v>
      </c>
      <c r="L96" s="14">
        <f t="shared" si="36"/>
        <v>3.4648959691224168E-2</v>
      </c>
      <c r="M96" s="14">
        <f t="shared" si="37"/>
        <v>3.4696173916400487E-2</v>
      </c>
      <c r="P96" s="14">
        <f t="shared" si="38"/>
        <v>0.43000000000000022</v>
      </c>
      <c r="Q96" s="14">
        <f t="shared" si="39"/>
        <v>1.7701170460419486E-3</v>
      </c>
      <c r="R96" s="14">
        <f t="shared" si="40"/>
        <v>1.8128126764062197E-3</v>
      </c>
      <c r="S96" s="14">
        <f t="shared" si="41"/>
        <v>1.8128236186110724E-3</v>
      </c>
      <c r="T96" s="14">
        <f t="shared" si="42"/>
        <v>1.8560466284385172E-3</v>
      </c>
      <c r="U96" s="14">
        <f t="shared" si="43"/>
        <v>2.6545568743331874E-2</v>
      </c>
    </row>
    <row r="97" spans="2:21" x14ac:dyDescent="0.25">
      <c r="B97" s="14"/>
      <c r="C97" s="14"/>
      <c r="D97" s="14"/>
      <c r="E97" s="14">
        <f t="shared" si="33"/>
        <v>0.48000000000000026</v>
      </c>
      <c r="F97" s="14">
        <f t="shared" si="34"/>
        <v>3.5800546016754003E-2</v>
      </c>
      <c r="H97" s="14"/>
      <c r="I97" s="14"/>
      <c r="J97" s="14"/>
      <c r="K97" s="14">
        <f t="shared" si="35"/>
        <v>0.48000000000000026</v>
      </c>
      <c r="L97" s="14">
        <f t="shared" si="36"/>
        <v>3.6917212161244863E-2</v>
      </c>
      <c r="M97" s="14">
        <f t="shared" si="37"/>
        <v>3.6965507441591466E-2</v>
      </c>
      <c r="P97" s="14">
        <f t="shared" si="38"/>
        <v>0.44000000000000022</v>
      </c>
      <c r="Q97" s="14">
        <f t="shared" si="39"/>
        <v>1.8560466721990712E-3</v>
      </c>
      <c r="R97" s="14">
        <f t="shared" si="40"/>
        <v>1.8997979826174719E-3</v>
      </c>
      <c r="S97" s="14">
        <f t="shared" si="41"/>
        <v>1.8998100074594688E-3</v>
      </c>
      <c r="T97" s="14">
        <f t="shared" si="42"/>
        <v>1.9440913957227616E-3</v>
      </c>
      <c r="U97" s="14">
        <f t="shared" si="43"/>
        <v>2.8445461084677826E-2</v>
      </c>
    </row>
    <row r="98" spans="2:21" x14ac:dyDescent="0.25">
      <c r="B98" s="14"/>
      <c r="C98" s="14"/>
      <c r="D98" s="14"/>
      <c r="E98" s="14">
        <f t="shared" si="33"/>
        <v>0.49000000000000027</v>
      </c>
      <c r="F98" s="14">
        <f t="shared" si="34"/>
        <v>3.8117362807704981E-2</v>
      </c>
      <c r="H98" s="14"/>
      <c r="I98" s="14"/>
      <c r="J98" s="14"/>
      <c r="K98" s="14">
        <f t="shared" si="35"/>
        <v>0.49000000000000027</v>
      </c>
      <c r="L98" s="14">
        <f t="shared" si="36"/>
        <v>3.9283171928995615E-2</v>
      </c>
      <c r="M98" s="14">
        <f t="shared" si="37"/>
        <v>3.9332555523277558E-2</v>
      </c>
      <c r="P98" s="14">
        <f t="shared" si="38"/>
        <v>0.45000000000000023</v>
      </c>
      <c r="Q98" s="14">
        <f t="shared" si="39"/>
        <v>1.9440914425632012E-3</v>
      </c>
      <c r="R98" s="14">
        <f t="shared" si="40"/>
        <v>1.9889038970667887E-3</v>
      </c>
      <c r="S98" s="14">
        <f t="shared" si="41"/>
        <v>1.9889170847940322E-3</v>
      </c>
      <c r="T98" s="14">
        <f t="shared" si="42"/>
        <v>2.0342625137456266E-3</v>
      </c>
      <c r="U98" s="14">
        <f t="shared" si="43"/>
        <v>3.0434460404682902E-2</v>
      </c>
    </row>
    <row r="99" spans="2:21" x14ac:dyDescent="0.25">
      <c r="B99" s="14"/>
      <c r="C99" s="14"/>
      <c r="D99" s="14"/>
      <c r="E99" s="14">
        <f t="shared" si="33"/>
        <v>0.50000000000000022</v>
      </c>
      <c r="F99" s="14">
        <f t="shared" si="34"/>
        <v>4.0532892141179125E-2</v>
      </c>
      <c r="H99" s="14"/>
      <c r="I99" s="14"/>
      <c r="J99" s="14"/>
      <c r="K99" s="14">
        <f t="shared" si="35"/>
        <v>0.50000000000000022</v>
      </c>
      <c r="L99" s="14">
        <f t="shared" si="36"/>
        <v>4.1749026022517476E-2</v>
      </c>
      <c r="M99" s="14">
        <f t="shared" si="37"/>
        <v>4.1799505678766662E-2</v>
      </c>
      <c r="P99" s="14">
        <f t="shared" si="38"/>
        <v>0.46000000000000024</v>
      </c>
      <c r="Q99" s="14">
        <f t="shared" si="39"/>
        <v>2.0342625638012442E-3</v>
      </c>
      <c r="R99" s="14">
        <f t="shared" si="40"/>
        <v>2.0801420261961977E-3</v>
      </c>
      <c r="S99" s="14">
        <f t="shared" si="41"/>
        <v>2.0801564612796908E-3</v>
      </c>
      <c r="T99" s="14">
        <f t="shared" si="42"/>
        <v>2.1265720030994059E-3</v>
      </c>
      <c r="U99" s="14">
        <f t="shared" si="43"/>
        <v>3.2514698994991639E-2</v>
      </c>
    </row>
    <row r="100" spans="2:21" x14ac:dyDescent="0.25">
      <c r="B100" s="14"/>
      <c r="C100" s="14"/>
      <c r="D100" s="14"/>
      <c r="E100" s="14">
        <f t="shared" si="33"/>
        <v>0.51000000000000023</v>
      </c>
      <c r="F100" s="14">
        <f t="shared" si="34"/>
        <v>4.304932129463241E-2</v>
      </c>
      <c r="H100" s="14"/>
      <c r="I100" s="14"/>
      <c r="J100" s="14"/>
      <c r="K100" s="14">
        <f t="shared" si="35"/>
        <v>0.51000000000000023</v>
      </c>
      <c r="L100" s="14">
        <f t="shared" si="36"/>
        <v>4.4316977665516559E-2</v>
      </c>
      <c r="M100" s="14">
        <f t="shared" si="37"/>
        <v>4.4368561644688637E-2</v>
      </c>
      <c r="P100" s="14">
        <f t="shared" si="38"/>
        <v>0.47000000000000025</v>
      </c>
      <c r="Q100" s="14">
        <f t="shared" si="39"/>
        <v>2.1265720565073515E-3</v>
      </c>
      <c r="R100" s="14">
        <f t="shared" si="40"/>
        <v>2.1735248107822148E-3</v>
      </c>
      <c r="S100" s="14">
        <f t="shared" si="41"/>
        <v>2.1735405820824164E-3</v>
      </c>
      <c r="T100" s="14">
        <f t="shared" si="42"/>
        <v>2.2210327396495672E-3</v>
      </c>
      <c r="U100" s="14">
        <f t="shared" si="43"/>
        <v>3.4688321591972666E-2</v>
      </c>
    </row>
    <row r="101" spans="2:21" x14ac:dyDescent="0.25">
      <c r="B101" s="14"/>
      <c r="C101" s="14"/>
      <c r="D101" s="14"/>
      <c r="E101" s="14">
        <f t="shared" si="33"/>
        <v>0.52000000000000024</v>
      </c>
      <c r="F101" s="14">
        <f t="shared" si="34"/>
        <v>4.56688537352717E-2</v>
      </c>
      <c r="H101" s="14"/>
      <c r="I101" s="14"/>
      <c r="J101" s="14"/>
      <c r="K101" s="14">
        <f t="shared" si="35"/>
        <v>0.52000000000000024</v>
      </c>
      <c r="L101" s="14">
        <f t="shared" si="36"/>
        <v>4.6989247337312821E-2</v>
      </c>
      <c r="M101" s="14">
        <f t="shared" si="37"/>
        <v>4.7041944437827367E-2</v>
      </c>
      <c r="P101" s="14">
        <f t="shared" si="38"/>
        <v>0.48000000000000026</v>
      </c>
      <c r="Q101" s="14">
        <f t="shared" si="39"/>
        <v>2.2210327965486833E-3</v>
      </c>
      <c r="R101" s="14">
        <f t="shared" si="40"/>
        <v>2.2690655680145219E-3</v>
      </c>
      <c r="S101" s="14">
        <f t="shared" si="41"/>
        <v>2.2690827689564293E-3</v>
      </c>
      <c r="T101" s="14">
        <f t="shared" si="42"/>
        <v>2.3176584973709745E-3</v>
      </c>
      <c r="U101" s="14">
        <f t="shared" si="43"/>
        <v>3.6957486253282927E-2</v>
      </c>
    </row>
    <row r="102" spans="2:21" x14ac:dyDescent="0.25">
      <c r="B102" s="14"/>
      <c r="C102" s="14"/>
      <c r="D102" s="14"/>
      <c r="E102" s="14">
        <f t="shared" si="33"/>
        <v>0.53000000000000025</v>
      </c>
      <c r="F102" s="14">
        <f t="shared" si="34"/>
        <v>4.8393710177286636E-2</v>
      </c>
      <c r="H102" s="14"/>
      <c r="I102" s="14"/>
      <c r="J102" s="14"/>
      <c r="K102" s="14">
        <f t="shared" si="35"/>
        <v>0.53000000000000025</v>
      </c>
      <c r="L102" s="14">
        <f t="shared" si="36"/>
        <v>4.9768073883192286E-2</v>
      </c>
      <c r="M102" s="14">
        <f t="shared" si="37"/>
        <v>4.9821893466400043E-2</v>
      </c>
      <c r="P102" s="14">
        <f t="shared" si="38"/>
        <v>0.49000000000000027</v>
      </c>
      <c r="Q102" s="14">
        <f t="shared" si="39"/>
        <v>2.3176585579016184E-3</v>
      </c>
      <c r="R102" s="14">
        <f t="shared" si="40"/>
        <v>2.3667785350975309E-3</v>
      </c>
      <c r="S102" s="14">
        <f t="shared" si="41"/>
        <v>2.3667972638549586E-3</v>
      </c>
      <c r="T102" s="14">
        <f t="shared" si="42"/>
        <v>2.416463992741365E-3</v>
      </c>
      <c r="U102" s="14">
        <f t="shared" si="43"/>
        <v>3.9324365278040924E-2</v>
      </c>
    </row>
    <row r="103" spans="2:21" x14ac:dyDescent="0.25">
      <c r="B103" s="14"/>
      <c r="C103" s="14"/>
      <c r="D103" s="14"/>
      <c r="E103" s="14">
        <f t="shared" si="33"/>
        <v>0.54000000000000026</v>
      </c>
      <c r="F103" s="14">
        <f t="shared" si="34"/>
        <v>5.122612968913387E-2</v>
      </c>
      <c r="H103" s="14"/>
      <c r="I103" s="14"/>
      <c r="J103" s="14"/>
      <c r="K103" s="14">
        <f t="shared" si="35"/>
        <v>0.54000000000000026</v>
      </c>
      <c r="L103" s="14">
        <f t="shared" si="36"/>
        <v>5.2655715677085817E-2</v>
      </c>
      <c r="M103" s="14">
        <f t="shared" si="37"/>
        <v>5.2710667693710266E-2</v>
      </c>
      <c r="P103" s="14">
        <f t="shared" si="38"/>
        <v>0.50000000000000022</v>
      </c>
      <c r="Q103" s="14">
        <f t="shared" si="39"/>
        <v>2.4164640570452107E-3</v>
      </c>
      <c r="R103" s="14">
        <f t="shared" si="40"/>
        <v>2.4666789144441631E-3</v>
      </c>
      <c r="S103" s="14">
        <f t="shared" si="41"/>
        <v>2.4666992741339305E-3</v>
      </c>
      <c r="T103" s="14">
        <f t="shared" si="42"/>
        <v>2.5174649307640427E-3</v>
      </c>
      <c r="U103" s="14">
        <f t="shared" si="43"/>
        <v>4.179114617220183E-2</v>
      </c>
    </row>
    <row r="104" spans="2:21" x14ac:dyDescent="0.25">
      <c r="B104" s="14"/>
      <c r="C104" s="14"/>
      <c r="D104" s="14"/>
      <c r="E104" s="14">
        <f t="shared" si="33"/>
        <v>0.55000000000000027</v>
      </c>
      <c r="F104" s="14">
        <f t="shared" si="34"/>
        <v>5.4168370852763152E-2</v>
      </c>
      <c r="H104" s="14"/>
      <c r="I104" s="14"/>
      <c r="J104" s="14"/>
      <c r="K104" s="14">
        <f t="shared" si="35"/>
        <v>0.55000000000000027</v>
      </c>
      <c r="L104" s="14">
        <f t="shared" si="36"/>
        <v>5.5654451838597435E-2</v>
      </c>
      <c r="M104" s="14">
        <f t="shared" si="37"/>
        <v>5.5710546856201124E-2</v>
      </c>
      <c r="P104" s="14">
        <f t="shared" si="38"/>
        <v>0.51000000000000023</v>
      </c>
      <c r="Q104" s="14">
        <f t="shared" si="39"/>
        <v>2.5174649989838653E-3</v>
      </c>
      <c r="R104" s="14">
        <f t="shared" si="40"/>
        <v>2.5687829205364777E-3</v>
      </c>
      <c r="S104" s="14">
        <f t="shared" si="41"/>
        <v>2.5688050194232659E-3</v>
      </c>
      <c r="T104" s="14">
        <f t="shared" si="42"/>
        <v>2.6206780526972359E-3</v>
      </c>
      <c r="U104" s="14">
        <f t="shared" si="43"/>
        <v>4.4360032660801928E-2</v>
      </c>
    </row>
    <row r="105" spans="2:21" x14ac:dyDescent="0.25">
      <c r="B105" s="14"/>
      <c r="C105" s="14"/>
      <c r="D105" s="14"/>
      <c r="E105" s="14">
        <f t="shared" si="33"/>
        <v>0.56000000000000028</v>
      </c>
      <c r="F105" s="14">
        <f t="shared" si="34"/>
        <v>5.7222712976771582E-2</v>
      </c>
      <c r="H105" s="14"/>
      <c r="I105" s="14"/>
      <c r="J105" s="14"/>
      <c r="K105" s="14">
        <f t="shared" si="35"/>
        <v>0.56000000000000028</v>
      </c>
      <c r="L105" s="14">
        <f t="shared" si="36"/>
        <v>5.8766583506511295E-2</v>
      </c>
      <c r="M105" s="14">
        <f t="shared" si="37"/>
        <v>5.882383273804135E-2</v>
      </c>
      <c r="P105" s="14">
        <f t="shared" si="38"/>
        <v>0.52000000000000024</v>
      </c>
      <c r="Q105" s="14">
        <f t="shared" si="39"/>
        <v>2.6206781249766766E-3</v>
      </c>
      <c r="R105" s="14">
        <f t="shared" si="40"/>
        <v>2.6731078285334377E-3</v>
      </c>
      <c r="S105" s="14">
        <f t="shared" si="41"/>
        <v>2.6731317802461303E-3</v>
      </c>
      <c r="T105" s="14">
        <f t="shared" si="42"/>
        <v>2.7261211855733893E-3</v>
      </c>
      <c r="U105" s="14">
        <f t="shared" si="43"/>
        <v>4.7033245748820125E-2</v>
      </c>
    </row>
    <row r="106" spans="2:21" x14ac:dyDescent="0.25">
      <c r="B106" s="14"/>
      <c r="C106" s="14"/>
      <c r="D106" s="14"/>
      <c r="E106" s="14">
        <f t="shared" si="33"/>
        <v>0.57000000000000028</v>
      </c>
      <c r="F106" s="14">
        <f t="shared" si="34"/>
        <v>6.0391457365575808E-2</v>
      </c>
      <c r="H106" s="14"/>
      <c r="I106" s="14"/>
      <c r="J106" s="14"/>
      <c r="K106" s="14">
        <f t="shared" si="35"/>
        <v>0.57000000000000028</v>
      </c>
      <c r="L106" s="14">
        <f t="shared" si="36"/>
        <v>6.1994435171021281E-2</v>
      </c>
      <c r="M106" s="14">
        <f t="shared" si="37"/>
        <v>6.2052850504492191E-2</v>
      </c>
      <c r="P106" s="14">
        <f t="shared" si="38"/>
        <v>0.53000000000000025</v>
      </c>
      <c r="Q106" s="14">
        <f t="shared" si="39"/>
        <v>2.7261212620566916E-3</v>
      </c>
      <c r="R106" s="14">
        <f t="shared" si="40"/>
        <v>2.7796720247121238E-3</v>
      </c>
      <c r="S106" s="14">
        <f t="shared" si="41"/>
        <v>2.7796979484724978E-3</v>
      </c>
      <c r="T106" s="14">
        <f t="shared" si="42"/>
        <v>2.8338132935978987E-3</v>
      </c>
      <c r="U106" s="14">
        <f t="shared" si="43"/>
        <v>4.9813024832490761E-2</v>
      </c>
    </row>
    <row r="107" spans="2:21" x14ac:dyDescent="0.25">
      <c r="B107" s="14"/>
      <c r="C107" s="14"/>
      <c r="D107" s="14"/>
      <c r="E107" s="14">
        <f t="shared" si="33"/>
        <v>0.58000000000000029</v>
      </c>
      <c r="F107" s="14">
        <f t="shared" si="34"/>
        <v>6.3676928646803188E-2</v>
      </c>
      <c r="H107" s="14"/>
      <c r="I107" s="14"/>
      <c r="J107" s="14"/>
      <c r="K107" s="14">
        <f t="shared" si="35"/>
        <v>0.58000000000000029</v>
      </c>
      <c r="L107" s="14">
        <f t="shared" si="36"/>
        <v>6.5340356067049521E-2</v>
      </c>
      <c r="M107" s="14">
        <f t="shared" si="37"/>
        <v>6.5399950096425699E-2</v>
      </c>
      <c r="P107" s="14">
        <f t="shared" si="38"/>
        <v>0.54000000000000026</v>
      </c>
      <c r="Q107" s="14">
        <f t="shared" si="39"/>
        <v>2.8338133744296263E-3</v>
      </c>
      <c r="R107" s="14">
        <f t="shared" si="40"/>
        <v>2.8884950588351399E-3</v>
      </c>
      <c r="S107" s="14">
        <f t="shared" si="41"/>
        <v>2.8885230796998314E-3</v>
      </c>
      <c r="T107" s="14">
        <f t="shared" si="42"/>
        <v>2.9437745315234122E-3</v>
      </c>
      <c r="U107" s="14">
        <f t="shared" si="43"/>
        <v>5.2701628862994593E-2</v>
      </c>
    </row>
    <row r="108" spans="2:21" x14ac:dyDescent="0.25">
      <c r="B108" s="14"/>
      <c r="C108" s="14"/>
      <c r="D108" s="14"/>
      <c r="E108" s="14">
        <f t="shared" si="33"/>
        <v>0.5900000000000003</v>
      </c>
      <c r="F108" s="14">
        <f t="shared" si="34"/>
        <v>6.7081476159222095E-2</v>
      </c>
      <c r="H108" s="14"/>
      <c r="I108" s="14"/>
      <c r="J108" s="14"/>
      <c r="K108" s="14">
        <f t="shared" si="35"/>
        <v>0.5900000000000003</v>
      </c>
      <c r="L108" s="14">
        <f t="shared" si="36"/>
        <v>6.8806721631151854E-2</v>
      </c>
      <c r="M108" s="14">
        <f t="shared" si="37"/>
        <v>6.8867507688496907E-2</v>
      </c>
      <c r="P108" s="14">
        <f t="shared" si="38"/>
        <v>0.55000000000000027</v>
      </c>
      <c r="Q108" s="14">
        <f t="shared" si="39"/>
        <v>2.9437746168481313E-3</v>
      </c>
      <c r="R108" s="14">
        <f t="shared" si="40"/>
        <v>2.9995976985437525E-3</v>
      </c>
      <c r="S108" s="14">
        <f t="shared" si="41"/>
        <v>2.999627947660483E-3</v>
      </c>
      <c r="T108" s="14">
        <f t="shared" si="42"/>
        <v>3.0560263001028682E-3</v>
      </c>
      <c r="U108" s="14">
        <f t="shared" si="43"/>
        <v>5.5701337564554504E-2</v>
      </c>
    </row>
    <row r="109" spans="2:21" x14ac:dyDescent="0.25">
      <c r="B109" s="14"/>
      <c r="C109" s="14"/>
      <c r="D109" s="14"/>
      <c r="E109" s="14">
        <f t="shared" si="33"/>
        <v>0.60000000000000031</v>
      </c>
      <c r="F109" s="14">
        <f t="shared" si="34"/>
        <v>7.0607475403659095E-2</v>
      </c>
      <c r="H109" s="14"/>
      <c r="I109" s="14"/>
      <c r="J109" s="14"/>
      <c r="K109" s="14">
        <f t="shared" si="35"/>
        <v>0.60000000000000031</v>
      </c>
      <c r="L109" s="14">
        <f t="shared" si="36"/>
        <v>7.2395935024649166E-2</v>
      </c>
      <c r="M109" s="14">
        <f t="shared" si="37"/>
        <v>7.2457927213613507E-2</v>
      </c>
      <c r="P109" s="14">
        <f t="shared" si="38"/>
        <v>0.56000000000000028</v>
      </c>
      <c r="Q109" s="14">
        <f t="shared" si="39"/>
        <v>3.0560263900648072E-3</v>
      </c>
      <c r="R109" s="14">
        <f t="shared" si="40"/>
        <v>3.1130019858836419E-3</v>
      </c>
      <c r="S109" s="14">
        <f t="shared" si="41"/>
        <v>3.1130346007627666E-3</v>
      </c>
      <c r="T109" s="14">
        <f t="shared" si="42"/>
        <v>3.1705913037320078E-3</v>
      </c>
      <c r="U109" s="14">
        <f t="shared" si="43"/>
        <v>5.8814452709069445E-2</v>
      </c>
    </row>
    <row r="110" spans="2:21" x14ac:dyDescent="0.25">
      <c r="B110" s="14"/>
      <c r="C110" s="14"/>
      <c r="D110" s="14"/>
      <c r="E110" s="14">
        <f t="shared" si="33"/>
        <v>0.61000000000000032</v>
      </c>
      <c r="F110" s="14">
        <f t="shared" si="34"/>
        <v>7.4257329559487883E-2</v>
      </c>
      <c r="H110" s="14"/>
      <c r="I110" s="14"/>
      <c r="J110" s="14"/>
      <c r="K110" s="14">
        <f t="shared" si="35"/>
        <v>0.61000000000000032</v>
      </c>
      <c r="L110" s="14">
        <f t="shared" si="36"/>
        <v>7.6110428725774448E-2</v>
      </c>
      <c r="M110" s="14">
        <f t="shared" si="37"/>
        <v>7.6173641956498089E-2</v>
      </c>
      <c r="P110" s="14">
        <f t="shared" si="38"/>
        <v>0.57000000000000028</v>
      </c>
      <c r="Q110" s="14">
        <f t="shared" si="39"/>
        <v>3.1705913984746772E-3</v>
      </c>
      <c r="R110" s="14">
        <f t="shared" si="40"/>
        <v>3.2287312960778709E-3</v>
      </c>
      <c r="S110" s="14">
        <f t="shared" si="41"/>
        <v>3.2287664208803676E-3</v>
      </c>
      <c r="T110" s="14">
        <f t="shared" si="42"/>
        <v>3.2874936104000732E-3</v>
      </c>
      <c r="U110" s="14">
        <f t="shared" si="43"/>
        <v>6.2043299449534649E-2</v>
      </c>
    </row>
    <row r="111" spans="2:21" x14ac:dyDescent="0.25">
      <c r="B111" s="14"/>
      <c r="C111" s="14"/>
      <c r="D111" s="14"/>
      <c r="E111" s="14">
        <f t="shared" si="33"/>
        <v>0.62000000000000033</v>
      </c>
      <c r="F111" s="14">
        <f t="shared" si="34"/>
        <v>7.8033471069420948E-2</v>
      </c>
      <c r="H111" s="14"/>
      <c r="I111" s="14"/>
      <c r="J111" s="14"/>
      <c r="K111" s="14">
        <f t="shared" si="35"/>
        <v>0.62000000000000033</v>
      </c>
      <c r="L111" s="14">
        <f t="shared" si="36"/>
        <v>7.9952666193787256E-2</v>
      </c>
      <c r="M111" s="14">
        <f t="shared" si="37"/>
        <v>8.0017116219300147E-2</v>
      </c>
      <c r="P111" s="14">
        <f t="shared" si="38"/>
        <v>0.58000000000000029</v>
      </c>
      <c r="Q111" s="14">
        <f t="shared" si="39"/>
        <v>3.2874937100658493E-3</v>
      </c>
      <c r="R111" s="14">
        <f t="shared" si="40"/>
        <v>3.346810398670005E-3</v>
      </c>
      <c r="S111" s="14">
        <f t="shared" si="41"/>
        <v>3.3468481845131165E-3</v>
      </c>
      <c r="T111" s="14">
        <f t="shared" si="42"/>
        <v>3.4067587140760294E-3</v>
      </c>
      <c r="U111" s="14">
        <f t="shared" si="43"/>
        <v>6.5390227714619331E-2</v>
      </c>
    </row>
    <row r="112" spans="2:21" x14ac:dyDescent="0.25">
      <c r="B112" s="14"/>
      <c r="C112" s="14"/>
      <c r="D112" s="14"/>
      <c r="E112" s="14">
        <f t="shared" si="33"/>
        <v>0.63000000000000034</v>
      </c>
      <c r="F112" s="14">
        <f t="shared" si="34"/>
        <v>8.1938363295492381E-2</v>
      </c>
      <c r="H112" s="14"/>
      <c r="I112" s="14"/>
      <c r="J112" s="14"/>
      <c r="K112" s="14">
        <f t="shared" si="35"/>
        <v>0.63000000000000034</v>
      </c>
      <c r="L112" s="14">
        <f t="shared" si="36"/>
        <v>8.392514360818068E-2</v>
      </c>
      <c r="M112" s="14">
        <f t="shared" si="37"/>
        <v>8.3990847062388685E-2</v>
      </c>
      <c r="P112" s="14">
        <f t="shared" si="38"/>
        <v>0.5900000000000003</v>
      </c>
      <c r="Q112" s="14">
        <f t="shared" si="39"/>
        <v>3.4067588188057014E-3</v>
      </c>
      <c r="R112" s="14">
        <f t="shared" si="40"/>
        <v>3.4672655211691302E-3</v>
      </c>
      <c r="S112" s="14">
        <f t="shared" si="41"/>
        <v>3.4673061264509498E-3</v>
      </c>
      <c r="T112" s="14">
        <f t="shared" si="42"/>
        <v>3.5284135996667449E-3</v>
      </c>
      <c r="U112" s="14">
        <f t="shared" si="43"/>
        <v>6.8857613666904766E-2</v>
      </c>
    </row>
    <row r="113" spans="2:21" x14ac:dyDescent="0.25">
      <c r="B113" s="14"/>
      <c r="C113" s="14"/>
      <c r="D113" s="14"/>
      <c r="E113" s="14">
        <f t="shared" si="33"/>
        <v>0.64000000000000035</v>
      </c>
      <c r="F113" s="14">
        <f t="shared" si="34"/>
        <v>8.5974502249287821E-2</v>
      </c>
      <c r="H113" s="14"/>
      <c r="I113" s="14"/>
      <c r="J113" s="14"/>
      <c r="K113" s="14">
        <f t="shared" si="35"/>
        <v>0.64000000000000035</v>
      </c>
      <c r="L113" s="14">
        <f t="shared" si="36"/>
        <v>8.8030391686291259E-2</v>
      </c>
      <c r="M113" s="14">
        <f t="shared" si="37"/>
        <v>8.809736612364219E-2</v>
      </c>
      <c r="P113" s="14">
        <f t="shared" si="38"/>
        <v>0.60000000000000031</v>
      </c>
      <c r="Q113" s="14">
        <f t="shared" si="39"/>
        <v>3.5284137095990108E-3</v>
      </c>
      <c r="R113" s="14">
        <f t="shared" si="40"/>
        <v>3.5901244153380019E-3</v>
      </c>
      <c r="S113" s="14">
        <f t="shared" si="41"/>
        <v>3.5901680060823793E-3</v>
      </c>
      <c r="T113" s="14">
        <f t="shared" si="42"/>
        <v>3.6524868106933717E-3</v>
      </c>
      <c r="U113" s="14">
        <f t="shared" si="43"/>
        <v>7.2447861227426955E-2</v>
      </c>
    </row>
    <row r="114" spans="2:21" x14ac:dyDescent="0.25">
      <c r="B114" s="14"/>
      <c r="C114" s="14"/>
      <c r="D114" s="14"/>
      <c r="E114" s="14">
        <f t="shared" ref="E114:E149" si="44">E113+$B$49</f>
        <v>0.65000000000000036</v>
      </c>
      <c r="F114" s="14">
        <f t="shared" ref="F114:F149" si="45">F113+($B$49)*((E113^2)+(F113^2))</f>
        <v>9.014441839965795E-2</v>
      </c>
      <c r="H114" s="14"/>
      <c r="I114" s="14"/>
      <c r="J114" s="14"/>
      <c r="K114" s="14">
        <f t="shared" ref="K114:K149" si="46">K113+$H$49</f>
        <v>0.65000000000000036</v>
      </c>
      <c r="L114" s="14">
        <f t="shared" ref="L114:L149" si="47">M113+($H$49)*((K113^2)+(M113^2))</f>
        <v>9.227097758282142E-2</v>
      </c>
      <c r="M114" s="14">
        <f t="shared" ref="M114:M145" si="48">M113+($H$49/2)*(((K113^2)+(M113^2))+((K114^2)+(L114^2)))</f>
        <v>9.2339241519752258E-2</v>
      </c>
      <c r="P114" s="14">
        <f t="shared" si="38"/>
        <v>0.61000000000000032</v>
      </c>
      <c r="Q114" s="14">
        <f t="shared" si="39"/>
        <v>3.6524869259642891E-3</v>
      </c>
      <c r="R114" s="14">
        <f t="shared" si="40"/>
        <v>3.7154164262756225E-3</v>
      </c>
      <c r="S114" s="14">
        <f t="shared" si="41"/>
        <v>3.7154631764988698E-3</v>
      </c>
      <c r="T114" s="14">
        <f t="shared" si="42"/>
        <v>3.7790085198425804E-3</v>
      </c>
      <c r="U114" s="14">
        <f t="shared" si="43"/>
        <v>7.616340366931959E-2</v>
      </c>
    </row>
    <row r="115" spans="2:21" x14ac:dyDescent="0.25">
      <c r="B115" s="14"/>
      <c r="C115" s="14"/>
      <c r="D115" s="14"/>
      <c r="E115" s="14">
        <f t="shared" si="44"/>
        <v>0.66000000000000036</v>
      </c>
      <c r="F115" s="14">
        <f t="shared" si="45"/>
        <v>9.4450678561344079E-2</v>
      </c>
      <c r="H115" s="14"/>
      <c r="I115" s="14"/>
      <c r="J115" s="14"/>
      <c r="K115" s="14">
        <f t="shared" si="46"/>
        <v>0.66000000000000036</v>
      </c>
      <c r="L115" s="14">
        <f t="shared" si="47"/>
        <v>9.6649506874996696E-2</v>
      </c>
      <c r="M115" s="14">
        <f t="shared" si="48"/>
        <v>9.6719079833270383E-2</v>
      </c>
      <c r="P115" s="14">
        <f t="shared" si="38"/>
        <v>0.62000000000000033</v>
      </c>
      <c r="Q115" s="14">
        <f t="shared" si="39"/>
        <v>3.7790086405849609E-3</v>
      </c>
      <c r="R115" s="14">
        <f t="shared" si="40"/>
        <v>3.8431725644563525E-3</v>
      </c>
      <c r="S115" s="14">
        <f t="shared" si="41"/>
        <v>3.8432226565573374E-3</v>
      </c>
      <c r="T115" s="14">
        <f t="shared" si="42"/>
        <v>3.9080106025604893E-3</v>
      </c>
      <c r="U115" s="14">
        <f t="shared" si="43"/>
        <v>8.0006705283515056E-2</v>
      </c>
    </row>
    <row r="116" spans="2:21" x14ac:dyDescent="0.25">
      <c r="B116" s="14"/>
      <c r="C116" s="14"/>
      <c r="D116" s="14"/>
      <c r="E116" s="14">
        <f t="shared" si="44"/>
        <v>0.67000000000000037</v>
      </c>
      <c r="F116" s="14">
        <f t="shared" si="45"/>
        <v>9.8895887868151067E-2</v>
      </c>
      <c r="H116" s="14"/>
      <c r="I116" s="14"/>
      <c r="J116" s="14"/>
      <c r="K116" s="14">
        <f t="shared" si="46"/>
        <v>0.67000000000000037</v>
      </c>
      <c r="L116" s="14">
        <f t="shared" si="47"/>
        <v>0.10116862563730833</v>
      </c>
      <c r="M116" s="14">
        <f t="shared" si="48"/>
        <v>0.10123952818935607</v>
      </c>
      <c r="P116" s="14">
        <f t="shared" si="38"/>
        <v>0.63000000000000034</v>
      </c>
      <c r="Q116" s="14">
        <f t="shared" si="39"/>
        <v>3.9080107289032363E-3</v>
      </c>
      <c r="R116" s="14">
        <f t="shared" si="40"/>
        <v>3.9734255808992012E-3</v>
      </c>
      <c r="S116" s="14">
        <f t="shared" si="41"/>
        <v>3.973479206074524E-3</v>
      </c>
      <c r="T116" s="14">
        <f t="shared" si="42"/>
        <v>4.0395267138690592E-3</v>
      </c>
      <c r="U116" s="14">
        <f t="shared" si="43"/>
        <v>8.398026311963501E-2</v>
      </c>
    </row>
    <row r="117" spans="2:21" x14ac:dyDescent="0.25">
      <c r="B117" s="14"/>
      <c r="C117" s="14"/>
      <c r="D117" s="14"/>
      <c r="E117" s="14">
        <f t="shared" si="44"/>
        <v>0.68000000000000038</v>
      </c>
      <c r="F117" s="14">
        <f t="shared" si="45"/>
        <v>0.10348269183452337</v>
      </c>
      <c r="H117" s="14"/>
      <c r="I117" s="14"/>
      <c r="J117" s="14"/>
      <c r="K117" s="14">
        <f t="shared" si="46"/>
        <v>0.68000000000000038</v>
      </c>
      <c r="L117" s="14">
        <f t="shared" si="47"/>
        <v>0.1058310226100361</v>
      </c>
      <c r="M117" s="14">
        <f t="shared" si="48"/>
        <v>0.10590327642642952</v>
      </c>
      <c r="P117" s="14">
        <f t="shared" si="38"/>
        <v>0.64000000000000035</v>
      </c>
      <c r="Q117" s="14">
        <f t="shared" si="39"/>
        <v>4.0395268459364354E-3</v>
      </c>
      <c r="R117" s="14">
        <f t="shared" si="40"/>
        <v>4.1062100456532892E-3</v>
      </c>
      <c r="S117" s="14">
        <f t="shared" si="41"/>
        <v>4.1062674043393678E-3</v>
      </c>
      <c r="T117" s="14">
        <f t="shared" si="42"/>
        <v>4.1735923685975156E-3</v>
      </c>
      <c r="U117" s="14">
        <f t="shared" si="43"/>
        <v>8.8086608805388225E-2</v>
      </c>
    </row>
    <row r="118" spans="2:21" x14ac:dyDescent="0.25">
      <c r="B118" s="14"/>
      <c r="C118" s="14"/>
      <c r="D118" s="14"/>
      <c r="E118" s="14">
        <f t="shared" si="44"/>
        <v>0.69000000000000039</v>
      </c>
      <c r="F118" s="14">
        <f t="shared" si="45"/>
        <v>0.10821377850961657</v>
      </c>
      <c r="H118" s="14"/>
      <c r="I118" s="14"/>
      <c r="J118" s="14"/>
      <c r="K118" s="14">
        <f t="shared" si="46"/>
        <v>0.69000000000000039</v>
      </c>
      <c r="L118" s="14">
        <f t="shared" si="47"/>
        <v>0.11063943146600805</v>
      </c>
      <c r="M118" s="14">
        <f t="shared" si="48"/>
        <v>0.11071305936519441</v>
      </c>
      <c r="P118" s="14">
        <f t="shared" ref="P118:P153" si="49">P117+$S$50</f>
        <v>0.65000000000000036</v>
      </c>
      <c r="Q118" s="14">
        <f t="shared" ref="Q118:Q153" si="50">$S$50*((P117^2)+(U117^2))</f>
        <v>4.1735925065083399E-3</v>
      </c>
      <c r="R118" s="14">
        <f t="shared" ref="R118:R149" si="51">$S$50*(((P117+(1/2)*$S$50)^2)+((U117+(1/2)*Q118)^2))</f>
        <v>4.2415624297987052E-3</v>
      </c>
      <c r="S118" s="14">
        <f t="shared" ref="S118:S149" si="52">$S$50*(((P117+(1/2)*$S$50)^2)+((U117+(1/2)*R118)^2))</f>
        <v>4.2416237321427274E-3</v>
      </c>
      <c r="T118" s="14">
        <f t="shared" ref="T118:T149" si="53">$S$50*(((P117+$S$50)^2)+((U117+S118)^2))</f>
        <v>4.3102450252350492E-3</v>
      </c>
      <c r="U118" s="14">
        <f t="shared" ref="U118:U149" si="54">U117+(1/6)*(Q118+2*R118+2*S118+T118)</f>
        <v>9.2328310447992598E-2</v>
      </c>
    </row>
    <row r="119" spans="2:21" x14ac:dyDescent="0.25">
      <c r="B119" s="14"/>
      <c r="C119" s="14"/>
      <c r="D119" s="14"/>
      <c r="E119" s="14">
        <f t="shared" si="44"/>
        <v>0.7000000000000004</v>
      </c>
      <c r="F119" s="14">
        <f t="shared" si="45"/>
        <v>0.11309188072820986</v>
      </c>
      <c r="H119" s="14"/>
      <c r="I119" s="14"/>
      <c r="J119" s="14"/>
      <c r="K119" s="14">
        <f t="shared" si="46"/>
        <v>0.7000000000000004</v>
      </c>
      <c r="L119" s="14">
        <f t="shared" si="47"/>
        <v>0.11559663318033442</v>
      </c>
      <c r="M119" s="14">
        <f t="shared" si="48"/>
        <v>0.11567165918077756</v>
      </c>
      <c r="P119" s="14">
        <f t="shared" si="49"/>
        <v>0.66000000000000036</v>
      </c>
      <c r="Q119" s="14">
        <f t="shared" si="50"/>
        <v>4.310245169101814E-3</v>
      </c>
      <c r="R119" s="14">
        <f t="shared" si="51"/>
        <v>4.3795211911761564E-3</v>
      </c>
      <c r="S119" s="14">
        <f t="shared" si="52"/>
        <v>4.3795866575379984E-3</v>
      </c>
      <c r="T119" s="14">
        <f t="shared" si="53"/>
        <v>4.4495241736257438E-3</v>
      </c>
      <c r="U119" s="14">
        <f t="shared" si="54"/>
        <v>9.6707974621351916E-2</v>
      </c>
    </row>
    <row r="120" spans="2:21" x14ac:dyDescent="0.25">
      <c r="B120" s="14"/>
      <c r="C120" s="14"/>
      <c r="D120" s="14"/>
      <c r="E120" s="14">
        <f t="shared" si="44"/>
        <v>0.71000000000000041</v>
      </c>
      <c r="F120" s="14">
        <f t="shared" si="45"/>
        <v>0.11811977846307631</v>
      </c>
      <c r="H120" s="14"/>
      <c r="I120" s="14"/>
      <c r="J120" s="14"/>
      <c r="K120" s="14">
        <f t="shared" si="46"/>
        <v>0.71000000000000041</v>
      </c>
      <c r="L120" s="14">
        <f t="shared" si="47"/>
        <v>0.1207054585081539</v>
      </c>
      <c r="M120" s="14">
        <f t="shared" si="48"/>
        <v>0.12078190788303406</v>
      </c>
      <c r="P120" s="14">
        <f t="shared" si="49"/>
        <v>0.67000000000000037</v>
      </c>
      <c r="Q120" s="14">
        <f t="shared" si="50"/>
        <v>4.4495243235536455E-3</v>
      </c>
      <c r="R120" s="14">
        <f t="shared" si="51"/>
        <v>4.5201268640740035E-3</v>
      </c>
      <c r="S120" s="14">
        <f t="shared" si="52"/>
        <v>4.5201967255613755E-3</v>
      </c>
      <c r="T120" s="14">
        <f t="shared" si="53"/>
        <v>4.5914714267424059E-3</v>
      </c>
      <c r="U120" s="14">
        <f t="shared" si="54"/>
        <v>0.10122824844294638</v>
      </c>
    </row>
    <row r="121" spans="2:21" x14ac:dyDescent="0.25">
      <c r="B121" s="14"/>
      <c r="C121" s="14"/>
      <c r="D121" s="14"/>
      <c r="E121" s="14">
        <f t="shared" si="44"/>
        <v>0.72000000000000042</v>
      </c>
      <c r="F121" s="14">
        <f t="shared" si="45"/>
        <v>0.12330030128371798</v>
      </c>
      <c r="H121" s="14"/>
      <c r="I121" s="14"/>
      <c r="J121" s="14"/>
      <c r="K121" s="14">
        <f t="shared" si="46"/>
        <v>0.72000000000000042</v>
      </c>
      <c r="L121" s="14">
        <f t="shared" si="47"/>
        <v>0.12596879057575272</v>
      </c>
      <c r="M121" s="14">
        <f t="shared" si="48"/>
        <v>0.12604668991038898</v>
      </c>
      <c r="P121" s="14">
        <f t="shared" si="49"/>
        <v>0.68000000000000038</v>
      </c>
      <c r="Q121" s="14">
        <f t="shared" si="50"/>
        <v>4.5914715828282741E-3</v>
      </c>
      <c r="R121" s="14">
        <f t="shared" si="51"/>
        <v>4.6634221531175668E-3</v>
      </c>
      <c r="S121" s="14">
        <f t="shared" si="52"/>
        <v>4.6634966521568203E-3</v>
      </c>
      <c r="T121" s="14">
        <f t="shared" si="53"/>
        <v>4.7361306167928684E-3</v>
      </c>
      <c r="U121" s="14">
        <f t="shared" si="54"/>
        <v>0.10589182174464137</v>
      </c>
    </row>
    <row r="122" spans="2:21" x14ac:dyDescent="0.25">
      <c r="B122" s="14"/>
      <c r="C122" s="14"/>
      <c r="D122" s="14"/>
      <c r="E122" s="14">
        <f t="shared" si="44"/>
        <v>0.73000000000000043</v>
      </c>
      <c r="F122" s="14">
        <f t="shared" si="45"/>
        <v>0.12863633092668456</v>
      </c>
      <c r="H122" s="14"/>
      <c r="I122" s="14"/>
      <c r="J122" s="14"/>
      <c r="K122" s="14">
        <f t="shared" si="46"/>
        <v>0.73000000000000043</v>
      </c>
      <c r="L122" s="14">
        <f t="shared" si="47"/>
        <v>0.13138956759076265</v>
      </c>
      <c r="M122" s="14">
        <f t="shared" si="48"/>
        <v>0.13146894484293425</v>
      </c>
      <c r="P122" s="14">
        <f t="shared" si="49"/>
        <v>0.69000000000000039</v>
      </c>
      <c r="Q122" s="14">
        <f t="shared" si="50"/>
        <v>4.7361307791239943E-3</v>
      </c>
      <c r="R122" s="14">
        <f t="shared" si="51"/>
        <v>4.8094520316231092E-3</v>
      </c>
      <c r="S122" s="14">
        <f t="shared" si="52"/>
        <v>4.8095314225683255E-3</v>
      </c>
      <c r="T122" s="14">
        <f t="shared" si="53"/>
        <v>4.8835478959305184E-3</v>
      </c>
      <c r="U122" s="14">
        <f t="shared" si="54"/>
        <v>0.11070142934188093</v>
      </c>
    </row>
    <row r="123" spans="2:21" x14ac:dyDescent="0.25">
      <c r="B123" s="14"/>
      <c r="C123" s="14"/>
      <c r="D123" s="14"/>
      <c r="E123" s="14">
        <f t="shared" si="44"/>
        <v>0.74000000000000044</v>
      </c>
      <c r="F123" s="14">
        <f t="shared" si="45"/>
        <v>0.13413080398302735</v>
      </c>
      <c r="H123" s="14"/>
      <c r="I123" s="14"/>
      <c r="J123" s="14"/>
      <c r="K123" s="14">
        <f t="shared" si="46"/>
        <v>0.74000000000000044</v>
      </c>
      <c r="L123" s="14">
        <f t="shared" si="47"/>
        <v>0.13697078567751542</v>
      </c>
      <c r="M123" s="14">
        <f t="shared" si="48"/>
        <v>0.13705167024087042</v>
      </c>
      <c r="P123" s="14">
        <f t="shared" si="49"/>
        <v>0.7000000000000004</v>
      </c>
      <c r="Q123" s="14">
        <f t="shared" si="50"/>
        <v>4.8835480645833601E-3</v>
      </c>
      <c r="R123" s="14">
        <f t="shared" si="51"/>
        <v>4.958263844697699E-3</v>
      </c>
      <c r="S123" s="14">
        <f t="shared" si="52"/>
        <v>4.958348394480866E-3</v>
      </c>
      <c r="T123" s="14">
        <f t="shared" si="53"/>
        <v>5.0337718418602519E-3</v>
      </c>
      <c r="U123" s="14">
        <f t="shared" si="54"/>
        <v>0.11565985340601438</v>
      </c>
    </row>
    <row r="124" spans="2:21" x14ac:dyDescent="0.25">
      <c r="B124" s="14"/>
      <c r="C124" s="14"/>
      <c r="D124" s="14"/>
      <c r="E124" s="14">
        <f t="shared" si="44"/>
        <v>0.75000000000000044</v>
      </c>
      <c r="F124" s="14">
        <f t="shared" si="45"/>
        <v>0.13978671470879869</v>
      </c>
      <c r="H124" s="14"/>
      <c r="I124" s="14"/>
      <c r="J124" s="14"/>
      <c r="K124" s="14">
        <f t="shared" si="46"/>
        <v>0.75000000000000044</v>
      </c>
      <c r="L124" s="14">
        <f t="shared" si="47"/>
        <v>0.14271550184402856</v>
      </c>
      <c r="M124" s="14">
        <f t="shared" si="48"/>
        <v>0.14279792461478244</v>
      </c>
      <c r="P124" s="14">
        <f t="shared" si="49"/>
        <v>0.71000000000000041</v>
      </c>
      <c r="Q124" s="14">
        <f t="shared" si="50"/>
        <v>5.0337720168990132E-3</v>
      </c>
      <c r="R124" s="14">
        <f t="shared" si="51"/>
        <v>5.1099074173863472E-3</v>
      </c>
      <c r="S124" s="14">
        <f t="shared" si="52"/>
        <v>5.1099974062116804E-3</v>
      </c>
      <c r="T124" s="14">
        <f t="shared" si="53"/>
        <v>5.1868535686520794E-3</v>
      </c>
      <c r="U124" s="14">
        <f t="shared" si="54"/>
        <v>0.12076992594480557</v>
      </c>
    </row>
    <row r="125" spans="2:21" x14ac:dyDescent="0.25">
      <c r="B125" s="14"/>
      <c r="C125" s="14"/>
      <c r="D125" s="14"/>
      <c r="E125" s="14">
        <f t="shared" si="44"/>
        <v>0.76000000000000045</v>
      </c>
      <c r="F125" s="14">
        <f t="shared" si="45"/>
        <v>0.14560711796488948</v>
      </c>
      <c r="H125" s="14"/>
      <c r="I125" s="14"/>
      <c r="J125" s="14"/>
      <c r="K125" s="14">
        <f t="shared" si="46"/>
        <v>0.76000000000000045</v>
      </c>
      <c r="L125" s="14">
        <f t="shared" si="47"/>
        <v>0.14862683708752533</v>
      </c>
      <c r="M125" s="14">
        <f t="shared" si="48"/>
        <v>0.1487108305346671</v>
      </c>
      <c r="P125" s="14">
        <f t="shared" si="49"/>
        <v>0.72000000000000042</v>
      </c>
      <c r="Q125" s="14">
        <f t="shared" si="50"/>
        <v>5.1868537501271444E-3</v>
      </c>
      <c r="R125" s="14">
        <f t="shared" si="51"/>
        <v>5.2644351681896007E-3</v>
      </c>
      <c r="S125" s="14">
        <f t="shared" si="52"/>
        <v>5.2645308902752796E-3</v>
      </c>
      <c r="T125" s="14">
        <f t="shared" si="53"/>
        <v>5.3428468430971451E-3</v>
      </c>
      <c r="U125" s="14">
        <f t="shared" si="54"/>
        <v>0.1260345313964979</v>
      </c>
    </row>
    <row r="126" spans="2:21" x14ac:dyDescent="0.25">
      <c r="B126" s="14"/>
      <c r="C126" s="14"/>
      <c r="D126" s="14"/>
      <c r="E126" s="14">
        <f t="shared" si="44"/>
        <v>0.77000000000000046</v>
      </c>
      <c r="F126" s="14">
        <f t="shared" si="45"/>
        <v>0.15159513229290991</v>
      </c>
      <c r="H126" s="14"/>
      <c r="I126" s="14"/>
      <c r="J126" s="14"/>
      <c r="K126" s="14">
        <f t="shared" si="46"/>
        <v>0.77000000000000046</v>
      </c>
      <c r="L126" s="14">
        <f t="shared" si="47"/>
        <v>0.1547079796458502</v>
      </c>
      <c r="M126" s="14">
        <f t="shared" si="48"/>
        <v>0.15479357788508916</v>
      </c>
      <c r="P126" s="14">
        <f t="shared" si="49"/>
        <v>0.73000000000000043</v>
      </c>
      <c r="Q126" s="14">
        <f t="shared" si="50"/>
        <v>5.342847031043354E-3</v>
      </c>
      <c r="R126" s="14">
        <f t="shared" si="51"/>
        <v>5.4219022282981548E-3</v>
      </c>
      <c r="S126" s="14">
        <f t="shared" si="52"/>
        <v>5.422003992668999E-3</v>
      </c>
      <c r="T126" s="14">
        <f t="shared" si="53"/>
        <v>5.5018082069652387E-3</v>
      </c>
      <c r="U126" s="14">
        <f t="shared" si="54"/>
        <v>0.13145660934315503</v>
      </c>
    </row>
    <row r="127" spans="2:21" x14ac:dyDescent="0.25">
      <c r="B127" s="14"/>
      <c r="C127" s="14"/>
      <c r="D127" s="14"/>
      <c r="E127" s="14">
        <f t="shared" si="44"/>
        <v>0.78000000000000047</v>
      </c>
      <c r="F127" s="14">
        <f t="shared" si="45"/>
        <v>0.15775394313425897</v>
      </c>
      <c r="H127" s="14"/>
      <c r="I127" s="14"/>
      <c r="J127" s="14"/>
      <c r="K127" s="14">
        <f t="shared" si="46"/>
        <v>0.78000000000000047</v>
      </c>
      <c r="L127" s="14">
        <f t="shared" si="47"/>
        <v>0.16096218840263385</v>
      </c>
      <c r="M127" s="14">
        <f t="shared" si="48"/>
        <v>0.16104942727433832</v>
      </c>
      <c r="P127" s="14">
        <f t="shared" si="49"/>
        <v>0.74000000000000044</v>
      </c>
      <c r="Q127" s="14">
        <f t="shared" si="50"/>
        <v>5.5018084013999944E-3</v>
      </c>
      <c r="R127" s="14">
        <f t="shared" si="51"/>
        <v>5.5823665669162475E-3</v>
      </c>
      <c r="S127" s="14">
        <f t="shared" si="52"/>
        <v>5.5824746982511874E-3</v>
      </c>
      <c r="T127" s="14">
        <f t="shared" si="53"/>
        <v>5.6637971055490824E-3</v>
      </c>
      <c r="U127" s="14">
        <f t="shared" si="54"/>
        <v>0.13703915734936903</v>
      </c>
    </row>
    <row r="128" spans="2:21" x14ac:dyDescent="0.25">
      <c r="B128" s="14"/>
      <c r="C128" s="14"/>
      <c r="D128" s="14"/>
      <c r="E128" s="14">
        <f t="shared" si="44"/>
        <v>0.79000000000000048</v>
      </c>
      <c r="F128" s="14">
        <f t="shared" si="45"/>
        <v>0.16408680620000304</v>
      </c>
      <c r="H128" s="14"/>
      <c r="I128" s="14"/>
      <c r="J128" s="14"/>
      <c r="K128" s="14">
        <f t="shared" si="46"/>
        <v>0.79000000000000048</v>
      </c>
      <c r="L128" s="14">
        <f t="shared" si="47"/>
        <v>0.16739279645459226</v>
      </c>
      <c r="M128" s="14">
        <f t="shared" si="48"/>
        <v>0.16748171360598973</v>
      </c>
      <c r="P128" s="14">
        <f t="shared" si="49"/>
        <v>0.75000000000000044</v>
      </c>
      <c r="Q128" s="14">
        <f t="shared" si="50"/>
        <v>5.6637973064702571E-3</v>
      </c>
      <c r="R128" s="14">
        <f t="shared" si="51"/>
        <v>5.7458891230728424E-3</v>
      </c>
      <c r="S128" s="14">
        <f t="shared" si="52"/>
        <v>5.7460039626112827E-3</v>
      </c>
      <c r="T128" s="14">
        <f t="shared" si="53"/>
        <v>5.8288760229088885E-3</v>
      </c>
      <c r="U128" s="14">
        <f t="shared" si="54"/>
        <v>0.14278523393282694</v>
      </c>
    </row>
    <row r="129" spans="2:21" x14ac:dyDescent="0.25">
      <c r="B129" s="14"/>
      <c r="C129" s="14"/>
      <c r="D129" s="14"/>
      <c r="E129" s="14">
        <f t="shared" si="44"/>
        <v>0.80000000000000049</v>
      </c>
      <c r="F129" s="14">
        <f t="shared" si="45"/>
        <v>0.17059705099969222</v>
      </c>
      <c r="H129" s="14"/>
      <c r="I129" s="14"/>
      <c r="J129" s="14"/>
      <c r="K129" s="14">
        <f t="shared" si="46"/>
        <v>0.80000000000000049</v>
      </c>
      <c r="L129" s="14">
        <f t="shared" si="47"/>
        <v>0.17400321484991374</v>
      </c>
      <c r="M129" s="14">
        <f t="shared" si="48"/>
        <v>0.17409384982184226</v>
      </c>
      <c r="P129" s="14">
        <f t="shared" si="49"/>
        <v>0.76000000000000045</v>
      </c>
      <c r="Q129" s="14">
        <f t="shared" si="50"/>
        <v>5.8288762302925283E-3</v>
      </c>
      <c r="R129" s="14">
        <f t="shared" si="51"/>
        <v>5.9125339443488771E-3</v>
      </c>
      <c r="S129" s="14">
        <f t="shared" si="52"/>
        <v>5.9126558508604326E-3</v>
      </c>
      <c r="T129" s="14">
        <f t="shared" si="53"/>
        <v>5.9971106242612225E-3</v>
      </c>
      <c r="U129" s="14">
        <f t="shared" si="54"/>
        <v>0.14869796167365568</v>
      </c>
    </row>
    <row r="130" spans="2:21" x14ac:dyDescent="0.25">
      <c r="B130" s="14"/>
      <c r="C130" s="14"/>
      <c r="D130" s="14"/>
      <c r="E130" s="14">
        <f t="shared" si="44"/>
        <v>0.8100000000000005</v>
      </c>
      <c r="F130" s="14">
        <f t="shared" si="45"/>
        <v>0.17728808453779013</v>
      </c>
      <c r="H130" s="14"/>
      <c r="I130" s="14"/>
      <c r="J130" s="14"/>
      <c r="K130" s="14">
        <f t="shared" si="46"/>
        <v>0.8100000000000005</v>
      </c>
      <c r="L130" s="14">
        <f t="shared" si="47"/>
        <v>0.18079693650730017</v>
      </c>
      <c r="M130" s="14">
        <f t="shared" si="48"/>
        <v>0.18088933082582334</v>
      </c>
      <c r="P130" s="14">
        <f t="shared" si="49"/>
        <v>0.77000000000000046</v>
      </c>
      <c r="Q130" s="14">
        <f t="shared" si="50"/>
        <v>5.9971108380590067E-3</v>
      </c>
      <c r="R130" s="14">
        <f t="shared" si="51"/>
        <v>6.0823683329805202E-3</v>
      </c>
      <c r="S130" s="14">
        <f t="shared" si="52"/>
        <v>6.0824976838029779E-3</v>
      </c>
      <c r="T130" s="14">
        <f t="shared" si="53"/>
        <v>6.1685699059890664E-3</v>
      </c>
      <c r="U130" s="14">
        <f t="shared" si="54"/>
        <v>0.15478053046992485</v>
      </c>
    </row>
    <row r="131" spans="2:21" x14ac:dyDescent="0.25">
      <c r="B131" s="14"/>
      <c r="C131" s="14"/>
      <c r="D131" s="14"/>
      <c r="E131" s="14">
        <f t="shared" si="44"/>
        <v>0.82000000000000051</v>
      </c>
      <c r="F131" s="14">
        <f t="shared" si="45"/>
        <v>0.18416339518698094</v>
      </c>
      <c r="H131" s="14"/>
      <c r="I131" s="14"/>
      <c r="J131" s="14"/>
      <c r="K131" s="14">
        <f t="shared" si="46"/>
        <v>0.82000000000000051</v>
      </c>
      <c r="L131" s="14">
        <f t="shared" si="47"/>
        <v>0.1877775403258895</v>
      </c>
      <c r="M131" s="14">
        <f t="shared" si="48"/>
        <v>0.18787173759911063</v>
      </c>
      <c r="P131" s="14">
        <f t="shared" si="49"/>
        <v>0.78000000000000047</v>
      </c>
      <c r="Q131" s="14">
        <f t="shared" si="50"/>
        <v>6.1685701261255214E-3</v>
      </c>
      <c r="R131" s="14">
        <f t="shared" si="51"/>
        <v>6.2554629998326497E-3</v>
      </c>
      <c r="S131" s="14">
        <f t="shared" si="52"/>
        <v>6.2556001919833668E-3</v>
      </c>
      <c r="T131" s="14">
        <f t="shared" si="53"/>
        <v>6.3433263537855987E-3</v>
      </c>
      <c r="U131" s="14">
        <f t="shared" si="54"/>
        <v>0.16103620094718205</v>
      </c>
    </row>
    <row r="132" spans="2:21" x14ac:dyDescent="0.25">
      <c r="B132" s="14"/>
      <c r="C132" s="14"/>
      <c r="D132" s="14"/>
      <c r="E132" s="14">
        <f t="shared" si="44"/>
        <v>0.83000000000000052</v>
      </c>
      <c r="F132" s="14">
        <f t="shared" si="45"/>
        <v>0.1912265567482489</v>
      </c>
      <c r="H132" s="14"/>
      <c r="I132" s="14"/>
      <c r="J132" s="14"/>
      <c r="K132" s="14">
        <f t="shared" si="46"/>
        <v>0.83000000000000052</v>
      </c>
      <c r="L132" s="14">
        <f t="shared" si="47"/>
        <v>0.19494869549699573</v>
      </c>
      <c r="M132" s="14">
        <f t="shared" si="48"/>
        <v>0.19504474151743309</v>
      </c>
      <c r="P132" s="14">
        <f t="shared" si="49"/>
        <v>0.79000000000000048</v>
      </c>
      <c r="Q132" s="14">
        <f t="shared" si="50"/>
        <v>6.3433265801550185E-3</v>
      </c>
      <c r="R132" s="14">
        <f t="shared" si="51"/>
        <v>6.4318922267736309E-3</v>
      </c>
      <c r="S132" s="14">
        <f t="shared" si="52"/>
        <v>6.432037678140076E-3</v>
      </c>
      <c r="T132" s="14">
        <f t="shared" si="53"/>
        <v>6.5214561094826861E-3</v>
      </c>
      <c r="U132" s="14">
        <f t="shared" si="54"/>
        <v>0.16746830803042623</v>
      </c>
    </row>
    <row r="133" spans="2:21" x14ac:dyDescent="0.25">
      <c r="B133" s="14"/>
      <c r="C133" s="14"/>
      <c r="D133" s="14"/>
      <c r="E133" s="14">
        <f t="shared" si="44"/>
        <v>0.84000000000000052</v>
      </c>
      <c r="F133" s="14">
        <f t="shared" si="45"/>
        <v>0.19848123270830681</v>
      </c>
      <c r="H133" s="14"/>
      <c r="I133" s="14"/>
      <c r="J133" s="14"/>
      <c r="K133" s="14">
        <f t="shared" si="46"/>
        <v>0.84000000000000052</v>
      </c>
      <c r="L133" s="14">
        <f t="shared" si="47"/>
        <v>0.20231416602936914</v>
      </c>
      <c r="M133" s="14">
        <f t="shared" si="48"/>
        <v>0.20241210888228189</v>
      </c>
      <c r="P133" s="14">
        <f t="shared" si="49"/>
        <v>0.80000000000000049</v>
      </c>
      <c r="Q133" s="14">
        <f t="shared" si="50"/>
        <v>6.5214563419457453E-3</v>
      </c>
      <c r="R133" s="14">
        <f t="shared" si="51"/>
        <v>6.6117340380225939E-3</v>
      </c>
      <c r="S133" s="14">
        <f t="shared" si="52"/>
        <v>6.6118881886381665E-3</v>
      </c>
      <c r="T133" s="14">
        <f t="shared" si="53"/>
        <v>6.7030391471566879E-3</v>
      </c>
      <c r="U133" s="14">
        <f t="shared" si="54"/>
        <v>0.17408026468749688</v>
      </c>
    </row>
    <row r="134" spans="2:21" x14ac:dyDescent="0.25">
      <c r="B134" s="14"/>
      <c r="C134" s="14"/>
      <c r="D134" s="14"/>
      <c r="E134" s="14">
        <f t="shared" si="44"/>
        <v>0.85000000000000053</v>
      </c>
      <c r="F134" s="14">
        <f t="shared" si="45"/>
        <v>0.20593118070568092</v>
      </c>
      <c r="H134" s="14"/>
      <c r="I134" s="14"/>
      <c r="J134" s="14"/>
      <c r="K134" s="14">
        <f t="shared" si="46"/>
        <v>0.85000000000000053</v>
      </c>
      <c r="L134" s="14">
        <f t="shared" si="47"/>
        <v>0.20987781550050363</v>
      </c>
      <c r="M134" s="14">
        <f t="shared" si="48"/>
        <v>0.20997770567858909</v>
      </c>
      <c r="P134" s="14">
        <f t="shared" si="49"/>
        <v>0.8100000000000005</v>
      </c>
      <c r="Q134" s="14">
        <f t="shared" si="50"/>
        <v>6.7030393855366981E-3</v>
      </c>
      <c r="R134" s="14">
        <f t="shared" si="51"/>
        <v>6.7950703810836571E-3</v>
      </c>
      <c r="S134" s="14">
        <f t="shared" si="52"/>
        <v>6.7952336944954997E-3</v>
      </c>
      <c r="T134" s="14">
        <f t="shared" si="53"/>
        <v>6.8881594591493492E-3</v>
      </c>
      <c r="U134" s="14">
        <f t="shared" si="54"/>
        <v>0.18087556585347095</v>
      </c>
    </row>
    <row r="135" spans="2:21" x14ac:dyDescent="0.25">
      <c r="B135" s="14"/>
      <c r="C135" s="14"/>
      <c r="D135" s="14"/>
      <c r="E135" s="14">
        <f t="shared" si="44"/>
        <v>0.86000000000000054</v>
      </c>
      <c r="F135" s="14">
        <f t="shared" si="45"/>
        <v>0.21358025721754928</v>
      </c>
      <c r="H135" s="14"/>
      <c r="I135" s="14"/>
      <c r="J135" s="14"/>
      <c r="K135" s="14">
        <f t="shared" si="46"/>
        <v>0.86000000000000054</v>
      </c>
      <c r="L135" s="14">
        <f t="shared" si="47"/>
        <v>0.21764361204740953</v>
      </c>
      <c r="M135" s="14">
        <f t="shared" si="48"/>
        <v>0.21774550257232453</v>
      </c>
      <c r="P135" s="14">
        <f t="shared" si="49"/>
        <v>0.82000000000000051</v>
      </c>
      <c r="Q135" s="14">
        <f t="shared" si="50"/>
        <v>6.8881597032281403E-3</v>
      </c>
      <c r="R135" s="14">
        <f t="shared" si="51"/>
        <v>6.9819873179284885E-3</v>
      </c>
      <c r="S135" s="14">
        <f t="shared" si="52"/>
        <v>6.9821602826645318E-3</v>
      </c>
      <c r="T135" s="14">
        <f t="shared" si="53"/>
        <v>7.0769052526904012E-3</v>
      </c>
      <c r="U135" s="14">
        <f t="shared" si="54"/>
        <v>0.18785779254632171</v>
      </c>
    </row>
    <row r="136" spans="2:21" x14ac:dyDescent="0.25">
      <c r="B136" s="14"/>
      <c r="C136" s="14"/>
      <c r="D136" s="14"/>
      <c r="E136" s="14">
        <f t="shared" si="44"/>
        <v>0.87000000000000055</v>
      </c>
      <c r="F136" s="14">
        <f t="shared" si="45"/>
        <v>0.22143242248028044</v>
      </c>
      <c r="H136" s="14"/>
      <c r="I136" s="14"/>
      <c r="J136" s="14"/>
      <c r="K136" s="14">
        <f t="shared" si="46"/>
        <v>0.87000000000000055</v>
      </c>
      <c r="L136" s="14">
        <f t="shared" si="47"/>
        <v>0.22561563361122927</v>
      </c>
      <c r="M136" s="14">
        <f t="shared" si="48"/>
        <v>0.22571958016242588</v>
      </c>
      <c r="P136" s="14">
        <f t="shared" si="49"/>
        <v>0.83000000000000052</v>
      </c>
      <c r="Q136" s="14">
        <f t="shared" si="50"/>
        <v>7.0769055022037765E-3</v>
      </c>
      <c r="R136" s="14">
        <f t="shared" si="51"/>
        <v>7.1725752271395238E-3</v>
      </c>
      <c r="S136" s="14">
        <f t="shared" si="52"/>
        <v>7.1727583582826783E-3</v>
      </c>
      <c r="T136" s="14">
        <f t="shared" si="53"/>
        <v>7.2693691578615436E-3</v>
      </c>
      <c r="U136" s="14">
        <f t="shared" si="54"/>
        <v>0.19503061618480666</v>
      </c>
    </row>
    <row r="137" spans="2:21" x14ac:dyDescent="0.25">
      <c r="B137" s="14"/>
      <c r="C137" s="14"/>
      <c r="D137" s="14"/>
      <c r="E137" s="14">
        <f t="shared" si="44"/>
        <v>0.88000000000000056</v>
      </c>
      <c r="F137" s="14">
        <f t="shared" si="45"/>
        <v>0.2294917456575353</v>
      </c>
      <c r="H137" s="14"/>
      <c r="I137" s="14"/>
      <c r="J137" s="14"/>
      <c r="K137" s="14">
        <f t="shared" si="46"/>
        <v>0.88000000000000056</v>
      </c>
      <c r="L137" s="14">
        <f t="shared" si="47"/>
        <v>0.23379807345111292</v>
      </c>
      <c r="M137" s="14">
        <f t="shared" si="48"/>
        <v>0.23390413450251665</v>
      </c>
      <c r="P137" s="14">
        <f t="shared" si="49"/>
        <v>0.84000000000000052</v>
      </c>
      <c r="Q137" s="14">
        <f t="shared" si="50"/>
        <v>7.2693694124942622E-3</v>
      </c>
      <c r="R137" s="14">
        <f t="shared" si="51"/>
        <v>7.3669290177813384E-3</v>
      </c>
      <c r="S137" s="14">
        <f t="shared" si="52"/>
        <v>7.3671228586594216E-3</v>
      </c>
      <c r="T137" s="14">
        <f t="shared" si="53"/>
        <v>7.4656484476990793E-3</v>
      </c>
      <c r="U137" s="14">
        <f t="shared" si="54"/>
        <v>0.20239780312031913</v>
      </c>
    </row>
    <row r="138" spans="2:21" x14ac:dyDescent="0.25">
      <c r="B138" s="14"/>
      <c r="C138" s="14"/>
      <c r="D138" s="14"/>
      <c r="E138" s="14">
        <f t="shared" si="44"/>
        <v>0.89000000000000057</v>
      </c>
      <c r="F138" s="14">
        <f t="shared" si="45"/>
        <v>0.23776241027078474</v>
      </c>
      <c r="H138" s="14"/>
      <c r="I138" s="14"/>
      <c r="J138" s="14"/>
      <c r="K138" s="14">
        <f t="shared" si="46"/>
        <v>0.89000000000000057</v>
      </c>
      <c r="L138" s="14">
        <f t="shared" si="47"/>
        <v>0.24219524594389039</v>
      </c>
      <c r="M138" s="14">
        <f t="shared" si="48"/>
        <v>0.24230348290899262</v>
      </c>
      <c r="P138" s="14">
        <f t="shared" si="49"/>
        <v>0.85000000000000053</v>
      </c>
      <c r="Q138" s="14">
        <f t="shared" si="50"/>
        <v>7.4656487070793231E-3</v>
      </c>
      <c r="R138" s="14">
        <f t="shared" si="51"/>
        <v>7.5651483558276771E-3</v>
      </c>
      <c r="S138" s="14">
        <f t="shared" si="52"/>
        <v>7.5653534798284265E-3</v>
      </c>
      <c r="T138" s="14">
        <f t="shared" si="53"/>
        <v>7.6658452712949901E-3</v>
      </c>
      <c r="U138" s="14">
        <f t="shared" si="54"/>
        <v>0.20996321939526688</v>
      </c>
    </row>
    <row r="139" spans="2:21" x14ac:dyDescent="0.25">
      <c r="B139" s="14"/>
      <c r="C139" s="14"/>
      <c r="D139" s="14"/>
      <c r="E139" s="14">
        <f t="shared" si="44"/>
        <v>0.90000000000000058</v>
      </c>
      <c r="F139" s="14">
        <f t="shared" si="45"/>
        <v>0.24624871990816247</v>
      </c>
      <c r="H139" s="14"/>
      <c r="I139" s="14"/>
      <c r="J139" s="14"/>
      <c r="K139" s="14">
        <f t="shared" si="46"/>
        <v>0.90000000000000058</v>
      </c>
      <c r="L139" s="14">
        <f t="shared" si="47"/>
        <v>0.25081159268729092</v>
      </c>
      <c r="M139" s="14">
        <f t="shared" si="48"/>
        <v>0.25092207007327344</v>
      </c>
      <c r="P139" s="14">
        <f t="shared" si="49"/>
        <v>0.86000000000000054</v>
      </c>
      <c r="Q139" s="14">
        <f t="shared" si="50"/>
        <v>7.6658455349882595E-3</v>
      </c>
      <c r="R139" s="14">
        <f t="shared" si="51"/>
        <v>7.7673379040368038E-3</v>
      </c>
      <c r="S139" s="14">
        <f t="shared" si="52"/>
        <v>7.7675549165581725E-3</v>
      </c>
      <c r="T139" s="14">
        <f t="shared" si="53"/>
        <v>7.8700669008242782E-3</v>
      </c>
      <c r="U139" s="14">
        <f t="shared" si="54"/>
        <v>0.21773083574143395</v>
      </c>
    </row>
    <row r="140" spans="2:21" x14ac:dyDescent="0.25">
      <c r="B140" s="14"/>
      <c r="C140" s="14"/>
      <c r="D140" s="14"/>
      <c r="E140" s="14">
        <f t="shared" si="44"/>
        <v>0.91000000000000059</v>
      </c>
      <c r="F140" s="14">
        <f t="shared" si="45"/>
        <v>0.25495510422872658</v>
      </c>
      <c r="H140" s="14"/>
      <c r="I140" s="14"/>
      <c r="J140" s="14"/>
      <c r="K140" s="14">
        <f t="shared" si="46"/>
        <v>0.91000000000000059</v>
      </c>
      <c r="L140" s="14">
        <f t="shared" si="47"/>
        <v>0.25965168892577201</v>
      </c>
      <c r="M140" s="14">
        <f t="shared" si="48"/>
        <v>0.25976447449733275</v>
      </c>
      <c r="P140" s="14">
        <f t="shared" si="49"/>
        <v>0.87000000000000055</v>
      </c>
      <c r="Q140" s="14">
        <f t="shared" si="50"/>
        <v>7.8700671683266422E-3</v>
      </c>
      <c r="R140" s="14">
        <f t="shared" si="51"/>
        <v>7.9736075762387379E-3</v>
      </c>
      <c r="S140" s="14">
        <f t="shared" si="52"/>
        <v>7.9738371167855787E-3</v>
      </c>
      <c r="T140" s="14">
        <f t="shared" si="53"/>
        <v>8.0784259935003672E-3</v>
      </c>
      <c r="U140" s="14">
        <f t="shared" si="54"/>
        <v>0.22570473283274656</v>
      </c>
    </row>
    <row r="141" spans="2:21" x14ac:dyDescent="0.25">
      <c r="B141" s="14"/>
      <c r="C141" s="14"/>
      <c r="D141" s="14"/>
      <c r="E141" s="14">
        <f t="shared" si="44"/>
        <v>0.9200000000000006</v>
      </c>
      <c r="F141" s="14">
        <f t="shared" si="45"/>
        <v>0.26388612528044941</v>
      </c>
      <c r="H141" s="14"/>
      <c r="I141" s="14"/>
      <c r="J141" s="14"/>
      <c r="K141" s="14">
        <f t="shared" si="46"/>
        <v>0.9200000000000006</v>
      </c>
      <c r="L141" s="14">
        <f t="shared" si="47"/>
        <v>0.26872025031944152</v>
      </c>
      <c r="M141" s="14">
        <f t="shared" si="48"/>
        <v>0.26883541527304583</v>
      </c>
      <c r="P141" s="14">
        <f t="shared" si="49"/>
        <v>0.88000000000000056</v>
      </c>
      <c r="Q141" s="14">
        <f t="shared" si="50"/>
        <v>8.0784262642310239E-3</v>
      </c>
      <c r="R141" s="14">
        <f t="shared" si="51"/>
        <v>8.1840728070750653E-3</v>
      </c>
      <c r="S141" s="14">
        <f t="shared" si="52"/>
        <v>8.1843155515143491E-3</v>
      </c>
      <c r="T141" s="14">
        <f t="shared" si="53"/>
        <v>8.2910408695409613E-3</v>
      </c>
      <c r="U141" s="14">
        <f t="shared" si="54"/>
        <v>0.23388910680790503</v>
      </c>
    </row>
    <row r="142" spans="2:21" x14ac:dyDescent="0.25">
      <c r="B142" s="14"/>
      <c r="C142" s="14"/>
      <c r="D142" s="14"/>
      <c r="E142" s="14">
        <f t="shared" si="44"/>
        <v>0.9300000000000006</v>
      </c>
      <c r="F142" s="14">
        <f t="shared" si="45"/>
        <v>0.27304648415160471</v>
      </c>
      <c r="H142" s="14"/>
      <c r="I142" s="14"/>
      <c r="J142" s="14"/>
      <c r="K142" s="14">
        <f t="shared" si="46"/>
        <v>0.9300000000000006</v>
      </c>
      <c r="L142" s="14">
        <f t="shared" si="47"/>
        <v>0.27802214007809617</v>
      </c>
      <c r="M142" s="14">
        <f t="shared" si="48"/>
        <v>0.278139759227439</v>
      </c>
      <c r="P142" s="14">
        <f t="shared" si="49"/>
        <v>0.89000000000000057</v>
      </c>
      <c r="Q142" s="14">
        <f t="shared" si="50"/>
        <v>8.2910411428340058E-3</v>
      </c>
      <c r="R142" s="14">
        <f t="shared" si="51"/>
        <v>8.398854838316136E-3</v>
      </c>
      <c r="S142" s="14">
        <f t="shared" si="52"/>
        <v>8.3991115013039228E-3</v>
      </c>
      <c r="T142" s="14">
        <f t="shared" si="53"/>
        <v>8.5080358073145197E-3</v>
      </c>
      <c r="U142" s="14">
        <f t="shared" si="54"/>
        <v>0.24228827507946982</v>
      </c>
    </row>
    <row r="143" spans="2:21" x14ac:dyDescent="0.25">
      <c r="B143" s="14"/>
      <c r="C143" s="14"/>
      <c r="D143" s="14"/>
      <c r="E143" s="14">
        <f t="shared" si="44"/>
        <v>0.94000000000000061</v>
      </c>
      <c r="F143" s="14">
        <f t="shared" si="45"/>
        <v>0.28244102797668025</v>
      </c>
      <c r="H143" s="14"/>
      <c r="I143" s="14"/>
      <c r="J143" s="14"/>
      <c r="K143" s="14">
        <f t="shared" si="46"/>
        <v>0.94000000000000061</v>
      </c>
      <c r="L143" s="14">
        <f t="shared" si="47"/>
        <v>0.28756237648407001</v>
      </c>
      <c r="M143" s="14">
        <f t="shared" si="48"/>
        <v>0.28768252845760034</v>
      </c>
      <c r="P143" s="14">
        <f t="shared" si="49"/>
        <v>0.90000000000000058</v>
      </c>
      <c r="Q143" s="14">
        <f t="shared" si="50"/>
        <v>8.5080360824098585E-3</v>
      </c>
      <c r="R143" s="14">
        <f t="shared" si="51"/>
        <v>8.618081022972018E-3</v>
      </c>
      <c r="S143" s="14">
        <f t="shared" si="52"/>
        <v>8.6183523605666643E-3</v>
      </c>
      <c r="T143" s="14">
        <f t="shared" si="53"/>
        <v>8.7295413569333444E-3</v>
      </c>
      <c r="U143" s="14">
        <f t="shared" si="54"/>
        <v>0.2509066824472066</v>
      </c>
    </row>
    <row r="144" spans="2:21" x14ac:dyDescent="0.25">
      <c r="B144" s="14"/>
      <c r="C144" s="14"/>
      <c r="D144" s="14"/>
      <c r="E144" s="14">
        <f t="shared" si="44"/>
        <v>0.95000000000000062</v>
      </c>
      <c r="F144" s="14">
        <f t="shared" si="45"/>
        <v>0.29207475731952548</v>
      </c>
      <c r="H144" s="14"/>
      <c r="I144" s="14"/>
      <c r="J144" s="14"/>
      <c r="K144" s="14">
        <f t="shared" si="46"/>
        <v>0.95000000000000062</v>
      </c>
      <c r="L144" s="14">
        <f t="shared" si="47"/>
        <v>0.29734614082939792</v>
      </c>
      <c r="M144" s="14">
        <f t="shared" si="48"/>
        <v>0.29746890828082984</v>
      </c>
      <c r="P144" s="14">
        <f t="shared" si="49"/>
        <v>0.91000000000000059</v>
      </c>
      <c r="Q144" s="14">
        <f t="shared" si="50"/>
        <v>8.7295416329666448E-3</v>
      </c>
      <c r="R144" s="14">
        <f t="shared" si="51"/>
        <v>8.8418851485135737E-3</v>
      </c>
      <c r="S144" s="14">
        <f t="shared" si="52"/>
        <v>8.8421719609910205E-3</v>
      </c>
      <c r="T144" s="14">
        <f t="shared" si="53"/>
        <v>8.9556946736637204E-3</v>
      </c>
      <c r="U144" s="14">
        <f t="shared" si="54"/>
        <v>0.25974890753481317</v>
      </c>
    </row>
    <row r="145" spans="2:21" x14ac:dyDescent="0.25">
      <c r="B145" s="14"/>
      <c r="C145" s="14"/>
      <c r="D145" s="14"/>
      <c r="E145" s="14">
        <f t="shared" si="44"/>
        <v>0.96000000000000063</v>
      </c>
      <c r="F145" s="14">
        <f t="shared" si="45"/>
        <v>0.30195283395815808</v>
      </c>
      <c r="H145" s="14"/>
      <c r="I145" s="14"/>
      <c r="J145" s="14"/>
      <c r="K145" s="14">
        <f t="shared" si="46"/>
        <v>0.96000000000000063</v>
      </c>
      <c r="L145" s="14">
        <f t="shared" si="47"/>
        <v>0.30737878579476774</v>
      </c>
      <c r="M145" s="14">
        <f t="shared" si="48"/>
        <v>0.3075042556275821</v>
      </c>
      <c r="P145" s="14">
        <f t="shared" si="49"/>
        <v>0.9200000000000006</v>
      </c>
      <c r="Q145" s="14">
        <f t="shared" si="50"/>
        <v>8.955694949655299E-3</v>
      </c>
      <c r="R145" s="14">
        <f t="shared" si="51"/>
        <v>9.0704077806292582E-3</v>
      </c>
      <c r="S145" s="14">
        <f t="shared" si="52"/>
        <v>9.0707109155177042E-3</v>
      </c>
      <c r="T145" s="14">
        <f t="shared" si="53"/>
        <v>9.1866398726378248E-3</v>
      </c>
      <c r="U145" s="14">
        <f t="shared" si="54"/>
        <v>0.26881966957057768</v>
      </c>
    </row>
    <row r="146" spans="2:21" x14ac:dyDescent="0.25">
      <c r="B146" s="14"/>
      <c r="C146" s="14"/>
      <c r="D146" s="14"/>
      <c r="E146" s="14">
        <f t="shared" si="44"/>
        <v>0.97000000000000064</v>
      </c>
      <c r="F146" s="14">
        <f t="shared" si="45"/>
        <v>0.31208058909751174</v>
      </c>
      <c r="H146" s="14"/>
      <c r="I146" s="14"/>
      <c r="J146" s="14"/>
      <c r="K146" s="14">
        <f t="shared" si="46"/>
        <v>0.97000000000000064</v>
      </c>
      <c r="L146" s="14">
        <f t="shared" si="47"/>
        <v>0.31766584429987282</v>
      </c>
      <c r="M146" s="14">
        <f t="shared" ref="M146:M177" si="55">M145+($H$49/2)*(((K145^2)+(M145^2))+((K146^2)+(L146^2)))</f>
        <v>0.31779410790690121</v>
      </c>
      <c r="P146" s="14">
        <f t="shared" si="49"/>
        <v>0.9300000000000006</v>
      </c>
      <c r="Q146" s="14">
        <f t="shared" si="50"/>
        <v>9.1866401474803554E-3</v>
      </c>
      <c r="R146" s="14">
        <f t="shared" si="51"/>
        <v>9.3037966290624493E-3</v>
      </c>
      <c r="S146" s="14">
        <f t="shared" si="52"/>
        <v>9.304116984415408E-3</v>
      </c>
      <c r="T146" s="14">
        <f t="shared" si="53"/>
        <v>9.4225284064768846E-3</v>
      </c>
      <c r="U146" s="14">
        <f t="shared" si="54"/>
        <v>0.27812383553406317</v>
      </c>
    </row>
    <row r="147" spans="2:21" x14ac:dyDescent="0.25">
      <c r="B147" s="14"/>
      <c r="C147" s="14"/>
      <c r="D147" s="14"/>
      <c r="E147" s="14">
        <f t="shared" si="44"/>
        <v>0.98000000000000065</v>
      </c>
      <c r="F147" s="14">
        <f t="shared" si="45"/>
        <v>0.32246353203842626</v>
      </c>
      <c r="H147" s="14"/>
      <c r="I147" s="14"/>
      <c r="J147" s="14"/>
      <c r="K147" s="14">
        <f t="shared" si="46"/>
        <v>0.98000000000000065</v>
      </c>
      <c r="L147" s="14">
        <f t="shared" si="47"/>
        <v>0.32821303885710468</v>
      </c>
      <c r="M147" s="14">
        <f t="shared" si="55"/>
        <v>0.32834419237638202</v>
      </c>
      <c r="P147" s="14">
        <f t="shared" si="49"/>
        <v>0.94000000000000061</v>
      </c>
      <c r="Q147" s="14">
        <f t="shared" si="50"/>
        <v>9.4225286789217984E-3</v>
      </c>
      <c r="R147" s="14">
        <f t="shared" si="51"/>
        <v>9.5422069372046742E-3</v>
      </c>
      <c r="S147" s="14">
        <f t="shared" si="52"/>
        <v>9.54254546513323E-3</v>
      </c>
      <c r="T147" s="14">
        <f t="shared" si="53"/>
        <v>9.6635194675717597E-3</v>
      </c>
      <c r="U147" s="14">
        <f t="shared" si="54"/>
        <v>0.28766642769259138</v>
      </c>
    </row>
    <row r="148" spans="2:21" x14ac:dyDescent="0.25">
      <c r="B148" s="14"/>
      <c r="C148" s="14"/>
      <c r="D148" s="14"/>
      <c r="E148" s="14">
        <f t="shared" si="44"/>
        <v>0.99000000000000066</v>
      </c>
      <c r="F148" s="14">
        <f t="shared" si="45"/>
        <v>0.33310735933337327</v>
      </c>
      <c r="H148" s="14"/>
      <c r="I148" s="14"/>
      <c r="J148" s="14"/>
      <c r="K148" s="14">
        <f t="shared" si="46"/>
        <v>0.99000000000000066</v>
      </c>
      <c r="L148" s="14">
        <f t="shared" si="47"/>
        <v>0.33902629146305502</v>
      </c>
      <c r="M148" s="14">
        <f t="shared" si="55"/>
        <v>0.33916043605123447</v>
      </c>
      <c r="P148" s="14">
        <f t="shared" si="49"/>
        <v>0.95000000000000062</v>
      </c>
      <c r="Q148" s="14">
        <f t="shared" si="50"/>
        <v>9.6635197362141805E-3</v>
      </c>
      <c r="R148" s="14">
        <f t="shared" si="51"/>
        <v>9.7858018972629465E-3</v>
      </c>
      <c r="S148" s="14">
        <f t="shared" si="52"/>
        <v>9.7861596077500421E-3</v>
      </c>
      <c r="T148" s="14">
        <f t="shared" si="53"/>
        <v>9.9097804169166852E-3</v>
      </c>
      <c r="U148" s="14">
        <f t="shared" si="54"/>
        <v>0.29745263155311752</v>
      </c>
    </row>
    <row r="149" spans="2:21" x14ac:dyDescent="0.25">
      <c r="B149" s="14"/>
      <c r="C149" s="14"/>
      <c r="D149" s="14"/>
      <c r="E149" s="14">
        <f t="shared" si="44"/>
        <v>1.0000000000000007</v>
      </c>
      <c r="F149" s="13">
        <f t="shared" si="45"/>
        <v>0.34401796446179383</v>
      </c>
      <c r="H149" s="14"/>
      <c r="I149" s="14"/>
      <c r="J149" s="14"/>
      <c r="K149" s="14">
        <f t="shared" si="46"/>
        <v>1.0000000000000007</v>
      </c>
      <c r="L149" s="14">
        <f t="shared" si="47"/>
        <v>0.35011173406505913</v>
      </c>
      <c r="M149" s="13">
        <f t="shared" si="55"/>
        <v>0.350248976189797</v>
      </c>
      <c r="P149" s="14">
        <f t="shared" si="49"/>
        <v>0.96000000000000063</v>
      </c>
      <c r="Q149" s="14">
        <f t="shared" si="50"/>
        <v>9.9097806801787588E-3</v>
      </c>
      <c r="R149" s="14">
        <f t="shared" si="51"/>
        <v>1.0034753092975917E-2</v>
      </c>
      <c r="S149" s="14">
        <f t="shared" si="52"/>
        <v>1.0035131057997766E-2</v>
      </c>
      <c r="T149" s="14">
        <f t="shared" si="53"/>
        <v>1.0161487241555909E-2</v>
      </c>
      <c r="U149" s="14">
        <f t="shared" si="54"/>
        <v>0.30748780425706451</v>
      </c>
    </row>
    <row r="150" spans="2:21" x14ac:dyDescent="0.25">
      <c r="P150" s="14">
        <f t="shared" si="49"/>
        <v>0.97000000000000064</v>
      </c>
      <c r="Q150" s="14">
        <f t="shared" si="50"/>
        <v>1.016148749766832E-2</v>
      </c>
      <c r="R150" s="14">
        <f t="shared" ref="R150:R181" si="56">$S$50*(((P149+(1/2)*$S$50)^2)+((U149+(1/2)*Q150)^2))</f>
        <v>1.0289240972025169E-2</v>
      </c>
      <c r="S150" s="14">
        <f t="shared" ref="S150:S181" si="57">$S$50*(((P149+(1/2)*$S$50)^2)+((U149+(1/2)*R150)^2))</f>
        <v>1.028964033000737E-2</v>
      </c>
      <c r="T150" s="14">
        <f t="shared" ref="T150:T181" si="58">$S$50*(((P149+$S$50)^2)+((U149+S150)^2))</f>
        <v>1.0418825042882909E-2</v>
      </c>
      <c r="U150" s="14">
        <f t="shared" ref="U150:U181" si="59">U149+(1/6)*(Q150+2*R150+2*S150+T150)</f>
        <v>0.31777748344783391</v>
      </c>
    </row>
    <row r="151" spans="2:21" x14ac:dyDescent="0.25">
      <c r="P151" s="14">
        <f t="shared" si="49"/>
        <v>0.98000000000000065</v>
      </c>
      <c r="Q151" s="14">
        <f t="shared" si="50"/>
        <v>1.0418825289864398E-2</v>
      </c>
      <c r="R151" s="14">
        <f t="shared" si="56"/>
        <v>1.0549455350476408E-2</v>
      </c>
      <c r="S151" s="14">
        <f t="shared" si="57"/>
        <v>1.0549877311115072E-2</v>
      </c>
      <c r="T151" s="14">
        <f t="shared" si="58"/>
        <v>1.0681988558229383E-2</v>
      </c>
      <c r="U151" s="14">
        <f t="shared" si="59"/>
        <v>0.32832739664304672</v>
      </c>
    </row>
    <row r="152" spans="2:21" x14ac:dyDescent="0.25">
      <c r="P152" s="14">
        <f t="shared" si="49"/>
        <v>0.99000000000000066</v>
      </c>
      <c r="Q152" s="14">
        <f t="shared" si="50"/>
        <v>1.0681988793864018E-2</v>
      </c>
      <c r="R152" s="14">
        <f t="shared" si="56"/>
        <v>1.0815595951792094E-2</v>
      </c>
      <c r="S152" s="14">
        <f t="shared" si="57"/>
        <v>1.0816041801273449E-2</v>
      </c>
      <c r="T152" s="14">
        <f t="shared" si="58"/>
        <v>1.0951182718398376E-2</v>
      </c>
      <c r="U152" s="14">
        <f t="shared" si="59"/>
        <v>0.33914347114611232</v>
      </c>
    </row>
    <row r="153" spans="2:21" x14ac:dyDescent="0.25">
      <c r="P153" s="14">
        <f t="shared" si="49"/>
        <v>1.0000000000000007</v>
      </c>
      <c r="Q153" s="14">
        <f t="shared" si="50"/>
        <v>1.0951182940210354E-2</v>
      </c>
      <c r="R153" s="14">
        <f t="shared" si="56"/>
        <v>1.1087872983184817E-2</v>
      </c>
      <c r="S153" s="14">
        <f t="shared" si="57"/>
        <v>1.1088344089840026E-2</v>
      </c>
      <c r="T153" s="14">
        <f t="shared" si="58"/>
        <v>1.1226623244034718E-2</v>
      </c>
      <c r="U153" s="13">
        <f t="shared" si="59"/>
        <v>0.3502318445344948</v>
      </c>
    </row>
  </sheetData>
  <mergeCells count="9">
    <mergeCell ref="P49:U49"/>
    <mergeCell ref="P7:U7"/>
    <mergeCell ref="P23:U23"/>
    <mergeCell ref="B9:F9"/>
    <mergeCell ref="B23:F23"/>
    <mergeCell ref="B47:F47"/>
    <mergeCell ref="H9:M9"/>
    <mergeCell ref="H23:M23"/>
    <mergeCell ref="H47:M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3E5E-3FBD-47E8-84D9-97A0F763A38F}">
  <dimension ref="A1:M508"/>
  <sheetViews>
    <sheetView workbookViewId="0"/>
  </sheetViews>
  <sheetFormatPr baseColWidth="10" defaultColWidth="8.7109375" defaultRowHeight="15" x14ac:dyDescent="0.25"/>
  <cols>
    <col min="1" max="1" width="5.85546875" style="1" bestFit="1" customWidth="1"/>
    <col min="2" max="2" width="11.85546875" style="1" bestFit="1" customWidth="1"/>
    <col min="3" max="3" width="8.7109375" style="4" customWidth="1"/>
    <col min="4" max="4" width="5.85546875" style="1" bestFit="1" customWidth="1"/>
    <col min="5" max="5" width="11.85546875" style="1" bestFit="1" customWidth="1"/>
    <col min="6" max="6" width="11.85546875" style="1" customWidth="1"/>
    <col min="7" max="7" width="11.85546875" style="4" bestFit="1" customWidth="1"/>
    <col min="8" max="8" width="5.85546875" style="1" bestFit="1" customWidth="1"/>
    <col min="9" max="9" width="11.85546875" style="1" bestFit="1" customWidth="1"/>
    <col min="10" max="10" width="11.85546875" style="1" customWidth="1"/>
    <col min="11" max="13" width="11.85546875" style="1" bestFit="1" customWidth="1"/>
    <col min="14" max="16384" width="8.7109375" style="1"/>
  </cols>
  <sheetData>
    <row r="1" spans="1:13" x14ac:dyDescent="0.25">
      <c r="A1" s="6" t="s">
        <v>16</v>
      </c>
      <c r="B1" s="7">
        <v>2</v>
      </c>
      <c r="C1" s="6" t="s">
        <v>18</v>
      </c>
      <c r="D1" s="7">
        <v>12</v>
      </c>
      <c r="F1" s="9" t="s">
        <v>4</v>
      </c>
      <c r="G1" s="10">
        <f>B508</f>
        <v>23.486027773015582</v>
      </c>
      <c r="I1" s="9" t="s">
        <v>23</v>
      </c>
      <c r="J1" s="10">
        <f>ABS(($G$4-G1)/$G$4)</f>
        <v>1.3347999447004068E-5</v>
      </c>
    </row>
    <row r="2" spans="1:13" x14ac:dyDescent="0.25">
      <c r="A2" s="6" t="s">
        <v>17</v>
      </c>
      <c r="B2" s="7">
        <v>5</v>
      </c>
      <c r="C2" s="1"/>
      <c r="F2" s="9" t="s">
        <v>14</v>
      </c>
      <c r="G2" s="10">
        <f>F508</f>
        <v>23.485714285714291</v>
      </c>
      <c r="I2" s="9" t="s">
        <v>24</v>
      </c>
      <c r="J2" s="10">
        <f t="shared" ref="J2:J3" si="0">ABS(($G$4-G2)/$G$4)</f>
        <v>3.0254252739177018E-16</v>
      </c>
    </row>
    <row r="3" spans="1:13" x14ac:dyDescent="0.25">
      <c r="A3" s="6" t="s">
        <v>10</v>
      </c>
      <c r="B3" s="7">
        <v>500</v>
      </c>
      <c r="C3" s="1"/>
      <c r="F3" s="9" t="s">
        <v>9</v>
      </c>
      <c r="G3" s="10">
        <f>M508</f>
        <v>23.485714285714291</v>
      </c>
      <c r="I3" s="9" t="s">
        <v>25</v>
      </c>
      <c r="J3" s="10">
        <f t="shared" si="0"/>
        <v>3.0254252739177018E-16</v>
      </c>
    </row>
    <row r="4" spans="1:13" x14ac:dyDescent="0.25">
      <c r="A4" s="6" t="s">
        <v>0</v>
      </c>
      <c r="B4" s="7">
        <f>(B2-B1)/B3</f>
        <v>6.0000000000000001E-3</v>
      </c>
      <c r="C4" s="1"/>
      <c r="F4" s="9" t="s">
        <v>15</v>
      </c>
      <c r="G4" s="10">
        <f>(2*(B2)^2+400*B2+416)/(B2+100)</f>
        <v>23.485714285714284</v>
      </c>
    </row>
    <row r="5" spans="1:13" x14ac:dyDescent="0.25">
      <c r="C5" s="1"/>
      <c r="G5" s="1"/>
    </row>
    <row r="6" spans="1:13" x14ac:dyDescent="0.25">
      <c r="A6" s="35" t="s">
        <v>11</v>
      </c>
      <c r="B6" s="35"/>
      <c r="C6" s="1"/>
      <c r="D6" s="35" t="s">
        <v>12</v>
      </c>
      <c r="E6" s="35"/>
      <c r="F6" s="35"/>
      <c r="G6" s="1"/>
      <c r="H6" s="35" t="s">
        <v>13</v>
      </c>
      <c r="I6" s="35"/>
      <c r="J6" s="35"/>
      <c r="K6" s="35"/>
      <c r="L6" s="35"/>
      <c r="M6" s="35"/>
    </row>
    <row r="7" spans="1:13" x14ac:dyDescent="0.25">
      <c r="A7" s="2" t="s">
        <v>1</v>
      </c>
      <c r="B7" s="2" t="s">
        <v>3</v>
      </c>
      <c r="C7" s="1"/>
      <c r="D7" s="2" t="s">
        <v>1</v>
      </c>
      <c r="E7" s="2" t="s">
        <v>2</v>
      </c>
      <c r="F7" s="2" t="s">
        <v>3</v>
      </c>
      <c r="G7" s="1"/>
      <c r="H7" s="2" t="s">
        <v>1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3</v>
      </c>
    </row>
    <row r="8" spans="1:13" x14ac:dyDescent="0.25">
      <c r="A8" s="3">
        <f>B1</f>
        <v>2</v>
      </c>
      <c r="B8" s="3">
        <f>D1</f>
        <v>12</v>
      </c>
      <c r="D8" s="3">
        <f>B1</f>
        <v>2</v>
      </c>
      <c r="E8" s="3"/>
      <c r="F8" s="3">
        <f>D1</f>
        <v>12</v>
      </c>
      <c r="H8" s="3">
        <f>B1</f>
        <v>2</v>
      </c>
      <c r="I8" s="3"/>
      <c r="J8" s="3"/>
      <c r="K8" s="3"/>
      <c r="L8" s="3"/>
      <c r="M8" s="3">
        <f>D1</f>
        <v>12</v>
      </c>
    </row>
    <row r="9" spans="1:13" x14ac:dyDescent="0.25">
      <c r="A9" s="3">
        <f>A8+$B$4</f>
        <v>2.0059999999999998</v>
      </c>
      <c r="B9" s="3">
        <f>B8+$B$4*(4-B8/(A8+100))</f>
        <v>12.023294117647058</v>
      </c>
      <c r="D9" s="3">
        <f>D8+$B$4</f>
        <v>2.0059999999999998</v>
      </c>
      <c r="E9" s="3">
        <f>F8+$B$4*(4-F8/(D8+100))</f>
        <v>12.023294117647058</v>
      </c>
      <c r="F9" s="3">
        <f>F8+($B$4/2)*(4-F8/(D8+100)+4-E9/(D9+100))</f>
        <v>12.023293453326275</v>
      </c>
      <c r="H9" s="3">
        <f>H8+$B$4</f>
        <v>2.0059999999999998</v>
      </c>
      <c r="I9" s="3">
        <f>$B$4*(4-M8/(H8+100))</f>
        <v>2.3294117647058823E-2</v>
      </c>
      <c r="J9" s="3">
        <f>$B$4*(4-($M8+(1/2)*I9)/(($H8+(1/2)*$B$4)+100))</f>
        <v>2.3293453306736656E-2</v>
      </c>
      <c r="K9" s="3">
        <f>$B$4*(4-($M8+(1/2)*J9)/(($H8+(1/2)*$B$4)+100))</f>
        <v>2.3293453326275498E-2</v>
      </c>
      <c r="L9" s="3">
        <f>$B$4*(4-($M8+K9)/(($H8+$B$4)+100))</f>
        <v>2.3292789044566421E-2</v>
      </c>
      <c r="M9" s="3">
        <f>M8+(1/6)*(I9+2*J9+2*K9+L9)</f>
        <v>12.023293453326275</v>
      </c>
    </row>
    <row r="10" spans="1:13" x14ac:dyDescent="0.25">
      <c r="A10" s="3">
        <f t="shared" ref="A10:A73" si="1">A9+$B$4</f>
        <v>2.0119999999999996</v>
      </c>
      <c r="B10" s="3">
        <f t="shared" ref="B10:B73" si="2">B9+$B$4*(4-B9/(A9+100))</f>
        <v>12.04658690665255</v>
      </c>
      <c r="D10" s="3">
        <f t="shared" ref="D10:D73" si="3">D9+$B$4</f>
        <v>2.0119999999999996</v>
      </c>
      <c r="E10" s="3">
        <f t="shared" ref="E10:E73" si="4">F9+$B$4*(4-F9/(D9+100))</f>
        <v>12.046586242370841</v>
      </c>
      <c r="F10" s="3">
        <f t="shared" ref="F10:F73" si="5">F9+($B$4/2)*(4-F9/(D9+100)+4-E10/(D10+100))</f>
        <v>12.046585578167274</v>
      </c>
      <c r="H10" s="3">
        <f t="shared" ref="H10:H73" si="6">H9+$B$4</f>
        <v>2.0119999999999996</v>
      </c>
      <c r="I10" s="3">
        <f t="shared" ref="I10:I73" si="7">$B$4*(4-M9/(H9+100))</f>
        <v>2.3292789044566421E-2</v>
      </c>
      <c r="J10" s="3">
        <f t="shared" ref="J10:K10" si="8">$B$4*(4-($M9+(1/2)*I10)/(($H9+(1/2)*$B$4)+100))</f>
        <v>2.3292124821465841E-2</v>
      </c>
      <c r="K10" s="3">
        <f t="shared" si="8"/>
        <v>2.3292124841000086E-2</v>
      </c>
      <c r="L10" s="3">
        <f t="shared" ref="L10:L73" si="9">$B$4*(4-($M9+K10)/(($H9+$B$4)+100))</f>
        <v>2.3291460676498808E-2</v>
      </c>
      <c r="M10" s="3">
        <f t="shared" ref="M10:M73" si="10">M9+(1/6)*(I10+2*J10+2*K10+L10)</f>
        <v>12.046585578167274</v>
      </c>
    </row>
    <row r="11" spans="1:13" x14ac:dyDescent="0.25">
      <c r="A11" s="3">
        <f t="shared" si="1"/>
        <v>2.0179999999999993</v>
      </c>
      <c r="B11" s="3">
        <f t="shared" si="2"/>
        <v>12.069878367250912</v>
      </c>
      <c r="D11" s="3">
        <f t="shared" si="3"/>
        <v>2.0179999999999993</v>
      </c>
      <c r="E11" s="3">
        <f t="shared" si="4"/>
        <v>12.069877038843773</v>
      </c>
      <c r="F11" s="3">
        <f t="shared" si="5"/>
        <v>12.069876374757396</v>
      </c>
      <c r="H11" s="3">
        <f t="shared" si="6"/>
        <v>2.0179999999999993</v>
      </c>
      <c r="I11" s="3">
        <f t="shared" si="7"/>
        <v>2.3291460676498808E-2</v>
      </c>
      <c r="J11" s="3">
        <f t="shared" ref="J11:K11" si="11">$B$4*(4-($M10+(1/2)*I11)/(($H10+(1/2)*$B$4)+100))</f>
        <v>2.3290796570592236E-2</v>
      </c>
      <c r="K11" s="3">
        <f t="shared" si="11"/>
        <v>2.3290796590121891E-2</v>
      </c>
      <c r="L11" s="3">
        <f t="shared" si="9"/>
        <v>2.3290132542800834E-2</v>
      </c>
      <c r="M11" s="3">
        <f t="shared" si="10"/>
        <v>12.069876374757396</v>
      </c>
    </row>
    <row r="12" spans="1:13" x14ac:dyDescent="0.25">
      <c r="A12" s="3">
        <f t="shared" si="1"/>
        <v>2.0239999999999991</v>
      </c>
      <c r="B12" s="3">
        <f t="shared" si="2"/>
        <v>12.093168499676528</v>
      </c>
      <c r="D12" s="3">
        <f t="shared" si="3"/>
        <v>2.0239999999999991</v>
      </c>
      <c r="E12" s="3">
        <f t="shared" si="4"/>
        <v>12.093166507300197</v>
      </c>
      <c r="F12" s="3">
        <f t="shared" si="5"/>
        <v>12.093165843330981</v>
      </c>
      <c r="H12" s="3">
        <f t="shared" si="6"/>
        <v>2.0239999999999991</v>
      </c>
      <c r="I12" s="3">
        <f t="shared" si="7"/>
        <v>2.3290132542800834E-2</v>
      </c>
      <c r="J12" s="3">
        <f t="shared" ref="J12:K12" si="12">$B$4*(4-($M11+(1/2)*I12)/(($H11+(1/2)*$B$4)+100))</f>
        <v>2.3289468554060704E-2</v>
      </c>
      <c r="K12" s="3">
        <f t="shared" si="12"/>
        <v>2.3289468573585766E-2</v>
      </c>
      <c r="L12" s="3">
        <f t="shared" si="9"/>
        <v>2.3288804643417375E-2</v>
      </c>
      <c r="M12" s="3">
        <f t="shared" si="10"/>
        <v>12.093165843330981</v>
      </c>
    </row>
    <row r="13" spans="1:13" x14ac:dyDescent="0.25">
      <c r="A13" s="3">
        <f t="shared" si="1"/>
        <v>2.0299999999999989</v>
      </c>
      <c r="B13" s="3">
        <f t="shared" si="2"/>
        <v>12.116457304163726</v>
      </c>
      <c r="D13" s="3">
        <f t="shared" si="3"/>
        <v>2.0299999999999989</v>
      </c>
      <c r="E13" s="3">
        <f t="shared" si="4"/>
        <v>12.116454647974399</v>
      </c>
      <c r="F13" s="3">
        <f t="shared" si="5"/>
        <v>12.116453984122318</v>
      </c>
      <c r="H13" s="3">
        <f t="shared" si="6"/>
        <v>2.0299999999999989</v>
      </c>
      <c r="I13" s="3">
        <f t="shared" si="7"/>
        <v>2.3288804643417375E-2</v>
      </c>
      <c r="J13" s="3">
        <f t="shared" ref="J13:K13" si="13">$B$4*(4-($M12+(1/2)*I13)/(($H12+(1/2)*$B$4)+100))</f>
        <v>2.3288140771816127E-2</v>
      </c>
      <c r="K13" s="3">
        <f t="shared" si="13"/>
        <v>2.3288140791336592E-2</v>
      </c>
      <c r="L13" s="3">
        <f t="shared" si="9"/>
        <v>2.3287476978293309E-2</v>
      </c>
      <c r="M13" s="3">
        <f t="shared" si="10"/>
        <v>12.116453984122318</v>
      </c>
    </row>
    <row r="14" spans="1:13" x14ac:dyDescent="0.25">
      <c r="A14" s="3">
        <f t="shared" si="1"/>
        <v>2.0359999999999987</v>
      </c>
      <c r="B14" s="3">
        <f t="shared" si="2"/>
        <v>12.13974478094678</v>
      </c>
      <c r="D14" s="3">
        <f t="shared" si="3"/>
        <v>2.0359999999999987</v>
      </c>
      <c r="E14" s="3">
        <f t="shared" si="4"/>
        <v>12.139741461100611</v>
      </c>
      <c r="F14" s="3">
        <f t="shared" si="5"/>
        <v>12.139740797365636</v>
      </c>
      <c r="H14" s="3">
        <f t="shared" si="6"/>
        <v>2.0359999999999987</v>
      </c>
      <c r="I14" s="3">
        <f t="shared" si="7"/>
        <v>2.3287476978293309E-2</v>
      </c>
      <c r="J14" s="3">
        <f t="shared" ref="J14:K14" si="14">$B$4*(4-($M13+(1/2)*I14)/(($H13+(1/2)*$B$4)+100))</f>
        <v>2.3286813223803389E-2</v>
      </c>
      <c r="K14" s="3">
        <f t="shared" si="14"/>
        <v>2.3286813243319267E-2</v>
      </c>
      <c r="L14" s="3">
        <f t="shared" si="9"/>
        <v>2.3286149547373538E-2</v>
      </c>
      <c r="M14" s="3">
        <f t="shared" si="10"/>
        <v>12.139740797365636</v>
      </c>
    </row>
    <row r="15" spans="1:13" x14ac:dyDescent="0.25">
      <c r="A15" s="3">
        <f t="shared" si="1"/>
        <v>2.0419999999999985</v>
      </c>
      <c r="B15" s="3">
        <f t="shared" si="2"/>
        <v>12.163030930259907</v>
      </c>
      <c r="D15" s="3">
        <f t="shared" si="3"/>
        <v>2.0419999999999985</v>
      </c>
      <c r="E15" s="3">
        <f t="shared" si="4"/>
        <v>12.163026946913011</v>
      </c>
      <c r="F15" s="3">
        <f t="shared" si="5"/>
        <v>12.163026283295114</v>
      </c>
      <c r="H15" s="3">
        <f t="shared" si="6"/>
        <v>2.0419999999999985</v>
      </c>
      <c r="I15" s="3">
        <f t="shared" si="7"/>
        <v>2.3286149547373538E-2</v>
      </c>
      <c r="J15" s="3">
        <f t="shared" ref="J15:K15" si="15">$B$4*(4-($M14+(1/2)*I15)/(($H14+(1/2)*$B$4)+100))</f>
        <v>2.3285485909967405E-2</v>
      </c>
      <c r="K15" s="3">
        <f t="shared" si="15"/>
        <v>2.3285485929478694E-2</v>
      </c>
      <c r="L15" s="3">
        <f t="shared" si="9"/>
        <v>2.3284822350602981E-2</v>
      </c>
      <c r="M15" s="3">
        <f t="shared" si="10"/>
        <v>12.163026283295114</v>
      </c>
    </row>
    <row r="16" spans="1:13" x14ac:dyDescent="0.25">
      <c r="A16" s="3">
        <f t="shared" si="1"/>
        <v>2.0479999999999983</v>
      </c>
      <c r="B16" s="3">
        <f t="shared" si="2"/>
        <v>12.186315752337272</v>
      </c>
      <c r="D16" s="3">
        <f t="shared" si="3"/>
        <v>2.0479999999999983</v>
      </c>
      <c r="E16" s="3">
        <f t="shared" si="4"/>
        <v>12.186311105645716</v>
      </c>
      <c r="F16" s="3">
        <f t="shared" si="5"/>
        <v>12.186310442144872</v>
      </c>
      <c r="H16" s="3">
        <f t="shared" si="6"/>
        <v>2.0479999999999983</v>
      </c>
      <c r="I16" s="3">
        <f t="shared" si="7"/>
        <v>2.3284822350602981E-2</v>
      </c>
      <c r="J16" s="3">
        <f t="shared" ref="J16:K16" si="16">$B$4*(4-($M15+(1/2)*I16)/(($H15+(1/2)*$B$4)+100))</f>
        <v>2.3284158830253098E-2</v>
      </c>
      <c r="K16" s="3">
        <f t="shared" si="16"/>
        <v>2.32841588497598E-2</v>
      </c>
      <c r="L16" s="3">
        <f t="shared" si="9"/>
        <v>2.3283495387926571E-2</v>
      </c>
      <c r="M16" s="3">
        <f t="shared" si="10"/>
        <v>12.186310442144872</v>
      </c>
    </row>
    <row r="17" spans="1:13" x14ac:dyDescent="0.25">
      <c r="A17" s="3">
        <f t="shared" si="1"/>
        <v>2.053999999999998</v>
      </c>
      <c r="B17" s="3">
        <f t="shared" si="2"/>
        <v>12.209599247412982</v>
      </c>
      <c r="D17" s="3">
        <f t="shared" si="3"/>
        <v>2.053999999999998</v>
      </c>
      <c r="E17" s="3">
        <f t="shared" si="4"/>
        <v>12.2095939375328</v>
      </c>
      <c r="F17" s="3">
        <f t="shared" si="5"/>
        <v>12.209593274148979</v>
      </c>
      <c r="H17" s="3">
        <f t="shared" si="6"/>
        <v>2.053999999999998</v>
      </c>
      <c r="I17" s="3">
        <f t="shared" si="7"/>
        <v>2.3283495387926571E-2</v>
      </c>
      <c r="J17" s="3">
        <f t="shared" ref="J17:K17" si="17">$B$4*(4-($M16+(1/2)*I17)/(($H16+(1/2)*$B$4)+100))</f>
        <v>2.3282831984605415E-2</v>
      </c>
      <c r="K17" s="3">
        <f t="shared" si="17"/>
        <v>2.3282832004107523E-2</v>
      </c>
      <c r="L17" s="3">
        <f t="shared" si="9"/>
        <v>2.3282168659289261E-2</v>
      </c>
      <c r="M17" s="3">
        <f t="shared" si="10"/>
        <v>12.209593274148979</v>
      </c>
    </row>
    <row r="18" spans="1:13" x14ac:dyDescent="0.25">
      <c r="A18" s="3">
        <f t="shared" si="1"/>
        <v>2.0599999999999978</v>
      </c>
      <c r="B18" s="3">
        <f t="shared" si="2"/>
        <v>12.232881415721089</v>
      </c>
      <c r="D18" s="3">
        <f t="shared" si="3"/>
        <v>2.0599999999999978</v>
      </c>
      <c r="E18" s="3">
        <f t="shared" si="4"/>
        <v>12.232875442808268</v>
      </c>
      <c r="F18" s="3">
        <f t="shared" si="5"/>
        <v>12.232874779541445</v>
      </c>
      <c r="H18" s="3">
        <f t="shared" si="6"/>
        <v>2.0599999999999978</v>
      </c>
      <c r="I18" s="3">
        <f t="shared" si="7"/>
        <v>2.3282168659289261E-2</v>
      </c>
      <c r="J18" s="3">
        <f t="shared" ref="J18:K18" si="18">$B$4*(4-($M17+(1/2)*I18)/(($H17+(1/2)*$B$4)+100))</f>
        <v>2.3281505372969302E-2</v>
      </c>
      <c r="K18" s="3">
        <f t="shared" si="18"/>
        <v>2.3281505392466831E-2</v>
      </c>
      <c r="L18" s="3">
        <f t="shared" si="9"/>
        <v>2.3280842164636013E-2</v>
      </c>
      <c r="M18" s="3">
        <f t="shared" si="10"/>
        <v>12.232874779541445</v>
      </c>
    </row>
    <row r="19" spans="1:13" x14ac:dyDescent="0.25">
      <c r="A19" s="3">
        <f t="shared" si="1"/>
        <v>2.0659999999999976</v>
      </c>
      <c r="B19" s="3">
        <f t="shared" si="2"/>
        <v>12.256162257495591</v>
      </c>
      <c r="D19" s="3">
        <f t="shared" si="3"/>
        <v>2.0659999999999976</v>
      </c>
      <c r="E19" s="3">
        <f t="shared" si="4"/>
        <v>12.256155621706082</v>
      </c>
      <c r="F19" s="3">
        <f t="shared" si="5"/>
        <v>12.256154958556227</v>
      </c>
      <c r="H19" s="3">
        <f t="shared" si="6"/>
        <v>2.0659999999999976</v>
      </c>
      <c r="I19" s="3">
        <f t="shared" si="7"/>
        <v>2.3280842164636013E-2</v>
      </c>
      <c r="J19" s="3">
        <f t="shared" ref="J19:K19" si="19">$B$4*(4-($M18+(1/2)*I19)/(($H18+(1/2)*$B$4)+100))</f>
        <v>2.3280178995289749E-2</v>
      </c>
      <c r="K19" s="3">
        <f t="shared" si="19"/>
        <v>2.3280179014782687E-2</v>
      </c>
      <c r="L19" s="3">
        <f t="shared" si="9"/>
        <v>2.3279515903911807E-2</v>
      </c>
      <c r="M19" s="3">
        <f t="shared" si="10"/>
        <v>12.256154958556227</v>
      </c>
    </row>
    <row r="20" spans="1:13" x14ac:dyDescent="0.25">
      <c r="A20" s="3">
        <f t="shared" si="1"/>
        <v>2.0719999999999974</v>
      </c>
      <c r="B20" s="3">
        <f t="shared" si="2"/>
        <v>12.279441772970431</v>
      </c>
      <c r="D20" s="3">
        <f t="shared" si="3"/>
        <v>2.0719999999999974</v>
      </c>
      <c r="E20" s="3">
        <f t="shared" si="4"/>
        <v>12.279434474460139</v>
      </c>
      <c r="F20" s="3">
        <f t="shared" si="5"/>
        <v>12.279433811427227</v>
      </c>
      <c r="H20" s="3">
        <f t="shared" si="6"/>
        <v>2.0719999999999974</v>
      </c>
      <c r="I20" s="3">
        <f t="shared" si="7"/>
        <v>2.3279515903911807E-2</v>
      </c>
      <c r="J20" s="3">
        <f t="shared" ref="J20:K20" si="20">$B$4*(4-($M19+(1/2)*I20)/(($H19+(1/2)*$B$4)+100))</f>
        <v>2.3278852851511732E-2</v>
      </c>
      <c r="K20" s="3">
        <f t="shared" si="20"/>
        <v>2.3278852871000091E-2</v>
      </c>
      <c r="L20" s="3">
        <f t="shared" si="9"/>
        <v>2.327818987706165E-2</v>
      </c>
      <c r="M20" s="3">
        <f t="shared" si="10"/>
        <v>12.279433811427227</v>
      </c>
    </row>
    <row r="21" spans="1:13" x14ac:dyDescent="0.25">
      <c r="A21" s="3">
        <f t="shared" si="1"/>
        <v>2.0779999999999972</v>
      </c>
      <c r="B21" s="3">
        <f t="shared" si="2"/>
        <v>12.302719962379497</v>
      </c>
      <c r="D21" s="3">
        <f t="shared" si="3"/>
        <v>2.0779999999999972</v>
      </c>
      <c r="E21" s="3">
        <f t="shared" si="4"/>
        <v>12.302712001304288</v>
      </c>
      <c r="F21" s="3">
        <f t="shared" si="5"/>
        <v>12.30271133838829</v>
      </c>
      <c r="H21" s="3">
        <f t="shared" si="6"/>
        <v>2.0779999999999972</v>
      </c>
      <c r="I21" s="3">
        <f t="shared" si="7"/>
        <v>2.327818987706165E-2</v>
      </c>
      <c r="J21" s="3">
        <f t="shared" ref="J21:K21" si="21">$B$4*(4-($M20+(1/2)*I21)/(($H20+(1/2)*$B$4)+100))</f>
        <v>2.3277526941580265E-2</v>
      </c>
      <c r="K21" s="3">
        <f t="shared" si="21"/>
        <v>2.3277526961064041E-2</v>
      </c>
      <c r="L21" s="3">
        <f t="shared" si="9"/>
        <v>2.3276864084030548E-2</v>
      </c>
      <c r="M21" s="3">
        <f t="shared" si="10"/>
        <v>12.30271133838829</v>
      </c>
    </row>
    <row r="22" spans="1:13" x14ac:dyDescent="0.25">
      <c r="A22" s="3">
        <f t="shared" si="1"/>
        <v>2.083999999999997</v>
      </c>
      <c r="B22" s="3">
        <f t="shared" si="2"/>
        <v>12.325996825956622</v>
      </c>
      <c r="D22" s="3">
        <f t="shared" si="3"/>
        <v>2.083999999999997</v>
      </c>
      <c r="E22" s="3">
        <f t="shared" si="4"/>
        <v>12.32598820247232</v>
      </c>
      <c r="F22" s="3">
        <f t="shared" si="5"/>
        <v>12.325987539673209</v>
      </c>
      <c r="H22" s="3">
        <f t="shared" si="6"/>
        <v>2.083999999999997</v>
      </c>
      <c r="I22" s="3">
        <f t="shared" si="7"/>
        <v>2.3276864084030548E-2</v>
      </c>
      <c r="J22" s="3">
        <f t="shared" ref="J22:K22" si="22">$B$4*(4-($M21+(1/2)*I22)/(($H21+(1/2)*$B$4)+100))</f>
        <v>2.3276201265440367E-2</v>
      </c>
      <c r="K22" s="3">
        <f t="shared" si="22"/>
        <v>2.3276201284919563E-2</v>
      </c>
      <c r="L22" s="3">
        <f t="shared" si="9"/>
        <v>2.3275538524763537E-2</v>
      </c>
      <c r="M22" s="3">
        <f t="shared" si="10"/>
        <v>12.325987539673209</v>
      </c>
    </row>
    <row r="23" spans="1:13" x14ac:dyDescent="0.25">
      <c r="A23" s="3">
        <f t="shared" si="1"/>
        <v>2.0899999999999967</v>
      </c>
      <c r="B23" s="3">
        <f t="shared" si="2"/>
        <v>12.349272363935583</v>
      </c>
      <c r="D23" s="3">
        <f t="shared" si="3"/>
        <v>2.0899999999999967</v>
      </c>
      <c r="E23" s="3">
        <f t="shared" si="4"/>
        <v>12.349263078197973</v>
      </c>
      <c r="F23" s="3">
        <f t="shared" si="5"/>
        <v>12.349262415515719</v>
      </c>
      <c r="H23" s="3">
        <f t="shared" si="6"/>
        <v>2.0899999999999967</v>
      </c>
      <c r="I23" s="3">
        <f t="shared" si="7"/>
        <v>2.3275538524763537E-2</v>
      </c>
      <c r="J23" s="3">
        <f t="shared" ref="J23:K23" si="23">$B$4*(4-($M22+(1/2)*I23)/(($H22+(1/2)*$B$4)+100))</f>
        <v>2.327487582303708E-2</v>
      </c>
      <c r="K23" s="3">
        <f t="shared" si="23"/>
        <v>2.3274875842511696E-2</v>
      </c>
      <c r="L23" s="3">
        <f t="shared" si="9"/>
        <v>2.3274213199205657E-2</v>
      </c>
      <c r="M23" s="3">
        <f t="shared" si="10"/>
        <v>12.349262415515719</v>
      </c>
    </row>
    <row r="24" spans="1:13" x14ac:dyDescent="0.25">
      <c r="A24" s="3">
        <f t="shared" si="1"/>
        <v>2.0959999999999965</v>
      </c>
      <c r="B24" s="3">
        <f t="shared" si="2"/>
        <v>12.372546576550103</v>
      </c>
      <c r="D24" s="3">
        <f t="shared" si="3"/>
        <v>2.0959999999999965</v>
      </c>
      <c r="E24" s="3">
        <f t="shared" si="4"/>
        <v>12.372536628714926</v>
      </c>
      <c r="F24" s="3">
        <f t="shared" si="5"/>
        <v>12.372535966149504</v>
      </c>
      <c r="H24" s="3">
        <f t="shared" si="6"/>
        <v>2.0959999999999965</v>
      </c>
      <c r="I24" s="3">
        <f t="shared" si="7"/>
        <v>2.3274213199205657E-2</v>
      </c>
      <c r="J24" s="3">
        <f t="shared" ref="J24:K24" si="24">$B$4*(4-($M23+(1/2)*I24)/(($H23+(1/2)*$B$4)+100))</f>
        <v>2.327355061431546E-2</v>
      </c>
      <c r="K24" s="3">
        <f t="shared" si="24"/>
        <v>2.3273550633785497E-2</v>
      </c>
      <c r="L24" s="3">
        <f t="shared" si="9"/>
        <v>2.3272888107301982E-2</v>
      </c>
      <c r="M24" s="3">
        <f t="shared" si="10"/>
        <v>12.372535966149504</v>
      </c>
    </row>
    <row r="25" spans="1:13" x14ac:dyDescent="0.25">
      <c r="A25" s="3">
        <f t="shared" si="1"/>
        <v>2.1019999999999963</v>
      </c>
      <c r="B25" s="3">
        <f t="shared" si="2"/>
        <v>12.395819464033851</v>
      </c>
      <c r="D25" s="3">
        <f t="shared" si="3"/>
        <v>2.1019999999999963</v>
      </c>
      <c r="E25" s="3">
        <f t="shared" si="4"/>
        <v>12.395808854256806</v>
      </c>
      <c r="F25" s="3">
        <f t="shared" si="5"/>
        <v>12.395808191808189</v>
      </c>
      <c r="H25" s="3">
        <f t="shared" si="6"/>
        <v>2.1019999999999963</v>
      </c>
      <c r="I25" s="3">
        <f t="shared" si="7"/>
        <v>2.3272888107301982E-2</v>
      </c>
      <c r="J25" s="3">
        <f t="shared" ref="J25:K25" si="25">$B$4*(4-($M24+(1/2)*I25)/(($H24+(1/2)*$B$4)+100))</f>
        <v>2.3272225639220569E-2</v>
      </c>
      <c r="K25" s="3">
        <f t="shared" si="25"/>
        <v>2.3272225658686033E-2</v>
      </c>
      <c r="L25" s="3">
        <f t="shared" si="9"/>
        <v>2.3271563248997582E-2</v>
      </c>
      <c r="M25" s="3">
        <f t="shared" si="10"/>
        <v>12.395808191808189</v>
      </c>
    </row>
    <row r="26" spans="1:13" x14ac:dyDescent="0.25">
      <c r="A26" s="3">
        <f t="shared" si="1"/>
        <v>2.1079999999999961</v>
      </c>
      <c r="B26" s="3">
        <f t="shared" si="2"/>
        <v>12.419091026620439</v>
      </c>
      <c r="D26" s="3">
        <f t="shared" si="3"/>
        <v>2.1079999999999961</v>
      </c>
      <c r="E26" s="3">
        <f t="shared" si="4"/>
        <v>12.419079755057187</v>
      </c>
      <c r="F26" s="3">
        <f t="shared" si="5"/>
        <v>12.419079092725347</v>
      </c>
      <c r="H26" s="3">
        <f t="shared" si="6"/>
        <v>2.1079999999999961</v>
      </c>
      <c r="I26" s="3">
        <f t="shared" si="7"/>
        <v>2.3271563248997582E-2</v>
      </c>
      <c r="J26" s="3">
        <f t="shared" ref="J26:K26" si="26">$B$4*(4-($M25+(1/2)*I26)/(($H25+(1/2)*$B$4)+100))</f>
        <v>2.3270900897697507E-2</v>
      </c>
      <c r="K26" s="3">
        <f t="shared" si="26"/>
        <v>2.3270900917158395E-2</v>
      </c>
      <c r="L26" s="3">
        <f t="shared" si="9"/>
        <v>2.3270238624237553E-2</v>
      </c>
      <c r="M26" s="3">
        <f t="shared" si="10"/>
        <v>12.419079092725347</v>
      </c>
    </row>
    <row r="27" spans="1:13" x14ac:dyDescent="0.25">
      <c r="A27" s="3">
        <f t="shared" si="1"/>
        <v>2.1139999999999959</v>
      </c>
      <c r="B27" s="3">
        <f t="shared" si="2"/>
        <v>12.442361264543425</v>
      </c>
      <c r="D27" s="3">
        <f t="shared" si="3"/>
        <v>2.1139999999999959</v>
      </c>
      <c r="E27" s="3">
        <f t="shared" si="4"/>
        <v>12.442349331349584</v>
      </c>
      <c r="F27" s="3">
        <f t="shared" si="5"/>
        <v>12.442348669134494</v>
      </c>
      <c r="H27" s="3">
        <f t="shared" si="6"/>
        <v>2.1139999999999959</v>
      </c>
      <c r="I27" s="3">
        <f t="shared" si="7"/>
        <v>2.3270238624237553E-2</v>
      </c>
      <c r="J27" s="3">
        <f t="shared" ref="J27:K27" si="27">$B$4*(4-($M26+(1/2)*I27)/(($H26+(1/2)*$B$4)+100))</f>
        <v>2.3269576389691366E-2</v>
      </c>
      <c r="K27" s="3">
        <f t="shared" si="27"/>
        <v>2.3269576409147681E-2</v>
      </c>
      <c r="L27" s="3">
        <f t="shared" si="9"/>
        <v>2.3268914232967008E-2</v>
      </c>
      <c r="M27" s="3">
        <f t="shared" si="10"/>
        <v>12.442348669134494</v>
      </c>
    </row>
    <row r="28" spans="1:13" x14ac:dyDescent="0.25">
      <c r="A28" s="3">
        <f t="shared" si="1"/>
        <v>2.1199999999999957</v>
      </c>
      <c r="B28" s="3">
        <f t="shared" si="2"/>
        <v>12.465630178036314</v>
      </c>
      <c r="D28" s="3">
        <f t="shared" si="3"/>
        <v>2.1199999999999957</v>
      </c>
      <c r="E28" s="3">
        <f t="shared" si="4"/>
        <v>12.465617583367461</v>
      </c>
      <c r="F28" s="3">
        <f t="shared" si="5"/>
        <v>12.465616921269094</v>
      </c>
      <c r="H28" s="3">
        <f t="shared" si="6"/>
        <v>2.1199999999999957</v>
      </c>
      <c r="I28" s="3">
        <f t="shared" si="7"/>
        <v>2.3268914232967008E-2</v>
      </c>
      <c r="J28" s="3">
        <f t="shared" ref="J28:K28" si="28">$B$4*(4-($M27+(1/2)*I28)/(($H27+(1/2)*$B$4)+100))</f>
        <v>2.3268252115147273E-2</v>
      </c>
      <c r="K28" s="3">
        <f t="shared" si="28"/>
        <v>2.3268252134599016E-2</v>
      </c>
      <c r="L28" s="3">
        <f t="shared" si="9"/>
        <v>2.3267590075131076E-2</v>
      </c>
      <c r="M28" s="3">
        <f t="shared" si="10"/>
        <v>12.465616921269094</v>
      </c>
    </row>
    <row r="29" spans="1:13" x14ac:dyDescent="0.25">
      <c r="A29" s="3">
        <f t="shared" si="1"/>
        <v>2.1259999999999954</v>
      </c>
      <c r="B29" s="3">
        <f t="shared" si="2"/>
        <v>12.488897767332551</v>
      </c>
      <c r="D29" s="3">
        <f t="shared" si="3"/>
        <v>2.1259999999999954</v>
      </c>
      <c r="E29" s="3">
        <f t="shared" si="4"/>
        <v>12.488884511344224</v>
      </c>
      <c r="F29" s="3">
        <f t="shared" si="5"/>
        <v>12.488883849362551</v>
      </c>
      <c r="H29" s="3">
        <f t="shared" si="6"/>
        <v>2.1259999999999954</v>
      </c>
      <c r="I29" s="3">
        <f t="shared" si="7"/>
        <v>2.3267590075131076E-2</v>
      </c>
      <c r="J29" s="3">
        <f t="shared" ref="J29:K29" si="29">$B$4*(4-($M28+(1/2)*I29)/(($H28+(1/2)*$B$4)+100))</f>
        <v>2.326692807401036E-2</v>
      </c>
      <c r="K29" s="3">
        <f t="shared" si="29"/>
        <v>2.3266928093457529E-2</v>
      </c>
      <c r="L29" s="3">
        <f t="shared" si="9"/>
        <v>2.3266266150674897E-2</v>
      </c>
      <c r="M29" s="3">
        <f t="shared" si="10"/>
        <v>12.488883849362551</v>
      </c>
    </row>
    <row r="30" spans="1:13" x14ac:dyDescent="0.25">
      <c r="A30" s="3">
        <f t="shared" si="1"/>
        <v>2.1319999999999952</v>
      </c>
      <c r="B30" s="3">
        <f t="shared" si="2"/>
        <v>12.512164032665531</v>
      </c>
      <c r="D30" s="3">
        <f t="shared" si="3"/>
        <v>2.1319999999999952</v>
      </c>
      <c r="E30" s="3">
        <f t="shared" si="4"/>
        <v>12.512150115513226</v>
      </c>
      <c r="F30" s="3">
        <f t="shared" si="5"/>
        <v>12.512149453648219</v>
      </c>
      <c r="H30" s="3">
        <f t="shared" si="6"/>
        <v>2.1319999999999952</v>
      </c>
      <c r="I30" s="3">
        <f t="shared" si="7"/>
        <v>2.3266266150674897E-2</v>
      </c>
      <c r="J30" s="3">
        <f t="shared" ref="J30:K30" si="30">$B$4*(4-($M29+(1/2)*I30)/(($H29+(1/2)*$B$4)+100))</f>
        <v>2.326560426622578E-2</v>
      </c>
      <c r="K30" s="3">
        <f t="shared" si="30"/>
        <v>2.326560428566838E-2</v>
      </c>
      <c r="L30" s="3">
        <f t="shared" si="9"/>
        <v>2.326494245954364E-2</v>
      </c>
      <c r="M30" s="3">
        <f t="shared" si="10"/>
        <v>12.512149453648219</v>
      </c>
    </row>
    <row r="31" spans="1:13" x14ac:dyDescent="0.25">
      <c r="A31" s="3">
        <f t="shared" si="1"/>
        <v>2.137999999999995</v>
      </c>
      <c r="B31" s="3">
        <f t="shared" si="2"/>
        <v>12.535428974268594</v>
      </c>
      <c r="D31" s="3">
        <f t="shared" si="3"/>
        <v>2.137999999999995</v>
      </c>
      <c r="E31" s="3">
        <f t="shared" si="4"/>
        <v>12.535414396107763</v>
      </c>
      <c r="F31" s="3">
        <f t="shared" si="5"/>
        <v>12.535413734359395</v>
      </c>
      <c r="H31" s="3">
        <f t="shared" si="6"/>
        <v>2.137999999999995</v>
      </c>
      <c r="I31" s="3">
        <f t="shared" si="7"/>
        <v>2.326494245954364E-2</v>
      </c>
      <c r="J31" s="3">
        <f t="shared" ref="J31:K31" si="31">$B$4*(4-($M30+(1/2)*I31)/(($H30+(1/2)*$B$4)+100))</f>
        <v>2.3264280691738699E-2</v>
      </c>
      <c r="K31" s="3">
        <f t="shared" si="31"/>
        <v>2.326428071117673E-2</v>
      </c>
      <c r="L31" s="3">
        <f t="shared" si="9"/>
        <v>2.3263619001682466E-2</v>
      </c>
      <c r="M31" s="3">
        <f t="shared" si="10"/>
        <v>12.535413734359395</v>
      </c>
    </row>
    <row r="32" spans="1:13" x14ac:dyDescent="0.25">
      <c r="A32" s="3">
        <f t="shared" si="1"/>
        <v>2.1439999999999948</v>
      </c>
      <c r="B32" s="3">
        <f t="shared" si="2"/>
        <v>12.558692592375023</v>
      </c>
      <c r="D32" s="3">
        <f t="shared" si="3"/>
        <v>2.1439999999999948</v>
      </c>
      <c r="E32" s="3">
        <f t="shared" si="4"/>
        <v>12.558677353361077</v>
      </c>
      <c r="F32" s="3">
        <f t="shared" si="5"/>
        <v>12.558676691729321</v>
      </c>
      <c r="H32" s="3">
        <f t="shared" si="6"/>
        <v>2.1439999999999948</v>
      </c>
      <c r="I32" s="3">
        <f t="shared" si="7"/>
        <v>2.3263619001682466E-2</v>
      </c>
      <c r="J32" s="3">
        <f t="shared" ref="J32:K32" si="32">$B$4*(4-($M31+(1/2)*I32)/(($H31+(1/2)*$B$4)+100))</f>
        <v>2.3262957350494301E-2</v>
      </c>
      <c r="K32" s="3">
        <f t="shared" si="32"/>
        <v>2.326295736992777E-2</v>
      </c>
      <c r="L32" s="3">
        <f t="shared" si="9"/>
        <v>2.3262295777036576E-2</v>
      </c>
      <c r="M32" s="3">
        <f t="shared" si="10"/>
        <v>12.558676691729321</v>
      </c>
    </row>
    <row r="33" spans="1:13" x14ac:dyDescent="0.25">
      <c r="A33" s="3">
        <f t="shared" si="1"/>
        <v>2.1499999999999946</v>
      </c>
      <c r="B33" s="3">
        <f t="shared" si="2"/>
        <v>12.581954887218046</v>
      </c>
      <c r="D33" s="3">
        <f t="shared" si="3"/>
        <v>2.1499999999999946</v>
      </c>
      <c r="E33" s="3">
        <f t="shared" si="4"/>
        <v>12.581938987506359</v>
      </c>
      <c r="F33" s="3">
        <f t="shared" si="5"/>
        <v>12.581938325991187</v>
      </c>
      <c r="H33" s="3">
        <f t="shared" si="6"/>
        <v>2.1499999999999946</v>
      </c>
      <c r="I33" s="3">
        <f t="shared" si="7"/>
        <v>2.3262295777036576E-2</v>
      </c>
      <c r="J33" s="3">
        <f t="shared" ref="J33:K33" si="33">$B$4*(4-($M32+(1/2)*I33)/(($H32+(1/2)*$B$4)+100))</f>
        <v>2.3261634242437792E-2</v>
      </c>
      <c r="K33" s="3">
        <f t="shared" si="33"/>
        <v>2.3261634261866691E-2</v>
      </c>
      <c r="L33" s="3">
        <f t="shared" si="9"/>
        <v>2.3260972785551177E-2</v>
      </c>
      <c r="M33" s="3">
        <f t="shared" si="10"/>
        <v>12.581938325991187</v>
      </c>
    </row>
    <row r="34" spans="1:13" x14ac:dyDescent="0.25">
      <c r="A34" s="3">
        <f t="shared" si="1"/>
        <v>2.1559999999999944</v>
      </c>
      <c r="B34" s="3">
        <f t="shared" si="2"/>
        <v>12.605215859030839</v>
      </c>
      <c r="D34" s="3">
        <f t="shared" si="3"/>
        <v>2.1559999999999944</v>
      </c>
      <c r="E34" s="3">
        <f t="shared" si="4"/>
        <v>12.605199298776737</v>
      </c>
      <c r="F34" s="3">
        <f t="shared" si="5"/>
        <v>12.605198637378125</v>
      </c>
      <c r="H34" s="3">
        <f t="shared" si="6"/>
        <v>2.1559999999999944</v>
      </c>
      <c r="I34" s="3">
        <f t="shared" si="7"/>
        <v>2.3260972785551177E-2</v>
      </c>
      <c r="J34" s="3">
        <f t="shared" ref="J34:K34" si="34">$B$4*(4-($M33+(1/2)*I34)/(($H33+(1/2)*$B$4)+100))</f>
        <v>2.3260311367514379E-2</v>
      </c>
      <c r="K34" s="3">
        <f t="shared" si="34"/>
        <v>2.3260311386938713E-2</v>
      </c>
      <c r="L34" s="3">
        <f t="shared" si="9"/>
        <v>2.3259650027171494E-2</v>
      </c>
      <c r="M34" s="3">
        <f t="shared" si="10"/>
        <v>12.605198637378125</v>
      </c>
    </row>
    <row r="35" spans="1:13" x14ac:dyDescent="0.25">
      <c r="A35" s="3">
        <f t="shared" si="1"/>
        <v>2.1619999999999941</v>
      </c>
      <c r="B35" s="3">
        <f t="shared" si="2"/>
        <v>12.628475508046519</v>
      </c>
      <c r="D35" s="3">
        <f t="shared" si="3"/>
        <v>2.1619999999999941</v>
      </c>
      <c r="E35" s="3">
        <f t="shared" si="4"/>
        <v>12.628458287405296</v>
      </c>
      <c r="F35" s="3">
        <f t="shared" si="5"/>
        <v>12.628457626123213</v>
      </c>
      <c r="H35" s="3">
        <f t="shared" si="6"/>
        <v>2.1619999999999941</v>
      </c>
      <c r="I35" s="3">
        <f t="shared" si="7"/>
        <v>2.3259650027171494E-2</v>
      </c>
      <c r="J35" s="3">
        <f t="shared" ref="J35:K35" si="35">$B$4*(4-($M34+(1/2)*I35)/(($H34+(1/2)*$B$4)+100))</f>
        <v>2.3258988725669297E-2</v>
      </c>
      <c r="K35" s="3">
        <f t="shared" si="35"/>
        <v>2.3258988745089068E-2</v>
      </c>
      <c r="L35" s="3">
        <f t="shared" si="9"/>
        <v>2.3258327501842768E-2</v>
      </c>
      <c r="M35" s="3">
        <f t="shared" si="10"/>
        <v>12.628457626123213</v>
      </c>
    </row>
    <row r="36" spans="1:13" x14ac:dyDescent="0.25">
      <c r="A36" s="3">
        <f t="shared" si="1"/>
        <v>2.1679999999999939</v>
      </c>
      <c r="B36" s="3">
        <f t="shared" si="2"/>
        <v>12.651733834498151</v>
      </c>
      <c r="D36" s="3">
        <f t="shared" si="3"/>
        <v>2.1679999999999939</v>
      </c>
      <c r="E36" s="3">
        <f t="shared" si="4"/>
        <v>12.651715953625056</v>
      </c>
      <c r="F36" s="3">
        <f t="shared" si="5"/>
        <v>12.651715292459475</v>
      </c>
      <c r="H36" s="3">
        <f t="shared" si="6"/>
        <v>2.1679999999999939</v>
      </c>
      <c r="I36" s="3">
        <f t="shared" si="7"/>
        <v>2.3258327501842768E-2</v>
      </c>
      <c r="J36" s="3">
        <f t="shared" ref="J36:K36" si="36">$B$4*(4-($M35+(1/2)*I36)/(($H35+(1/2)*$B$4)+100))</f>
        <v>2.3257666316847798E-2</v>
      </c>
      <c r="K36" s="3">
        <f t="shared" si="36"/>
        <v>2.3257666336263007E-2</v>
      </c>
      <c r="L36" s="3">
        <f t="shared" si="9"/>
        <v>2.325700520951025E-2</v>
      </c>
      <c r="M36" s="3">
        <f t="shared" si="10"/>
        <v>12.651715292459475</v>
      </c>
    </row>
    <row r="37" spans="1:13" x14ac:dyDescent="0.25">
      <c r="A37" s="3">
        <f t="shared" si="1"/>
        <v>2.1739999999999937</v>
      </c>
      <c r="B37" s="3">
        <f t="shared" si="2"/>
        <v>12.674990838618747</v>
      </c>
      <c r="D37" s="3">
        <f t="shared" si="3"/>
        <v>2.1739999999999937</v>
      </c>
      <c r="E37" s="3">
        <f t="shared" si="4"/>
        <v>12.674972297668985</v>
      </c>
      <c r="F37" s="3">
        <f t="shared" si="5"/>
        <v>12.67497163661988</v>
      </c>
      <c r="H37" s="3">
        <f t="shared" si="6"/>
        <v>2.1739999999999937</v>
      </c>
      <c r="I37" s="3">
        <f t="shared" si="7"/>
        <v>2.325700520951025E-2</v>
      </c>
      <c r="J37" s="3">
        <f t="shared" ref="J37:K37" si="37">$B$4*(4-($M36+(1/2)*I37)/(($H36+(1/2)*$B$4)+100))</f>
        <v>2.3256344140995141E-2</v>
      </c>
      <c r="K37" s="3">
        <f t="shared" si="37"/>
        <v>2.3256344160405791E-2</v>
      </c>
      <c r="L37" s="3">
        <f t="shared" si="9"/>
        <v>2.3255683150119215E-2</v>
      </c>
      <c r="M37" s="3">
        <f t="shared" si="10"/>
        <v>12.67497163661988</v>
      </c>
    </row>
    <row r="38" spans="1:13" x14ac:dyDescent="0.25">
      <c r="A38" s="3">
        <f t="shared" si="1"/>
        <v>2.1799999999999935</v>
      </c>
      <c r="B38" s="3">
        <f t="shared" si="2"/>
        <v>12.698246520641261</v>
      </c>
      <c r="D38" s="3">
        <f t="shared" si="3"/>
        <v>2.1799999999999935</v>
      </c>
      <c r="E38" s="3">
        <f t="shared" si="4"/>
        <v>12.698227319769998</v>
      </c>
      <c r="F38" s="3">
        <f t="shared" si="5"/>
        <v>12.698226658837342</v>
      </c>
      <c r="H38" s="3">
        <f t="shared" si="6"/>
        <v>2.1799999999999935</v>
      </c>
      <c r="I38" s="3">
        <f t="shared" si="7"/>
        <v>2.3255683150119215E-2</v>
      </c>
      <c r="J38" s="3">
        <f t="shared" ref="J38:K38" si="38">$B$4*(4-($M37+(1/2)*I38)/(($H37+(1/2)*$B$4)+100))</f>
        <v>2.3255022198056613E-2</v>
      </c>
      <c r="K38" s="3">
        <f t="shared" si="38"/>
        <v>2.3255022217462704E-2</v>
      </c>
      <c r="L38" s="3">
        <f t="shared" si="9"/>
        <v>2.3254361323614952E-2</v>
      </c>
      <c r="M38" s="3">
        <f t="shared" si="10"/>
        <v>12.698226658837342</v>
      </c>
    </row>
    <row r="39" spans="1:13" x14ac:dyDescent="0.25">
      <c r="A39" s="3">
        <f t="shared" si="1"/>
        <v>2.1859999999999933</v>
      </c>
      <c r="B39" s="3">
        <f t="shared" si="2"/>
        <v>12.721500880798592</v>
      </c>
      <c r="D39" s="3">
        <f t="shared" si="3"/>
        <v>2.1859999999999933</v>
      </c>
      <c r="E39" s="3">
        <f t="shared" si="4"/>
        <v>12.721481020160956</v>
      </c>
      <c r="F39" s="3">
        <f t="shared" si="5"/>
        <v>12.721480359344721</v>
      </c>
      <c r="H39" s="3">
        <f t="shared" si="6"/>
        <v>2.1859999999999933</v>
      </c>
      <c r="I39" s="3">
        <f t="shared" si="7"/>
        <v>2.3254361323614952E-2</v>
      </c>
      <c r="J39" s="3">
        <f t="shared" ref="J39:K39" si="39">$B$4*(4-($M38+(1/2)*I39)/(($H38+(1/2)*$B$4)+100))</f>
        <v>2.3253700487977501E-2</v>
      </c>
      <c r="K39" s="3">
        <f t="shared" si="39"/>
        <v>2.3253700507379037E-2</v>
      </c>
      <c r="L39" s="3">
        <f t="shared" si="9"/>
        <v>2.3253039729942769E-2</v>
      </c>
      <c r="M39" s="3">
        <f t="shared" si="10"/>
        <v>12.721480359344721</v>
      </c>
    </row>
    <row r="40" spans="1:13" x14ac:dyDescent="0.25">
      <c r="A40" s="3">
        <f t="shared" si="1"/>
        <v>2.1919999999999931</v>
      </c>
      <c r="B40" s="3">
        <f t="shared" si="2"/>
        <v>12.744753919323587</v>
      </c>
      <c r="D40" s="3">
        <f t="shared" si="3"/>
        <v>2.1919999999999931</v>
      </c>
      <c r="E40" s="3">
        <f t="shared" si="4"/>
        <v>12.744733399074663</v>
      </c>
      <c r="F40" s="3">
        <f t="shared" si="5"/>
        <v>12.74473273837482</v>
      </c>
      <c r="H40" s="3">
        <f t="shared" si="6"/>
        <v>2.1919999999999931</v>
      </c>
      <c r="I40" s="3">
        <f t="shared" si="7"/>
        <v>2.3253039729942769E-2</v>
      </c>
      <c r="J40" s="3">
        <f t="shared" ref="J40:K40" si="40">$B$4*(4-($M39+(1/2)*I40)/(($H39+(1/2)*$B$4)+100))</f>
        <v>2.3252379010703126E-2</v>
      </c>
      <c r="K40" s="3">
        <f t="shared" si="40"/>
        <v>2.3252379030100103E-2</v>
      </c>
      <c r="L40" s="3">
        <f t="shared" si="9"/>
        <v>2.3251718369047981E-2</v>
      </c>
      <c r="M40" s="3">
        <f t="shared" si="10"/>
        <v>12.74473273837482</v>
      </c>
    </row>
    <row r="41" spans="1:13" x14ac:dyDescent="0.25">
      <c r="A41" s="3">
        <f t="shared" si="1"/>
        <v>2.1979999999999928</v>
      </c>
      <c r="B41" s="3">
        <f t="shared" si="2"/>
        <v>12.768005636449038</v>
      </c>
      <c r="D41" s="3">
        <f t="shared" si="3"/>
        <v>2.1979999999999928</v>
      </c>
      <c r="E41" s="3">
        <f t="shared" si="4"/>
        <v>12.767984456743868</v>
      </c>
      <c r="F41" s="3">
        <f t="shared" si="5"/>
        <v>12.76798379616039</v>
      </c>
      <c r="H41" s="3">
        <f t="shared" si="6"/>
        <v>2.1979999999999928</v>
      </c>
      <c r="I41" s="3">
        <f t="shared" si="7"/>
        <v>2.3251718369047981E-2</v>
      </c>
      <c r="J41" s="3">
        <f t="shared" ref="J41:K41" si="41">$B$4*(4-($M40+(1/2)*I41)/(($H40+(1/2)*$B$4)+100))</f>
        <v>2.3251057766178817E-2</v>
      </c>
      <c r="K41" s="3">
        <f t="shared" si="41"/>
        <v>2.3251057785571235E-2</v>
      </c>
      <c r="L41" s="3">
        <f t="shared" si="9"/>
        <v>2.3250397240875926E-2</v>
      </c>
      <c r="M41" s="3">
        <f t="shared" si="10"/>
        <v>12.76798379616039</v>
      </c>
    </row>
    <row r="42" spans="1:13" x14ac:dyDescent="0.25">
      <c r="A42" s="3">
        <f t="shared" si="1"/>
        <v>2.2039999999999926</v>
      </c>
      <c r="B42" s="3">
        <f t="shared" si="2"/>
        <v>12.791256032407681</v>
      </c>
      <c r="D42" s="3">
        <f t="shared" si="3"/>
        <v>2.2039999999999926</v>
      </c>
      <c r="E42" s="3">
        <f t="shared" si="4"/>
        <v>12.791234193401266</v>
      </c>
      <c r="F42" s="3">
        <f t="shared" si="5"/>
        <v>12.791233532934127</v>
      </c>
      <c r="H42" s="3">
        <f t="shared" si="6"/>
        <v>2.2039999999999926</v>
      </c>
      <c r="I42" s="3">
        <f t="shared" si="7"/>
        <v>2.3250397240875926E-2</v>
      </c>
      <c r="J42" s="3">
        <f t="shared" ref="J42:K42" si="42">$B$4*(4-($M41+(1/2)*I42)/(($H41+(1/2)*$B$4)+100))</f>
        <v>2.3249736754349909E-2</v>
      </c>
      <c r="K42" s="3">
        <f t="shared" si="42"/>
        <v>2.3249736773737779E-2</v>
      </c>
      <c r="L42" s="3">
        <f t="shared" si="9"/>
        <v>2.3249076345371954E-2</v>
      </c>
      <c r="M42" s="3">
        <f t="shared" si="10"/>
        <v>12.791233532934127</v>
      </c>
    </row>
    <row r="43" spans="1:13" x14ac:dyDescent="0.25">
      <c r="A43" s="3">
        <f t="shared" si="1"/>
        <v>2.2099999999999924</v>
      </c>
      <c r="B43" s="3">
        <f t="shared" si="2"/>
        <v>12.814505107432195</v>
      </c>
      <c r="D43" s="3">
        <f t="shared" si="3"/>
        <v>2.2099999999999924</v>
      </c>
      <c r="E43" s="3">
        <f t="shared" si="4"/>
        <v>12.8144826092795</v>
      </c>
      <c r="F43" s="3">
        <f t="shared" si="5"/>
        <v>12.814481948928671</v>
      </c>
      <c r="H43" s="3">
        <f t="shared" si="6"/>
        <v>2.2099999999999924</v>
      </c>
      <c r="I43" s="3">
        <f t="shared" si="7"/>
        <v>2.3249076345371954E-2</v>
      </c>
      <c r="J43" s="3">
        <f t="shared" ref="J43:K43" si="43">$B$4*(4-($M42+(1/2)*I43)/(($H42+(1/2)*$B$4)+100))</f>
        <v>2.3248415975161769E-2</v>
      </c>
      <c r="K43" s="3">
        <f t="shared" si="43"/>
        <v>2.324841599454509E-2</v>
      </c>
      <c r="L43" s="3">
        <f t="shared" si="9"/>
        <v>2.3247755682481441E-2</v>
      </c>
      <c r="M43" s="3">
        <f t="shared" si="10"/>
        <v>12.814481948928671</v>
      </c>
    </row>
    <row r="44" spans="1:13" x14ac:dyDescent="0.25">
      <c r="A44" s="3">
        <f t="shared" si="1"/>
        <v>2.2159999999999922</v>
      </c>
      <c r="B44" s="3">
        <f t="shared" si="2"/>
        <v>12.837752861755211</v>
      </c>
      <c r="D44" s="3">
        <f t="shared" si="3"/>
        <v>2.2159999999999922</v>
      </c>
      <c r="E44" s="3">
        <f t="shared" si="4"/>
        <v>12.837729704611153</v>
      </c>
      <c r="F44" s="3">
        <f t="shared" si="5"/>
        <v>12.837729044376609</v>
      </c>
      <c r="H44" s="3">
        <f t="shared" si="6"/>
        <v>2.2159999999999922</v>
      </c>
      <c r="I44" s="3">
        <f t="shared" si="7"/>
        <v>2.3247755682481441E-2</v>
      </c>
      <c r="J44" s="3">
        <f t="shared" ref="J44:K44" si="44">$B$4*(4-($M43+(1/2)*I44)/(($H43+(1/2)*$B$4)+100))</f>
        <v>2.324709542855978E-2</v>
      </c>
      <c r="K44" s="3">
        <f t="shared" si="44"/>
        <v>2.3247095447938543E-2</v>
      </c>
      <c r="L44" s="3">
        <f t="shared" si="9"/>
        <v>2.3246435252149766E-2</v>
      </c>
      <c r="M44" s="3">
        <f t="shared" si="10"/>
        <v>12.837729044376609</v>
      </c>
    </row>
    <row r="45" spans="1:13" x14ac:dyDescent="0.25">
      <c r="A45" s="3">
        <f t="shared" si="1"/>
        <v>2.221999999999992</v>
      </c>
      <c r="B45" s="3">
        <f t="shared" si="2"/>
        <v>12.8609992956093</v>
      </c>
      <c r="D45" s="3">
        <f t="shared" si="3"/>
        <v>2.221999999999992</v>
      </c>
      <c r="E45" s="3">
        <f t="shared" si="4"/>
        <v>12.860975479628758</v>
      </c>
      <c r="F45" s="3">
        <f t="shared" si="5"/>
        <v>12.860974819510471</v>
      </c>
      <c r="H45" s="3">
        <f t="shared" si="6"/>
        <v>2.221999999999992</v>
      </c>
      <c r="I45" s="3">
        <f t="shared" si="7"/>
        <v>2.3246435252149766E-2</v>
      </c>
      <c r="J45" s="3">
        <f t="shared" ref="J45:K45" si="45">$B$4*(4-($M44+(1/2)*I45)/(($H44+(1/2)*$B$4)+100))</f>
        <v>2.3245775114489321E-2</v>
      </c>
      <c r="K45" s="3">
        <f t="shared" si="45"/>
        <v>2.3245775133863538E-2</v>
      </c>
      <c r="L45" s="3">
        <f t="shared" si="9"/>
        <v>2.3245115054322332E-2</v>
      </c>
      <c r="M45" s="3">
        <f t="shared" si="10"/>
        <v>12.860974819510471</v>
      </c>
    </row>
    <row r="46" spans="1:13" x14ac:dyDescent="0.25">
      <c r="A46" s="3">
        <f t="shared" si="1"/>
        <v>2.2279999999999918</v>
      </c>
      <c r="B46" s="3">
        <f t="shared" si="2"/>
        <v>12.884244409226978</v>
      </c>
      <c r="D46" s="3">
        <f t="shared" si="3"/>
        <v>2.2279999999999918</v>
      </c>
      <c r="E46" s="3">
        <f t="shared" si="4"/>
        <v>12.884219934564793</v>
      </c>
      <c r="F46" s="3">
        <f t="shared" si="5"/>
        <v>12.884219274562735</v>
      </c>
      <c r="H46" s="3">
        <f t="shared" si="6"/>
        <v>2.2279999999999918</v>
      </c>
      <c r="I46" s="3">
        <f t="shared" si="7"/>
        <v>2.3245115054322332E-2</v>
      </c>
      <c r="J46" s="3">
        <f t="shared" ref="J46:K46" si="46">$B$4*(4-($M45+(1/2)*I46)/(($H45+(1/2)*$B$4)+100))</f>
        <v>2.3244455032895808E-2</v>
      </c>
      <c r="K46" s="3">
        <f t="shared" si="46"/>
        <v>2.3244455052265477E-2</v>
      </c>
      <c r="L46" s="3">
        <f t="shared" si="9"/>
        <v>2.3243795088944551E-2</v>
      </c>
      <c r="M46" s="3">
        <f t="shared" si="10"/>
        <v>12.884219274562735</v>
      </c>
    </row>
    <row r="47" spans="1:13" x14ac:dyDescent="0.25">
      <c r="A47" s="3">
        <f t="shared" si="1"/>
        <v>2.2339999999999915</v>
      </c>
      <c r="B47" s="3">
        <f t="shared" si="2"/>
        <v>12.90748820284071</v>
      </c>
      <c r="D47" s="3">
        <f t="shared" si="3"/>
        <v>2.2339999999999915</v>
      </c>
      <c r="E47" s="3">
        <f t="shared" si="4"/>
        <v>12.90746306965168</v>
      </c>
      <c r="F47" s="3">
        <f t="shared" si="5"/>
        <v>12.907462409765824</v>
      </c>
      <c r="H47" s="3">
        <f t="shared" si="6"/>
        <v>2.2339999999999915</v>
      </c>
      <c r="I47" s="3">
        <f t="shared" si="7"/>
        <v>2.3243795088944551E-2</v>
      </c>
      <c r="J47" s="3">
        <f t="shared" ref="J47:K47" si="47">$B$4*(4-($M46+(1/2)*I47)/(($H46+(1/2)*$B$4)+100))</f>
        <v>2.3243135183724669E-2</v>
      </c>
      <c r="K47" s="3">
        <f t="shared" si="47"/>
        <v>2.324313520308979E-2</v>
      </c>
      <c r="L47" s="3">
        <f t="shared" si="9"/>
        <v>2.3242475355961863E-2</v>
      </c>
      <c r="M47" s="3">
        <f t="shared" si="10"/>
        <v>12.907462409765824</v>
      </c>
    </row>
    <row r="48" spans="1:13" x14ac:dyDescent="0.25">
      <c r="A48" s="3">
        <f t="shared" si="1"/>
        <v>2.2399999999999913</v>
      </c>
      <c r="B48" s="3">
        <f t="shared" si="2"/>
        <v>12.930730676682906</v>
      </c>
      <c r="D48" s="3">
        <f t="shared" si="3"/>
        <v>2.2399999999999913</v>
      </c>
      <c r="E48" s="3">
        <f t="shared" si="4"/>
        <v>12.930704885121786</v>
      </c>
      <c r="F48" s="3">
        <f t="shared" si="5"/>
        <v>12.930704225352105</v>
      </c>
      <c r="H48" s="3">
        <f t="shared" si="6"/>
        <v>2.2399999999999913</v>
      </c>
      <c r="I48" s="3">
        <f t="shared" si="7"/>
        <v>2.3242475355961863E-2</v>
      </c>
      <c r="J48" s="3">
        <f t="shared" ref="J48:K48" si="48">$B$4*(4-($M47+(1/2)*I48)/(($H47+(1/2)*$B$4)+100))</f>
        <v>2.3241815566921342E-2</v>
      </c>
      <c r="K48" s="3">
        <f t="shared" si="48"/>
        <v>2.3241815586281914E-2</v>
      </c>
      <c r="L48" s="3">
        <f t="shared" si="9"/>
        <v>2.324115585531971E-2</v>
      </c>
      <c r="M48" s="3">
        <f t="shared" si="10"/>
        <v>12.930704225352105</v>
      </c>
    </row>
    <row r="49" spans="1:13" x14ac:dyDescent="0.25">
      <c r="A49" s="3">
        <f t="shared" si="1"/>
        <v>2.2459999999999911</v>
      </c>
      <c r="B49" s="3">
        <f t="shared" si="2"/>
        <v>12.953971830985918</v>
      </c>
      <c r="D49" s="3">
        <f t="shared" si="3"/>
        <v>2.2459999999999911</v>
      </c>
      <c r="E49" s="3">
        <f t="shared" si="4"/>
        <v>12.953945381207426</v>
      </c>
      <c r="F49" s="3">
        <f t="shared" si="5"/>
        <v>12.953944721553892</v>
      </c>
      <c r="H49" s="3">
        <f t="shared" si="6"/>
        <v>2.2459999999999911</v>
      </c>
      <c r="I49" s="3">
        <f t="shared" si="7"/>
        <v>2.324115585531971E-2</v>
      </c>
      <c r="J49" s="3">
        <f t="shared" ref="J49:K49" si="49">$B$4*(4-($M48+(1/2)*I49)/(($H48+(1/2)*$B$4)+100))</f>
        <v>2.3240496182431281E-2</v>
      </c>
      <c r="K49" s="3">
        <f t="shared" si="49"/>
        <v>2.3240496201787312E-2</v>
      </c>
      <c r="L49" s="3">
        <f t="shared" si="9"/>
        <v>2.3239836586963564E-2</v>
      </c>
      <c r="M49" s="3">
        <f t="shared" si="10"/>
        <v>12.953944721553892</v>
      </c>
    </row>
    <row r="50" spans="1:13" x14ac:dyDescent="0.25">
      <c r="A50" s="3">
        <f t="shared" si="1"/>
        <v>2.2519999999999909</v>
      </c>
      <c r="B50" s="3">
        <f t="shared" si="2"/>
        <v>12.977211665982045</v>
      </c>
      <c r="D50" s="3">
        <f t="shared" si="3"/>
        <v>2.2519999999999909</v>
      </c>
      <c r="E50" s="3">
        <f t="shared" si="4"/>
        <v>12.977184558140856</v>
      </c>
      <c r="F50" s="3">
        <f t="shared" si="5"/>
        <v>12.977183898603442</v>
      </c>
      <c r="H50" s="3">
        <f t="shared" si="6"/>
        <v>2.2519999999999909</v>
      </c>
      <c r="I50" s="3">
        <f t="shared" si="7"/>
        <v>2.3239836586963564E-2</v>
      </c>
      <c r="J50" s="3">
        <f t="shared" ref="J50:K50" si="50">$B$4*(4-($M49+(1/2)*I50)/(($H49+(1/2)*$B$4)+100))</f>
        <v>2.323917703019996E-2</v>
      </c>
      <c r="K50" s="3">
        <f t="shared" si="50"/>
        <v>2.3239177049551449E-2</v>
      </c>
      <c r="L50" s="3">
        <f t="shared" si="9"/>
        <v>2.3238517550838902E-2</v>
      </c>
      <c r="M50" s="3">
        <f t="shared" si="10"/>
        <v>12.977183898603442</v>
      </c>
    </row>
    <row r="51" spans="1:13" x14ac:dyDescent="0.25">
      <c r="A51" s="3">
        <f t="shared" si="1"/>
        <v>2.2579999999999907</v>
      </c>
      <c r="B51" s="3">
        <f t="shared" si="2"/>
        <v>13.000450181903535</v>
      </c>
      <c r="D51" s="3">
        <f t="shared" si="3"/>
        <v>2.2579999999999907</v>
      </c>
      <c r="E51" s="3">
        <f t="shared" si="4"/>
        <v>13.000422416154281</v>
      </c>
      <c r="F51" s="3">
        <f t="shared" si="5"/>
        <v>13.000421756732962</v>
      </c>
      <c r="H51" s="3">
        <f t="shared" si="6"/>
        <v>2.2579999999999907</v>
      </c>
      <c r="I51" s="3">
        <f t="shared" si="7"/>
        <v>2.3238517550838902E-2</v>
      </c>
      <c r="J51" s="3">
        <f t="shared" ref="J51:K51" si="51">$B$4*(4-($M50+(1/2)*I51)/(($H50+(1/2)*$B$4)+100))</f>
        <v>2.3237858110172871E-2</v>
      </c>
      <c r="K51" s="3">
        <f t="shared" si="51"/>
        <v>2.3237858129519815E-2</v>
      </c>
      <c r="L51" s="3">
        <f t="shared" si="9"/>
        <v>2.323719874689122E-2</v>
      </c>
      <c r="M51" s="3">
        <f t="shared" si="10"/>
        <v>13.000421756732962</v>
      </c>
    </row>
    <row r="52" spans="1:13" x14ac:dyDescent="0.25">
      <c r="A52" s="3">
        <f t="shared" si="1"/>
        <v>2.2639999999999905</v>
      </c>
      <c r="B52" s="3">
        <f t="shared" si="2"/>
        <v>13.023687378982576</v>
      </c>
      <c r="D52" s="3">
        <f t="shared" si="3"/>
        <v>2.2639999999999905</v>
      </c>
      <c r="E52" s="3">
        <f t="shared" si="4"/>
        <v>13.023658955479853</v>
      </c>
      <c r="F52" s="3">
        <f t="shared" si="5"/>
        <v>13.023658296174599</v>
      </c>
      <c r="H52" s="3">
        <f t="shared" si="6"/>
        <v>2.2639999999999905</v>
      </c>
      <c r="I52" s="3">
        <f t="shared" si="7"/>
        <v>2.323719874689122E-2</v>
      </c>
      <c r="J52" s="3">
        <f t="shared" ref="J52:K52" si="52">$B$4*(4-($M51+(1/2)*I52)/(($H51+(1/2)*$B$4)+100))</f>
        <v>2.3236539422295515E-2</v>
      </c>
      <c r="K52" s="3">
        <f t="shared" si="52"/>
        <v>2.3236539441637921E-2</v>
      </c>
      <c r="L52" s="3">
        <f t="shared" si="9"/>
        <v>2.3235880175066028E-2</v>
      </c>
      <c r="M52" s="3">
        <f t="shared" si="10"/>
        <v>13.023658296174599</v>
      </c>
    </row>
    <row r="53" spans="1:13" x14ac:dyDescent="0.25">
      <c r="A53" s="3">
        <f t="shared" si="1"/>
        <v>2.2699999999999902</v>
      </c>
      <c r="B53" s="3">
        <f t="shared" si="2"/>
        <v>13.046923257451304</v>
      </c>
      <c r="D53" s="3">
        <f t="shared" si="3"/>
        <v>2.2699999999999902</v>
      </c>
      <c r="E53" s="3">
        <f t="shared" si="4"/>
        <v>13.046894176349666</v>
      </c>
      <c r="F53" s="3">
        <f t="shared" si="5"/>
        <v>13.04689351716045</v>
      </c>
      <c r="H53" s="3">
        <f t="shared" si="6"/>
        <v>2.2699999999999902</v>
      </c>
      <c r="I53" s="3">
        <f t="shared" si="7"/>
        <v>2.3235880175066028E-2</v>
      </c>
      <c r="J53" s="3">
        <f t="shared" ref="J53:K53" si="53">$B$4*(4-($M52+(1/2)*I53)/(($H52+(1/2)*$B$4)+100))</f>
        <v>2.3235220966513412E-2</v>
      </c>
      <c r="K53" s="3">
        <f t="shared" si="53"/>
        <v>2.323522098585128E-2</v>
      </c>
      <c r="L53" s="3">
        <f t="shared" si="9"/>
        <v>2.3234561835308861E-2</v>
      </c>
      <c r="M53" s="3">
        <f t="shared" si="10"/>
        <v>13.04689351716045</v>
      </c>
    </row>
    <row r="54" spans="1:13" x14ac:dyDescent="0.25">
      <c r="A54" s="3">
        <f t="shared" si="1"/>
        <v>2.27599999999999</v>
      </c>
      <c r="B54" s="3">
        <f t="shared" si="2"/>
        <v>13.070157817541803</v>
      </c>
      <c r="D54" s="3">
        <f t="shared" si="3"/>
        <v>2.27599999999999</v>
      </c>
      <c r="E54" s="3">
        <f t="shared" si="4"/>
        <v>13.07012807899576</v>
      </c>
      <c r="F54" s="3">
        <f t="shared" si="5"/>
        <v>13.070127419922555</v>
      </c>
      <c r="H54" s="3">
        <f t="shared" si="6"/>
        <v>2.27599999999999</v>
      </c>
      <c r="I54" s="3">
        <f t="shared" si="7"/>
        <v>2.3234561835308861E-2</v>
      </c>
      <c r="J54" s="3">
        <f t="shared" ref="J54:K54" si="54">$B$4*(4-($M53+(1/2)*I54)/(($H53+(1/2)*$B$4)+100))</f>
        <v>2.3233902742772105E-2</v>
      </c>
      <c r="K54" s="3">
        <f t="shared" si="54"/>
        <v>2.3233902762105435E-2</v>
      </c>
      <c r="L54" s="3">
        <f t="shared" si="9"/>
        <v>2.3233243727565262E-2</v>
      </c>
      <c r="M54" s="3">
        <f t="shared" si="10"/>
        <v>13.070127419922555</v>
      </c>
    </row>
    <row r="55" spans="1:13" x14ac:dyDescent="0.25">
      <c r="A55" s="3">
        <f t="shared" si="1"/>
        <v>2.2819999999999898</v>
      </c>
      <c r="B55" s="3">
        <f t="shared" si="2"/>
        <v>13.093391059486098</v>
      </c>
      <c r="D55" s="3">
        <f t="shared" si="3"/>
        <v>2.2819999999999898</v>
      </c>
      <c r="E55" s="3">
        <f t="shared" si="4"/>
        <v>13.09336066365012</v>
      </c>
      <c r="F55" s="3">
        <f t="shared" si="5"/>
        <v>13.093360004692901</v>
      </c>
      <c r="H55" s="3">
        <f t="shared" si="6"/>
        <v>2.2819999999999898</v>
      </c>
      <c r="I55" s="3">
        <f t="shared" si="7"/>
        <v>2.3233243727565262E-2</v>
      </c>
      <c r="J55" s="3">
        <f t="shared" ref="J55:K55" si="55">$B$4*(4-($M54+(1/2)*I55)/(($H54+(1/2)*$B$4)+100))</f>
        <v>2.3232584751017141E-2</v>
      </c>
      <c r="K55" s="3">
        <f t="shared" si="55"/>
        <v>2.3232584770345933E-2</v>
      </c>
      <c r="L55" s="3">
        <f t="shared" si="9"/>
        <v>2.3231925851780789E-2</v>
      </c>
      <c r="M55" s="3">
        <f t="shared" si="10"/>
        <v>13.093360004692901</v>
      </c>
    </row>
    <row r="56" spans="1:13" x14ac:dyDescent="0.25">
      <c r="A56" s="3">
        <f t="shared" si="1"/>
        <v>2.2879999999999896</v>
      </c>
      <c r="B56" s="3">
        <f t="shared" si="2"/>
        <v>13.116622983516162</v>
      </c>
      <c r="D56" s="3">
        <f t="shared" si="3"/>
        <v>2.2879999999999896</v>
      </c>
      <c r="E56" s="3">
        <f t="shared" si="4"/>
        <v>13.116591930544681</v>
      </c>
      <c r="F56" s="3">
        <f t="shared" si="5"/>
        <v>13.116591271703419</v>
      </c>
      <c r="H56" s="3">
        <f t="shared" si="6"/>
        <v>2.2879999999999896</v>
      </c>
      <c r="I56" s="3">
        <f t="shared" si="7"/>
        <v>2.3231925851780789E-2</v>
      </c>
      <c r="J56" s="3">
        <f t="shared" ref="J56:K56" si="56">$B$4*(4-($M55+(1/2)*I56)/(($H55+(1/2)*$B$4)+100))</f>
        <v>2.3231266991194089E-2</v>
      </c>
      <c r="K56" s="3">
        <f t="shared" si="56"/>
        <v>2.3231267010518346E-2</v>
      </c>
      <c r="L56" s="3">
        <f t="shared" si="9"/>
        <v>2.3230608207901019E-2</v>
      </c>
      <c r="M56" s="3">
        <f t="shared" si="10"/>
        <v>13.116591271703419</v>
      </c>
    </row>
    <row r="57" spans="1:13" x14ac:dyDescent="0.25">
      <c r="A57" s="3">
        <f t="shared" si="1"/>
        <v>2.2939999999999894</v>
      </c>
      <c r="B57" s="3">
        <f t="shared" si="2"/>
        <v>13.139853589863915</v>
      </c>
      <c r="D57" s="3">
        <f t="shared" si="3"/>
        <v>2.2939999999999894</v>
      </c>
      <c r="E57" s="3">
        <f t="shared" si="4"/>
        <v>13.13982187991132</v>
      </c>
      <c r="F57" s="3">
        <f t="shared" si="5"/>
        <v>13.139821221185986</v>
      </c>
      <c r="H57" s="3">
        <f t="shared" si="6"/>
        <v>2.2939999999999894</v>
      </c>
      <c r="I57" s="3">
        <f t="shared" si="7"/>
        <v>2.3230608207901019E-2</v>
      </c>
      <c r="J57" s="3">
        <f t="shared" ref="J57:K57" si="57">$B$4*(4-($M56+(1/2)*I57)/(($H56+(1/2)*$B$4)+100))</f>
        <v>2.3229949463248533E-2</v>
      </c>
      <c r="K57" s="3">
        <f t="shared" si="57"/>
        <v>2.3229949482568259E-2</v>
      </c>
      <c r="L57" s="3">
        <f t="shared" si="9"/>
        <v>2.3229290795871545E-2</v>
      </c>
      <c r="M57" s="3">
        <f t="shared" si="10"/>
        <v>13.139821221185986</v>
      </c>
    </row>
    <row r="58" spans="1:13" x14ac:dyDescent="0.25">
      <c r="A58" s="3">
        <f t="shared" si="1"/>
        <v>2.2999999999999892</v>
      </c>
      <c r="B58" s="3">
        <f t="shared" si="2"/>
        <v>13.163082878761218</v>
      </c>
      <c r="D58" s="3">
        <f t="shared" si="3"/>
        <v>2.2999999999999892</v>
      </c>
      <c r="E58" s="3">
        <f t="shared" si="4"/>
        <v>13.163050511981858</v>
      </c>
      <c r="F58" s="3">
        <f t="shared" si="5"/>
        <v>13.163049853372428</v>
      </c>
      <c r="H58" s="3">
        <f t="shared" si="6"/>
        <v>2.2999999999999892</v>
      </c>
      <c r="I58" s="3">
        <f t="shared" si="7"/>
        <v>2.3229290795871545E-2</v>
      </c>
      <c r="J58" s="3">
        <f t="shared" ref="J58:K58" si="58">$B$4*(4-($M57+(1/2)*I58)/(($H57+(1/2)*$B$4)+100))</f>
        <v>2.3228632167126079E-2</v>
      </c>
      <c r="K58" s="3">
        <f t="shared" si="58"/>
        <v>2.3228632186441271E-2</v>
      </c>
      <c r="L58" s="3">
        <f t="shared" si="9"/>
        <v>2.3227973615637984E-2</v>
      </c>
      <c r="M58" s="3">
        <f t="shared" si="10"/>
        <v>13.163049853372428</v>
      </c>
    </row>
    <row r="59" spans="1:13" x14ac:dyDescent="0.25">
      <c r="A59" s="3">
        <f t="shared" si="1"/>
        <v>2.3059999999999889</v>
      </c>
      <c r="B59" s="3">
        <f t="shared" si="2"/>
        <v>13.186310850439883</v>
      </c>
      <c r="D59" s="3">
        <f t="shared" si="3"/>
        <v>2.3059999999999889</v>
      </c>
      <c r="E59" s="3">
        <f t="shared" si="4"/>
        <v>13.186277826988066</v>
      </c>
      <c r="F59" s="3">
        <f t="shared" si="5"/>
        <v>13.186277168494509</v>
      </c>
      <c r="H59" s="3">
        <f t="shared" si="6"/>
        <v>2.3059999999999889</v>
      </c>
      <c r="I59" s="3">
        <f t="shared" si="7"/>
        <v>2.3227973615637984E-2</v>
      </c>
      <c r="J59" s="3">
        <f t="shared" ref="J59:K59" si="59">$B$4*(4-($M58+(1/2)*I59)/(($H58+(1/2)*$B$4)+100))</f>
        <v>2.3227315102772338E-2</v>
      </c>
      <c r="K59" s="3">
        <f t="shared" si="59"/>
        <v>2.3227315122083002E-2</v>
      </c>
      <c r="L59" s="3">
        <f t="shared" si="9"/>
        <v>2.3226656667145944E-2</v>
      </c>
      <c r="M59" s="3">
        <f t="shared" si="10"/>
        <v>13.186277168494509</v>
      </c>
    </row>
    <row r="60" spans="1:13" x14ac:dyDescent="0.25">
      <c r="A60" s="3">
        <f t="shared" si="1"/>
        <v>2.3119999999999887</v>
      </c>
      <c r="B60" s="3">
        <f t="shared" si="2"/>
        <v>13.209537505131664</v>
      </c>
      <c r="D60" s="3">
        <f t="shared" si="3"/>
        <v>2.3119999999999887</v>
      </c>
      <c r="E60" s="3">
        <f t="shared" si="4"/>
        <v>13.209503825161656</v>
      </c>
      <c r="F60" s="3">
        <f t="shared" si="5"/>
        <v>13.209503166783948</v>
      </c>
      <c r="H60" s="3">
        <f t="shared" si="6"/>
        <v>2.3119999999999887</v>
      </c>
      <c r="I60" s="3">
        <f t="shared" si="7"/>
        <v>2.3226656667145944E-2</v>
      </c>
      <c r="J60" s="3">
        <f t="shared" ref="J60:K60" si="60">$B$4*(4-($M59+(1/2)*I60)/(($H59+(1/2)*$B$4)+100))</f>
        <v>2.3225998270132945E-2</v>
      </c>
      <c r="K60" s="3">
        <f t="shared" si="60"/>
        <v>2.3225998289439078E-2</v>
      </c>
      <c r="L60" s="3">
        <f t="shared" si="9"/>
        <v>2.3225339950341078E-2</v>
      </c>
      <c r="M60" s="3">
        <f t="shared" si="10"/>
        <v>13.209503166783948</v>
      </c>
    </row>
    <row r="61" spans="1:13" x14ac:dyDescent="0.25">
      <c r="A61" s="3">
        <f t="shared" si="1"/>
        <v>2.3179999999999885</v>
      </c>
      <c r="B61" s="3">
        <f t="shared" si="2"/>
        <v>13.232762843068262</v>
      </c>
      <c r="D61" s="3">
        <f t="shared" si="3"/>
        <v>2.3179999999999885</v>
      </c>
      <c r="E61" s="3">
        <f t="shared" si="4"/>
        <v>13.23272850673429</v>
      </c>
      <c r="F61" s="3">
        <f t="shared" si="5"/>
        <v>13.232727848472402</v>
      </c>
      <c r="H61" s="3">
        <f t="shared" si="6"/>
        <v>2.3179999999999885</v>
      </c>
      <c r="I61" s="3">
        <f t="shared" si="7"/>
        <v>2.3225339950341078E-2</v>
      </c>
      <c r="J61" s="3">
        <f t="shared" ref="J61:K61" si="61">$B$4*(4-($M60+(1/2)*I61)/(($H60+(1/2)*$B$4)+100))</f>
        <v>2.3224681669153549E-2</v>
      </c>
      <c r="K61" s="3">
        <f t="shared" si="61"/>
        <v>2.3224681688455151E-2</v>
      </c>
      <c r="L61" s="3">
        <f t="shared" si="9"/>
        <v>2.3224023465169039E-2</v>
      </c>
      <c r="M61" s="3">
        <f t="shared" si="10"/>
        <v>13.232727848472402</v>
      </c>
    </row>
    <row r="62" spans="1:13" x14ac:dyDescent="0.25">
      <c r="A62" s="3">
        <f t="shared" si="1"/>
        <v>2.3239999999999883</v>
      </c>
      <c r="B62" s="3">
        <f t="shared" si="2"/>
        <v>13.255986864481322</v>
      </c>
      <c r="D62" s="3">
        <f t="shared" si="3"/>
        <v>2.3239999999999883</v>
      </c>
      <c r="E62" s="3">
        <f t="shared" si="4"/>
        <v>13.255951871937571</v>
      </c>
      <c r="F62" s="3">
        <f t="shared" si="5"/>
        <v>13.255951213791478</v>
      </c>
      <c r="H62" s="3">
        <f t="shared" si="6"/>
        <v>2.3239999999999883</v>
      </c>
      <c r="I62" s="3">
        <f t="shared" si="7"/>
        <v>2.3224023465169039E-2</v>
      </c>
      <c r="J62" s="3">
        <f t="shared" ref="J62:K62" si="62">$B$4*(4-($M61+(1/2)*I62)/(($H61+(1/2)*$B$4)+100))</f>
        <v>2.3223365299779811E-2</v>
      </c>
      <c r="K62" s="3">
        <f t="shared" si="62"/>
        <v>2.3223365319076886E-2</v>
      </c>
      <c r="L62" s="3">
        <f t="shared" si="9"/>
        <v>2.3222707211575495E-2</v>
      </c>
      <c r="M62" s="3">
        <f t="shared" si="10"/>
        <v>13.255951213791478</v>
      </c>
    </row>
    <row r="63" spans="1:13" x14ac:dyDescent="0.25">
      <c r="A63" s="3">
        <f t="shared" si="1"/>
        <v>2.3299999999999881</v>
      </c>
      <c r="B63" s="3">
        <f t="shared" si="2"/>
        <v>13.279209569602438</v>
      </c>
      <c r="D63" s="3">
        <f t="shared" si="3"/>
        <v>2.3299999999999881</v>
      </c>
      <c r="E63" s="3">
        <f t="shared" si="4"/>
        <v>13.279173921003053</v>
      </c>
      <c r="F63" s="3">
        <f t="shared" si="5"/>
        <v>13.279173262972728</v>
      </c>
      <c r="H63" s="3">
        <f t="shared" si="6"/>
        <v>2.3299999999999881</v>
      </c>
      <c r="I63" s="3">
        <f t="shared" si="7"/>
        <v>2.3222707211575495E-2</v>
      </c>
      <c r="J63" s="3">
        <f t="shared" ref="J63:K63" si="63">$B$4*(4-($M62+(1/2)*I63)/(($H62+(1/2)*$B$4)+100))</f>
        <v>2.3222049161957414E-2</v>
      </c>
      <c r="K63" s="3">
        <f t="shared" si="63"/>
        <v>2.3222049181249968E-2</v>
      </c>
      <c r="L63" s="3">
        <f t="shared" si="9"/>
        <v>2.3221391189506141E-2</v>
      </c>
      <c r="M63" s="3">
        <f t="shared" si="10"/>
        <v>13.279173262972728</v>
      </c>
    </row>
    <row r="64" spans="1:13" x14ac:dyDescent="0.25">
      <c r="A64" s="3">
        <f t="shared" si="1"/>
        <v>2.3359999999999879</v>
      </c>
      <c r="B64" s="3">
        <f t="shared" si="2"/>
        <v>13.302430958663146</v>
      </c>
      <c r="D64" s="3">
        <f t="shared" si="3"/>
        <v>2.3359999999999879</v>
      </c>
      <c r="E64" s="3">
        <f t="shared" si="4"/>
        <v>13.302394654162235</v>
      </c>
      <c r="F64" s="3">
        <f t="shared" si="5"/>
        <v>13.302393996247648</v>
      </c>
      <c r="H64" s="3">
        <f t="shared" si="6"/>
        <v>2.3359999999999879</v>
      </c>
      <c r="I64" s="3">
        <f t="shared" si="7"/>
        <v>2.3221391189506141E-2</v>
      </c>
      <c r="J64" s="3">
        <f t="shared" ref="J64:K64" si="64">$B$4*(4-($M63+(1/2)*I64)/(($H63+(1/2)*$B$4)+100))</f>
        <v>2.3220733255632058E-2</v>
      </c>
      <c r="K64" s="3">
        <f t="shared" si="64"/>
        <v>2.322073327492008E-2</v>
      </c>
      <c r="L64" s="3">
        <f t="shared" si="9"/>
        <v>2.3220075398906682E-2</v>
      </c>
      <c r="M64" s="3">
        <f t="shared" si="10"/>
        <v>13.302393996247648</v>
      </c>
    </row>
    <row r="65" spans="1:13" x14ac:dyDescent="0.25">
      <c r="A65" s="3">
        <f t="shared" si="1"/>
        <v>2.3419999999999876</v>
      </c>
      <c r="B65" s="3">
        <f t="shared" si="2"/>
        <v>13.325651031894932</v>
      </c>
      <c r="D65" s="3">
        <f t="shared" si="3"/>
        <v>2.3419999999999876</v>
      </c>
      <c r="E65" s="3">
        <f t="shared" si="4"/>
        <v>13.325614071646555</v>
      </c>
      <c r="F65" s="3">
        <f t="shared" si="5"/>
        <v>13.32561341384768</v>
      </c>
      <c r="H65" s="3">
        <f t="shared" si="6"/>
        <v>2.3419999999999876</v>
      </c>
      <c r="I65" s="3">
        <f t="shared" si="7"/>
        <v>2.3220075398906682E-2</v>
      </c>
      <c r="J65" s="3">
        <f t="shared" ref="J65:K65" si="65">$B$4*(4-($M64+(1/2)*I65)/(($H64+(1/2)*$B$4)+100))</f>
        <v>2.3219417580749444E-2</v>
      </c>
      <c r="K65" s="3">
        <f t="shared" si="65"/>
        <v>2.321941760003295E-2</v>
      </c>
      <c r="L65" s="3">
        <f t="shared" si="9"/>
        <v>2.3218759839722831E-2</v>
      </c>
      <c r="M65" s="3">
        <f t="shared" si="10"/>
        <v>13.32561341384768</v>
      </c>
    </row>
    <row r="66" spans="1:13" x14ac:dyDescent="0.25">
      <c r="A66" s="3">
        <f t="shared" si="1"/>
        <v>2.3479999999999874</v>
      </c>
      <c r="B66" s="3">
        <f t="shared" si="2"/>
        <v>13.348869789529223</v>
      </c>
      <c r="D66" s="3">
        <f t="shared" si="3"/>
        <v>2.3479999999999874</v>
      </c>
      <c r="E66" s="3">
        <f t="shared" si="4"/>
        <v>13.348832173687404</v>
      </c>
      <c r="F66" s="3">
        <f t="shared" si="5"/>
        <v>13.348831516004214</v>
      </c>
      <c r="H66" s="3">
        <f t="shared" si="6"/>
        <v>2.3479999999999874</v>
      </c>
      <c r="I66" s="3">
        <f t="shared" si="7"/>
        <v>2.3218759839722831E-2</v>
      </c>
      <c r="J66" s="3">
        <f t="shared" ref="J66:K66" si="66">$B$4*(4-($M65+(1/2)*I66)/(($H65+(1/2)*$B$4)+100))</f>
        <v>2.3218102137255312E-2</v>
      </c>
      <c r="K66" s="3">
        <f t="shared" si="66"/>
        <v>2.3218102156534293E-2</v>
      </c>
      <c r="L66" s="3">
        <f t="shared" si="9"/>
        <v>2.3217444511900328E-2</v>
      </c>
      <c r="M66" s="3">
        <f t="shared" si="10"/>
        <v>13.348831516004214</v>
      </c>
    </row>
    <row r="67" spans="1:13" x14ac:dyDescent="0.25">
      <c r="A67" s="3">
        <f t="shared" si="1"/>
        <v>2.3539999999999872</v>
      </c>
      <c r="B67" s="3">
        <f t="shared" si="2"/>
        <v>13.372087231797394</v>
      </c>
      <c r="D67" s="3">
        <f t="shared" si="3"/>
        <v>2.3539999999999872</v>
      </c>
      <c r="E67" s="3">
        <f t="shared" si="4"/>
        <v>13.372048960516114</v>
      </c>
      <c r="F67" s="3">
        <f t="shared" si="5"/>
        <v>13.372048302948583</v>
      </c>
      <c r="H67" s="3">
        <f t="shared" si="6"/>
        <v>2.3539999999999872</v>
      </c>
      <c r="I67" s="3">
        <f t="shared" si="7"/>
        <v>2.3217444511900328E-2</v>
      </c>
      <c r="J67" s="3">
        <f t="shared" ref="J67:K67" si="67">$B$4*(4-($M66+(1/2)*I67)/(($H66+(1/2)*$B$4)+100))</f>
        <v>2.3216786925095396E-2</v>
      </c>
      <c r="K67" s="3">
        <f t="shared" si="67"/>
        <v>2.321678694436986E-2</v>
      </c>
      <c r="L67" s="3">
        <f t="shared" si="9"/>
        <v>2.3216129415384926E-2</v>
      </c>
      <c r="M67" s="3">
        <f t="shared" si="10"/>
        <v>13.372048302948583</v>
      </c>
    </row>
    <row r="68" spans="1:13" x14ac:dyDescent="0.25">
      <c r="A68" s="3">
        <f t="shared" si="1"/>
        <v>2.359999999999987</v>
      </c>
      <c r="B68" s="3">
        <f t="shared" si="2"/>
        <v>13.395303358930766</v>
      </c>
      <c r="D68" s="3">
        <f t="shared" si="3"/>
        <v>2.359999999999987</v>
      </c>
      <c r="E68" s="3">
        <f t="shared" si="4"/>
        <v>13.395264432363968</v>
      </c>
      <c r="F68" s="3">
        <f t="shared" si="5"/>
        <v>13.395263774912069</v>
      </c>
      <c r="H68" s="3">
        <f t="shared" si="6"/>
        <v>2.359999999999987</v>
      </c>
      <c r="I68" s="3">
        <f t="shared" si="7"/>
        <v>2.3216129415384926E-2</v>
      </c>
      <c r="J68" s="3">
        <f t="shared" ref="J68:K68" si="68">$B$4*(4-($M67+(1/2)*I68)/(($H67+(1/2)*$B$4)+100))</f>
        <v>2.3215471944215464E-2</v>
      </c>
      <c r="K68" s="3">
        <f t="shared" si="68"/>
        <v>2.3215471963485407E-2</v>
      </c>
      <c r="L68" s="3">
        <f t="shared" si="9"/>
        <v>2.3214814550122389E-2</v>
      </c>
      <c r="M68" s="3">
        <f t="shared" si="10"/>
        <v>13.395263774912069</v>
      </c>
    </row>
    <row r="69" spans="1:13" x14ac:dyDescent="0.25">
      <c r="A69" s="3">
        <f t="shared" si="1"/>
        <v>2.3659999999999868</v>
      </c>
      <c r="B69" s="3">
        <f t="shared" si="2"/>
        <v>13.418518171160606</v>
      </c>
      <c r="D69" s="3">
        <f t="shared" si="3"/>
        <v>2.3659999999999868</v>
      </c>
      <c r="E69" s="3">
        <f t="shared" si="4"/>
        <v>13.418478589462191</v>
      </c>
      <c r="F69" s="3">
        <f t="shared" si="5"/>
        <v>13.418477932125894</v>
      </c>
      <c r="H69" s="3">
        <f t="shared" si="6"/>
        <v>2.3659999999999868</v>
      </c>
      <c r="I69" s="3">
        <f t="shared" si="7"/>
        <v>2.3214814550122389E-2</v>
      </c>
      <c r="J69" s="3">
        <f t="shared" ref="J69:K69" si="69">$B$4*(4-($M68+(1/2)*I69)/(($H68+(1/2)*$B$4)+100))</f>
        <v>2.321415719456129E-2</v>
      </c>
      <c r="K69" s="3">
        <f t="shared" si="69"/>
        <v>2.3214157213826712E-2</v>
      </c>
      <c r="L69" s="3">
        <f t="shared" si="9"/>
        <v>2.3213499916058502E-2</v>
      </c>
      <c r="M69" s="3">
        <f t="shared" si="10"/>
        <v>13.418477932125894</v>
      </c>
    </row>
    <row r="70" spans="1:13" x14ac:dyDescent="0.25">
      <c r="A70" s="3">
        <f t="shared" si="1"/>
        <v>2.3719999999999866</v>
      </c>
      <c r="B70" s="3">
        <f t="shared" si="2"/>
        <v>13.441731668718125</v>
      </c>
      <c r="D70" s="3">
        <f t="shared" si="3"/>
        <v>2.3719999999999866</v>
      </c>
      <c r="E70" s="3">
        <f t="shared" si="4"/>
        <v>13.441691432041953</v>
      </c>
      <c r="F70" s="3">
        <f t="shared" si="5"/>
        <v>13.441690774821232</v>
      </c>
      <c r="H70" s="3">
        <f t="shared" si="6"/>
        <v>2.3719999999999866</v>
      </c>
      <c r="I70" s="3">
        <f t="shared" si="7"/>
        <v>2.3213499916058502E-2</v>
      </c>
      <c r="J70" s="3">
        <f t="shared" ref="J70:K70" si="70">$B$4*(4-($M69+(1/2)*I70)/(($H69+(1/2)*$B$4)+100))</f>
        <v>2.3212842676078663E-2</v>
      </c>
      <c r="K70" s="3">
        <f t="shared" si="70"/>
        <v>2.3212842695339568E-2</v>
      </c>
      <c r="L70" s="3">
        <f t="shared" si="9"/>
        <v>2.3212185513139069E-2</v>
      </c>
      <c r="M70" s="3">
        <f t="shared" si="10"/>
        <v>13.441690774821232</v>
      </c>
    </row>
    <row r="71" spans="1:13" x14ac:dyDescent="0.25">
      <c r="A71" s="3">
        <f t="shared" si="1"/>
        <v>2.3779999999999863</v>
      </c>
      <c r="B71" s="3">
        <f t="shared" si="2"/>
        <v>13.464943851834482</v>
      </c>
      <c r="D71" s="3">
        <f t="shared" si="3"/>
        <v>2.3779999999999863</v>
      </c>
      <c r="E71" s="3">
        <f t="shared" si="4"/>
        <v>13.464902960334371</v>
      </c>
      <c r="F71" s="3">
        <f t="shared" si="5"/>
        <v>13.464902303229202</v>
      </c>
      <c r="H71" s="3">
        <f t="shared" si="6"/>
        <v>2.3779999999999863</v>
      </c>
      <c r="I71" s="3">
        <f t="shared" si="7"/>
        <v>2.3212185513139069E-2</v>
      </c>
      <c r="J71" s="3">
        <f t="shared" ref="J71:K71" si="71">$B$4*(4-($M70+(1/2)*I71)/(($H70+(1/2)*$B$4)+100))</f>
        <v>2.321152838871339E-2</v>
      </c>
      <c r="K71" s="3">
        <f t="shared" si="71"/>
        <v>2.3211528407969782E-2</v>
      </c>
      <c r="L71" s="3">
        <f t="shared" si="9"/>
        <v>2.3210871341309898E-2</v>
      </c>
      <c r="M71" s="3">
        <f t="shared" si="10"/>
        <v>13.464902303229202</v>
      </c>
    </row>
    <row r="72" spans="1:13" x14ac:dyDescent="0.25">
      <c r="A72" s="3">
        <f t="shared" si="1"/>
        <v>2.3839999999999861</v>
      </c>
      <c r="B72" s="3">
        <f t="shared" si="2"/>
        <v>13.488154720740781</v>
      </c>
      <c r="D72" s="3">
        <f t="shared" si="3"/>
        <v>2.3839999999999861</v>
      </c>
      <c r="E72" s="3">
        <f t="shared" si="4"/>
        <v>13.488113174570511</v>
      </c>
      <c r="F72" s="3">
        <f t="shared" si="5"/>
        <v>13.488112517580864</v>
      </c>
      <c r="H72" s="3">
        <f t="shared" si="6"/>
        <v>2.3839999999999861</v>
      </c>
      <c r="I72" s="3">
        <f t="shared" si="7"/>
        <v>2.3210871341309898E-2</v>
      </c>
      <c r="J72" s="3">
        <f t="shared" ref="J72:K72" si="72">$B$4*(4-($M71+(1/2)*I72)/(($H71+(1/2)*$B$4)+100))</f>
        <v>2.3210214332411296E-2</v>
      </c>
      <c r="K72" s="3">
        <f t="shared" si="72"/>
        <v>2.3210214351663178E-2</v>
      </c>
      <c r="L72" s="3">
        <f t="shared" si="9"/>
        <v>2.3209557400516827E-2</v>
      </c>
      <c r="M72" s="3">
        <f t="shared" si="10"/>
        <v>13.488112517580864</v>
      </c>
    </row>
    <row r="73" spans="1:13" x14ac:dyDescent="0.25">
      <c r="A73" s="3">
        <f t="shared" si="1"/>
        <v>2.3899999999999859</v>
      </c>
      <c r="B73" s="3">
        <f t="shared" si="2"/>
        <v>13.51136427566807</v>
      </c>
      <c r="D73" s="3">
        <f t="shared" si="3"/>
        <v>2.3899999999999859</v>
      </c>
      <c r="E73" s="3">
        <f t="shared" si="4"/>
        <v>13.511322074981381</v>
      </c>
      <c r="F73" s="3">
        <f t="shared" si="5"/>
        <v>13.511321418107229</v>
      </c>
      <c r="H73" s="3">
        <f t="shared" si="6"/>
        <v>2.3899999999999859</v>
      </c>
      <c r="I73" s="3">
        <f t="shared" si="7"/>
        <v>2.3209557400516827E-2</v>
      </c>
      <c r="J73" s="3">
        <f t="shared" ref="J73:K73" si="73">$B$4*(4-($M72+(1/2)*I73)/(($H72+(1/2)*$B$4)+100))</f>
        <v>2.320890050711822E-2</v>
      </c>
      <c r="K73" s="3">
        <f t="shared" si="73"/>
        <v>2.3208900526365588E-2</v>
      </c>
      <c r="L73" s="3">
        <f t="shared" si="9"/>
        <v>2.3208243690705701E-2</v>
      </c>
      <c r="M73" s="3">
        <f t="shared" si="10"/>
        <v>13.511321418107229</v>
      </c>
    </row>
    <row r="74" spans="1:13" x14ac:dyDescent="0.25">
      <c r="A74" s="3">
        <f t="shared" ref="A74:A137" si="74">A73+$B$4</f>
        <v>2.3959999999999857</v>
      </c>
      <c r="B74" s="3">
        <f t="shared" ref="B74:B137" si="75">B73+$B$4*(4-B73/(A73+100))</f>
        <v>13.534572516847346</v>
      </c>
      <c r="D74" s="3">
        <f t="shared" ref="D74:D137" si="76">D73+$B$4</f>
        <v>2.3959999999999857</v>
      </c>
      <c r="E74" s="3">
        <f t="shared" ref="E74:E137" si="77">F73+$B$4*(4-F73/(D73+100))</f>
        <v>13.534529661797935</v>
      </c>
      <c r="F74" s="3">
        <f t="shared" ref="F74:F137" si="78">F73+($B$4/2)*(4-F73/(D73+100)+4-E74/(D74+100))</f>
        <v>13.534529005039252</v>
      </c>
      <c r="H74" s="3">
        <f t="shared" ref="H74:H137" si="79">H73+$B$4</f>
        <v>2.3959999999999857</v>
      </c>
      <c r="I74" s="3">
        <f t="shared" ref="I74:I137" si="80">$B$4*(4-M73/(H73+100))</f>
        <v>2.3208243690705701E-2</v>
      </c>
      <c r="J74" s="3">
        <f t="shared" ref="J74:K74" si="81">$B$4*(4-($M73+(1/2)*I74)/(($H73+(1/2)*$B$4)+100))</f>
        <v>2.3207586912780021E-2</v>
      </c>
      <c r="K74" s="3">
        <f t="shared" si="81"/>
        <v>2.3207586932022874E-2</v>
      </c>
      <c r="L74" s="3">
        <f t="shared" ref="L74:L137" si="82">$B$4*(4-($M73+K74)/(($H73+$B$4)+100))</f>
        <v>2.320693021182238E-2</v>
      </c>
      <c r="M74" s="3">
        <f t="shared" ref="M74:M137" si="83">M73+(1/6)*(I74+2*J74+2*K74+L74)</f>
        <v>13.534529005039252</v>
      </c>
    </row>
    <row r="75" spans="1:13" x14ac:dyDescent="0.25">
      <c r="A75" s="3">
        <f t="shared" si="74"/>
        <v>2.4019999999999855</v>
      </c>
      <c r="B75" s="3">
        <f t="shared" si="75"/>
        <v>13.557779444509549</v>
      </c>
      <c r="D75" s="3">
        <f t="shared" si="76"/>
        <v>2.4019999999999855</v>
      </c>
      <c r="E75" s="3">
        <f t="shared" si="77"/>
        <v>13.557735935251074</v>
      </c>
      <c r="F75" s="3">
        <f t="shared" si="78"/>
        <v>13.557735278607833</v>
      </c>
      <c r="H75" s="3">
        <f t="shared" si="79"/>
        <v>2.4019999999999855</v>
      </c>
      <c r="I75" s="3">
        <f t="shared" si="80"/>
        <v>2.320693021182238E-2</v>
      </c>
      <c r="J75" s="3">
        <f t="shared" ref="J75:K75" si="84">$B$4*(4-($M74+(1/2)*I75)/(($H74+(1/2)*$B$4)+100))</f>
        <v>2.3206273549342561E-2</v>
      </c>
      <c r="K75" s="3">
        <f t="shared" si="84"/>
        <v>2.3206273568580908E-2</v>
      </c>
      <c r="L75" s="3">
        <f t="shared" si="82"/>
        <v>2.320561696381275E-2</v>
      </c>
      <c r="M75" s="3">
        <f t="shared" si="83"/>
        <v>13.557735278607833</v>
      </c>
    </row>
    <row r="76" spans="1:13" x14ac:dyDescent="0.25">
      <c r="A76" s="3">
        <f t="shared" si="74"/>
        <v>2.4079999999999853</v>
      </c>
      <c r="B76" s="3">
        <f t="shared" si="75"/>
        <v>13.580985058885567</v>
      </c>
      <c r="D76" s="3">
        <f t="shared" si="76"/>
        <v>2.4079999999999853</v>
      </c>
      <c r="E76" s="3">
        <f t="shared" si="77"/>
        <v>13.580940895571645</v>
      </c>
      <c r="F76" s="3">
        <f t="shared" si="78"/>
        <v>13.580940239043818</v>
      </c>
      <c r="H76" s="3">
        <f t="shared" si="79"/>
        <v>2.4079999999999853</v>
      </c>
      <c r="I76" s="3">
        <f t="shared" si="80"/>
        <v>2.320561696381275E-2</v>
      </c>
      <c r="J76" s="3">
        <f t="shared" ref="J76:K76" si="85">$B$4*(4-($M75+(1/2)*I76)/(($H75+(1/2)*$B$4)+100))</f>
        <v>2.3204960416751734E-2</v>
      </c>
      <c r="K76" s="3">
        <f t="shared" si="85"/>
        <v>2.3204960435985574E-2</v>
      </c>
      <c r="L76" s="3">
        <f t="shared" si="82"/>
        <v>2.3204303946622696E-2</v>
      </c>
      <c r="M76" s="3">
        <f t="shared" si="83"/>
        <v>13.580940239043818</v>
      </c>
    </row>
    <row r="77" spans="1:13" x14ac:dyDescent="0.25">
      <c r="A77" s="3">
        <f t="shared" si="74"/>
        <v>2.413999999999985</v>
      </c>
      <c r="B77" s="3">
        <f t="shared" si="75"/>
        <v>13.604189360206233</v>
      </c>
      <c r="D77" s="3">
        <f t="shared" si="76"/>
        <v>2.413999999999985</v>
      </c>
      <c r="E77" s="3">
        <f t="shared" si="77"/>
        <v>13.60414454299044</v>
      </c>
      <c r="F77" s="3">
        <f t="shared" si="78"/>
        <v>13.604143886577999</v>
      </c>
      <c r="H77" s="3">
        <f t="shared" si="79"/>
        <v>2.413999999999985</v>
      </c>
      <c r="I77" s="3">
        <f t="shared" si="80"/>
        <v>2.3204303946622696E-2</v>
      </c>
      <c r="J77" s="3">
        <f t="shared" ref="J77:K77" si="86">$B$4*(4-($M76+(1/2)*I77)/(($H76+(1/2)*$B$4)+100))</f>
        <v>2.3203647514953445E-2</v>
      </c>
      <c r="K77" s="3">
        <f t="shared" si="86"/>
        <v>2.3203647534182775E-2</v>
      </c>
      <c r="L77" s="3">
        <f t="shared" si="82"/>
        <v>2.3202991160198139E-2</v>
      </c>
      <c r="M77" s="3">
        <f t="shared" si="83"/>
        <v>13.604143886577999</v>
      </c>
    </row>
    <row r="78" spans="1:13" x14ac:dyDescent="0.25">
      <c r="A78" s="3">
        <f t="shared" si="74"/>
        <v>2.4199999999999848</v>
      </c>
      <c r="B78" s="3">
        <f t="shared" si="75"/>
        <v>13.627392348702324</v>
      </c>
      <c r="D78" s="3">
        <f t="shared" si="76"/>
        <v>2.4199999999999848</v>
      </c>
      <c r="E78" s="3">
        <f t="shared" si="77"/>
        <v>13.627346877738198</v>
      </c>
      <c r="F78" s="3">
        <f t="shared" si="78"/>
        <v>13.627346221441117</v>
      </c>
      <c r="H78" s="3">
        <f t="shared" si="79"/>
        <v>2.4199999999999848</v>
      </c>
      <c r="I78" s="3">
        <f t="shared" si="80"/>
        <v>2.3202991160198139E-2</v>
      </c>
      <c r="J78" s="3">
        <f t="shared" ref="J78:K78" si="87">$B$4*(4-($M77+(1/2)*I78)/(($H77+(1/2)*$B$4)+100))</f>
        <v>2.3202334843893606E-2</v>
      </c>
      <c r="K78" s="3">
        <f t="shared" si="87"/>
        <v>2.3202334863118432E-2</v>
      </c>
      <c r="L78" s="3">
        <f t="shared" si="82"/>
        <v>2.3201678604484997E-2</v>
      </c>
      <c r="M78" s="3">
        <f t="shared" si="83"/>
        <v>13.627346221441117</v>
      </c>
    </row>
    <row r="79" spans="1:13" x14ac:dyDescent="0.25">
      <c r="A79" s="3">
        <f t="shared" si="74"/>
        <v>2.4259999999999846</v>
      </c>
      <c r="B79" s="3">
        <f t="shared" si="75"/>
        <v>13.650594024604567</v>
      </c>
      <c r="D79" s="3">
        <f t="shared" si="76"/>
        <v>2.4259999999999846</v>
      </c>
      <c r="E79" s="3">
        <f t="shared" si="77"/>
        <v>13.650547900045602</v>
      </c>
      <c r="F79" s="3">
        <f t="shared" si="78"/>
        <v>13.650547243863855</v>
      </c>
      <c r="H79" s="3">
        <f t="shared" si="79"/>
        <v>2.4259999999999846</v>
      </c>
      <c r="I79" s="3">
        <f t="shared" si="80"/>
        <v>2.3201678604484997E-2</v>
      </c>
      <c r="J79" s="3">
        <f t="shared" ref="J79:K79" si="88">$B$4*(4-($M78+(1/2)*I79)/(($H78+(1/2)*$B$4)+100))</f>
        <v>2.3201022403518155E-2</v>
      </c>
      <c r="K79" s="3">
        <f t="shared" si="88"/>
        <v>2.3201022422738474E-2</v>
      </c>
      <c r="L79" s="3">
        <f t="shared" si="82"/>
        <v>2.3200366279429216E-2</v>
      </c>
      <c r="M79" s="3">
        <f t="shared" si="83"/>
        <v>13.650547243863855</v>
      </c>
    </row>
    <row r="80" spans="1:13" x14ac:dyDescent="0.25">
      <c r="A80" s="3">
        <f t="shared" si="74"/>
        <v>2.4319999999999844</v>
      </c>
      <c r="B80" s="3">
        <f t="shared" si="75"/>
        <v>13.673794388143634</v>
      </c>
      <c r="D80" s="3">
        <f t="shared" si="76"/>
        <v>2.4319999999999844</v>
      </c>
      <c r="E80" s="3">
        <f t="shared" si="77"/>
        <v>13.673747610143284</v>
      </c>
      <c r="F80" s="3">
        <f t="shared" si="78"/>
        <v>13.673746954076844</v>
      </c>
      <c r="H80" s="3">
        <f t="shared" si="79"/>
        <v>2.4319999999999844</v>
      </c>
      <c r="I80" s="3">
        <f t="shared" si="80"/>
        <v>2.3200366279429216E-2</v>
      </c>
      <c r="J80" s="3">
        <f t="shared" ref="J80:K80" si="89">$B$4*(4-($M79+(1/2)*I80)/(($H79+(1/2)*$B$4)+100))</f>
        <v>2.3199710193773041E-2</v>
      </c>
      <c r="K80" s="3">
        <f t="shared" si="89"/>
        <v>2.3199710212988858E-2</v>
      </c>
      <c r="L80" s="3">
        <f t="shared" si="82"/>
        <v>2.3199054184976756E-2</v>
      </c>
      <c r="M80" s="3">
        <f t="shared" si="83"/>
        <v>13.673746954076844</v>
      </c>
    </row>
    <row r="81" spans="1:13" x14ac:dyDescent="0.25">
      <c r="A81" s="3">
        <f t="shared" si="74"/>
        <v>2.4379999999999842</v>
      </c>
      <c r="B81" s="3">
        <f t="shared" si="75"/>
        <v>13.696993439550139</v>
      </c>
      <c r="D81" s="3">
        <f t="shared" si="76"/>
        <v>2.4379999999999842</v>
      </c>
      <c r="E81" s="3">
        <f t="shared" si="77"/>
        <v>13.69694600826182</v>
      </c>
      <c r="F81" s="3">
        <f t="shared" si="78"/>
        <v>13.696945352310658</v>
      </c>
      <c r="H81" s="3">
        <f t="shared" si="79"/>
        <v>2.4379999999999842</v>
      </c>
      <c r="I81" s="3">
        <f t="shared" si="80"/>
        <v>2.3199054184976756E-2</v>
      </c>
      <c r="J81" s="3">
        <f t="shared" ref="J81:K81" si="90">$B$4*(4-($M80+(1/2)*I81)/(($H80+(1/2)*$B$4)+100))</f>
        <v>2.3198398214604229E-2</v>
      </c>
      <c r="K81" s="3">
        <f t="shared" si="90"/>
        <v>2.3198398233815542E-2</v>
      </c>
      <c r="L81" s="3">
        <f t="shared" si="82"/>
        <v>2.3197742321073585E-2</v>
      </c>
      <c r="M81" s="3">
        <f t="shared" si="83"/>
        <v>13.696945352310658</v>
      </c>
    </row>
    <row r="82" spans="1:13" x14ac:dyDescent="0.25">
      <c r="A82" s="3">
        <f t="shared" si="74"/>
        <v>2.443999999999984</v>
      </c>
      <c r="B82" s="3">
        <f t="shared" si="75"/>
        <v>13.720191179054646</v>
      </c>
      <c r="D82" s="3">
        <f t="shared" si="76"/>
        <v>2.443999999999984</v>
      </c>
      <c r="E82" s="3">
        <f t="shared" si="77"/>
        <v>13.720143094631732</v>
      </c>
      <c r="F82" s="3">
        <f t="shared" si="78"/>
        <v>13.720142438795822</v>
      </c>
      <c r="H82" s="3">
        <f t="shared" si="79"/>
        <v>2.443999999999984</v>
      </c>
      <c r="I82" s="3">
        <f t="shared" si="80"/>
        <v>2.3197742321073585E-2</v>
      </c>
      <c r="J82" s="3">
        <f t="shared" ref="J82:K82" si="91">$B$4*(4-($M81+(1/2)*I82)/(($H81+(1/2)*$B$4)+100))</f>
        <v>2.3197086465957702E-2</v>
      </c>
      <c r="K82" s="3">
        <f t="shared" si="91"/>
        <v>2.3197086485164518E-2</v>
      </c>
      <c r="L82" s="3">
        <f t="shared" si="82"/>
        <v>2.3196430687665699E-2</v>
      </c>
      <c r="M82" s="3">
        <f t="shared" si="83"/>
        <v>13.720142438795822</v>
      </c>
    </row>
    <row r="83" spans="1:13" x14ac:dyDescent="0.25">
      <c r="A83" s="3">
        <f t="shared" si="74"/>
        <v>2.4499999999999837</v>
      </c>
      <c r="B83" s="3">
        <f t="shared" si="75"/>
        <v>13.743387606887664</v>
      </c>
      <c r="D83" s="3">
        <f t="shared" si="76"/>
        <v>2.4499999999999837</v>
      </c>
      <c r="E83" s="3">
        <f t="shared" si="77"/>
        <v>13.743338869483487</v>
      </c>
      <c r="F83" s="3">
        <f t="shared" si="78"/>
        <v>13.743338213762803</v>
      </c>
      <c r="H83" s="3">
        <f t="shared" si="79"/>
        <v>2.4499999999999837</v>
      </c>
      <c r="I83" s="3">
        <f t="shared" si="80"/>
        <v>2.3196430687665699E-2</v>
      </c>
      <c r="J83" s="3">
        <f t="shared" ref="J83:K83" si="92">$B$4*(4-($M82+(1/2)*I83)/(($H82+(1/2)*$B$4)+100))</f>
        <v>2.3195774947779458E-2</v>
      </c>
      <c r="K83" s="3">
        <f t="shared" si="92"/>
        <v>2.3195774966981775E-2</v>
      </c>
      <c r="L83" s="3">
        <f t="shared" si="82"/>
        <v>2.3195119284699105E-2</v>
      </c>
      <c r="M83" s="3">
        <f t="shared" si="83"/>
        <v>13.743338213762803</v>
      </c>
    </row>
    <row r="84" spans="1:13" x14ac:dyDescent="0.25">
      <c r="A84" s="3">
        <f t="shared" si="74"/>
        <v>2.4559999999999835</v>
      </c>
      <c r="B84" s="3">
        <f t="shared" si="75"/>
        <v>13.766582723279647</v>
      </c>
      <c r="D84" s="3">
        <f t="shared" si="76"/>
        <v>2.4559999999999835</v>
      </c>
      <c r="E84" s="3">
        <f t="shared" si="77"/>
        <v>13.766533333047501</v>
      </c>
      <c r="F84" s="3">
        <f t="shared" si="78"/>
        <v>13.766532677442015</v>
      </c>
      <c r="H84" s="3">
        <f t="shared" si="79"/>
        <v>2.4559999999999835</v>
      </c>
      <c r="I84" s="3">
        <f t="shared" si="80"/>
        <v>2.3195119284699105E-2</v>
      </c>
      <c r="J84" s="3">
        <f t="shared" ref="J84:K84" si="93">$B$4*(4-($M83+(1/2)*I84)/(($H83+(1/2)*$B$4)+100))</f>
        <v>2.3194463660015509E-2</v>
      </c>
      <c r="K84" s="3">
        <f t="shared" si="93"/>
        <v>2.3194463679213326E-2</v>
      </c>
      <c r="L84" s="3">
        <f t="shared" si="82"/>
        <v>2.3193808112119817E-2</v>
      </c>
      <c r="M84" s="3">
        <f t="shared" si="83"/>
        <v>13.766532677442015</v>
      </c>
    </row>
    <row r="85" spans="1:13" x14ac:dyDescent="0.25">
      <c r="A85" s="3">
        <f t="shared" si="74"/>
        <v>2.4619999999999833</v>
      </c>
      <c r="B85" s="3">
        <f t="shared" si="75"/>
        <v>13.789776528460997</v>
      </c>
      <c r="D85" s="3">
        <f t="shared" si="76"/>
        <v>2.4619999999999833</v>
      </c>
      <c r="E85" s="3">
        <f t="shared" si="77"/>
        <v>13.789726485554135</v>
      </c>
      <c r="F85" s="3">
        <f t="shared" si="78"/>
        <v>13.789725830063819</v>
      </c>
      <c r="H85" s="3">
        <f t="shared" si="79"/>
        <v>2.4619999999999833</v>
      </c>
      <c r="I85" s="3">
        <f t="shared" si="80"/>
        <v>2.3193808112119817E-2</v>
      </c>
      <c r="J85" s="3">
        <f t="shared" ref="J85:K85" si="94">$B$4*(4-($M84+(1/2)*I85)/(($H84+(1/2)*$B$4)+100))</f>
        <v>2.3193152602611889E-2</v>
      </c>
      <c r="K85" s="3">
        <f t="shared" si="94"/>
        <v>2.319315262180521E-2</v>
      </c>
      <c r="L85" s="3">
        <f t="shared" si="82"/>
        <v>2.3192497169873878E-2</v>
      </c>
      <c r="M85" s="3">
        <f t="shared" si="83"/>
        <v>13.789725830063819</v>
      </c>
    </row>
    <row r="86" spans="1:13" x14ac:dyDescent="0.25">
      <c r="A86" s="3">
        <f t="shared" si="74"/>
        <v>2.4679999999999831</v>
      </c>
      <c r="B86" s="3">
        <f t="shared" si="75"/>
        <v>13.81296902266206</v>
      </c>
      <c r="D86" s="3">
        <f t="shared" si="76"/>
        <v>2.4679999999999831</v>
      </c>
      <c r="E86" s="3">
        <f t="shared" si="77"/>
        <v>13.812918327233692</v>
      </c>
      <c r="F86" s="3">
        <f t="shared" si="78"/>
        <v>13.812917671858521</v>
      </c>
      <c r="H86" s="3">
        <f t="shared" si="79"/>
        <v>2.4679999999999831</v>
      </c>
      <c r="I86" s="3">
        <f t="shared" si="80"/>
        <v>2.3192497169873878E-2</v>
      </c>
      <c r="J86" s="3">
        <f t="shared" ref="J86:K86" si="95">$B$4*(4-($M85+(1/2)*I86)/(($H85+(1/2)*$B$4)+100))</f>
        <v>2.319184177551464E-2</v>
      </c>
      <c r="K86" s="3">
        <f t="shared" si="95"/>
        <v>2.3191841794703467E-2</v>
      </c>
      <c r="L86" s="3">
        <f t="shared" si="82"/>
        <v>2.3191186457907336E-2</v>
      </c>
      <c r="M86" s="3">
        <f t="shared" si="83"/>
        <v>13.812917671858521</v>
      </c>
    </row>
    <row r="87" spans="1:13" x14ac:dyDescent="0.25">
      <c r="A87" s="3">
        <f t="shared" si="74"/>
        <v>2.4739999999999829</v>
      </c>
      <c r="B87" s="3">
        <f t="shared" si="75"/>
        <v>13.836160206113128</v>
      </c>
      <c r="D87" s="3">
        <f t="shared" si="76"/>
        <v>2.4739999999999829</v>
      </c>
      <c r="E87" s="3">
        <f t="shared" si="77"/>
        <v>13.836108858316429</v>
      </c>
      <c r="F87" s="3">
        <f t="shared" si="78"/>
        <v>13.836108203056375</v>
      </c>
      <c r="H87" s="3">
        <f t="shared" si="79"/>
        <v>2.4739999999999829</v>
      </c>
      <c r="I87" s="3">
        <f t="shared" si="80"/>
        <v>2.3191186457907336E-2</v>
      </c>
      <c r="J87" s="3">
        <f t="shared" ref="J87:K87" si="96">$B$4*(4-($M86+(1/2)*I87)/(($H86+(1/2)*$B$4)+100))</f>
        <v>2.3190531178669822E-2</v>
      </c>
      <c r="K87" s="3">
        <f t="shared" si="96"/>
        <v>2.3190531197854154E-2</v>
      </c>
      <c r="L87" s="3">
        <f t="shared" si="82"/>
        <v>2.3189875976166265E-2</v>
      </c>
      <c r="M87" s="3">
        <f t="shared" si="83"/>
        <v>13.836108203056375</v>
      </c>
    </row>
    <row r="88" spans="1:13" x14ac:dyDescent="0.25">
      <c r="A88" s="3">
        <f t="shared" si="74"/>
        <v>2.4799999999999827</v>
      </c>
      <c r="B88" s="3">
        <f t="shared" si="75"/>
        <v>13.859350079044441</v>
      </c>
      <c r="D88" s="3">
        <f t="shared" si="76"/>
        <v>2.4799999999999827</v>
      </c>
      <c r="E88" s="3">
        <f t="shared" si="77"/>
        <v>13.859298079032541</v>
      </c>
      <c r="F88" s="3">
        <f t="shared" si="78"/>
        <v>13.859297423887577</v>
      </c>
      <c r="H88" s="3">
        <f t="shared" si="79"/>
        <v>2.4799999999999827</v>
      </c>
      <c r="I88" s="3">
        <f t="shared" si="80"/>
        <v>2.3189875976166265E-2</v>
      </c>
      <c r="J88" s="3">
        <f t="shared" ref="J88:K88" si="97">$B$4*(4-($M87+(1/2)*I88)/(($H87+(1/2)*$B$4)+100))</f>
        <v>2.3189220812023511E-2</v>
      </c>
      <c r="K88" s="3">
        <f t="shared" si="97"/>
        <v>2.3189220831203349E-2</v>
      </c>
      <c r="L88" s="3">
        <f t="shared" si="82"/>
        <v>2.3188565724596745E-2</v>
      </c>
      <c r="M88" s="3">
        <f t="shared" si="83"/>
        <v>13.859297423887577</v>
      </c>
    </row>
    <row r="89" spans="1:13" x14ac:dyDescent="0.25">
      <c r="A89" s="3">
        <f t="shared" si="74"/>
        <v>2.4859999999999824</v>
      </c>
      <c r="B89" s="3">
        <f t="shared" si="75"/>
        <v>13.882538641686184</v>
      </c>
      <c r="D89" s="3">
        <f t="shared" si="76"/>
        <v>2.4859999999999824</v>
      </c>
      <c r="E89" s="3">
        <f t="shared" si="77"/>
        <v>13.882485989612174</v>
      </c>
      <c r="F89" s="3">
        <f t="shared" si="78"/>
        <v>13.882485334582274</v>
      </c>
      <c r="H89" s="3">
        <f t="shared" si="79"/>
        <v>2.4859999999999824</v>
      </c>
      <c r="I89" s="3">
        <f t="shared" si="80"/>
        <v>2.3188565724596745E-2</v>
      </c>
      <c r="J89" s="3">
        <f t="shared" ref="J89:K89" si="98">$B$4*(4-($M88+(1/2)*I89)/(($H88+(1/2)*$B$4)+100))</f>
        <v>2.3187910675521801E-2</v>
      </c>
      <c r="K89" s="3">
        <f t="shared" si="98"/>
        <v>2.318791069469715E-2</v>
      </c>
      <c r="L89" s="3">
        <f t="shared" si="82"/>
        <v>2.3187255703144883E-2</v>
      </c>
      <c r="M89" s="3">
        <f t="shared" si="83"/>
        <v>13.882485334582274</v>
      </c>
    </row>
    <row r="90" spans="1:13" x14ac:dyDescent="0.25">
      <c r="A90" s="3">
        <f t="shared" si="74"/>
        <v>2.4919999999999822</v>
      </c>
      <c r="B90" s="3">
        <f t="shared" si="75"/>
        <v>13.905725894268487</v>
      </c>
      <c r="D90" s="3">
        <f t="shared" si="76"/>
        <v>2.4919999999999822</v>
      </c>
      <c r="E90" s="3">
        <f t="shared" si="77"/>
        <v>13.905672590285418</v>
      </c>
      <c r="F90" s="3">
        <f t="shared" si="78"/>
        <v>13.905671935370554</v>
      </c>
      <c r="H90" s="3">
        <f t="shared" si="79"/>
        <v>2.4919999999999822</v>
      </c>
      <c r="I90" s="3">
        <f t="shared" si="80"/>
        <v>2.3187255703144883E-2</v>
      </c>
      <c r="J90" s="3">
        <f t="shared" ref="J90:K90" si="99">$B$4*(4-($M89+(1/2)*I90)/(($H89+(1/2)*$B$4)+100))</f>
        <v>2.3186600769110801E-2</v>
      </c>
      <c r="K90" s="3">
        <f t="shared" si="99"/>
        <v>2.318660078828166E-2</v>
      </c>
      <c r="L90" s="3">
        <f t="shared" si="82"/>
        <v>2.3185945911756788E-2</v>
      </c>
      <c r="M90" s="3">
        <f t="shared" si="83"/>
        <v>13.905671935370554</v>
      </c>
    </row>
    <row r="91" spans="1:13" x14ac:dyDescent="0.25">
      <c r="A91" s="3">
        <f t="shared" si="74"/>
        <v>2.497999999999982</v>
      </c>
      <c r="B91" s="3">
        <f t="shared" si="75"/>
        <v>13.928911837021428</v>
      </c>
      <c r="D91" s="3">
        <f t="shared" si="76"/>
        <v>2.497999999999982</v>
      </c>
      <c r="E91" s="3">
        <f t="shared" si="77"/>
        <v>13.928857881282312</v>
      </c>
      <c r="F91" s="3">
        <f t="shared" si="78"/>
        <v>13.928857226482457</v>
      </c>
      <c r="H91" s="3">
        <f t="shared" si="79"/>
        <v>2.497999999999982</v>
      </c>
      <c r="I91" s="3">
        <f t="shared" si="80"/>
        <v>2.3185945911756788E-2</v>
      </c>
      <c r="J91" s="3">
        <f t="shared" ref="J91:K91" si="100">$B$4*(4-($M90+(1/2)*I91)/(($H90+(1/2)*$B$4)+100))</f>
        <v>2.3185291092736635E-2</v>
      </c>
      <c r="K91" s="3">
        <f t="shared" si="100"/>
        <v>2.3185291111903004E-2</v>
      </c>
      <c r="L91" s="3">
        <f t="shared" si="82"/>
        <v>2.3184636350378596E-2</v>
      </c>
      <c r="M91" s="3">
        <f t="shared" si="83"/>
        <v>13.928857226482457</v>
      </c>
    </row>
    <row r="92" spans="1:13" x14ac:dyDescent="0.25">
      <c r="A92" s="3">
        <f t="shared" si="74"/>
        <v>2.5039999999999818</v>
      </c>
      <c r="B92" s="3">
        <f t="shared" si="75"/>
        <v>13.952096470175029</v>
      </c>
      <c r="D92" s="3">
        <f t="shared" si="76"/>
        <v>2.5039999999999818</v>
      </c>
      <c r="E92" s="3">
        <f t="shared" si="77"/>
        <v>13.952041862832836</v>
      </c>
      <c r="F92" s="3">
        <f t="shared" si="78"/>
        <v>13.952041208147964</v>
      </c>
      <c r="H92" s="3">
        <f t="shared" si="79"/>
        <v>2.5039999999999818</v>
      </c>
      <c r="I92" s="3">
        <f t="shared" si="80"/>
        <v>2.3184636350378596E-2</v>
      </c>
      <c r="J92" s="3">
        <f t="shared" ref="J92:K92" si="101">$B$4*(4-($M91+(1/2)*I92)/(($H91+(1/2)*$B$4)+100))</f>
        <v>2.3183981646345442E-2</v>
      </c>
      <c r="K92" s="3">
        <f t="shared" si="101"/>
        <v>2.3183981665507322E-2</v>
      </c>
      <c r="L92" s="3">
        <f t="shared" si="82"/>
        <v>2.3183327018956455E-2</v>
      </c>
      <c r="M92" s="3">
        <f t="shared" si="83"/>
        <v>13.952041208147964</v>
      </c>
    </row>
    <row r="93" spans="1:13" x14ac:dyDescent="0.25">
      <c r="A93" s="3">
        <f t="shared" si="74"/>
        <v>2.5099999999999816</v>
      </c>
      <c r="B93" s="3">
        <f t="shared" si="75"/>
        <v>13.975279793959261</v>
      </c>
      <c r="D93" s="3">
        <f t="shared" si="76"/>
        <v>2.5099999999999816</v>
      </c>
      <c r="E93" s="3">
        <f t="shared" si="77"/>
        <v>13.975224535166921</v>
      </c>
      <c r="F93" s="3">
        <f t="shared" si="78"/>
        <v>13.975223880597005</v>
      </c>
      <c r="H93" s="3">
        <f t="shared" si="79"/>
        <v>2.5099999999999816</v>
      </c>
      <c r="I93" s="3">
        <f t="shared" si="80"/>
        <v>2.3183327018956455E-2</v>
      </c>
      <c r="J93" s="3">
        <f t="shared" ref="J93:K93" si="102">$B$4*(4-($M92+(1/2)*I93)/(($H92+(1/2)*$B$4)+100))</f>
        <v>2.3182672429883377E-2</v>
      </c>
      <c r="K93" s="3">
        <f t="shared" si="102"/>
        <v>2.3182672449040775E-2</v>
      </c>
      <c r="L93" s="3">
        <f t="shared" si="82"/>
        <v>2.3182017917436525E-2</v>
      </c>
      <c r="M93" s="3">
        <f t="shared" si="83"/>
        <v>13.975223880597005</v>
      </c>
    </row>
    <row r="94" spans="1:13" x14ac:dyDescent="0.25">
      <c r="A94" s="3">
        <f t="shared" si="74"/>
        <v>2.5159999999999814</v>
      </c>
      <c r="B94" s="3">
        <f t="shared" si="75"/>
        <v>13.99846180860404</v>
      </c>
      <c r="D94" s="3">
        <f t="shared" si="76"/>
        <v>2.5159999999999814</v>
      </c>
      <c r="E94" s="3">
        <f t="shared" si="77"/>
        <v>13.998405898514442</v>
      </c>
      <c r="F94" s="3">
        <f t="shared" si="78"/>
        <v>13.998405244059454</v>
      </c>
      <c r="H94" s="3">
        <f t="shared" si="79"/>
        <v>2.5159999999999814</v>
      </c>
      <c r="I94" s="3">
        <f t="shared" si="80"/>
        <v>2.3182017917436525E-2</v>
      </c>
      <c r="J94" s="3">
        <f t="shared" ref="J94:K94" si="103">$B$4*(4-($M93+(1/2)*I94)/(($H93+(1/2)*$B$4)+100))</f>
        <v>2.3181363443296615E-2</v>
      </c>
      <c r="K94" s="3">
        <f t="shared" si="103"/>
        <v>2.3181363462449527E-2</v>
      </c>
      <c r="L94" s="3">
        <f t="shared" si="82"/>
        <v>2.3180709045764986E-2</v>
      </c>
      <c r="M94" s="3">
        <f t="shared" si="83"/>
        <v>13.998405244059454</v>
      </c>
    </row>
    <row r="95" spans="1:13" x14ac:dyDescent="0.25">
      <c r="A95" s="3">
        <f t="shared" si="74"/>
        <v>2.5219999999999811</v>
      </c>
      <c r="B95" s="3">
        <f t="shared" si="75"/>
        <v>14.021642514339225</v>
      </c>
      <c r="D95" s="3">
        <f t="shared" si="76"/>
        <v>2.5219999999999811</v>
      </c>
      <c r="E95" s="3">
        <f t="shared" si="77"/>
        <v>14.021585953105218</v>
      </c>
      <c r="F95" s="3">
        <f t="shared" si="78"/>
        <v>14.021585298765133</v>
      </c>
      <c r="H95" s="3">
        <f t="shared" si="79"/>
        <v>2.5219999999999811</v>
      </c>
      <c r="I95" s="3">
        <f t="shared" si="80"/>
        <v>2.3180709045764986E-2</v>
      </c>
      <c r="J95" s="3">
        <f t="shared" ref="J95:K95" si="104">$B$4*(4-($M94+(1/2)*I95)/(($H94+(1/2)*$B$4)+100))</f>
        <v>2.3180054686531334E-2</v>
      </c>
      <c r="K95" s="3">
        <f t="shared" si="104"/>
        <v>2.3180054705679767E-2</v>
      </c>
      <c r="L95" s="3">
        <f t="shared" si="82"/>
        <v>2.3179400403888037E-2</v>
      </c>
      <c r="M95" s="3">
        <f t="shared" si="83"/>
        <v>14.021585298765133</v>
      </c>
    </row>
    <row r="96" spans="1:13" x14ac:dyDescent="0.25">
      <c r="A96" s="3">
        <f t="shared" si="74"/>
        <v>2.5279999999999809</v>
      </c>
      <c r="B96" s="3">
        <f t="shared" si="75"/>
        <v>14.044821911394628</v>
      </c>
      <c r="D96" s="3">
        <f t="shared" si="76"/>
        <v>2.5279999999999809</v>
      </c>
      <c r="E96" s="3">
        <f t="shared" si="77"/>
        <v>14.044764699169022</v>
      </c>
      <c r="F96" s="3">
        <f t="shared" si="78"/>
        <v>14.044764044943811</v>
      </c>
      <c r="H96" s="3">
        <f t="shared" si="79"/>
        <v>2.5279999999999809</v>
      </c>
      <c r="I96" s="3">
        <f t="shared" si="80"/>
        <v>2.3179400403888037E-2</v>
      </c>
      <c r="J96" s="3">
        <f t="shared" ref="J96:K96" si="105">$B$4*(4-($M95+(1/2)*I96)/(($H95+(1/2)*$B$4)+100))</f>
        <v>2.3178746159533751E-2</v>
      </c>
      <c r="K96" s="3">
        <f t="shared" si="105"/>
        <v>2.3178746178677694E-2</v>
      </c>
      <c r="L96" s="3">
        <f t="shared" si="82"/>
        <v>2.3178091991751883E-2</v>
      </c>
      <c r="M96" s="3">
        <f t="shared" si="83"/>
        <v>14.044764044943811</v>
      </c>
    </row>
    <row r="97" spans="1:13" x14ac:dyDescent="0.25">
      <c r="A97" s="3">
        <f t="shared" si="74"/>
        <v>2.5339999999999807</v>
      </c>
      <c r="B97" s="3">
        <f t="shared" si="75"/>
        <v>14.068</v>
      </c>
      <c r="D97" s="3">
        <f t="shared" si="76"/>
        <v>2.5339999999999807</v>
      </c>
      <c r="E97" s="3">
        <f t="shared" si="77"/>
        <v>14.067942136935564</v>
      </c>
      <c r="F97" s="3">
        <f t="shared" si="78"/>
        <v>14.0679414828252</v>
      </c>
      <c r="H97" s="3">
        <f t="shared" si="79"/>
        <v>2.5339999999999807</v>
      </c>
      <c r="I97" s="3">
        <f t="shared" si="80"/>
        <v>2.3178091991751883E-2</v>
      </c>
      <c r="J97" s="3">
        <f t="shared" ref="J97:K97" si="106">$B$4*(4-($M96+(1/2)*I97)/(($H96+(1/2)*$B$4)+100))</f>
        <v>2.3177437862250069E-2</v>
      </c>
      <c r="K97" s="3">
        <f t="shared" si="106"/>
        <v>2.3177437881389533E-2</v>
      </c>
      <c r="L97" s="3">
        <f t="shared" si="82"/>
        <v>2.3176783809302756E-2</v>
      </c>
      <c r="M97" s="3">
        <f t="shared" si="83"/>
        <v>14.0679414828252</v>
      </c>
    </row>
    <row r="98" spans="1:13" x14ac:dyDescent="0.25">
      <c r="A98" s="3">
        <f t="shared" si="74"/>
        <v>2.5399999999999805</v>
      </c>
      <c r="B98" s="3">
        <f t="shared" si="75"/>
        <v>14.091176780385043</v>
      </c>
      <c r="D98" s="3">
        <f t="shared" si="76"/>
        <v>2.5399999999999805</v>
      </c>
      <c r="E98" s="3">
        <f t="shared" si="77"/>
        <v>14.091118266634503</v>
      </c>
      <c r="F98" s="3">
        <f t="shared" si="78"/>
        <v>14.091117612638961</v>
      </c>
      <c r="H98" s="3">
        <f t="shared" si="79"/>
        <v>2.5399999999999805</v>
      </c>
      <c r="I98" s="3">
        <f t="shared" si="80"/>
        <v>2.3176783809302756E-2</v>
      </c>
      <c r="J98" s="3">
        <f t="shared" ref="J98:K98" si="107">$B$4*(4-($M97+(1/2)*I98)/(($H97+(1/2)*$B$4)+100))</f>
        <v>2.3176129794626535E-2</v>
      </c>
      <c r="K98" s="3">
        <f t="shared" si="107"/>
        <v>2.317612981376152E-2</v>
      </c>
      <c r="L98" s="3">
        <f t="shared" si="82"/>
        <v>2.3175475856486896E-2</v>
      </c>
      <c r="M98" s="3">
        <f t="shared" si="83"/>
        <v>14.091117612638961</v>
      </c>
    </row>
    <row r="99" spans="1:13" x14ac:dyDescent="0.25">
      <c r="A99" s="3">
        <f t="shared" si="74"/>
        <v>2.5459999999999803</v>
      </c>
      <c r="B99" s="3">
        <f t="shared" si="75"/>
        <v>14.114352252779403</v>
      </c>
      <c r="D99" s="3">
        <f t="shared" si="76"/>
        <v>2.5459999999999803</v>
      </c>
      <c r="E99" s="3">
        <f t="shared" si="77"/>
        <v>14.114293088495447</v>
      </c>
      <c r="F99" s="3">
        <f t="shared" si="78"/>
        <v>14.114292434614701</v>
      </c>
      <c r="H99" s="3">
        <f t="shared" si="79"/>
        <v>2.5459999999999803</v>
      </c>
      <c r="I99" s="3">
        <f t="shared" si="80"/>
        <v>2.3175475856486896E-2</v>
      </c>
      <c r="J99" s="3">
        <f t="shared" ref="J99:K99" si="108">$B$4*(4-($M98+(1/2)*I99)/(($H98+(1/2)*$B$4)+100))</f>
        <v>2.3174821956609391E-2</v>
      </c>
      <c r="K99" s="3">
        <f t="shared" si="108"/>
        <v>2.3174821975739897E-2</v>
      </c>
      <c r="L99" s="3">
        <f t="shared" si="82"/>
        <v>2.3174168133250562E-2</v>
      </c>
      <c r="M99" s="3">
        <f t="shared" si="83"/>
        <v>14.114292434614701</v>
      </c>
    </row>
    <row r="100" spans="1:13" x14ac:dyDescent="0.25">
      <c r="A100" s="3">
        <f t="shared" si="74"/>
        <v>2.5519999999999801</v>
      </c>
      <c r="B100" s="3">
        <f t="shared" si="75"/>
        <v>14.137526417412673</v>
      </c>
      <c r="D100" s="3">
        <f t="shared" si="76"/>
        <v>2.5519999999999801</v>
      </c>
      <c r="E100" s="3">
        <f t="shared" si="77"/>
        <v>14.137466602747951</v>
      </c>
      <c r="F100" s="3">
        <f t="shared" si="78"/>
        <v>14.137465948981971</v>
      </c>
      <c r="H100" s="3">
        <f t="shared" si="79"/>
        <v>2.5519999999999801</v>
      </c>
      <c r="I100" s="3">
        <f t="shared" si="80"/>
        <v>2.3174168133250562E-2</v>
      </c>
      <c r="J100" s="3">
        <f t="shared" ref="J100:K100" si="109">$B$4*(4-($M99+(1/2)*I100)/(($H99+(1/2)*$B$4)+100))</f>
        <v>2.3173514348144908E-2</v>
      </c>
      <c r="K100" s="3">
        <f t="shared" si="109"/>
        <v>2.3173514367270939E-2</v>
      </c>
      <c r="L100" s="3">
        <f t="shared" si="82"/>
        <v>2.3172860639540018E-2</v>
      </c>
      <c r="M100" s="3">
        <f t="shared" si="83"/>
        <v>14.137465948981971</v>
      </c>
    </row>
    <row r="101" spans="1:13" x14ac:dyDescent="0.25">
      <c r="A101" s="3">
        <f t="shared" si="74"/>
        <v>2.5579999999999798</v>
      </c>
      <c r="B101" s="3">
        <f t="shared" si="75"/>
        <v>14.160699274514393</v>
      </c>
      <c r="D101" s="3">
        <f t="shared" si="76"/>
        <v>2.5579999999999798</v>
      </c>
      <c r="E101" s="3">
        <f t="shared" si="77"/>
        <v>14.160638809621512</v>
      </c>
      <c r="F101" s="3">
        <f t="shared" si="78"/>
        <v>14.160638155970272</v>
      </c>
      <c r="H101" s="3">
        <f t="shared" si="79"/>
        <v>2.5579999999999798</v>
      </c>
      <c r="I101" s="3">
        <f t="shared" si="80"/>
        <v>2.3172860639540018E-2</v>
      </c>
      <c r="J101" s="3">
        <f t="shared" ref="J101:K101" si="110">$B$4*(4-($M100+(1/2)*I101)/(($H100+(1/2)*$B$4)+100))</f>
        <v>2.3172206969179363E-2</v>
      </c>
      <c r="K101" s="3">
        <f t="shared" si="110"/>
        <v>2.3172206988300918E-2</v>
      </c>
      <c r="L101" s="3">
        <f t="shared" si="82"/>
        <v>2.3171553375301572E-2</v>
      </c>
      <c r="M101" s="3">
        <f t="shared" si="83"/>
        <v>14.160638155970272</v>
      </c>
    </row>
    <row r="102" spans="1:13" x14ac:dyDescent="0.25">
      <c r="A102" s="3">
        <f t="shared" si="74"/>
        <v>2.5639999999999796</v>
      </c>
      <c r="B102" s="3">
        <f t="shared" si="75"/>
        <v>14.183870824314047</v>
      </c>
      <c r="D102" s="3">
        <f t="shared" si="76"/>
        <v>2.5639999999999796</v>
      </c>
      <c r="E102" s="3">
        <f t="shared" si="77"/>
        <v>14.183809709345573</v>
      </c>
      <c r="F102" s="3">
        <f t="shared" si="78"/>
        <v>14.183809055809048</v>
      </c>
      <c r="H102" s="3">
        <f t="shared" si="79"/>
        <v>2.5639999999999796</v>
      </c>
      <c r="I102" s="3">
        <f t="shared" si="80"/>
        <v>2.3171553375301572E-2</v>
      </c>
      <c r="J102" s="3">
        <f t="shared" ref="J102:K102" si="111">$B$4*(4-($M101+(1/2)*I102)/(($H101+(1/2)*$B$4)+100))</f>
        <v>2.3170899819659058E-2</v>
      </c>
      <c r="K102" s="3">
        <f t="shared" si="111"/>
        <v>2.3170899838776137E-2</v>
      </c>
      <c r="L102" s="3">
        <f t="shared" si="82"/>
        <v>2.317024634048151E-2</v>
      </c>
      <c r="M102" s="3">
        <f t="shared" si="83"/>
        <v>14.183809055809048</v>
      </c>
    </row>
    <row r="103" spans="1:13" x14ac:dyDescent="0.25">
      <c r="A103" s="3">
        <f t="shared" si="74"/>
        <v>2.5699999999999794</v>
      </c>
      <c r="B103" s="3">
        <f t="shared" si="75"/>
        <v>14.207041067041068</v>
      </c>
      <c r="D103" s="3">
        <f t="shared" si="76"/>
        <v>2.5699999999999794</v>
      </c>
      <c r="E103" s="3">
        <f t="shared" si="77"/>
        <v>14.206979302149529</v>
      </c>
      <c r="F103" s="3">
        <f t="shared" si="78"/>
        <v>14.20697864872769</v>
      </c>
      <c r="H103" s="3">
        <f t="shared" si="79"/>
        <v>2.5699999999999794</v>
      </c>
      <c r="I103" s="3">
        <f t="shared" si="80"/>
        <v>2.317024634048151E-2</v>
      </c>
      <c r="J103" s="3">
        <f t="shared" ref="J103:K103" si="112">$B$4*(4-($M102+(1/2)*I103)/(($H102+(1/2)*$B$4)+100))</f>
        <v>2.31695928995303E-2</v>
      </c>
      <c r="K103" s="3">
        <f t="shared" si="112"/>
        <v>2.3169592918642908E-2</v>
      </c>
      <c r="L103" s="3">
        <f t="shared" si="82"/>
        <v>2.3168939535026165E-2</v>
      </c>
      <c r="M103" s="3">
        <f t="shared" si="83"/>
        <v>14.20697864872769</v>
      </c>
    </row>
    <row r="104" spans="1:13" x14ac:dyDescent="0.25">
      <c r="A104" s="3">
        <f t="shared" si="74"/>
        <v>2.5759999999999792</v>
      </c>
      <c r="B104" s="3">
        <f t="shared" si="75"/>
        <v>14.230210002924833</v>
      </c>
      <c r="D104" s="3">
        <f t="shared" si="76"/>
        <v>2.5759999999999792</v>
      </c>
      <c r="E104" s="3">
        <f t="shared" si="77"/>
        <v>14.230147588262716</v>
      </c>
      <c r="F104" s="3">
        <f t="shared" si="78"/>
        <v>14.230146934955537</v>
      </c>
      <c r="H104" s="3">
        <f t="shared" si="79"/>
        <v>2.5759999999999792</v>
      </c>
      <c r="I104" s="3">
        <f t="shared" si="80"/>
        <v>2.3168939535026165E-2</v>
      </c>
      <c r="J104" s="3">
        <f t="shared" ref="J104:K104" si="113">$B$4*(4-($M103+(1/2)*I104)/(($H103+(1/2)*$B$4)+100))</f>
        <v>2.3168286208739421E-2</v>
      </c>
      <c r="K104" s="3">
        <f t="shared" si="113"/>
        <v>2.316828622784756E-2</v>
      </c>
      <c r="L104" s="3">
        <f t="shared" si="82"/>
        <v>2.316763295888187E-2</v>
      </c>
      <c r="M104" s="3">
        <f t="shared" si="83"/>
        <v>14.230146934955537</v>
      </c>
    </row>
    <row r="105" spans="1:13" x14ac:dyDescent="0.25">
      <c r="A105" s="3">
        <f t="shared" si="74"/>
        <v>2.581999999999979</v>
      </c>
      <c r="B105" s="3">
        <f t="shared" si="75"/>
        <v>14.253377632194667</v>
      </c>
      <c r="D105" s="3">
        <f t="shared" si="76"/>
        <v>2.581999999999979</v>
      </c>
      <c r="E105" s="3">
        <f t="shared" si="77"/>
        <v>14.253314567914419</v>
      </c>
      <c r="F105" s="3">
        <f t="shared" si="78"/>
        <v>14.253313914721872</v>
      </c>
      <c r="H105" s="3">
        <f t="shared" si="79"/>
        <v>2.581999999999979</v>
      </c>
      <c r="I105" s="3">
        <f t="shared" si="80"/>
        <v>2.316763295888187E-2</v>
      </c>
      <c r="J105" s="3">
        <f t="shared" ref="J105:K105" si="114">$B$4*(4-($M104+(1/2)*I105)/(($H104+(1/2)*$B$4)+100))</f>
        <v>2.3166979747232769E-2</v>
      </c>
      <c r="K105" s="3">
        <f t="shared" si="114"/>
        <v>2.3166979766336436E-2</v>
      </c>
      <c r="L105" s="3">
        <f t="shared" si="82"/>
        <v>2.3166326611994977E-2</v>
      </c>
      <c r="M105" s="3">
        <f t="shared" si="83"/>
        <v>14.253313914721872</v>
      </c>
    </row>
    <row r="106" spans="1:13" x14ac:dyDescent="0.25">
      <c r="A106" s="3">
        <f t="shared" si="74"/>
        <v>2.5879999999999788</v>
      </c>
      <c r="B106" s="3">
        <f t="shared" si="75"/>
        <v>14.276543955079839</v>
      </c>
      <c r="D106" s="3">
        <f t="shared" si="76"/>
        <v>2.5879999999999788</v>
      </c>
      <c r="E106" s="3">
        <f t="shared" si="77"/>
        <v>14.276480241333866</v>
      </c>
      <c r="F106" s="3">
        <f t="shared" si="78"/>
        <v>14.276479588255928</v>
      </c>
      <c r="H106" s="3">
        <f t="shared" si="79"/>
        <v>2.5879999999999788</v>
      </c>
      <c r="I106" s="3">
        <f t="shared" si="80"/>
        <v>2.3166326611994977E-2</v>
      </c>
      <c r="J106" s="3">
        <f t="shared" ref="J106:K106" si="115">$B$4*(4-($M105+(1/2)*I106)/(($H105+(1/2)*$B$4)+100))</f>
        <v>2.3165673514956697E-2</v>
      </c>
      <c r="K106" s="3">
        <f t="shared" si="115"/>
        <v>2.3165673534055894E-2</v>
      </c>
      <c r="L106" s="3">
        <f t="shared" si="82"/>
        <v>2.3165020494311853E-2</v>
      </c>
      <c r="M106" s="3">
        <f t="shared" si="83"/>
        <v>14.276479588255928</v>
      </c>
    </row>
    <row r="107" spans="1:13" x14ac:dyDescent="0.25">
      <c r="A107" s="3">
        <f t="shared" si="74"/>
        <v>2.5939999999999785</v>
      </c>
      <c r="B107" s="3">
        <f t="shared" si="75"/>
        <v>14.299708971809569</v>
      </c>
      <c r="D107" s="3">
        <f t="shared" si="76"/>
        <v>2.5939999999999785</v>
      </c>
      <c r="E107" s="3">
        <f t="shared" si="77"/>
        <v>14.29964460875024</v>
      </c>
      <c r="F107" s="3">
        <f t="shared" si="78"/>
        <v>14.299643955786879</v>
      </c>
      <c r="H107" s="3">
        <f t="shared" si="79"/>
        <v>2.5939999999999785</v>
      </c>
      <c r="I107" s="3">
        <f t="shared" si="80"/>
        <v>2.3165020494311853E-2</v>
      </c>
      <c r="J107" s="3">
        <f t="shared" ref="J107:K107" si="116">$B$4*(4-($M106+(1/2)*I107)/(($H106+(1/2)*$B$4)+100))</f>
        <v>2.3164367511857586E-2</v>
      </c>
      <c r="K107" s="3">
        <f t="shared" si="116"/>
        <v>2.3164367530952315E-2</v>
      </c>
      <c r="L107" s="3">
        <f t="shared" si="82"/>
        <v>2.3163714605778884E-2</v>
      </c>
      <c r="M107" s="3">
        <f t="shared" si="83"/>
        <v>14.299643955786879</v>
      </c>
    </row>
    <row r="108" spans="1:13" x14ac:dyDescent="0.25">
      <c r="A108" s="3">
        <f t="shared" si="74"/>
        <v>2.5999999999999783</v>
      </c>
      <c r="B108" s="3">
        <f t="shared" si="75"/>
        <v>14.322872682613019</v>
      </c>
      <c r="D108" s="3">
        <f t="shared" si="76"/>
        <v>2.5999999999999783</v>
      </c>
      <c r="E108" s="3">
        <f t="shared" si="77"/>
        <v>14.322807670392658</v>
      </c>
      <c r="F108" s="3">
        <f t="shared" si="78"/>
        <v>14.32280701754385</v>
      </c>
      <c r="H108" s="3">
        <f t="shared" si="79"/>
        <v>2.5999999999999783</v>
      </c>
      <c r="I108" s="3">
        <f t="shared" si="80"/>
        <v>2.3163714605778884E-2</v>
      </c>
      <c r="J108" s="3">
        <f t="shared" ref="J108:K108" si="117">$B$4*(4-($M107+(1/2)*I108)/(($H107+(1/2)*$B$4)+100))</f>
        <v>2.3163061737881824E-2</v>
      </c>
      <c r="K108" s="3">
        <f t="shared" si="117"/>
        <v>2.3163061756972088E-2</v>
      </c>
      <c r="L108" s="3">
        <f t="shared" si="82"/>
        <v>2.3162408946342465E-2</v>
      </c>
      <c r="M108" s="3">
        <f t="shared" si="83"/>
        <v>14.32280701754385</v>
      </c>
    </row>
    <row r="109" spans="1:13" x14ac:dyDescent="0.25">
      <c r="A109" s="3">
        <f t="shared" si="74"/>
        <v>2.6059999999999781</v>
      </c>
      <c r="B109" s="3">
        <f t="shared" si="75"/>
        <v>14.346035087719299</v>
      </c>
      <c r="D109" s="3">
        <f t="shared" si="76"/>
        <v>2.6059999999999781</v>
      </c>
      <c r="E109" s="3">
        <f t="shared" si="77"/>
        <v>14.345969426490193</v>
      </c>
      <c r="F109" s="3">
        <f t="shared" si="78"/>
        <v>14.345968773755912</v>
      </c>
      <c r="H109" s="3">
        <f t="shared" si="79"/>
        <v>2.6059999999999781</v>
      </c>
      <c r="I109" s="3">
        <f t="shared" si="80"/>
        <v>2.3162408946342465E-2</v>
      </c>
      <c r="J109" s="3">
        <f t="shared" ref="J109:K109" si="118">$B$4*(4-($M108+(1/2)*I109)/(($H108+(1/2)*$B$4)+100))</f>
        <v>2.3161756192975818E-2</v>
      </c>
      <c r="K109" s="3">
        <f t="shared" si="118"/>
        <v>2.3161756212061617E-2</v>
      </c>
      <c r="L109" s="3">
        <f t="shared" si="82"/>
        <v>2.3161103515949015E-2</v>
      </c>
      <c r="M109" s="3">
        <f t="shared" si="83"/>
        <v>14.345968773755912</v>
      </c>
    </row>
    <row r="110" spans="1:13" x14ac:dyDescent="0.25">
      <c r="A110" s="3">
        <f t="shared" si="74"/>
        <v>2.6119999999999779</v>
      </c>
      <c r="B110" s="3">
        <f t="shared" si="75"/>
        <v>14.369196187357465</v>
      </c>
      <c r="D110" s="3">
        <f t="shared" si="76"/>
        <v>2.6119999999999779</v>
      </c>
      <c r="E110" s="3">
        <f t="shared" si="77"/>
        <v>14.369129877271861</v>
      </c>
      <c r="F110" s="3">
        <f t="shared" si="78"/>
        <v>14.369129224652079</v>
      </c>
      <c r="H110" s="3">
        <f t="shared" si="79"/>
        <v>2.6119999999999779</v>
      </c>
      <c r="I110" s="3">
        <f t="shared" si="80"/>
        <v>2.3161103515949015E-2</v>
      </c>
      <c r="J110" s="3">
        <f t="shared" ref="J110:K110" si="119">$B$4*(4-($M109+(1/2)*I110)/(($H109+(1/2)*$B$4)+100))</f>
        <v>2.3160450877085993E-2</v>
      </c>
      <c r="K110" s="3">
        <f t="shared" si="119"/>
        <v>2.3160450896167327E-2</v>
      </c>
      <c r="L110" s="3">
        <f t="shared" si="82"/>
        <v>2.3159798314544962E-2</v>
      </c>
      <c r="M110" s="3">
        <f t="shared" si="83"/>
        <v>14.369129224652079</v>
      </c>
    </row>
    <row r="111" spans="1:13" x14ac:dyDescent="0.25">
      <c r="A111" s="3">
        <f t="shared" si="74"/>
        <v>2.6179999999999777</v>
      </c>
      <c r="B111" s="3">
        <f t="shared" si="75"/>
        <v>14.39235598175652</v>
      </c>
      <c r="D111" s="3">
        <f t="shared" si="76"/>
        <v>2.6179999999999777</v>
      </c>
      <c r="E111" s="3">
        <f t="shared" si="77"/>
        <v>14.392289022966624</v>
      </c>
      <c r="F111" s="3">
        <f t="shared" si="78"/>
        <v>14.392288370461314</v>
      </c>
      <c r="H111" s="3">
        <f t="shared" si="79"/>
        <v>2.6179999999999777</v>
      </c>
      <c r="I111" s="3">
        <f t="shared" si="80"/>
        <v>2.3159798314544962E-2</v>
      </c>
      <c r="J111" s="3">
        <f t="shared" ref="J111:K111" si="120">$B$4*(4-($M110+(1/2)*I111)/(($H110+(1/2)*$B$4)+100))</f>
        <v>2.3159145790158788E-2</v>
      </c>
      <c r="K111" s="3">
        <f t="shared" si="120"/>
        <v>2.3159145809235657E-2</v>
      </c>
      <c r="L111" s="3">
        <f t="shared" si="82"/>
        <v>2.3158493342076755E-2</v>
      </c>
      <c r="M111" s="3">
        <f t="shared" si="83"/>
        <v>14.392288370461314</v>
      </c>
    </row>
    <row r="112" spans="1:13" x14ac:dyDescent="0.25">
      <c r="A112" s="3">
        <f t="shared" si="74"/>
        <v>2.6239999999999775</v>
      </c>
      <c r="B112" s="3">
        <f t="shared" si="75"/>
        <v>14.415514471145412</v>
      </c>
      <c r="D112" s="3">
        <f t="shared" si="76"/>
        <v>2.6239999999999775</v>
      </c>
      <c r="E112" s="3">
        <f t="shared" si="77"/>
        <v>14.415446863803391</v>
      </c>
      <c r="F112" s="3">
        <f t="shared" si="78"/>
        <v>14.415446211412526</v>
      </c>
      <c r="H112" s="3">
        <f t="shared" si="79"/>
        <v>2.6239999999999775</v>
      </c>
      <c r="I112" s="3">
        <f t="shared" si="80"/>
        <v>2.3158493342076755E-2</v>
      </c>
      <c r="J112" s="3">
        <f t="shared" ref="J112:K112" si="121">$B$4*(4-($M111+(1/2)*I112)/(($H111+(1/2)*$B$4)+100))</f>
        <v>2.3157840932140652E-2</v>
      </c>
      <c r="K112" s="3">
        <f t="shared" si="121"/>
        <v>2.3157840951213062E-2</v>
      </c>
      <c r="L112" s="3">
        <f t="shared" si="82"/>
        <v>2.3157188598490849E-2</v>
      </c>
      <c r="M112" s="3">
        <f t="shared" si="83"/>
        <v>14.415446211412526</v>
      </c>
    </row>
    <row r="113" spans="1:13" x14ac:dyDescent="0.25">
      <c r="A113" s="3">
        <f t="shared" si="74"/>
        <v>2.6299999999999772</v>
      </c>
      <c r="B113" s="3">
        <f t="shared" si="75"/>
        <v>14.438671655753039</v>
      </c>
      <c r="D113" s="3">
        <f t="shared" si="76"/>
        <v>2.6299999999999772</v>
      </c>
      <c r="E113" s="3">
        <f t="shared" si="77"/>
        <v>14.438603400011017</v>
      </c>
      <c r="F113" s="3">
        <f t="shared" si="78"/>
        <v>14.438602747734571</v>
      </c>
      <c r="H113" s="3">
        <f t="shared" si="79"/>
        <v>2.6299999999999772</v>
      </c>
      <c r="I113" s="3">
        <f t="shared" si="80"/>
        <v>2.3157188598490849E-2</v>
      </c>
      <c r="J113" s="3">
        <f t="shared" ref="J113:K113" si="122">$B$4*(4-($M112+(1/2)*I113)/(($H112+(1/2)*$B$4)+100))</f>
        <v>2.3156536302978061E-2</v>
      </c>
      <c r="K113" s="3">
        <f t="shared" si="122"/>
        <v>2.3156536322046013E-2</v>
      </c>
      <c r="L113" s="3">
        <f t="shared" si="82"/>
        <v>2.315588408373373E-2</v>
      </c>
      <c r="M113" s="3">
        <f t="shared" si="83"/>
        <v>14.438602747734571</v>
      </c>
    </row>
    <row r="114" spans="1:13" x14ac:dyDescent="0.25">
      <c r="A114" s="3">
        <f t="shared" si="74"/>
        <v>2.635999999999977</v>
      </c>
      <c r="B114" s="3">
        <f t="shared" si="75"/>
        <v>14.461827535808242</v>
      </c>
      <c r="D114" s="3">
        <f t="shared" si="76"/>
        <v>2.635999999999977</v>
      </c>
      <c r="E114" s="3">
        <f t="shared" si="77"/>
        <v>14.461758631818304</v>
      </c>
      <c r="F114" s="3">
        <f t="shared" si="78"/>
        <v>14.461757979656252</v>
      </c>
      <c r="H114" s="3">
        <f t="shared" si="79"/>
        <v>2.635999999999977</v>
      </c>
      <c r="I114" s="3">
        <f t="shared" si="80"/>
        <v>2.315588408373373E-2</v>
      </c>
      <c r="J114" s="3">
        <f t="shared" ref="J114:K114" si="123">$B$4*(4-($M113+(1/2)*I114)/(($H113+(1/2)*$B$4)+100))</f>
        <v>2.3155231902617493E-2</v>
      </c>
      <c r="K114" s="3">
        <f t="shared" si="123"/>
        <v>2.3155231921680987E-2</v>
      </c>
      <c r="L114" s="3">
        <f t="shared" si="82"/>
        <v>2.3154579797751883E-2</v>
      </c>
      <c r="M114" s="3">
        <f t="shared" si="83"/>
        <v>14.461757979656252</v>
      </c>
    </row>
    <row r="115" spans="1:13" x14ac:dyDescent="0.25">
      <c r="A115" s="3">
        <f t="shared" si="74"/>
        <v>2.6419999999999768</v>
      </c>
      <c r="B115" s="3">
        <f t="shared" si="75"/>
        <v>14.484982111539809</v>
      </c>
      <c r="D115" s="3">
        <f t="shared" si="76"/>
        <v>2.6419999999999768</v>
      </c>
      <c r="E115" s="3">
        <f t="shared" si="77"/>
        <v>14.484912559454003</v>
      </c>
      <c r="F115" s="3">
        <f t="shared" si="78"/>
        <v>14.484911907406316</v>
      </c>
      <c r="H115" s="3">
        <f t="shared" si="79"/>
        <v>2.6419999999999768</v>
      </c>
      <c r="I115" s="3">
        <f t="shared" si="80"/>
        <v>2.3154579797751883E-2</v>
      </c>
      <c r="J115" s="3">
        <f t="shared" ref="J115:K115" si="124">$B$4*(4-($M114+(1/2)*I115)/(($H114+(1/2)*$B$4)+100))</f>
        <v>2.3153927731005459E-2</v>
      </c>
      <c r="K115" s="3">
        <f t="shared" si="124"/>
        <v>2.3153927750064494E-2</v>
      </c>
      <c r="L115" s="3">
        <f t="shared" si="82"/>
        <v>2.3153275740491829E-2</v>
      </c>
      <c r="M115" s="3">
        <f t="shared" si="83"/>
        <v>14.484911907406316</v>
      </c>
    </row>
    <row r="116" spans="1:13" x14ac:dyDescent="0.25">
      <c r="A116" s="3">
        <f t="shared" si="74"/>
        <v>2.6479999999999766</v>
      </c>
      <c r="B116" s="3">
        <f t="shared" si="75"/>
        <v>14.508135383176477</v>
      </c>
      <c r="D116" s="3">
        <f t="shared" si="76"/>
        <v>2.6479999999999766</v>
      </c>
      <c r="E116" s="3">
        <f t="shared" si="77"/>
        <v>14.508065183146808</v>
      </c>
      <c r="F116" s="3">
        <f t="shared" si="78"/>
        <v>14.508064531213458</v>
      </c>
      <c r="H116" s="3">
        <f t="shared" si="79"/>
        <v>2.6479999999999766</v>
      </c>
      <c r="I116" s="3">
        <f t="shared" si="80"/>
        <v>2.3153275740491829E-2</v>
      </c>
      <c r="J116" s="3">
        <f t="shared" ref="J116:K116" si="125">$B$4*(4-($M115+(1/2)*I116)/(($H115+(1/2)*$B$4)+100))</f>
        <v>2.3152623788088467E-2</v>
      </c>
      <c r="K116" s="3">
        <f t="shared" si="125"/>
        <v>2.3152623807143044E-2</v>
      </c>
      <c r="L116" s="3">
        <f t="shared" si="82"/>
        <v>2.315197191190008E-2</v>
      </c>
      <c r="M116" s="3">
        <f t="shared" si="83"/>
        <v>14.508064531213458</v>
      </c>
    </row>
    <row r="117" spans="1:13" x14ac:dyDescent="0.25">
      <c r="A117" s="3">
        <f t="shared" si="74"/>
        <v>2.6539999999999764</v>
      </c>
      <c r="B117" s="3">
        <f t="shared" si="75"/>
        <v>14.531287350946924</v>
      </c>
      <c r="D117" s="3">
        <f t="shared" si="76"/>
        <v>2.6539999999999764</v>
      </c>
      <c r="E117" s="3">
        <f t="shared" si="77"/>
        <v>14.531216503125359</v>
      </c>
      <c r="F117" s="3">
        <f t="shared" si="78"/>
        <v>14.531215851306321</v>
      </c>
      <c r="H117" s="3">
        <f t="shared" si="79"/>
        <v>2.6539999999999764</v>
      </c>
      <c r="I117" s="3">
        <f t="shared" si="80"/>
        <v>2.315197191190008E-2</v>
      </c>
      <c r="J117" s="3">
        <f t="shared" ref="J117:K117" si="126">$B$4*(4-($M116+(1/2)*I117)/(($H116+(1/2)*$B$4)+100))</f>
        <v>2.3151320073813049E-2</v>
      </c>
      <c r="K117" s="3">
        <f t="shared" si="126"/>
        <v>2.3151320092863175E-2</v>
      </c>
      <c r="L117" s="3">
        <f t="shared" si="82"/>
        <v>2.3150668311923178E-2</v>
      </c>
      <c r="M117" s="3">
        <f t="shared" si="83"/>
        <v>14.531215851306321</v>
      </c>
    </row>
    <row r="118" spans="1:13" x14ac:dyDescent="0.25">
      <c r="A118" s="3">
        <f t="shared" si="74"/>
        <v>2.6599999999999762</v>
      </c>
      <c r="B118" s="3">
        <f t="shared" si="75"/>
        <v>14.55443801507978</v>
      </c>
      <c r="D118" s="3">
        <f t="shared" si="76"/>
        <v>2.6599999999999762</v>
      </c>
      <c r="E118" s="3">
        <f t="shared" si="77"/>
        <v>14.554366519618243</v>
      </c>
      <c r="F118" s="3">
        <f t="shared" si="78"/>
        <v>14.554365867913491</v>
      </c>
      <c r="H118" s="3">
        <f t="shared" si="79"/>
        <v>2.6599999999999762</v>
      </c>
      <c r="I118" s="3">
        <f t="shared" si="80"/>
        <v>2.3150668311923178E-2</v>
      </c>
      <c r="J118" s="3">
        <f t="shared" ref="J118:K118" si="127">$B$4*(4-($M117+(1/2)*I118)/(($H117+(1/2)*$B$4)+100))</f>
        <v>2.3150016588125762E-2</v>
      </c>
      <c r="K118" s="3">
        <f t="shared" si="127"/>
        <v>2.3150016607171434E-2</v>
      </c>
      <c r="L118" s="3">
        <f t="shared" si="82"/>
        <v>2.3149364940507684E-2</v>
      </c>
      <c r="M118" s="3">
        <f t="shared" si="83"/>
        <v>14.554365867913491</v>
      </c>
    </row>
    <row r="119" spans="1:13" x14ac:dyDescent="0.25">
      <c r="A119" s="3">
        <f t="shared" si="74"/>
        <v>2.6659999999999759</v>
      </c>
      <c r="B119" s="3">
        <f t="shared" si="75"/>
        <v>14.577587375803621</v>
      </c>
      <c r="D119" s="3">
        <f t="shared" si="76"/>
        <v>2.6659999999999759</v>
      </c>
      <c r="E119" s="3">
        <f t="shared" si="77"/>
        <v>14.577515232853999</v>
      </c>
      <c r="F119" s="3">
        <f t="shared" si="78"/>
        <v>14.577514581263506</v>
      </c>
      <c r="H119" s="3">
        <f t="shared" si="79"/>
        <v>2.6659999999999759</v>
      </c>
      <c r="I119" s="3">
        <f t="shared" si="80"/>
        <v>2.3149364940507688E-2</v>
      </c>
      <c r="J119" s="3">
        <f t="shared" ref="J119:K119" si="128">$B$4*(4-($M118+(1/2)*I119)/(($H118+(1/2)*$B$4)+100))</f>
        <v>2.314871333097316E-2</v>
      </c>
      <c r="K119" s="3">
        <f t="shared" si="128"/>
        <v>2.314871335001438E-2</v>
      </c>
      <c r="L119" s="3">
        <f t="shared" si="82"/>
        <v>2.3148061797600167E-2</v>
      </c>
      <c r="M119" s="3">
        <f t="shared" si="83"/>
        <v>14.577514581263506</v>
      </c>
    </row>
    <row r="120" spans="1:13" x14ac:dyDescent="0.25">
      <c r="A120" s="3">
        <f t="shared" si="74"/>
        <v>2.6719999999999757</v>
      </c>
      <c r="B120" s="3">
        <f t="shared" si="75"/>
        <v>14.600735433346967</v>
      </c>
      <c r="D120" s="3">
        <f t="shared" si="76"/>
        <v>2.6719999999999757</v>
      </c>
      <c r="E120" s="3">
        <f t="shared" si="77"/>
        <v>14.600662643061106</v>
      </c>
      <c r="F120" s="3">
        <f t="shared" si="78"/>
        <v>14.600661991584843</v>
      </c>
      <c r="H120" s="3">
        <f t="shared" si="79"/>
        <v>2.6719999999999757</v>
      </c>
      <c r="I120" s="3">
        <f t="shared" si="80"/>
        <v>2.3148061797600167E-2</v>
      </c>
      <c r="J120" s="3">
        <f t="shared" ref="J120:K120" si="129">$B$4*(4-($M119+(1/2)*I120)/(($H119+(1/2)*$B$4)+100))</f>
        <v>2.3147410302301826E-2</v>
      </c>
      <c r="K120" s="3">
        <f t="shared" si="129"/>
        <v>2.3147410321338595E-2</v>
      </c>
      <c r="L120" s="3">
        <f t="shared" si="82"/>
        <v>2.3146758883147215E-2</v>
      </c>
      <c r="M120" s="3">
        <f t="shared" si="83"/>
        <v>14.600661991584843</v>
      </c>
    </row>
    <row r="121" spans="1:13" x14ac:dyDescent="0.25">
      <c r="A121" s="3">
        <f t="shared" si="74"/>
        <v>2.6779999999999755</v>
      </c>
      <c r="B121" s="3">
        <f t="shared" si="75"/>
        <v>14.623882187938287</v>
      </c>
      <c r="D121" s="3">
        <f t="shared" si="76"/>
        <v>2.6779999999999755</v>
      </c>
      <c r="E121" s="3">
        <f t="shared" si="77"/>
        <v>14.62380875046799</v>
      </c>
      <c r="F121" s="3">
        <f t="shared" si="78"/>
        <v>14.623808099105933</v>
      </c>
      <c r="H121" s="3">
        <f t="shared" si="79"/>
        <v>2.6779999999999755</v>
      </c>
      <c r="I121" s="3">
        <f t="shared" si="80"/>
        <v>2.3146758883147215E-2</v>
      </c>
      <c r="J121" s="3">
        <f t="shared" ref="J121:K121" si="130">$B$4*(4-($M120+(1/2)*I121)/(($H120+(1/2)*$B$4)+100))</f>
        <v>2.3146107502058356E-2</v>
      </c>
      <c r="K121" s="3">
        <f t="shared" si="130"/>
        <v>2.3146107521090673E-2</v>
      </c>
      <c r="L121" s="3">
        <f t="shared" si="82"/>
        <v>2.3145456197095429E-2</v>
      </c>
      <c r="M121" s="3">
        <f t="shared" si="83"/>
        <v>14.623808099105933</v>
      </c>
    </row>
    <row r="122" spans="1:13" x14ac:dyDescent="0.25">
      <c r="A122" s="3">
        <f t="shared" si="74"/>
        <v>2.6839999999999753</v>
      </c>
      <c r="B122" s="3">
        <f t="shared" si="75"/>
        <v>14.647027639805994</v>
      </c>
      <c r="D122" s="3">
        <f t="shared" si="76"/>
        <v>2.6839999999999753</v>
      </c>
      <c r="E122" s="3">
        <f t="shared" si="77"/>
        <v>14.646953555303028</v>
      </c>
      <c r="F122" s="3">
        <f t="shared" si="78"/>
        <v>14.64695290405515</v>
      </c>
      <c r="H122" s="3">
        <f t="shared" si="79"/>
        <v>2.6839999999999753</v>
      </c>
      <c r="I122" s="3">
        <f t="shared" si="80"/>
        <v>2.3145456197095429E-2</v>
      </c>
      <c r="J122" s="3">
        <f t="shared" ref="J122:K122" si="131">$B$4*(4-($M121+(1/2)*I122)/(($H121+(1/2)*$B$4)+100))</f>
        <v>2.3144804930189354E-2</v>
      </c>
      <c r="K122" s="3">
        <f t="shared" si="131"/>
        <v>2.3144804949217224E-2</v>
      </c>
      <c r="L122" s="3">
        <f t="shared" si="82"/>
        <v>2.3144153739391424E-2</v>
      </c>
      <c r="M122" s="3">
        <f t="shared" si="83"/>
        <v>14.64695290405515</v>
      </c>
    </row>
    <row r="123" spans="1:13" x14ac:dyDescent="0.25">
      <c r="A123" s="3">
        <f t="shared" si="74"/>
        <v>2.6899999999999751</v>
      </c>
      <c r="B123" s="3">
        <f t="shared" si="75"/>
        <v>14.670171789178449</v>
      </c>
      <c r="D123" s="3">
        <f t="shared" si="76"/>
        <v>2.6899999999999751</v>
      </c>
      <c r="E123" s="3">
        <f t="shared" si="77"/>
        <v>14.670097057794541</v>
      </c>
      <c r="F123" s="3">
        <f t="shared" si="78"/>
        <v>14.670096406660814</v>
      </c>
      <c r="H123" s="3">
        <f t="shared" si="79"/>
        <v>2.6899999999999751</v>
      </c>
      <c r="I123" s="3">
        <f t="shared" si="80"/>
        <v>2.3144153739391424E-2</v>
      </c>
      <c r="J123" s="3">
        <f t="shared" ref="J123:K123" si="132">$B$4*(4-($M122+(1/2)*I123)/(($H122+(1/2)*$B$4)+100))</f>
        <v>2.3143502586641454E-2</v>
      </c>
      <c r="K123" s="3">
        <f t="shared" si="132"/>
        <v>2.3143502605664876E-2</v>
      </c>
      <c r="L123" s="3">
        <f t="shared" si="82"/>
        <v>2.314285150998184E-2</v>
      </c>
      <c r="M123" s="3">
        <f t="shared" si="83"/>
        <v>14.670096406660814</v>
      </c>
    </row>
    <row r="124" spans="1:13" x14ac:dyDescent="0.25">
      <c r="A124" s="3">
        <f t="shared" si="74"/>
        <v>2.6959999999999749</v>
      </c>
      <c r="B124" s="3">
        <f t="shared" si="75"/>
        <v>14.69331463628396</v>
      </c>
      <c r="D124" s="3">
        <f t="shared" si="76"/>
        <v>2.6959999999999749</v>
      </c>
      <c r="E124" s="3">
        <f t="shared" si="77"/>
        <v>14.693239258170797</v>
      </c>
      <c r="F124" s="3">
        <f t="shared" si="78"/>
        <v>14.693238607151194</v>
      </c>
      <c r="H124" s="3">
        <f t="shared" si="79"/>
        <v>2.6959999999999749</v>
      </c>
      <c r="I124" s="3">
        <f t="shared" si="80"/>
        <v>2.314285150998184E-2</v>
      </c>
      <c r="J124" s="3">
        <f t="shared" ref="J124:K124" si="133">$B$4*(4-($M123+(1/2)*I124)/(($H123+(1/2)*$B$4)+100))</f>
        <v>2.3142200471361292E-2</v>
      </c>
      <c r="K124" s="3">
        <f t="shared" si="133"/>
        <v>2.3142200490380269E-2</v>
      </c>
      <c r="L124" s="3">
        <f t="shared" si="82"/>
        <v>2.3141549508813322E-2</v>
      </c>
      <c r="M124" s="3">
        <f t="shared" si="83"/>
        <v>14.693238607151194</v>
      </c>
    </row>
    <row r="125" spans="1:13" x14ac:dyDescent="0.25">
      <c r="A125" s="3">
        <f t="shared" si="74"/>
        <v>2.7019999999999746</v>
      </c>
      <c r="B125" s="3">
        <f t="shared" si="75"/>
        <v>14.716456181350781</v>
      </c>
      <c r="D125" s="3">
        <f t="shared" si="76"/>
        <v>2.7019999999999746</v>
      </c>
      <c r="E125" s="3">
        <f t="shared" si="77"/>
        <v>14.716380156660007</v>
      </c>
      <c r="F125" s="3">
        <f t="shared" si="78"/>
        <v>14.716379505754503</v>
      </c>
      <c r="H125" s="3">
        <f t="shared" si="79"/>
        <v>2.7019999999999746</v>
      </c>
      <c r="I125" s="3">
        <f t="shared" si="80"/>
        <v>2.3141549508813322E-2</v>
      </c>
      <c r="J125" s="3">
        <f t="shared" ref="J125:K125" si="134">$B$4*(4-($M124+(1/2)*I125)/(($H124+(1/2)*$B$4)+100))</f>
        <v>2.3140898584295529E-2</v>
      </c>
      <c r="K125" s="3">
        <f t="shared" si="134"/>
        <v>2.3140898603310062E-2</v>
      </c>
      <c r="L125" s="3">
        <f t="shared" si="82"/>
        <v>2.3140247735832536E-2</v>
      </c>
      <c r="M125" s="3">
        <f t="shared" si="83"/>
        <v>14.716379505754503</v>
      </c>
    </row>
    <row r="126" spans="1:13" x14ac:dyDescent="0.25">
      <c r="A126" s="3">
        <f t="shared" si="74"/>
        <v>2.7079999999999744</v>
      </c>
      <c r="B126" s="3">
        <f t="shared" si="75"/>
        <v>14.739596424607113</v>
      </c>
      <c r="D126" s="3">
        <f t="shared" si="76"/>
        <v>2.7079999999999744</v>
      </c>
      <c r="E126" s="3">
        <f t="shared" si="77"/>
        <v>14.739519753490336</v>
      </c>
      <c r="F126" s="3">
        <f t="shared" si="78"/>
        <v>14.739519102698903</v>
      </c>
      <c r="H126" s="3">
        <f t="shared" si="79"/>
        <v>2.7079999999999744</v>
      </c>
      <c r="I126" s="3">
        <f t="shared" si="80"/>
        <v>2.3140247735832536E-2</v>
      </c>
      <c r="J126" s="3">
        <f t="shared" ref="J126:K126" si="135">$B$4*(4-($M125+(1/2)*I126)/(($H125+(1/2)*$B$4)+100))</f>
        <v>2.3139596925390832E-2</v>
      </c>
      <c r="K126" s="3">
        <f t="shared" si="135"/>
        <v>2.3139596944400924E-2</v>
      </c>
      <c r="L126" s="3">
        <f t="shared" si="82"/>
        <v>2.3138946190986161E-2</v>
      </c>
      <c r="M126" s="3">
        <f t="shared" si="83"/>
        <v>14.739519102698903</v>
      </c>
    </row>
    <row r="127" spans="1:13" x14ac:dyDescent="0.25">
      <c r="A127" s="3">
        <f t="shared" si="74"/>
        <v>2.7139999999999742</v>
      </c>
      <c r="B127" s="3">
        <f t="shared" si="75"/>
        <v>14.762735366281104</v>
      </c>
      <c r="D127" s="3">
        <f t="shared" si="76"/>
        <v>2.7139999999999742</v>
      </c>
      <c r="E127" s="3">
        <f t="shared" si="77"/>
        <v>14.76265804888989</v>
      </c>
      <c r="F127" s="3">
        <f t="shared" si="78"/>
        <v>14.762657398212502</v>
      </c>
      <c r="H127" s="3">
        <f t="shared" si="79"/>
        <v>2.7139999999999742</v>
      </c>
      <c r="I127" s="3">
        <f t="shared" si="80"/>
        <v>2.3138946190986161E-2</v>
      </c>
      <c r="J127" s="3">
        <f t="shared" ref="J127:K127" si="136">$B$4*(4-($M126+(1/2)*I127)/(($H126+(1/2)*$B$4)+100))</f>
        <v>2.3138295494593893E-2</v>
      </c>
      <c r="K127" s="3">
        <f t="shared" si="136"/>
        <v>2.3138295513599545E-2</v>
      </c>
      <c r="L127" s="3">
        <f t="shared" si="82"/>
        <v>2.3137644874220896E-2</v>
      </c>
      <c r="M127" s="3">
        <f t="shared" si="83"/>
        <v>14.762657398212502</v>
      </c>
    </row>
    <row r="128" spans="1:13" x14ac:dyDescent="0.25">
      <c r="A128" s="3">
        <f t="shared" si="74"/>
        <v>2.719999999999974</v>
      </c>
      <c r="B128" s="3">
        <f t="shared" si="75"/>
        <v>14.78587300660085</v>
      </c>
      <c r="D128" s="3">
        <f t="shared" si="76"/>
        <v>2.719999999999974</v>
      </c>
      <c r="E128" s="3">
        <f t="shared" si="77"/>
        <v>14.785795043086724</v>
      </c>
      <c r="F128" s="3">
        <f t="shared" si="78"/>
        <v>14.785794392523353</v>
      </c>
      <c r="H128" s="3">
        <f t="shared" si="79"/>
        <v>2.719999999999974</v>
      </c>
      <c r="I128" s="3">
        <f t="shared" si="80"/>
        <v>2.3137644874220896E-2</v>
      </c>
      <c r="J128" s="3">
        <f t="shared" ref="J128:K128" si="137">$B$4*(4-($M127+(1/2)*I128)/(($H127+(1/2)*$B$4)+100))</f>
        <v>2.3136994291851419E-2</v>
      </c>
      <c r="K128" s="3">
        <f t="shared" si="137"/>
        <v>2.3136994310852629E-2</v>
      </c>
      <c r="L128" s="3">
        <f t="shared" si="82"/>
        <v>2.3136343785483449E-2</v>
      </c>
      <c r="M128" s="3">
        <f t="shared" si="83"/>
        <v>14.785794392523353</v>
      </c>
    </row>
    <row r="129" spans="1:13" x14ac:dyDescent="0.25">
      <c r="A129" s="3">
        <f t="shared" si="74"/>
        <v>2.7259999999999738</v>
      </c>
      <c r="B129" s="3">
        <f t="shared" si="75"/>
        <v>14.80900934579439</v>
      </c>
      <c r="D129" s="3">
        <f t="shared" si="76"/>
        <v>2.7259999999999738</v>
      </c>
      <c r="E129" s="3">
        <f t="shared" si="77"/>
        <v>14.808930736308836</v>
      </c>
      <c r="F129" s="3">
        <f t="shared" si="78"/>
        <v>14.80893008585946</v>
      </c>
      <c r="H129" s="3">
        <f t="shared" si="79"/>
        <v>2.7259999999999738</v>
      </c>
      <c r="I129" s="3">
        <f t="shared" si="80"/>
        <v>2.3136343785483449E-2</v>
      </c>
      <c r="J129" s="3">
        <f t="shared" ref="J129:K129" si="138">$B$4*(4-($M128+(1/2)*I129)/(($H128+(1/2)*$B$4)+100))</f>
        <v>2.3135693317110125E-2</v>
      </c>
      <c r="K129" s="3">
        <f t="shared" si="138"/>
        <v>2.3135693336106895E-2</v>
      </c>
      <c r="L129" s="3">
        <f t="shared" si="82"/>
        <v>2.3135042924720548E-2</v>
      </c>
      <c r="M129" s="3">
        <f t="shared" si="83"/>
        <v>14.80893008585946</v>
      </c>
    </row>
    <row r="130" spans="1:13" x14ac:dyDescent="0.25">
      <c r="A130" s="3">
        <f t="shared" si="74"/>
        <v>2.7319999999999736</v>
      </c>
      <c r="B130" s="3">
        <f t="shared" si="75"/>
        <v>14.832144384089712</v>
      </c>
      <c r="D130" s="3">
        <f t="shared" si="76"/>
        <v>2.7319999999999736</v>
      </c>
      <c r="E130" s="3">
        <f t="shared" si="77"/>
        <v>14.83206512878418</v>
      </c>
      <c r="F130" s="3">
        <f t="shared" si="78"/>
        <v>14.832064478448769</v>
      </c>
      <c r="H130" s="3">
        <f t="shared" si="79"/>
        <v>2.7319999999999736</v>
      </c>
      <c r="I130" s="3">
        <f t="shared" si="80"/>
        <v>2.3135042924720548E-2</v>
      </c>
      <c r="J130" s="3">
        <f t="shared" ref="J130:K130" si="139">$B$4*(4-($M129+(1/2)*I130)/(($H129+(1/2)*$B$4)+100))</f>
        <v>2.3134392570316749E-2</v>
      </c>
      <c r="K130" s="3">
        <f t="shared" si="139"/>
        <v>2.3134392589309077E-2</v>
      </c>
      <c r="L130" s="3">
        <f t="shared" si="82"/>
        <v>2.313374229187894E-2</v>
      </c>
      <c r="M130" s="3">
        <f t="shared" si="83"/>
        <v>14.832064478448769</v>
      </c>
    </row>
    <row r="131" spans="1:13" x14ac:dyDescent="0.25">
      <c r="A131" s="3">
        <f t="shared" si="74"/>
        <v>2.7379999999999733</v>
      </c>
      <c r="B131" s="3">
        <f t="shared" si="75"/>
        <v>14.85527812171475</v>
      </c>
      <c r="D131" s="3">
        <f t="shared" si="76"/>
        <v>2.7379999999999733</v>
      </c>
      <c r="E131" s="3">
        <f t="shared" si="77"/>
        <v>14.855198220740649</v>
      </c>
      <c r="F131" s="3">
        <f t="shared" si="78"/>
        <v>14.855197570519175</v>
      </c>
      <c r="H131" s="3">
        <f t="shared" si="79"/>
        <v>2.7379999999999733</v>
      </c>
      <c r="I131" s="3">
        <f t="shared" si="80"/>
        <v>2.313374229187894E-2</v>
      </c>
      <c r="J131" s="3">
        <f t="shared" ref="J131:K131" si="140">$B$4*(4-($M130+(1/2)*I131)/(($H130+(1/2)*$B$4)+100))</f>
        <v>2.3133092051418034E-2</v>
      </c>
      <c r="K131" s="3">
        <f t="shared" si="140"/>
        <v>2.3133092070405929E-2</v>
      </c>
      <c r="L131" s="3">
        <f t="shared" si="82"/>
        <v>2.3132441886905383E-2</v>
      </c>
      <c r="M131" s="3">
        <f t="shared" si="83"/>
        <v>14.855197570519175</v>
      </c>
    </row>
    <row r="132" spans="1:13" x14ac:dyDescent="0.25">
      <c r="A132" s="3">
        <f t="shared" si="74"/>
        <v>2.7439999999999731</v>
      </c>
      <c r="B132" s="3">
        <f t="shared" si="75"/>
        <v>14.878410558897388</v>
      </c>
      <c r="D132" s="3">
        <f t="shared" si="76"/>
        <v>2.7439999999999731</v>
      </c>
      <c r="E132" s="3">
        <f t="shared" si="77"/>
        <v>14.878330012406082</v>
      </c>
      <c r="F132" s="3">
        <f t="shared" si="78"/>
        <v>14.878329362298519</v>
      </c>
      <c r="H132" s="3">
        <f t="shared" si="79"/>
        <v>2.7439999999999731</v>
      </c>
      <c r="I132" s="3">
        <f t="shared" si="80"/>
        <v>2.3132441886905383E-2</v>
      </c>
      <c r="J132" s="3">
        <f t="shared" ref="J132:K132" si="141">$B$4*(4-($M131+(1/2)*I132)/(($H131+(1/2)*$B$4)+100))</f>
        <v>2.3131791760360752E-2</v>
      </c>
      <c r="K132" s="3">
        <f t="shared" si="141"/>
        <v>2.3131791779344213E-2</v>
      </c>
      <c r="L132" s="3">
        <f t="shared" si="82"/>
        <v>2.3131141709746641E-2</v>
      </c>
      <c r="M132" s="3">
        <f t="shared" si="83"/>
        <v>14.878329362298519</v>
      </c>
    </row>
    <row r="133" spans="1:13" x14ac:dyDescent="0.25">
      <c r="A133" s="3">
        <f t="shared" si="74"/>
        <v>2.7499999999999729</v>
      </c>
      <c r="B133" s="3">
        <f t="shared" si="75"/>
        <v>14.901541695865451</v>
      </c>
      <c r="D133" s="3">
        <f t="shared" si="76"/>
        <v>2.7499999999999729</v>
      </c>
      <c r="E133" s="3">
        <f t="shared" si="77"/>
        <v>14.901460504008266</v>
      </c>
      <c r="F133" s="3">
        <f t="shared" si="78"/>
        <v>14.90145985401459</v>
      </c>
      <c r="H133" s="3">
        <f t="shared" si="79"/>
        <v>2.7499999999999729</v>
      </c>
      <c r="I133" s="3">
        <f t="shared" si="80"/>
        <v>2.3131141709746641E-2</v>
      </c>
      <c r="J133" s="3">
        <f t="shared" ref="J133:K133" si="142">$B$4*(4-($M132+(1/2)*I133)/(($H132+(1/2)*$B$4)+100))</f>
        <v>2.3130491697091689E-2</v>
      </c>
      <c r="K133" s="3">
        <f t="shared" si="142"/>
        <v>2.3130491716070716E-2</v>
      </c>
      <c r="L133" s="3">
        <f t="shared" si="82"/>
        <v>2.3129841760349514E-2</v>
      </c>
      <c r="M133" s="3">
        <f t="shared" si="83"/>
        <v>14.90145985401459</v>
      </c>
    </row>
    <row r="134" spans="1:13" x14ac:dyDescent="0.25">
      <c r="A134" s="3">
        <f t="shared" si="74"/>
        <v>2.7559999999999727</v>
      </c>
      <c r="B134" s="3">
        <f t="shared" si="75"/>
        <v>14.924671532846714</v>
      </c>
      <c r="D134" s="3">
        <f t="shared" si="76"/>
        <v>2.7559999999999727</v>
      </c>
      <c r="E134" s="3">
        <f t="shared" si="77"/>
        <v>14.924589695774939</v>
      </c>
      <c r="F134" s="3">
        <f t="shared" si="78"/>
        <v>14.924589045895122</v>
      </c>
      <c r="H134" s="3">
        <f t="shared" si="79"/>
        <v>2.7559999999999727</v>
      </c>
      <c r="I134" s="3">
        <f t="shared" si="80"/>
        <v>2.3129841760349514E-2</v>
      </c>
      <c r="J134" s="3">
        <f t="shared" ref="J134:K134" si="143">$B$4*(4-($M133+(1/2)*I134)/(($H133+(1/2)*$B$4)+100))</f>
        <v>2.3129191861557631E-2</v>
      </c>
      <c r="K134" s="3">
        <f t="shared" si="143"/>
        <v>2.3129191880532224E-2</v>
      </c>
      <c r="L134" s="3">
        <f t="shared" si="82"/>
        <v>2.3128542038660802E-2</v>
      </c>
      <c r="M134" s="3">
        <f t="shared" si="83"/>
        <v>14.924589045895122</v>
      </c>
    </row>
    <row r="135" spans="1:13" x14ac:dyDescent="0.25">
      <c r="A135" s="3">
        <f t="shared" si="74"/>
        <v>2.7619999999999725</v>
      </c>
      <c r="B135" s="3">
        <f t="shared" si="75"/>
        <v>14.947800070068901</v>
      </c>
      <c r="D135" s="3">
        <f t="shared" si="76"/>
        <v>2.7619999999999725</v>
      </c>
      <c r="E135" s="3">
        <f t="shared" si="77"/>
        <v>14.947717587933782</v>
      </c>
      <c r="F135" s="3">
        <f t="shared" si="78"/>
        <v>14.947716938167797</v>
      </c>
      <c r="H135" s="3">
        <f t="shared" si="79"/>
        <v>2.7619999999999725</v>
      </c>
      <c r="I135" s="3">
        <f t="shared" si="80"/>
        <v>2.3128542038660802E-2</v>
      </c>
      <c r="J135" s="3">
        <f t="shared" ref="J135:K135" si="144">$B$4*(4-($M134+(1/2)*I135)/(($H134+(1/2)*$B$4)+100))</f>
        <v>2.3127892253705401E-2</v>
      </c>
      <c r="K135" s="3">
        <f t="shared" si="144"/>
        <v>2.3127892272675563E-2</v>
      </c>
      <c r="L135" s="3">
        <f t="shared" si="82"/>
        <v>2.3127242544627325E-2</v>
      </c>
      <c r="M135" s="3">
        <f t="shared" si="83"/>
        <v>14.947716938167797</v>
      </c>
    </row>
    <row r="136" spans="1:13" x14ac:dyDescent="0.25">
      <c r="A136" s="3">
        <f t="shared" si="74"/>
        <v>2.7679999999999723</v>
      </c>
      <c r="B136" s="3">
        <f t="shared" si="75"/>
        <v>14.970927307759677</v>
      </c>
      <c r="D136" s="3">
        <f t="shared" si="76"/>
        <v>2.7679999999999723</v>
      </c>
      <c r="E136" s="3">
        <f t="shared" si="77"/>
        <v>14.970844180712424</v>
      </c>
      <c r="F136" s="3">
        <f t="shared" si="78"/>
        <v>14.970843531060245</v>
      </c>
      <c r="H136" s="3">
        <f t="shared" si="79"/>
        <v>2.7679999999999723</v>
      </c>
      <c r="I136" s="3">
        <f t="shared" si="80"/>
        <v>2.3127242544627325E-2</v>
      </c>
      <c r="J136" s="3">
        <f t="shared" ref="J136:K136" si="145">$B$4*(4-($M135+(1/2)*I136)/(($H135+(1/2)*$B$4)+100))</f>
        <v>2.3126592873481819E-2</v>
      </c>
      <c r="K136" s="3">
        <f t="shared" si="145"/>
        <v>2.3126592892447555E-2</v>
      </c>
      <c r="L136" s="3">
        <f t="shared" si="82"/>
        <v>2.3125943278195924E-2</v>
      </c>
      <c r="M136" s="3">
        <f t="shared" si="83"/>
        <v>14.970843531060245</v>
      </c>
    </row>
    <row r="137" spans="1:13" x14ac:dyDescent="0.25">
      <c r="A137" s="3">
        <f t="shared" si="74"/>
        <v>2.773999999999972</v>
      </c>
      <c r="B137" s="3">
        <f t="shared" si="75"/>
        <v>14.99405324614666</v>
      </c>
      <c r="D137" s="3">
        <f t="shared" si="76"/>
        <v>2.773999999999972</v>
      </c>
      <c r="E137" s="3">
        <f t="shared" si="77"/>
        <v>14.99396947433844</v>
      </c>
      <c r="F137" s="3">
        <f t="shared" si="78"/>
        <v>14.993968824800039</v>
      </c>
      <c r="H137" s="3">
        <f t="shared" si="79"/>
        <v>2.773999999999972</v>
      </c>
      <c r="I137" s="3">
        <f t="shared" si="80"/>
        <v>2.3125943278195924E-2</v>
      </c>
      <c r="J137" s="3">
        <f t="shared" ref="J137:K137" si="146">$B$4*(4-($M136+(1/2)*I137)/(($H136+(1/2)*$B$4)+100))</f>
        <v>2.3125293720833738E-2</v>
      </c>
      <c r="K137" s="3">
        <f t="shared" si="146"/>
        <v>2.3125293739795039E-2</v>
      </c>
      <c r="L137" s="3">
        <f t="shared" si="82"/>
        <v>2.3124644239313444E-2</v>
      </c>
      <c r="M137" s="3">
        <f t="shared" si="83"/>
        <v>14.993968824800039</v>
      </c>
    </row>
    <row r="138" spans="1:13" x14ac:dyDescent="0.25">
      <c r="A138" s="3">
        <f t="shared" ref="A138:A201" si="147">A137+$B$4</f>
        <v>2.7799999999999718</v>
      </c>
      <c r="B138" s="3">
        <f t="shared" ref="B138:B201" si="148">B137+$B$4*(4-B137/(A137+100))</f>
        <v>15.017177885457411</v>
      </c>
      <c r="D138" s="3">
        <f t="shared" ref="D138:D201" si="149">D137+$B$4</f>
        <v>2.7799999999999718</v>
      </c>
      <c r="E138" s="3">
        <f t="shared" ref="E138:E201" si="150">F137+$B$4*(4-F137/(D137+100))</f>
        <v>15.017093469039352</v>
      </c>
      <c r="F138" s="3">
        <f t="shared" ref="F138:F201" si="151">F137+($B$4/2)*(4-F137/(D137+100)+4-E138/(D138+100))</f>
        <v>15.017092819614703</v>
      </c>
      <c r="H138" s="3">
        <f t="shared" ref="H138:H201" si="152">H137+$B$4</f>
        <v>2.7799999999999718</v>
      </c>
      <c r="I138" s="3">
        <f t="shared" ref="I138:I201" si="153">$B$4*(4-M137/(H137+100))</f>
        <v>2.3124644239313444E-2</v>
      </c>
      <c r="J138" s="3">
        <f t="shared" ref="J138:K138" si="154">$B$4*(4-($M137+(1/2)*I138)/(($H137+(1/2)*$B$4)+100))</f>
        <v>2.3123994795708005E-2</v>
      </c>
      <c r="K138" s="3">
        <f t="shared" si="154"/>
        <v>2.3123994814664883E-2</v>
      </c>
      <c r="L138" s="3">
        <f t="shared" ref="L138:L201" si="155">$B$4*(4-($M137+K138)/(($H137+$B$4)+100))</f>
        <v>2.3123345427926757E-2</v>
      </c>
      <c r="M138" s="3">
        <f t="shared" ref="M138:M201" si="156">M137+(1/6)*(I138+2*J138+2*K138+L138)</f>
        <v>15.017092819614703</v>
      </c>
    </row>
    <row r="139" spans="1:13" x14ac:dyDescent="0.25">
      <c r="A139" s="3">
        <f t="shared" si="147"/>
        <v>2.7859999999999716</v>
      </c>
      <c r="B139" s="3">
        <f t="shared" si="148"/>
        <v>15.040301225919439</v>
      </c>
      <c r="D139" s="3">
        <f t="shared" si="149"/>
        <v>2.7859999999999716</v>
      </c>
      <c r="E139" s="3">
        <f t="shared" si="150"/>
        <v>15.040216165042629</v>
      </c>
      <c r="F139" s="3">
        <f t="shared" si="151"/>
        <v>15.040215515731706</v>
      </c>
      <c r="H139" s="3">
        <f t="shared" si="152"/>
        <v>2.7859999999999716</v>
      </c>
      <c r="I139" s="3">
        <f t="shared" si="153"/>
        <v>2.3123345427926757E-2</v>
      </c>
      <c r="J139" s="3">
        <f t="shared" ref="J139:K139" si="157">$B$4*(4-($M138+(1/2)*I139)/(($H138+(1/2)*$B$4)+100))</f>
        <v>2.3122696098051509E-2</v>
      </c>
      <c r="K139" s="3">
        <f t="shared" si="157"/>
        <v>2.3122696117003957E-2</v>
      </c>
      <c r="L139" s="3">
        <f t="shared" si="155"/>
        <v>2.3122046843982738E-2</v>
      </c>
      <c r="M139" s="3">
        <f t="shared" si="156"/>
        <v>15.040215515731706</v>
      </c>
    </row>
    <row r="140" spans="1:13" x14ac:dyDescent="0.25">
      <c r="A140" s="3">
        <f t="shared" si="147"/>
        <v>2.7919999999999714</v>
      </c>
      <c r="B140" s="3">
        <f t="shared" si="148"/>
        <v>15.0634232677602</v>
      </c>
      <c r="D140" s="3">
        <f t="shared" si="149"/>
        <v>2.7919999999999714</v>
      </c>
      <c r="E140" s="3">
        <f t="shared" si="150"/>
        <v>15.063337562575688</v>
      </c>
      <c r="F140" s="3">
        <f t="shared" si="151"/>
        <v>15.063336913378464</v>
      </c>
      <c r="H140" s="3">
        <f t="shared" si="152"/>
        <v>2.7919999999999714</v>
      </c>
      <c r="I140" s="3">
        <f t="shared" si="153"/>
        <v>2.3122046843982738E-2</v>
      </c>
      <c r="J140" s="3">
        <f t="shared" ref="J140:K140" si="158">$B$4*(4-($M139+(1/2)*I140)/(($H139+(1/2)*$B$4)+100))</f>
        <v>2.3121397627811124E-2</v>
      </c>
      <c r="K140" s="3">
        <f t="shared" si="158"/>
        <v>2.3121397646759148E-2</v>
      </c>
      <c r="L140" s="3">
        <f t="shared" si="155"/>
        <v>2.3120748487428296E-2</v>
      </c>
      <c r="M140" s="3">
        <f t="shared" si="156"/>
        <v>15.063336913378464</v>
      </c>
    </row>
    <row r="141" spans="1:13" x14ac:dyDescent="0.25">
      <c r="A141" s="3">
        <f t="shared" si="147"/>
        <v>2.7979999999999712</v>
      </c>
      <c r="B141" s="3">
        <f t="shared" si="148"/>
        <v>15.086544011207097</v>
      </c>
      <c r="D141" s="3">
        <f t="shared" si="149"/>
        <v>2.7979999999999712</v>
      </c>
      <c r="E141" s="3">
        <f t="shared" si="150"/>
        <v>15.086457661865893</v>
      </c>
      <c r="F141" s="3">
        <f t="shared" si="151"/>
        <v>15.086457012782342</v>
      </c>
      <c r="H141" s="3">
        <f t="shared" si="152"/>
        <v>2.7979999999999712</v>
      </c>
      <c r="I141" s="3">
        <f t="shared" si="153"/>
        <v>2.3120748487428296E-2</v>
      </c>
      <c r="J141" s="3">
        <f t="shared" ref="J141:K141" si="159">$B$4*(4-($M140+(1/2)*I141)/(($H140+(1/2)*$B$4)+100))</f>
        <v>2.312009938493377E-2</v>
      </c>
      <c r="K141" s="3">
        <f t="shared" si="159"/>
        <v>2.3120099403877371E-2</v>
      </c>
      <c r="L141" s="3">
        <f t="shared" si="155"/>
        <v>2.3119450358210336E-2</v>
      </c>
      <c r="M141" s="3">
        <f t="shared" si="156"/>
        <v>15.086457012782342</v>
      </c>
    </row>
    <row r="142" spans="1:13" x14ac:dyDescent="0.25">
      <c r="A142" s="3">
        <f t="shared" si="147"/>
        <v>2.803999999999971</v>
      </c>
      <c r="B142" s="3">
        <f t="shared" si="148"/>
        <v>15.10966345648748</v>
      </c>
      <c r="D142" s="3">
        <f t="shared" si="149"/>
        <v>2.803999999999971</v>
      </c>
      <c r="E142" s="3">
        <f t="shared" si="150"/>
        <v>15.109576463140552</v>
      </c>
      <c r="F142" s="3">
        <f t="shared" si="151"/>
        <v>15.109575814170647</v>
      </c>
      <c r="H142" s="3">
        <f t="shared" si="152"/>
        <v>2.803999999999971</v>
      </c>
      <c r="I142" s="3">
        <f t="shared" si="153"/>
        <v>2.3119450358210336E-2</v>
      </c>
      <c r="J142" s="3">
        <f t="shared" ref="J142:K142" si="160">$B$4*(4-($M141+(1/2)*I142)/(($H141+(1/2)*$B$4)+100))</f>
        <v>2.3118801369366362E-2</v>
      </c>
      <c r="K142" s="3">
        <f t="shared" si="160"/>
        <v>2.3118801388305542E-2</v>
      </c>
      <c r="L142" s="3">
        <f t="shared" si="155"/>
        <v>2.3118152456275791E-2</v>
      </c>
      <c r="M142" s="3">
        <f t="shared" si="156"/>
        <v>15.109575814170647</v>
      </c>
    </row>
    <row r="143" spans="1:13" x14ac:dyDescent="0.25">
      <c r="A143" s="3">
        <f t="shared" si="147"/>
        <v>2.8099999999999707</v>
      </c>
      <c r="B143" s="3">
        <f t="shared" si="148"/>
        <v>15.132781603828645</v>
      </c>
      <c r="D143" s="3">
        <f t="shared" si="149"/>
        <v>2.8099999999999707</v>
      </c>
      <c r="E143" s="3">
        <f t="shared" si="150"/>
        <v>15.132693966626922</v>
      </c>
      <c r="F143" s="3">
        <f t="shared" si="151"/>
        <v>15.132693317770636</v>
      </c>
      <c r="H143" s="3">
        <f t="shared" si="152"/>
        <v>2.8099999999999707</v>
      </c>
      <c r="I143" s="3">
        <f t="shared" si="153"/>
        <v>2.3118152456275791E-2</v>
      </c>
      <c r="J143" s="3">
        <f t="shared" ref="J143:K143" si="161">$B$4*(4-($M142+(1/2)*I143)/(($H142+(1/2)*$B$4)+100))</f>
        <v>2.3117503581055836E-2</v>
      </c>
      <c r="K143" s="3">
        <f t="shared" si="161"/>
        <v>2.3117503599990593E-2</v>
      </c>
      <c r="L143" s="3">
        <f t="shared" si="155"/>
        <v>2.3116854781571602E-2</v>
      </c>
      <c r="M143" s="3">
        <f t="shared" si="156"/>
        <v>15.132693317770636</v>
      </c>
    </row>
    <row r="144" spans="1:13" x14ac:dyDescent="0.25">
      <c r="A144" s="3">
        <f t="shared" si="147"/>
        <v>2.8159999999999705</v>
      </c>
      <c r="B144" s="3">
        <f t="shared" si="148"/>
        <v>15.155898453457835</v>
      </c>
      <c r="D144" s="3">
        <f t="shared" si="149"/>
        <v>2.8159999999999705</v>
      </c>
      <c r="E144" s="3">
        <f t="shared" si="150"/>
        <v>15.155810172552208</v>
      </c>
      <c r="F144" s="3">
        <f t="shared" si="151"/>
        <v>15.155809523809515</v>
      </c>
      <c r="H144" s="3">
        <f t="shared" si="152"/>
        <v>2.8159999999999705</v>
      </c>
      <c r="I144" s="3">
        <f t="shared" si="153"/>
        <v>2.3116854781571602E-2</v>
      </c>
      <c r="J144" s="3">
        <f t="shared" ref="J144:K144" si="162">$B$4*(4-($M143+(1/2)*I144)/(($H143+(1/2)*$B$4)+100))</f>
        <v>2.3116206019949147E-2</v>
      </c>
      <c r="K144" s="3">
        <f t="shared" si="162"/>
        <v>2.3116206038879487E-2</v>
      </c>
      <c r="L144" s="3">
        <f t="shared" si="155"/>
        <v>2.3115557334044728E-2</v>
      </c>
      <c r="M144" s="3">
        <f t="shared" si="156"/>
        <v>15.155809523809515</v>
      </c>
    </row>
    <row r="145" spans="1:13" x14ac:dyDescent="0.25">
      <c r="A145" s="3">
        <f t="shared" si="147"/>
        <v>2.8219999999999703</v>
      </c>
      <c r="B145" s="3">
        <f t="shared" si="148"/>
        <v>15.179014005602241</v>
      </c>
      <c r="D145" s="3">
        <f t="shared" si="149"/>
        <v>2.8219999999999703</v>
      </c>
      <c r="E145" s="3">
        <f t="shared" si="150"/>
        <v>15.178925081143559</v>
      </c>
      <c r="F145" s="3">
        <f t="shared" si="151"/>
        <v>15.178924432514433</v>
      </c>
      <c r="H145" s="3">
        <f t="shared" si="152"/>
        <v>2.8219999999999703</v>
      </c>
      <c r="I145" s="3">
        <f t="shared" si="153"/>
        <v>2.3115557334044728E-2</v>
      </c>
      <c r="J145" s="3">
        <f t="shared" ref="J145:K145" si="163">$B$4*(4-($M144+(1/2)*I145)/(($H144+(1/2)*$B$4)+100))</f>
        <v>2.3114908685993259E-2</v>
      </c>
      <c r="K145" s="3">
        <f t="shared" si="163"/>
        <v>2.3114908704919179E-2</v>
      </c>
      <c r="L145" s="3">
        <f t="shared" si="155"/>
        <v>2.3114260113642152E-2</v>
      </c>
      <c r="M145" s="3">
        <f t="shared" si="156"/>
        <v>15.178924432514433</v>
      </c>
    </row>
    <row r="146" spans="1:13" x14ac:dyDescent="0.25">
      <c r="A146" s="3">
        <f t="shared" si="147"/>
        <v>2.8279999999999701</v>
      </c>
      <c r="B146" s="3">
        <f t="shared" si="148"/>
        <v>15.202128260489001</v>
      </c>
      <c r="D146" s="3">
        <f t="shared" si="149"/>
        <v>2.8279999999999701</v>
      </c>
      <c r="E146" s="3">
        <f t="shared" si="150"/>
        <v>15.202038692628076</v>
      </c>
      <c r="F146" s="3">
        <f t="shared" si="151"/>
        <v>15.20203804411249</v>
      </c>
      <c r="H146" s="3">
        <f t="shared" si="152"/>
        <v>2.8279999999999701</v>
      </c>
      <c r="I146" s="3">
        <f t="shared" si="153"/>
        <v>2.3114260113642152E-2</v>
      </c>
      <c r="J146" s="3">
        <f t="shared" ref="J146:K146" si="164">$B$4*(4-($M145+(1/2)*I146)/(($H145+(1/2)*$B$4)+100))</f>
        <v>2.3113611579135156E-2</v>
      </c>
      <c r="K146" s="3">
        <f t="shared" si="164"/>
        <v>2.3113611598056659E-2</v>
      </c>
      <c r="L146" s="3">
        <f t="shared" si="155"/>
        <v>2.3112963120310862E-2</v>
      </c>
      <c r="M146" s="3">
        <f t="shared" si="156"/>
        <v>15.20203804411249</v>
      </c>
    </row>
    <row r="147" spans="1:13" x14ac:dyDescent="0.25">
      <c r="A147" s="3">
        <f t="shared" si="147"/>
        <v>2.8339999999999699</v>
      </c>
      <c r="B147" s="3">
        <f t="shared" si="148"/>
        <v>15.225241218345198</v>
      </c>
      <c r="D147" s="3">
        <f t="shared" si="149"/>
        <v>2.8339999999999699</v>
      </c>
      <c r="E147" s="3">
        <f t="shared" si="150"/>
        <v>15.225151007232801</v>
      </c>
      <c r="F147" s="3">
        <f t="shared" si="151"/>
        <v>15.225150358830728</v>
      </c>
      <c r="H147" s="3">
        <f t="shared" si="152"/>
        <v>2.8339999999999699</v>
      </c>
      <c r="I147" s="3">
        <f t="shared" si="153"/>
        <v>2.3112963120310862E-2</v>
      </c>
      <c r="J147" s="3">
        <f t="shared" ref="J147:K147" si="165">$B$4*(4-($M146+(1/2)*I147)/(($H146+(1/2)*$B$4)+100))</f>
        <v>2.3112314699321842E-2</v>
      </c>
      <c r="K147" s="3">
        <f t="shared" si="165"/>
        <v>2.3112314718238929E-2</v>
      </c>
      <c r="L147" s="3">
        <f t="shared" si="155"/>
        <v>2.3111666353997858E-2</v>
      </c>
      <c r="M147" s="3">
        <f t="shared" si="156"/>
        <v>15.225150358830728</v>
      </c>
    </row>
    <row r="148" spans="1:13" x14ac:dyDescent="0.25">
      <c r="A148" s="3">
        <f t="shared" si="147"/>
        <v>2.8399999999999697</v>
      </c>
      <c r="B148" s="3">
        <f t="shared" si="148"/>
        <v>15.248352879397865</v>
      </c>
      <c r="D148" s="3">
        <f t="shared" si="149"/>
        <v>2.8399999999999697</v>
      </c>
      <c r="E148" s="3">
        <f t="shared" si="150"/>
        <v>15.248262025184726</v>
      </c>
      <c r="F148" s="3">
        <f t="shared" si="151"/>
        <v>15.24826137689614</v>
      </c>
      <c r="H148" s="3">
        <f t="shared" si="152"/>
        <v>2.8399999999999697</v>
      </c>
      <c r="I148" s="3">
        <f t="shared" si="153"/>
        <v>2.3111666353997858E-2</v>
      </c>
      <c r="J148" s="3">
        <f t="shared" ref="J148:K148" si="166">$B$4*(4-($M147+(1/2)*I148)/(($H147+(1/2)*$B$4)+100))</f>
        <v>2.3111018046500321E-2</v>
      </c>
      <c r="K148" s="3">
        <f t="shared" si="166"/>
        <v>2.3111018065412995E-2</v>
      </c>
      <c r="L148" s="3">
        <f t="shared" si="155"/>
        <v>2.3110369814650165E-2</v>
      </c>
      <c r="M148" s="3">
        <f t="shared" si="156"/>
        <v>15.24826137689614</v>
      </c>
    </row>
    <row r="149" spans="1:13" x14ac:dyDescent="0.25">
      <c r="A149" s="3">
        <f t="shared" si="147"/>
        <v>2.8459999999999694</v>
      </c>
      <c r="B149" s="3">
        <f t="shared" si="148"/>
        <v>15.271463243873979</v>
      </c>
      <c r="D149" s="3">
        <f t="shared" si="149"/>
        <v>2.8459999999999694</v>
      </c>
      <c r="E149" s="3">
        <f t="shared" si="150"/>
        <v>15.271371746710791</v>
      </c>
      <c r="F149" s="3">
        <f t="shared" si="151"/>
        <v>15.271371098535665</v>
      </c>
      <c r="H149" s="3">
        <f t="shared" si="152"/>
        <v>2.8459999999999694</v>
      </c>
      <c r="I149" s="3">
        <f t="shared" si="153"/>
        <v>2.3110369814650165E-2</v>
      </c>
      <c r="J149" s="3">
        <f t="shared" ref="J149:K149" si="167">$B$4*(4-($M148+(1/2)*I149)/(($H148+(1/2)*$B$4)+100))</f>
        <v>2.3109721620617633E-2</v>
      </c>
      <c r="K149" s="3">
        <f t="shared" si="167"/>
        <v>2.310972163952589E-2</v>
      </c>
      <c r="L149" s="3">
        <f t="shared" si="155"/>
        <v>2.3109073502214826E-2</v>
      </c>
      <c r="M149" s="3">
        <f t="shared" si="156"/>
        <v>15.271371098535665</v>
      </c>
    </row>
    <row r="150" spans="1:13" x14ac:dyDescent="0.25">
      <c r="A150" s="3">
        <f t="shared" si="147"/>
        <v>2.8519999999999692</v>
      </c>
      <c r="B150" s="3">
        <f t="shared" si="148"/>
        <v>15.294572312000467</v>
      </c>
      <c r="D150" s="3">
        <f t="shared" si="149"/>
        <v>2.8519999999999692</v>
      </c>
      <c r="E150" s="3">
        <f t="shared" si="150"/>
        <v>15.294480172037881</v>
      </c>
      <c r="F150" s="3">
        <f t="shared" si="151"/>
        <v>15.294479523976189</v>
      </c>
      <c r="H150" s="3">
        <f t="shared" si="152"/>
        <v>2.8519999999999692</v>
      </c>
      <c r="I150" s="3">
        <f t="shared" si="153"/>
        <v>2.3109073502214826E-2</v>
      </c>
      <c r="J150" s="3">
        <f t="shared" ref="J150:K150" si="168">$B$4*(4-($M149+(1/2)*I150)/(($H149+(1/2)*$B$4)+100))</f>
        <v>2.3108425421620817E-2</v>
      </c>
      <c r="K150" s="3">
        <f t="shared" si="168"/>
        <v>2.3108425440524664E-2</v>
      </c>
      <c r="L150" s="3">
        <f t="shared" si="155"/>
        <v>2.3107777416638886E-2</v>
      </c>
      <c r="M150" s="3">
        <f t="shared" si="156"/>
        <v>15.294479523976189</v>
      </c>
    </row>
    <row r="151" spans="1:13" x14ac:dyDescent="0.25">
      <c r="A151" s="3">
        <f t="shared" si="147"/>
        <v>2.857999999999969</v>
      </c>
      <c r="B151" s="3">
        <f t="shared" si="148"/>
        <v>15.3176800840042</v>
      </c>
      <c r="D151" s="3">
        <f t="shared" si="149"/>
        <v>2.857999999999969</v>
      </c>
      <c r="E151" s="3">
        <f t="shared" si="150"/>
        <v>15.317587301392829</v>
      </c>
      <c r="F151" s="3">
        <f t="shared" si="151"/>
        <v>15.317586653444545</v>
      </c>
      <c r="H151" s="3">
        <f t="shared" si="152"/>
        <v>2.857999999999969</v>
      </c>
      <c r="I151" s="3">
        <f t="shared" si="153"/>
        <v>2.3107777416638886E-2</v>
      </c>
      <c r="J151" s="3">
        <f t="shared" ref="J151:K151" si="169">$B$4*(4-($M150+(1/2)*I151)/(($H150+(1/2)*$B$4)+100))</f>
        <v>2.3107129449456934E-2</v>
      </c>
      <c r="K151" s="3">
        <f t="shared" si="169"/>
        <v>2.3107129468356372E-2</v>
      </c>
      <c r="L151" s="3">
        <f t="shared" si="155"/>
        <v>2.3106481557869422E-2</v>
      </c>
      <c r="M151" s="3">
        <f t="shared" si="156"/>
        <v>15.317586653444545</v>
      </c>
    </row>
    <row r="152" spans="1:13" x14ac:dyDescent="0.25">
      <c r="A152" s="3">
        <f t="shared" si="147"/>
        <v>2.8639999999999688</v>
      </c>
      <c r="B152" s="3">
        <f t="shared" si="148"/>
        <v>15.340786560111999</v>
      </c>
      <c r="D152" s="3">
        <f t="shared" si="149"/>
        <v>2.8639999999999688</v>
      </c>
      <c r="E152" s="3">
        <f t="shared" si="150"/>
        <v>15.340693135002414</v>
      </c>
      <c r="F152" s="3">
        <f t="shared" si="151"/>
        <v>15.340692487167512</v>
      </c>
      <c r="H152" s="3">
        <f t="shared" si="152"/>
        <v>2.8639999999999688</v>
      </c>
      <c r="I152" s="3">
        <f t="shared" si="153"/>
        <v>2.3106481557869422E-2</v>
      </c>
      <c r="J152" s="3">
        <f t="shared" ref="J152:K152" si="170">$B$4*(4-($M151+(1/2)*I152)/(($H151+(1/2)*$B$4)+100))</f>
        <v>2.3105833704073063E-2</v>
      </c>
      <c r="K152" s="3">
        <f t="shared" si="170"/>
        <v>2.3105833722968087E-2</v>
      </c>
      <c r="L152" s="3">
        <f t="shared" si="155"/>
        <v>2.3105185925853505E-2</v>
      </c>
      <c r="M152" s="3">
        <f t="shared" si="156"/>
        <v>15.340692487167512</v>
      </c>
    </row>
    <row r="153" spans="1:13" x14ac:dyDescent="0.25">
      <c r="A153" s="3">
        <f t="shared" si="147"/>
        <v>2.8699999999999686</v>
      </c>
      <c r="B153" s="3">
        <f t="shared" si="148"/>
        <v>15.363891740550629</v>
      </c>
      <c r="D153" s="3">
        <f t="shared" si="149"/>
        <v>2.8699999999999686</v>
      </c>
      <c r="E153" s="3">
        <f t="shared" si="150"/>
        <v>15.363797673093366</v>
      </c>
      <c r="F153" s="3">
        <f t="shared" si="151"/>
        <v>15.363797025371818</v>
      </c>
      <c r="H153" s="3">
        <f t="shared" si="152"/>
        <v>2.8699999999999686</v>
      </c>
      <c r="I153" s="3">
        <f t="shared" si="153"/>
        <v>2.3105185925853505E-2</v>
      </c>
      <c r="J153" s="3">
        <f t="shared" ref="J153:K153" si="171">$B$4*(4-($M152+(1/2)*I153)/(($H152+(1/2)*$B$4)+100))</f>
        <v>2.3104538185416287E-2</v>
      </c>
      <c r="K153" s="3">
        <f t="shared" si="171"/>
        <v>2.3104538204306909E-2</v>
      </c>
      <c r="L153" s="3">
        <f t="shared" si="155"/>
        <v>2.3103890520538243E-2</v>
      </c>
      <c r="M153" s="3">
        <f t="shared" si="156"/>
        <v>15.363797025371818</v>
      </c>
    </row>
    <row r="154" spans="1:13" x14ac:dyDescent="0.25">
      <c r="A154" s="3">
        <f t="shared" si="147"/>
        <v>2.8759999999999684</v>
      </c>
      <c r="B154" s="3">
        <f t="shared" si="148"/>
        <v>15.386995625546806</v>
      </c>
      <c r="D154" s="3">
        <f t="shared" si="149"/>
        <v>2.8759999999999684</v>
      </c>
      <c r="E154" s="3">
        <f t="shared" si="150"/>
        <v>15.386900915892356</v>
      </c>
      <c r="F154" s="3">
        <f t="shared" si="151"/>
        <v>15.386900268284137</v>
      </c>
      <c r="H154" s="3">
        <f t="shared" si="152"/>
        <v>2.8759999999999684</v>
      </c>
      <c r="I154" s="3">
        <f t="shared" si="153"/>
        <v>2.3103890520538243E-2</v>
      </c>
      <c r="J154" s="3">
        <f t="shared" ref="J154:K154" si="172">$B$4*(4-($M153+(1/2)*I154)/(($H153+(1/2)*$B$4)+100))</f>
        <v>2.3103242893433722E-2</v>
      </c>
      <c r="K154" s="3">
        <f t="shared" si="172"/>
        <v>2.3103242912319934E-2</v>
      </c>
      <c r="L154" s="3">
        <f t="shared" si="155"/>
        <v>2.3102595341870751E-2</v>
      </c>
      <c r="M154" s="3">
        <f t="shared" si="156"/>
        <v>15.386900268284137</v>
      </c>
    </row>
    <row r="155" spans="1:13" x14ac:dyDescent="0.25">
      <c r="A155" s="3">
        <f t="shared" si="147"/>
        <v>2.8819999999999681</v>
      </c>
      <c r="B155" s="3">
        <f t="shared" si="148"/>
        <v>15.410098215327189</v>
      </c>
      <c r="D155" s="3">
        <f t="shared" si="149"/>
        <v>2.8819999999999681</v>
      </c>
      <c r="E155" s="3">
        <f t="shared" si="150"/>
        <v>15.410002863626008</v>
      </c>
      <c r="F155" s="3">
        <f t="shared" si="151"/>
        <v>15.41000221613109</v>
      </c>
      <c r="H155" s="3">
        <f t="shared" si="152"/>
        <v>2.8819999999999681</v>
      </c>
      <c r="I155" s="3">
        <f t="shared" si="153"/>
        <v>2.3102595341870751E-2</v>
      </c>
      <c r="J155" s="3">
        <f t="shared" ref="J155:K155" si="173">$B$4*(4-($M154+(1/2)*I155)/(($H154+(1/2)*$B$4)+100))</f>
        <v>2.310194782807249E-2</v>
      </c>
      <c r="K155" s="3">
        <f t="shared" si="173"/>
        <v>2.3101947846954296E-2</v>
      </c>
      <c r="L155" s="3">
        <f t="shared" si="155"/>
        <v>2.3101300389798154E-2</v>
      </c>
      <c r="M155" s="3">
        <f t="shared" si="156"/>
        <v>15.41000221613109</v>
      </c>
    </row>
    <row r="156" spans="1:13" x14ac:dyDescent="0.25">
      <c r="A156" s="3">
        <f t="shared" si="147"/>
        <v>2.8879999999999679</v>
      </c>
      <c r="B156" s="3">
        <f t="shared" si="148"/>
        <v>15.433199510118387</v>
      </c>
      <c r="D156" s="3">
        <f t="shared" si="149"/>
        <v>2.8879999999999679</v>
      </c>
      <c r="E156" s="3">
        <f t="shared" si="150"/>
        <v>15.433103516520889</v>
      </c>
      <c r="F156" s="3">
        <f t="shared" si="151"/>
        <v>15.433102869139248</v>
      </c>
      <c r="H156" s="3">
        <f t="shared" si="152"/>
        <v>2.8879999999999679</v>
      </c>
      <c r="I156" s="3">
        <f t="shared" si="153"/>
        <v>2.3101300389798154E-2</v>
      </c>
      <c r="J156" s="3">
        <f t="shared" ref="J156:K156" si="174">$B$4*(4-($M155+(1/2)*I156)/(($H155+(1/2)*$B$4)+100))</f>
        <v>2.310065298927972E-2</v>
      </c>
      <c r="K156" s="3">
        <f t="shared" si="174"/>
        <v>2.3100653008157123E-2</v>
      </c>
      <c r="L156" s="3">
        <f t="shared" si="155"/>
        <v>2.3100005664267596E-2</v>
      </c>
      <c r="M156" s="3">
        <f t="shared" si="156"/>
        <v>15.433102869139248</v>
      </c>
    </row>
    <row r="157" spans="1:13" x14ac:dyDescent="0.25">
      <c r="A157" s="3">
        <f t="shared" si="147"/>
        <v>2.8939999999999677</v>
      </c>
      <c r="B157" s="3">
        <f t="shared" si="148"/>
        <v>15.456299510146955</v>
      </c>
      <c r="D157" s="3">
        <f t="shared" si="149"/>
        <v>2.8939999999999677</v>
      </c>
      <c r="E157" s="3">
        <f t="shared" si="150"/>
        <v>15.456202874803514</v>
      </c>
      <c r="F157" s="3">
        <f t="shared" si="151"/>
        <v>15.456202227535123</v>
      </c>
      <c r="H157" s="3">
        <f t="shared" si="152"/>
        <v>2.8939999999999677</v>
      </c>
      <c r="I157" s="3">
        <f t="shared" si="153"/>
        <v>2.3100005664267596E-2</v>
      </c>
      <c r="J157" s="3">
        <f t="shared" ref="J157:K157" si="175">$B$4*(4-($M156+(1/2)*I157)/(($H156+(1/2)*$B$4)+100))</f>
        <v>2.3099358377002572E-2</v>
      </c>
      <c r="K157" s="3">
        <f t="shared" si="175"/>
        <v>2.3099358395875572E-2</v>
      </c>
      <c r="L157" s="3">
        <f t="shared" si="155"/>
        <v>2.3098711165226247E-2</v>
      </c>
      <c r="M157" s="3">
        <f t="shared" si="156"/>
        <v>15.456202227535123</v>
      </c>
    </row>
    <row r="158" spans="1:13" x14ac:dyDescent="0.25">
      <c r="A158" s="3">
        <f t="shared" si="147"/>
        <v>2.8999999999999675</v>
      </c>
      <c r="B158" s="3">
        <f t="shared" si="148"/>
        <v>15.479398215639396</v>
      </c>
      <c r="D158" s="3">
        <f t="shared" si="149"/>
        <v>2.8999999999999675</v>
      </c>
      <c r="E158" s="3">
        <f t="shared" si="150"/>
        <v>15.479300938700348</v>
      </c>
      <c r="F158" s="3">
        <f t="shared" si="151"/>
        <v>15.479300291545179</v>
      </c>
      <c r="H158" s="3">
        <f t="shared" si="152"/>
        <v>2.8999999999999675</v>
      </c>
      <c r="I158" s="3">
        <f t="shared" si="153"/>
        <v>2.3098711165226247E-2</v>
      </c>
      <c r="J158" s="3">
        <f t="shared" ref="J158:K158" si="176">$B$4*(4-($M157+(1/2)*I158)/(($H157+(1/2)*$B$4)+100))</f>
        <v>2.3098063991188213E-2</v>
      </c>
      <c r="K158" s="3">
        <f t="shared" si="176"/>
        <v>2.3098064010056811E-2</v>
      </c>
      <c r="L158" s="3">
        <f t="shared" si="155"/>
        <v>2.3097416892621271E-2</v>
      </c>
      <c r="M158" s="3">
        <f t="shared" si="156"/>
        <v>15.479300291545179</v>
      </c>
    </row>
    <row r="159" spans="1:13" x14ac:dyDescent="0.25">
      <c r="A159" s="3">
        <f t="shared" si="147"/>
        <v>2.9059999999999673</v>
      </c>
      <c r="B159" s="3">
        <f t="shared" si="148"/>
        <v>15.502495626822158</v>
      </c>
      <c r="D159" s="3">
        <f t="shared" si="149"/>
        <v>2.9059999999999673</v>
      </c>
      <c r="E159" s="3">
        <f t="shared" si="150"/>
        <v>15.502397708437801</v>
      </c>
      <c r="F159" s="3">
        <f t="shared" si="151"/>
        <v>15.502397061395827</v>
      </c>
      <c r="H159" s="3">
        <f t="shared" si="152"/>
        <v>2.9059999999999673</v>
      </c>
      <c r="I159" s="3">
        <f t="shared" si="153"/>
        <v>2.3097416892621271E-2</v>
      </c>
      <c r="J159" s="3">
        <f t="shared" ref="J159:K159" si="177">$B$4*(4-($M158+(1/2)*I159)/(($H158+(1/2)*$B$4)+100))</f>
        <v>2.3096769831783825E-2</v>
      </c>
      <c r="K159" s="3">
        <f t="shared" si="177"/>
        <v>2.3096769850648024E-2</v>
      </c>
      <c r="L159" s="3">
        <f t="shared" si="155"/>
        <v>2.3096122846399871E-2</v>
      </c>
      <c r="M159" s="3">
        <f t="shared" si="156"/>
        <v>15.502397061395827</v>
      </c>
    </row>
    <row r="160" spans="1:13" x14ac:dyDescent="0.25">
      <c r="A160" s="3">
        <f t="shared" si="147"/>
        <v>2.9119999999999671</v>
      </c>
      <c r="B160" s="3">
        <f t="shared" si="148"/>
        <v>15.525591743921638</v>
      </c>
      <c r="D160" s="3">
        <f t="shared" si="149"/>
        <v>2.9119999999999671</v>
      </c>
      <c r="E160" s="3">
        <f t="shared" si="150"/>
        <v>15.525493184242228</v>
      </c>
      <c r="F160" s="3">
        <f t="shared" si="151"/>
        <v>15.525492537313424</v>
      </c>
      <c r="H160" s="3">
        <f t="shared" si="152"/>
        <v>2.9119999999999671</v>
      </c>
      <c r="I160" s="3">
        <f t="shared" si="153"/>
        <v>2.3096122846399871E-2</v>
      </c>
      <c r="J160" s="3">
        <f t="shared" ref="J160:K160" si="178">$B$4*(4-($M159+(1/2)*I160)/(($H159+(1/2)*$B$4)+100))</f>
        <v>2.309547589873661E-2</v>
      </c>
      <c r="K160" s="3">
        <f t="shared" si="178"/>
        <v>2.3095475917596409E-2</v>
      </c>
      <c r="L160" s="3">
        <f t="shared" si="155"/>
        <v>2.3094829026509247E-2</v>
      </c>
      <c r="M160" s="3">
        <f t="shared" si="156"/>
        <v>15.525492537313424</v>
      </c>
    </row>
    <row r="161" spans="1:13" x14ac:dyDescent="0.25">
      <c r="A161" s="3">
        <f t="shared" si="147"/>
        <v>2.9179999999999668</v>
      </c>
      <c r="B161" s="3">
        <f t="shared" si="148"/>
        <v>15.548686567164179</v>
      </c>
      <c r="D161" s="3">
        <f t="shared" si="149"/>
        <v>2.9179999999999668</v>
      </c>
      <c r="E161" s="3">
        <f t="shared" si="150"/>
        <v>15.548587366339934</v>
      </c>
      <c r="F161" s="3">
        <f t="shared" si="151"/>
        <v>15.548586719524273</v>
      </c>
      <c r="H161" s="3">
        <f t="shared" si="152"/>
        <v>2.9179999999999668</v>
      </c>
      <c r="I161" s="3">
        <f t="shared" si="153"/>
        <v>2.3094829026509247E-2</v>
      </c>
      <c r="J161" s="3">
        <f t="shared" ref="J161:K161" si="179">$B$4*(4-($M160+(1/2)*I161)/(($H160+(1/2)*$B$4)+100))</f>
        <v>2.309418219199378E-2</v>
      </c>
      <c r="K161" s="3">
        <f t="shared" si="179"/>
        <v>2.309418221084918E-2</v>
      </c>
      <c r="L161" s="3">
        <f t="shared" si="155"/>
        <v>2.309353543289662E-2</v>
      </c>
      <c r="M161" s="3">
        <f t="shared" si="156"/>
        <v>15.548586719524273</v>
      </c>
    </row>
    <row r="162" spans="1:13" x14ac:dyDescent="0.25">
      <c r="A162" s="3">
        <f t="shared" si="147"/>
        <v>2.9239999999999666</v>
      </c>
      <c r="B162" s="3">
        <f t="shared" si="148"/>
        <v>15.571780096776074</v>
      </c>
      <c r="D162" s="3">
        <f t="shared" si="149"/>
        <v>2.9239999999999666</v>
      </c>
      <c r="E162" s="3">
        <f t="shared" si="150"/>
        <v>15.571680254957171</v>
      </c>
      <c r="F162" s="3">
        <f t="shared" si="151"/>
        <v>15.571679608254627</v>
      </c>
      <c r="H162" s="3">
        <f t="shared" si="152"/>
        <v>2.9239999999999666</v>
      </c>
      <c r="I162" s="3">
        <f t="shared" si="153"/>
        <v>2.309353543289662E-2</v>
      </c>
      <c r="J162" s="3">
        <f t="shared" ref="J162:K162" si="180">$B$4*(4-($M161+(1/2)*I162)/(($H161+(1/2)*$B$4)+100))</f>
        <v>2.3092888711502568E-2</v>
      </c>
      <c r="K162" s="3">
        <f t="shared" si="180"/>
        <v>2.3092888730353572E-2</v>
      </c>
      <c r="L162" s="3">
        <f t="shared" si="155"/>
        <v>2.3092242065509232E-2</v>
      </c>
      <c r="M162" s="3">
        <f t="shared" si="156"/>
        <v>15.571679608254627</v>
      </c>
    </row>
    <row r="163" spans="1:13" x14ac:dyDescent="0.25">
      <c r="A163" s="3">
        <f t="shared" si="147"/>
        <v>2.9299999999999664</v>
      </c>
      <c r="B163" s="3">
        <f t="shared" si="148"/>
        <v>15.594872332983559</v>
      </c>
      <c r="D163" s="3">
        <f t="shared" si="149"/>
        <v>2.9299999999999664</v>
      </c>
      <c r="E163" s="3">
        <f t="shared" si="150"/>
        <v>15.594771850320136</v>
      </c>
      <c r="F163" s="3">
        <f t="shared" si="151"/>
        <v>15.594771203730684</v>
      </c>
      <c r="H163" s="3">
        <f t="shared" si="152"/>
        <v>2.9299999999999664</v>
      </c>
      <c r="I163" s="3">
        <f t="shared" si="153"/>
        <v>2.3092242065509232E-2</v>
      </c>
      <c r="J163" s="3">
        <f t="shared" ref="J163:K163" si="181">$B$4*(4-($M162+(1/2)*I163)/(($H162+(1/2)*$B$4)+100))</f>
        <v>2.3091595457210214E-2</v>
      </c>
      <c r="K163" s="3">
        <f t="shared" si="181"/>
        <v>2.3091595476056822E-2</v>
      </c>
      <c r="L163" s="3">
        <f t="shared" si="155"/>
        <v>2.3090948924294336E-2</v>
      </c>
      <c r="M163" s="3">
        <f t="shared" si="156"/>
        <v>15.594771203730684</v>
      </c>
    </row>
    <row r="164" spans="1:13" x14ac:dyDescent="0.25">
      <c r="A164" s="3">
        <f t="shared" si="147"/>
        <v>2.9359999999999662</v>
      </c>
      <c r="B164" s="3">
        <f t="shared" si="148"/>
        <v>15.617963276012823</v>
      </c>
      <c r="D164" s="3">
        <f t="shared" si="149"/>
        <v>2.9359999999999662</v>
      </c>
      <c r="E164" s="3">
        <f t="shared" si="150"/>
        <v>15.617862152654977</v>
      </c>
      <c r="F164" s="3">
        <f t="shared" si="151"/>
        <v>15.617861506178588</v>
      </c>
      <c r="H164" s="3">
        <f t="shared" si="152"/>
        <v>2.9359999999999662</v>
      </c>
      <c r="I164" s="3">
        <f t="shared" si="153"/>
        <v>2.3090948924294336E-2</v>
      </c>
      <c r="J164" s="3">
        <f t="shared" ref="J164:K164" si="182">$B$4*(4-($M163+(1/2)*I164)/(($H163+(1/2)*$B$4)+100))</f>
        <v>2.3090302429063982E-2</v>
      </c>
      <c r="K164" s="3">
        <f t="shared" si="182"/>
        <v>2.3090302447906198E-2</v>
      </c>
      <c r="L164" s="3">
        <f t="shared" si="155"/>
        <v>2.3089656009199197E-2</v>
      </c>
      <c r="M164" s="3">
        <f t="shared" si="156"/>
        <v>15.617861506178588</v>
      </c>
    </row>
    <row r="165" spans="1:13" x14ac:dyDescent="0.25">
      <c r="A165" s="3">
        <f t="shared" si="147"/>
        <v>2.941999999999966</v>
      </c>
      <c r="B165" s="3">
        <f t="shared" si="148"/>
        <v>15.641052926089996</v>
      </c>
      <c r="D165" s="3">
        <f t="shared" si="149"/>
        <v>2.941999999999966</v>
      </c>
      <c r="E165" s="3">
        <f t="shared" si="150"/>
        <v>15.640951162187788</v>
      </c>
      <c r="F165" s="3">
        <f t="shared" si="151"/>
        <v>15.640950515824438</v>
      </c>
      <c r="H165" s="3">
        <f t="shared" si="152"/>
        <v>2.941999999999966</v>
      </c>
      <c r="I165" s="3">
        <f t="shared" si="153"/>
        <v>2.3089656009199197E-2</v>
      </c>
      <c r="J165" s="3">
        <f t="shared" ref="J165:K165" si="183">$B$4*(4-($M164+(1/2)*I165)/(($H164+(1/2)*$B$4)+100))</f>
        <v>2.3089009627011152E-2</v>
      </c>
      <c r="K165" s="3">
        <f t="shared" si="183"/>
        <v>2.3089009645848972E-2</v>
      </c>
      <c r="L165" s="3">
        <f t="shared" si="155"/>
        <v>2.3088363320171099E-2</v>
      </c>
      <c r="M165" s="3">
        <f t="shared" si="156"/>
        <v>15.640950515824438</v>
      </c>
    </row>
    <row r="166" spans="1:13" x14ac:dyDescent="0.25">
      <c r="A166" s="3">
        <f t="shared" si="147"/>
        <v>2.9479999999999658</v>
      </c>
      <c r="B166" s="3">
        <f t="shared" si="148"/>
        <v>15.664141283441159</v>
      </c>
      <c r="D166" s="3">
        <f t="shared" si="149"/>
        <v>2.9479999999999658</v>
      </c>
      <c r="E166" s="3">
        <f t="shared" si="150"/>
        <v>15.664038879144609</v>
      </c>
      <c r="F166" s="3">
        <f t="shared" si="151"/>
        <v>15.664038232894269</v>
      </c>
      <c r="H166" s="3">
        <f t="shared" si="152"/>
        <v>2.9479999999999658</v>
      </c>
      <c r="I166" s="3">
        <f t="shared" si="153"/>
        <v>2.3088363320171099E-2</v>
      </c>
      <c r="J166" s="3">
        <f t="shared" ref="J166:K166" si="184">$B$4*(4-($M165+(1/2)*I166)/(($H165+(1/2)*$B$4)+100))</f>
        <v>2.3087717050999008E-2</v>
      </c>
      <c r="K166" s="3">
        <f t="shared" si="184"/>
        <v>2.3087717069832439E-2</v>
      </c>
      <c r="L166" s="3">
        <f t="shared" si="155"/>
        <v>2.3087070857157346E-2</v>
      </c>
      <c r="M166" s="3">
        <f t="shared" si="156"/>
        <v>15.664038232894269</v>
      </c>
    </row>
    <row r="167" spans="1:13" x14ac:dyDescent="0.25">
      <c r="A167" s="3">
        <f t="shared" si="147"/>
        <v>2.9539999999999655</v>
      </c>
      <c r="B167" s="3">
        <f t="shared" si="148"/>
        <v>15.68722834829234</v>
      </c>
      <c r="D167" s="3">
        <f t="shared" si="149"/>
        <v>2.9539999999999655</v>
      </c>
      <c r="E167" s="3">
        <f t="shared" si="150"/>
        <v>15.687125303751426</v>
      </c>
      <c r="F167" s="3">
        <f t="shared" si="151"/>
        <v>15.687124657614072</v>
      </c>
      <c r="H167" s="3">
        <f t="shared" si="152"/>
        <v>2.9539999999999655</v>
      </c>
      <c r="I167" s="3">
        <f t="shared" si="153"/>
        <v>2.3087070857157346E-2</v>
      </c>
      <c r="J167" s="3">
        <f t="shared" ref="J167:K167" si="185">$B$4*(4-($M166+(1/2)*I167)/(($H166+(1/2)*$B$4)+100))</f>
        <v>2.3086424700974859E-2</v>
      </c>
      <c r="K167" s="3">
        <f t="shared" si="185"/>
        <v>2.3086424719803902E-2</v>
      </c>
      <c r="L167" s="3">
        <f t="shared" si="155"/>
        <v>2.308577862010525E-2</v>
      </c>
      <c r="M167" s="3">
        <f t="shared" si="156"/>
        <v>15.687124657614072</v>
      </c>
    </row>
    <row r="168" spans="1:13" x14ac:dyDescent="0.25">
      <c r="A168" s="3">
        <f t="shared" si="147"/>
        <v>2.9599999999999653</v>
      </c>
      <c r="B168" s="3">
        <f t="shared" si="148"/>
        <v>15.710314120869512</v>
      </c>
      <c r="D168" s="3">
        <f t="shared" si="149"/>
        <v>2.9599999999999653</v>
      </c>
      <c r="E168" s="3">
        <f t="shared" si="150"/>
        <v>15.710210436234178</v>
      </c>
      <c r="F168" s="3">
        <f t="shared" si="151"/>
        <v>15.710209790209783</v>
      </c>
      <c r="H168" s="3">
        <f t="shared" si="152"/>
        <v>2.9599999999999653</v>
      </c>
      <c r="I168" s="3">
        <f t="shared" si="153"/>
        <v>2.308577862010525E-2</v>
      </c>
      <c r="J168" s="3">
        <f t="shared" ref="J168:K168" si="186">$B$4*(4-($M167+(1/2)*I168)/(($H167+(1/2)*$B$4)+100))</f>
        <v>2.3085132576886033E-2</v>
      </c>
      <c r="K168" s="3">
        <f t="shared" si="186"/>
        <v>2.3085132595710683E-2</v>
      </c>
      <c r="L168" s="3">
        <f t="shared" si="155"/>
        <v>2.3084486608962132E-2</v>
      </c>
      <c r="M168" s="3">
        <f t="shared" si="156"/>
        <v>15.710209790209783</v>
      </c>
    </row>
    <row r="169" spans="1:13" x14ac:dyDescent="0.25">
      <c r="A169" s="3">
        <f t="shared" si="147"/>
        <v>2.9659999999999651</v>
      </c>
      <c r="B169" s="3">
        <f t="shared" si="148"/>
        <v>15.7333986013986</v>
      </c>
      <c r="D169" s="3">
        <f t="shared" si="149"/>
        <v>2.9659999999999651</v>
      </c>
      <c r="E169" s="3">
        <f t="shared" si="150"/>
        <v>15.733294276818745</v>
      </c>
      <c r="F169" s="3">
        <f t="shared" si="151"/>
        <v>15.733293630907282</v>
      </c>
      <c r="H169" s="3">
        <f t="shared" si="152"/>
        <v>2.9659999999999651</v>
      </c>
      <c r="I169" s="3">
        <f t="shared" si="153"/>
        <v>2.3084486608962132E-2</v>
      </c>
      <c r="J169" s="3">
        <f t="shared" ref="J169:K169" si="187">$B$4*(4-($M168+(1/2)*I169)/(($H168+(1/2)*$B$4)+100))</f>
        <v>2.308384067867986E-2</v>
      </c>
      <c r="K169" s="3">
        <f t="shared" si="187"/>
        <v>2.3083840697500125E-2</v>
      </c>
      <c r="L169" s="3">
        <f t="shared" si="155"/>
        <v>2.3083194823675351E-2</v>
      </c>
      <c r="M169" s="3">
        <f t="shared" si="156"/>
        <v>15.733293630907282</v>
      </c>
    </row>
    <row r="170" spans="1:13" x14ac:dyDescent="0.25">
      <c r="A170" s="3">
        <f t="shared" si="147"/>
        <v>2.9719999999999649</v>
      </c>
      <c r="B170" s="3">
        <f t="shared" si="148"/>
        <v>15.75648179010547</v>
      </c>
      <c r="D170" s="3">
        <f t="shared" si="149"/>
        <v>2.9719999999999649</v>
      </c>
      <c r="E170" s="3">
        <f t="shared" si="150"/>
        <v>15.756376825730957</v>
      </c>
      <c r="F170" s="3">
        <f t="shared" si="151"/>
        <v>15.756376179932401</v>
      </c>
      <c r="H170" s="3">
        <f t="shared" si="152"/>
        <v>2.9719999999999649</v>
      </c>
      <c r="I170" s="3">
        <f t="shared" si="153"/>
        <v>2.3083194823675351E-2</v>
      </c>
      <c r="J170" s="3">
        <f t="shared" ref="J170:K170" si="188">$B$4*(4-($M169+(1/2)*I170)/(($H169+(1/2)*$B$4)+100))</f>
        <v>2.3082549006303694E-2</v>
      </c>
      <c r="K170" s="3">
        <f t="shared" si="188"/>
        <v>2.3082549025119574E-2</v>
      </c>
      <c r="L170" s="3">
        <f t="shared" si="155"/>
        <v>2.3081903264192263E-2</v>
      </c>
      <c r="M170" s="3">
        <f t="shared" si="156"/>
        <v>15.756376179932401</v>
      </c>
    </row>
    <row r="171" spans="1:13" x14ac:dyDescent="0.25">
      <c r="A171" s="3">
        <f t="shared" si="147"/>
        <v>2.9779999999999647</v>
      </c>
      <c r="B171" s="3">
        <f t="shared" si="148"/>
        <v>15.779563687215941</v>
      </c>
      <c r="D171" s="3">
        <f t="shared" si="149"/>
        <v>2.9779999999999647</v>
      </c>
      <c r="E171" s="3">
        <f t="shared" si="150"/>
        <v>15.779458083196593</v>
      </c>
      <c r="F171" s="3">
        <f t="shared" si="151"/>
        <v>15.779457437510917</v>
      </c>
      <c r="H171" s="3">
        <f t="shared" si="152"/>
        <v>2.9779999999999647</v>
      </c>
      <c r="I171" s="3">
        <f t="shared" si="153"/>
        <v>2.3081903264192263E-2</v>
      </c>
      <c r="J171" s="3">
        <f t="shared" ref="J171:K171" si="189">$B$4*(4-($M170+(1/2)*I171)/(($H170+(1/2)*$B$4)+100))</f>
        <v>2.3081257559704908E-2</v>
      </c>
      <c r="K171" s="3">
        <f t="shared" si="189"/>
        <v>2.3081257578516402E-2</v>
      </c>
      <c r="L171" s="3">
        <f t="shared" si="155"/>
        <v>2.3080611930460241E-2</v>
      </c>
      <c r="M171" s="3">
        <f t="shared" si="156"/>
        <v>15.779457437510917</v>
      </c>
    </row>
    <row r="172" spans="1:13" x14ac:dyDescent="0.25">
      <c r="A172" s="3">
        <f t="shared" si="147"/>
        <v>2.9839999999999645</v>
      </c>
      <c r="B172" s="3">
        <f t="shared" si="148"/>
        <v>15.802644292955776</v>
      </c>
      <c r="D172" s="3">
        <f t="shared" si="149"/>
        <v>2.9839999999999645</v>
      </c>
      <c r="E172" s="3">
        <f t="shared" si="150"/>
        <v>15.802538049441377</v>
      </c>
      <c r="F172" s="3">
        <f t="shared" si="151"/>
        <v>15.802537403868554</v>
      </c>
      <c r="H172" s="3">
        <f t="shared" si="152"/>
        <v>2.9839999999999645</v>
      </c>
      <c r="I172" s="3">
        <f t="shared" si="153"/>
        <v>2.3080611930460241E-2</v>
      </c>
      <c r="J172" s="3">
        <f t="shared" ref="J172:K172" si="190">$B$4*(4-($M171+(1/2)*I172)/(($H171+(1/2)*$B$4)+100))</f>
        <v>2.307996633883088E-2</v>
      </c>
      <c r="K172" s="3">
        <f t="shared" si="190"/>
        <v>2.3079966357637993E-2</v>
      </c>
      <c r="L172" s="3">
        <f t="shared" si="155"/>
        <v>2.3079320822426676E-2</v>
      </c>
      <c r="M172" s="3">
        <f t="shared" si="156"/>
        <v>15.802537403868554</v>
      </c>
    </row>
    <row r="173" spans="1:13" x14ac:dyDescent="0.25">
      <c r="A173" s="3">
        <f t="shared" si="147"/>
        <v>2.9899999999999642</v>
      </c>
      <c r="B173" s="3">
        <f t="shared" si="148"/>
        <v>15.825723607550687</v>
      </c>
      <c r="D173" s="3">
        <f t="shared" si="149"/>
        <v>2.9899999999999642</v>
      </c>
      <c r="E173" s="3">
        <f t="shared" si="150"/>
        <v>15.825616724690981</v>
      </c>
      <c r="F173" s="3">
        <f t="shared" si="151"/>
        <v>15.825616079230985</v>
      </c>
      <c r="H173" s="3">
        <f t="shared" si="152"/>
        <v>2.9899999999999642</v>
      </c>
      <c r="I173" s="3">
        <f t="shared" si="153"/>
        <v>2.3079320822426676E-2</v>
      </c>
      <c r="J173" s="3">
        <f t="shared" ref="J173:K173" si="191">$B$4*(4-($M172+(1/2)*I173)/(($H172+(1/2)*$B$4)+100))</f>
        <v>2.3078675343629014E-2</v>
      </c>
      <c r="K173" s="3">
        <f t="shared" si="191"/>
        <v>2.3078675362431741E-2</v>
      </c>
      <c r="L173" s="3">
        <f t="shared" si="155"/>
        <v>2.3078029940038977E-2</v>
      </c>
      <c r="M173" s="3">
        <f t="shared" si="156"/>
        <v>15.825616079230985</v>
      </c>
    </row>
    <row r="174" spans="1:13" x14ac:dyDescent="0.25">
      <c r="A174" s="3">
        <f t="shared" si="147"/>
        <v>2.995999999999964</v>
      </c>
      <c r="B174" s="3">
        <f t="shared" si="148"/>
        <v>15.848801631226332</v>
      </c>
      <c r="D174" s="3">
        <f t="shared" si="149"/>
        <v>2.995999999999964</v>
      </c>
      <c r="E174" s="3">
        <f t="shared" si="150"/>
        <v>15.848694109171024</v>
      </c>
      <c r="F174" s="3">
        <f t="shared" si="151"/>
        <v>15.84869346382383</v>
      </c>
      <c r="H174" s="3">
        <f t="shared" si="152"/>
        <v>2.995999999999964</v>
      </c>
      <c r="I174" s="3">
        <f t="shared" si="153"/>
        <v>2.3078029940038977E-2</v>
      </c>
      <c r="J174" s="3">
        <f t="shared" ref="J174:K174" si="192">$B$4*(4-($M173+(1/2)*I174)/(($H173+(1/2)*$B$4)+100))</f>
        <v>2.3077384574046723E-2</v>
      </c>
      <c r="K174" s="3">
        <f t="shared" si="192"/>
        <v>2.3077384592845068E-2</v>
      </c>
      <c r="L174" s="3">
        <f t="shared" si="155"/>
        <v>2.3076739283244566E-2</v>
      </c>
      <c r="M174" s="3">
        <f t="shared" si="156"/>
        <v>15.84869346382383</v>
      </c>
    </row>
    <row r="175" spans="1:13" x14ac:dyDescent="0.25">
      <c r="A175" s="3">
        <f t="shared" si="147"/>
        <v>3.0019999999999638</v>
      </c>
      <c r="B175" s="3">
        <f t="shared" si="148"/>
        <v>15.871878364208317</v>
      </c>
      <c r="D175" s="3">
        <f t="shared" si="149"/>
        <v>3.0019999999999638</v>
      </c>
      <c r="E175" s="3">
        <f t="shared" si="150"/>
        <v>15.871770203107074</v>
      </c>
      <c r="F175" s="3">
        <f t="shared" si="151"/>
        <v>15.871769557872655</v>
      </c>
      <c r="H175" s="3">
        <f t="shared" si="152"/>
        <v>3.0019999999999638</v>
      </c>
      <c r="I175" s="3">
        <f t="shared" si="153"/>
        <v>2.3076739283244566E-2</v>
      </c>
      <c r="J175" s="3">
        <f t="shared" ref="J175:K175" si="193">$B$4*(4-($M174+(1/2)*I175)/(($H174+(1/2)*$B$4)+100))</f>
        <v>2.3076094030031431E-2</v>
      </c>
      <c r="K175" s="3">
        <f t="shared" si="193"/>
        <v>2.3076094048825394E-2</v>
      </c>
      <c r="L175" s="3">
        <f t="shared" si="155"/>
        <v>2.3075448851990872E-2</v>
      </c>
      <c r="M175" s="3">
        <f t="shared" si="156"/>
        <v>15.871769557872655</v>
      </c>
    </row>
    <row r="176" spans="1:13" x14ac:dyDescent="0.25">
      <c r="A176" s="3">
        <f t="shared" si="147"/>
        <v>3.0079999999999636</v>
      </c>
      <c r="B176" s="3">
        <f t="shared" si="148"/>
        <v>15.894953806722198</v>
      </c>
      <c r="D176" s="3">
        <f t="shared" si="149"/>
        <v>3.0079999999999636</v>
      </c>
      <c r="E176" s="3">
        <f t="shared" si="150"/>
        <v>15.894845006724646</v>
      </c>
      <c r="F176" s="3">
        <f t="shared" si="151"/>
        <v>15.894844361602974</v>
      </c>
      <c r="H176" s="3">
        <f t="shared" si="152"/>
        <v>3.0079999999999636</v>
      </c>
      <c r="I176" s="3">
        <f t="shared" si="153"/>
        <v>2.3075448851990872E-2</v>
      </c>
      <c r="J176" s="3">
        <f t="shared" ref="J176:K176" si="194">$B$4*(4-($M175+(1/2)*I176)/(($H175+(1/2)*$B$4)+100))</f>
        <v>2.3074803711530589E-2</v>
      </c>
      <c r="K176" s="3">
        <f t="shared" si="194"/>
        <v>2.3074803730320174E-2</v>
      </c>
      <c r="L176" s="3">
        <f t="shared" si="155"/>
        <v>2.3074158646225362E-2</v>
      </c>
      <c r="M176" s="3">
        <f t="shared" si="156"/>
        <v>15.894844361602974</v>
      </c>
    </row>
    <row r="177" spans="1:13" x14ac:dyDescent="0.25">
      <c r="A177" s="3">
        <f t="shared" si="147"/>
        <v>3.0139999999999634</v>
      </c>
      <c r="B177" s="3">
        <f t="shared" si="148"/>
        <v>15.918027958993473</v>
      </c>
      <c r="D177" s="3">
        <f t="shared" si="149"/>
        <v>3.0139999999999634</v>
      </c>
      <c r="E177" s="3">
        <f t="shared" si="150"/>
        <v>15.9179185202492</v>
      </c>
      <c r="F177" s="3">
        <f t="shared" si="151"/>
        <v>15.917917875240251</v>
      </c>
      <c r="H177" s="3">
        <f t="shared" si="152"/>
        <v>3.0139999999999634</v>
      </c>
      <c r="I177" s="3">
        <f t="shared" si="153"/>
        <v>2.3074158646225362E-2</v>
      </c>
      <c r="J177" s="3">
        <f t="shared" ref="J177:K177" si="195">$B$4*(4-($M176+(1/2)*I177)/(($H176+(1/2)*$B$4)+100))</f>
        <v>2.3073513618491651E-2</v>
      </c>
      <c r="K177" s="3">
        <f t="shared" si="195"/>
        <v>2.307351363727686E-2</v>
      </c>
      <c r="L177" s="3">
        <f t="shared" si="155"/>
        <v>2.3072868665895495E-2</v>
      </c>
      <c r="M177" s="3">
        <f t="shared" si="156"/>
        <v>15.917917875240251</v>
      </c>
    </row>
    <row r="178" spans="1:13" x14ac:dyDescent="0.25">
      <c r="A178" s="3">
        <f t="shared" si="147"/>
        <v>3.0199999999999632</v>
      </c>
      <c r="B178" s="3">
        <f t="shared" si="148"/>
        <v>15.941100821247595</v>
      </c>
      <c r="D178" s="3">
        <f t="shared" si="149"/>
        <v>3.0199999999999632</v>
      </c>
      <c r="E178" s="3">
        <f t="shared" si="150"/>
        <v>15.940990743906147</v>
      </c>
      <c r="F178" s="3">
        <f t="shared" si="151"/>
        <v>15.940990099009893</v>
      </c>
      <c r="H178" s="3">
        <f t="shared" si="152"/>
        <v>3.0199999999999632</v>
      </c>
      <c r="I178" s="3">
        <f t="shared" si="153"/>
        <v>2.3072868665895495E-2</v>
      </c>
      <c r="J178" s="3">
        <f t="shared" ref="J178:K178" si="196">$B$4*(4-($M177+(1/2)*I178)/(($H177+(1/2)*$B$4)+100))</f>
        <v>2.3072223750862098E-2</v>
      </c>
      <c r="K178" s="3">
        <f t="shared" si="196"/>
        <v>2.3072223769642932E-2</v>
      </c>
      <c r="L178" s="3">
        <f t="shared" si="155"/>
        <v>2.3071578910948756E-2</v>
      </c>
      <c r="M178" s="3">
        <f t="shared" si="156"/>
        <v>15.940990099009893</v>
      </c>
    </row>
    <row r="179" spans="1:13" x14ac:dyDescent="0.25">
      <c r="A179" s="3">
        <f t="shared" si="147"/>
        <v>3.0259999999999629</v>
      </c>
      <c r="B179" s="3">
        <f t="shared" si="148"/>
        <v>15.964172393709957</v>
      </c>
      <c r="D179" s="3">
        <f t="shared" si="149"/>
        <v>3.0259999999999629</v>
      </c>
      <c r="E179" s="3">
        <f t="shared" si="150"/>
        <v>15.964061677920842</v>
      </c>
      <c r="F179" s="3">
        <f t="shared" si="151"/>
        <v>15.964061033137257</v>
      </c>
      <c r="H179" s="3">
        <f t="shared" si="152"/>
        <v>3.0259999999999629</v>
      </c>
      <c r="I179" s="3">
        <f t="shared" si="153"/>
        <v>2.3071578910948756E-2</v>
      </c>
      <c r="J179" s="3">
        <f t="shared" ref="J179:K179" si="197">$B$4*(4-($M178+(1/2)*I179)/(($H178+(1/2)*$B$4)+100))</f>
        <v>2.307093410858942E-2</v>
      </c>
      <c r="K179" s="3">
        <f t="shared" si="197"/>
        <v>2.307093412736588E-2</v>
      </c>
      <c r="L179" s="3">
        <f t="shared" si="155"/>
        <v>2.307028938133264E-2</v>
      </c>
      <c r="M179" s="3">
        <f t="shared" si="156"/>
        <v>15.964061033137257</v>
      </c>
    </row>
    <row r="180" spans="1:13" x14ac:dyDescent="0.25">
      <c r="A180" s="3">
        <f t="shared" si="147"/>
        <v>3.0319999999999627</v>
      </c>
      <c r="B180" s="3">
        <f t="shared" si="148"/>
        <v>15.987242676605902</v>
      </c>
      <c r="D180" s="3">
        <f t="shared" si="149"/>
        <v>3.0319999999999627</v>
      </c>
      <c r="E180" s="3">
        <f t="shared" si="150"/>
        <v>15.987131322518589</v>
      </c>
      <c r="F180" s="3">
        <f t="shared" si="151"/>
        <v>15.987130677847651</v>
      </c>
      <c r="H180" s="3">
        <f t="shared" si="152"/>
        <v>3.0319999999999627</v>
      </c>
      <c r="I180" s="3">
        <f t="shared" si="153"/>
        <v>2.307028938133264E-2</v>
      </c>
      <c r="J180" s="3">
        <f t="shared" ref="J180:K180" si="198">$B$4*(4-($M179+(1/2)*I180)/(($H179+(1/2)*$B$4)+100))</f>
        <v>2.3069644691621122E-2</v>
      </c>
      <c r="K180" s="3">
        <f t="shared" si="198"/>
        <v>2.3069644710393206E-2</v>
      </c>
      <c r="L180" s="3">
        <f t="shared" si="155"/>
        <v>2.3069000076994663E-2</v>
      </c>
      <c r="M180" s="3">
        <f t="shared" si="156"/>
        <v>15.987130677847651</v>
      </c>
    </row>
    <row r="181" spans="1:13" x14ac:dyDescent="0.25">
      <c r="A181" s="3">
        <f t="shared" si="147"/>
        <v>3.0379999999999625</v>
      </c>
      <c r="B181" s="3">
        <f t="shared" si="148"/>
        <v>16.010311670160725</v>
      </c>
      <c r="D181" s="3">
        <f t="shared" si="149"/>
        <v>3.0379999999999625</v>
      </c>
      <c r="E181" s="3">
        <f t="shared" si="150"/>
        <v>16.010199677924646</v>
      </c>
      <c r="F181" s="3">
        <f t="shared" si="151"/>
        <v>16.010199033366323</v>
      </c>
      <c r="H181" s="3">
        <f t="shared" si="152"/>
        <v>3.0379999999999625</v>
      </c>
      <c r="I181" s="3">
        <f t="shared" si="153"/>
        <v>2.3069000076994663E-2</v>
      </c>
      <c r="J181" s="3">
        <f t="shared" ref="J181:K181" si="199">$B$4*(4-($M180+(1/2)*I181)/(($H180+(1/2)*$B$4)+100))</f>
        <v>2.3068355499904724E-2</v>
      </c>
      <c r="K181" s="3">
        <f t="shared" si="199"/>
        <v>2.3068355518672437E-2</v>
      </c>
      <c r="L181" s="3">
        <f t="shared" si="155"/>
        <v>2.3067710997882355E-2</v>
      </c>
      <c r="M181" s="3">
        <f t="shared" si="156"/>
        <v>16.010199033366323</v>
      </c>
    </row>
    <row r="182" spans="1:13" x14ac:dyDescent="0.25">
      <c r="A182" s="3">
        <f t="shared" si="147"/>
        <v>3.0439999999999623</v>
      </c>
      <c r="B182" s="3">
        <f t="shared" si="148"/>
        <v>16.033379374599662</v>
      </c>
      <c r="D182" s="3">
        <f t="shared" si="149"/>
        <v>3.0439999999999623</v>
      </c>
      <c r="E182" s="3">
        <f t="shared" si="150"/>
        <v>16.033266744364205</v>
      </c>
      <c r="F182" s="3">
        <f t="shared" si="151"/>
        <v>16.033266099918475</v>
      </c>
      <c r="H182" s="3">
        <f t="shared" si="152"/>
        <v>3.0439999999999623</v>
      </c>
      <c r="I182" s="3">
        <f t="shared" si="153"/>
        <v>2.3067710997882355E-2</v>
      </c>
      <c r="J182" s="3">
        <f t="shared" ref="J182:K182" si="200">$B$4*(4-($M181+(1/2)*I182)/(($H181+(1/2)*$B$4)+100))</f>
        <v>2.3067066533387762E-2</v>
      </c>
      <c r="K182" s="3">
        <f t="shared" si="200"/>
        <v>2.3067066552151107E-2</v>
      </c>
      <c r="L182" s="3">
        <f t="shared" si="155"/>
        <v>2.306642214394326E-2</v>
      </c>
      <c r="M182" s="3">
        <f t="shared" si="156"/>
        <v>16.033266099918475</v>
      </c>
    </row>
    <row r="183" spans="1:13" x14ac:dyDescent="0.25">
      <c r="A183" s="3">
        <f t="shared" si="147"/>
        <v>3.0499999999999621</v>
      </c>
      <c r="B183" s="3">
        <f t="shared" si="148"/>
        <v>16.056445790147897</v>
      </c>
      <c r="D183" s="3">
        <f t="shared" si="149"/>
        <v>3.0499999999999621</v>
      </c>
      <c r="E183" s="3">
        <f t="shared" si="150"/>
        <v>16.056332522062419</v>
      </c>
      <c r="F183" s="3">
        <f t="shared" si="151"/>
        <v>16.056331877729249</v>
      </c>
      <c r="H183" s="3">
        <f t="shared" si="152"/>
        <v>3.0499999999999621</v>
      </c>
      <c r="I183" s="3">
        <f t="shared" si="153"/>
        <v>2.306642214394326E-2</v>
      </c>
      <c r="J183" s="3">
        <f t="shared" ref="J183:K183" si="201">$B$4*(4-($M182+(1/2)*I183)/(($H182+(1/2)*$B$4)+100))</f>
        <v>2.3065777792017791E-2</v>
      </c>
      <c r="K183" s="3">
        <f t="shared" si="201"/>
        <v>2.3065777810776764E-2</v>
      </c>
      <c r="L183" s="3">
        <f t="shared" si="155"/>
        <v>2.3065133515124934E-2</v>
      </c>
      <c r="M183" s="3">
        <f t="shared" si="156"/>
        <v>16.056331877729249</v>
      </c>
    </row>
    <row r="184" spans="1:13" x14ac:dyDescent="0.25">
      <c r="A184" s="3">
        <f t="shared" si="147"/>
        <v>3.0559999999999619</v>
      </c>
      <c r="B184" s="3">
        <f t="shared" si="148"/>
        <v>16.079510917030568</v>
      </c>
      <c r="D184" s="3">
        <f t="shared" si="149"/>
        <v>3.0559999999999619</v>
      </c>
      <c r="E184" s="3">
        <f t="shared" si="150"/>
        <v>16.079397011244374</v>
      </c>
      <c r="F184" s="3">
        <f t="shared" si="151"/>
        <v>16.079396367023747</v>
      </c>
      <c r="H184" s="3">
        <f t="shared" si="152"/>
        <v>3.0559999999999619</v>
      </c>
      <c r="I184" s="3">
        <f t="shared" si="153"/>
        <v>2.3065133515124934E-2</v>
      </c>
      <c r="J184" s="3">
        <f t="shared" ref="J184:K184" si="202">$B$4*(4-($M183+(1/2)*I184)/(($H183+(1/2)*$B$4)+100))</f>
        <v>2.3064489275742377E-2</v>
      </c>
      <c r="K184" s="3">
        <f t="shared" si="202"/>
        <v>2.3064489294496979E-2</v>
      </c>
      <c r="L184" s="3">
        <f t="shared" si="155"/>
        <v>2.3063845111374957E-2</v>
      </c>
      <c r="M184" s="3">
        <f t="shared" si="156"/>
        <v>16.079396367023747</v>
      </c>
    </row>
    <row r="185" spans="1:13" x14ac:dyDescent="0.25">
      <c r="A185" s="3">
        <f t="shared" si="147"/>
        <v>3.0619999999999616</v>
      </c>
      <c r="B185" s="3">
        <f t="shared" si="148"/>
        <v>16.102574755472752</v>
      </c>
      <c r="D185" s="3">
        <f t="shared" si="149"/>
        <v>3.0619999999999616</v>
      </c>
      <c r="E185" s="3">
        <f t="shared" si="150"/>
        <v>16.102460212135121</v>
      </c>
      <c r="F185" s="3">
        <f t="shared" si="151"/>
        <v>16.102459568027005</v>
      </c>
      <c r="H185" s="3">
        <f t="shared" si="152"/>
        <v>3.0619999999999616</v>
      </c>
      <c r="I185" s="3">
        <f t="shared" si="153"/>
        <v>2.3063845111374957E-2</v>
      </c>
      <c r="J185" s="3">
        <f t="shared" ref="J185:K185" si="203">$B$4*(4-($M184+(1/2)*I185)/(($H184+(1/2)*$B$4)+100))</f>
        <v>2.3063200984509102E-2</v>
      </c>
      <c r="K185" s="3">
        <f t="shared" si="203"/>
        <v>2.3063201003259336E-2</v>
      </c>
      <c r="L185" s="3">
        <f t="shared" si="155"/>
        <v>2.3062556932640914E-2</v>
      </c>
      <c r="M185" s="3">
        <f t="shared" si="156"/>
        <v>16.102459568027005</v>
      </c>
    </row>
    <row r="186" spans="1:13" x14ac:dyDescent="0.25">
      <c r="A186" s="3">
        <f t="shared" si="147"/>
        <v>3.0679999999999614</v>
      </c>
      <c r="B186" s="3">
        <f t="shared" si="148"/>
        <v>16.125637305699481</v>
      </c>
      <c r="D186" s="3">
        <f t="shared" si="149"/>
        <v>3.0679999999999614</v>
      </c>
      <c r="E186" s="3">
        <f t="shared" si="150"/>
        <v>16.125522124959645</v>
      </c>
      <c r="F186" s="3">
        <f t="shared" si="151"/>
        <v>16.125521480964014</v>
      </c>
      <c r="H186" s="3">
        <f t="shared" si="152"/>
        <v>3.0679999999999614</v>
      </c>
      <c r="I186" s="3">
        <f t="shared" si="153"/>
        <v>2.3062556932640914E-2</v>
      </c>
      <c r="J186" s="3">
        <f t="shared" ref="J186:K186" si="204">$B$4*(4-($M185+(1/2)*I186)/(($H185+(1/2)*$B$4)+100))</f>
        <v>2.3061912918265561E-2</v>
      </c>
      <c r="K186" s="3">
        <f t="shared" si="204"/>
        <v>2.3061912937011431E-2</v>
      </c>
      <c r="L186" s="3">
        <f t="shared" si="155"/>
        <v>2.3061268978870415E-2</v>
      </c>
      <c r="M186" s="3">
        <f t="shared" si="156"/>
        <v>16.125521480964014</v>
      </c>
    </row>
    <row r="187" spans="1:13" x14ac:dyDescent="0.25">
      <c r="A187" s="3">
        <f t="shared" si="147"/>
        <v>3.0739999999999612</v>
      </c>
      <c r="B187" s="3">
        <f t="shared" si="148"/>
        <v>16.148698567935732</v>
      </c>
      <c r="D187" s="3">
        <f t="shared" si="149"/>
        <v>3.0739999999999612</v>
      </c>
      <c r="E187" s="3">
        <f t="shared" si="150"/>
        <v>16.148582749942886</v>
      </c>
      <c r="F187" s="3">
        <f t="shared" si="151"/>
        <v>16.148582106059713</v>
      </c>
      <c r="H187" s="3">
        <f t="shared" si="152"/>
        <v>3.0739999999999612</v>
      </c>
      <c r="I187" s="3">
        <f t="shared" si="153"/>
        <v>2.3061268978870415E-2</v>
      </c>
      <c r="J187" s="3">
        <f t="shared" ref="J187:K187" si="205">$B$4*(4-($M186+(1/2)*I187)/(($H186+(1/2)*$B$4)+100))</f>
        <v>2.3060625076959371E-2</v>
      </c>
      <c r="K187" s="3">
        <f t="shared" si="205"/>
        <v>2.3060625095700876E-2</v>
      </c>
      <c r="L187" s="3">
        <f t="shared" si="155"/>
        <v>2.3059981250011075E-2</v>
      </c>
      <c r="M187" s="3">
        <f t="shared" si="156"/>
        <v>16.148582106059713</v>
      </c>
    </row>
    <row r="188" spans="1:13" x14ac:dyDescent="0.25">
      <c r="A188" s="3">
        <f t="shared" si="147"/>
        <v>3.079999999999961</v>
      </c>
      <c r="B188" s="3">
        <f t="shared" si="148"/>
        <v>16.171758542406426</v>
      </c>
      <c r="D188" s="3">
        <f t="shared" si="149"/>
        <v>3.079999999999961</v>
      </c>
      <c r="E188" s="3">
        <f t="shared" si="150"/>
        <v>16.171642087309724</v>
      </c>
      <c r="F188" s="3">
        <f t="shared" si="151"/>
        <v>16.171641443538988</v>
      </c>
      <c r="H188" s="3">
        <f t="shared" si="152"/>
        <v>3.079999999999961</v>
      </c>
      <c r="I188" s="3">
        <f t="shared" si="153"/>
        <v>2.3059981250011075E-2</v>
      </c>
      <c r="J188" s="3">
        <f t="shared" ref="J188:K188" si="206">$B$4*(4-($M187+(1/2)*I188)/(($H187+(1/2)*$B$4)+100))</f>
        <v>2.3059337460538159E-2</v>
      </c>
      <c r="K188" s="3">
        <f t="shared" si="206"/>
        <v>2.3059337479275299E-2</v>
      </c>
      <c r="L188" s="3">
        <f t="shared" si="155"/>
        <v>2.3058693746010536E-2</v>
      </c>
      <c r="M188" s="3">
        <f t="shared" si="156"/>
        <v>16.171641443538988</v>
      </c>
    </row>
    <row r="189" spans="1:13" x14ac:dyDescent="0.25">
      <c r="A189" s="3">
        <f t="shared" si="147"/>
        <v>3.0859999999999608</v>
      </c>
      <c r="B189" s="3">
        <f t="shared" si="148"/>
        <v>16.194817229336437</v>
      </c>
      <c r="D189" s="3">
        <f t="shared" si="149"/>
        <v>3.0859999999999608</v>
      </c>
      <c r="E189" s="3">
        <f t="shared" si="150"/>
        <v>16.194700137284997</v>
      </c>
      <c r="F189" s="3">
        <f t="shared" si="151"/>
        <v>16.194699493626668</v>
      </c>
      <c r="H189" s="3">
        <f t="shared" si="152"/>
        <v>3.0859999999999608</v>
      </c>
      <c r="I189" s="3">
        <f t="shared" si="153"/>
        <v>2.3058693746010536E-2</v>
      </c>
      <c r="J189" s="3">
        <f t="shared" ref="J189:K189" si="207">$B$4*(4-($M188+(1/2)*I189)/(($H188+(1/2)*$B$4)+100))</f>
        <v>2.3058050068949565E-2</v>
      </c>
      <c r="K189" s="3">
        <f t="shared" si="207"/>
        <v>2.3058050087682348E-2</v>
      </c>
      <c r="L189" s="3">
        <f t="shared" si="155"/>
        <v>2.3057406466816446E-2</v>
      </c>
      <c r="M189" s="3">
        <f t="shared" si="156"/>
        <v>16.194699493626668</v>
      </c>
    </row>
    <row r="190" spans="1:13" x14ac:dyDescent="0.25">
      <c r="A190" s="3">
        <f t="shared" si="147"/>
        <v>3.0919999999999606</v>
      </c>
      <c r="B190" s="3">
        <f t="shared" si="148"/>
        <v>16.217874628950582</v>
      </c>
      <c r="D190" s="3">
        <f t="shared" si="149"/>
        <v>3.0919999999999606</v>
      </c>
      <c r="E190" s="3">
        <f t="shared" si="150"/>
        <v>16.217756900093484</v>
      </c>
      <c r="F190" s="3">
        <f t="shared" si="151"/>
        <v>16.217756256547538</v>
      </c>
      <c r="H190" s="3">
        <f t="shared" si="152"/>
        <v>3.0919999999999606</v>
      </c>
      <c r="I190" s="3">
        <f t="shared" si="153"/>
        <v>2.3057406466816446E-2</v>
      </c>
      <c r="J190" s="3">
        <f t="shared" ref="J190:K190" si="208">$B$4*(4-($M189+(1/2)*I190)/(($H189+(1/2)*$B$4)+100))</f>
        <v>2.3056762902141252E-2</v>
      </c>
      <c r="K190" s="3">
        <f t="shared" si="208"/>
        <v>2.305676292086967E-2</v>
      </c>
      <c r="L190" s="3">
        <f t="shared" si="155"/>
        <v>2.3056119412376466E-2</v>
      </c>
      <c r="M190" s="3">
        <f t="shared" si="156"/>
        <v>16.217756256547538</v>
      </c>
    </row>
    <row r="191" spans="1:13" x14ac:dyDescent="0.25">
      <c r="A191" s="3">
        <f t="shared" si="147"/>
        <v>3.0979999999999603</v>
      </c>
      <c r="B191" s="3">
        <f t="shared" si="148"/>
        <v>16.240930741473633</v>
      </c>
      <c r="D191" s="3">
        <f t="shared" si="149"/>
        <v>3.0979999999999603</v>
      </c>
      <c r="E191" s="3">
        <f t="shared" si="150"/>
        <v>16.240812375959916</v>
      </c>
      <c r="F191" s="3">
        <f t="shared" si="151"/>
        <v>16.240811732526321</v>
      </c>
      <c r="H191" s="3">
        <f t="shared" si="152"/>
        <v>3.0979999999999603</v>
      </c>
      <c r="I191" s="3">
        <f t="shared" si="153"/>
        <v>2.3056119412376466E-2</v>
      </c>
      <c r="J191" s="3">
        <f t="shared" ref="J191:K191" si="209">$B$4*(4-($M190+(1/2)*I191)/(($H190+(1/2)*$B$4)+100))</f>
        <v>2.3055475960060891E-2</v>
      </c>
      <c r="K191" s="3">
        <f t="shared" si="209"/>
        <v>2.3055475978784951E-2</v>
      </c>
      <c r="L191" s="3">
        <f t="shared" si="155"/>
        <v>2.3054832582638286E-2</v>
      </c>
      <c r="M191" s="3">
        <f t="shared" si="156"/>
        <v>16.240811732526321</v>
      </c>
    </row>
    <row r="192" spans="1:13" x14ac:dyDescent="0.25">
      <c r="A192" s="3">
        <f t="shared" si="147"/>
        <v>3.1039999999999601</v>
      </c>
      <c r="B192" s="3">
        <f t="shared" si="148"/>
        <v>16.263985567130302</v>
      </c>
      <c r="D192" s="3">
        <f t="shared" si="149"/>
        <v>3.1039999999999601</v>
      </c>
      <c r="E192" s="3">
        <f t="shared" si="150"/>
        <v>16.263866565108959</v>
      </c>
      <c r="F192" s="3">
        <f t="shared" si="151"/>
        <v>16.263865921787698</v>
      </c>
      <c r="H192" s="3">
        <f t="shared" si="152"/>
        <v>3.1039999999999601</v>
      </c>
      <c r="I192" s="3">
        <f t="shared" si="153"/>
        <v>2.3054832582638286E-2</v>
      </c>
      <c r="J192" s="3">
        <f t="shared" ref="J192:K192" si="210">$B$4*(4-($M191+(1/2)*I192)/(($H191+(1/2)*$B$4)+100))</f>
        <v>2.3054189242656172E-2</v>
      </c>
      <c r="K192" s="3">
        <f t="shared" si="210"/>
        <v>2.3054189261375875E-2</v>
      </c>
      <c r="L192" s="3">
        <f t="shared" si="155"/>
        <v>2.3053545977549599E-2</v>
      </c>
      <c r="M192" s="3">
        <f t="shared" si="156"/>
        <v>16.263865921787698</v>
      </c>
    </row>
    <row r="193" spans="1:13" x14ac:dyDescent="0.25">
      <c r="A193" s="3">
        <f t="shared" si="147"/>
        <v>3.1099999999999599</v>
      </c>
      <c r="B193" s="3">
        <f t="shared" si="148"/>
        <v>16.287039106145251</v>
      </c>
      <c r="D193" s="3">
        <f t="shared" si="149"/>
        <v>3.1099999999999599</v>
      </c>
      <c r="E193" s="3">
        <f t="shared" si="150"/>
        <v>16.286919467765248</v>
      </c>
      <c r="F193" s="3">
        <f t="shared" si="151"/>
        <v>16.286918824556288</v>
      </c>
      <c r="H193" s="3">
        <f t="shared" si="152"/>
        <v>3.1099999999999599</v>
      </c>
      <c r="I193" s="3">
        <f t="shared" si="153"/>
        <v>2.3053545977549599E-2</v>
      </c>
      <c r="J193" s="3">
        <f t="shared" ref="J193:K193" si="211">$B$4*(4-($M192+(1/2)*I193)/(($H192+(1/2)*$B$4)+100))</f>
        <v>2.3052902749874801E-2</v>
      </c>
      <c r="K193" s="3">
        <f t="shared" si="211"/>
        <v>2.3052902768590147E-2</v>
      </c>
      <c r="L193" s="3">
        <f t="shared" si="155"/>
        <v>2.3052259597058113E-2</v>
      </c>
      <c r="M193" s="3">
        <f t="shared" si="156"/>
        <v>16.286918824556288</v>
      </c>
    </row>
    <row r="194" spans="1:13" x14ac:dyDescent="0.25">
      <c r="A194" s="3">
        <f t="shared" si="147"/>
        <v>3.1159999999999597</v>
      </c>
      <c r="B194" s="3">
        <f t="shared" si="148"/>
        <v>16.31009135874309</v>
      </c>
      <c r="D194" s="3">
        <f t="shared" si="149"/>
        <v>3.1159999999999597</v>
      </c>
      <c r="E194" s="3">
        <f t="shared" si="150"/>
        <v>16.309971084153347</v>
      </c>
      <c r="F194" s="3">
        <f t="shared" si="151"/>
        <v>16.309970441056663</v>
      </c>
      <c r="H194" s="3">
        <f t="shared" si="152"/>
        <v>3.1159999999999597</v>
      </c>
      <c r="I194" s="3">
        <f t="shared" si="153"/>
        <v>2.3052259597058113E-2</v>
      </c>
      <c r="J194" s="3">
        <f t="shared" ref="J194:K194" si="212">$B$4*(4-($M193+(1/2)*I194)/(($H193+(1/2)*$B$4)+100))</f>
        <v>2.3051616481664497E-2</v>
      </c>
      <c r="K194" s="3">
        <f t="shared" si="212"/>
        <v>2.3051616500375485E-2</v>
      </c>
      <c r="L194" s="3">
        <f t="shared" si="155"/>
        <v>2.3050973441111563E-2</v>
      </c>
      <c r="M194" s="3">
        <f t="shared" si="156"/>
        <v>16.309970441056663</v>
      </c>
    </row>
    <row r="195" spans="1:13" x14ac:dyDescent="0.25">
      <c r="A195" s="3">
        <f t="shared" si="147"/>
        <v>3.1219999999999595</v>
      </c>
      <c r="B195" s="3">
        <f t="shared" si="148"/>
        <v>16.333142325148376</v>
      </c>
      <c r="D195" s="3">
        <f t="shared" si="149"/>
        <v>3.1219999999999595</v>
      </c>
      <c r="E195" s="3">
        <f t="shared" si="150"/>
        <v>16.333021414497775</v>
      </c>
      <c r="F195" s="3">
        <f t="shared" si="151"/>
        <v>16.333020771513343</v>
      </c>
      <c r="H195" s="3">
        <f t="shared" si="152"/>
        <v>3.1219999999999595</v>
      </c>
      <c r="I195" s="3">
        <f t="shared" si="153"/>
        <v>2.3050973441111563E-2</v>
      </c>
      <c r="J195" s="3">
        <f t="shared" ref="J195:K195" si="213">$B$4*(4-($M194+(1/2)*I195)/(($H194+(1/2)*$B$4)+100))</f>
        <v>2.3050330437972992E-2</v>
      </c>
      <c r="K195" s="3">
        <f t="shared" si="213"/>
        <v>2.3050330456679625E-2</v>
      </c>
      <c r="L195" s="3">
        <f t="shared" si="155"/>
        <v>2.3049687509657687E-2</v>
      </c>
      <c r="M195" s="3">
        <f t="shared" si="156"/>
        <v>16.333020771513343</v>
      </c>
    </row>
    <row r="196" spans="1:13" x14ac:dyDescent="0.25">
      <c r="A196" s="3">
        <f t="shared" si="147"/>
        <v>3.1279999999999593</v>
      </c>
      <c r="B196" s="3">
        <f t="shared" si="148"/>
        <v>16.356192005585616</v>
      </c>
      <c r="D196" s="3">
        <f t="shared" si="149"/>
        <v>3.1279999999999593</v>
      </c>
      <c r="E196" s="3">
        <f t="shared" si="150"/>
        <v>16.356070459023002</v>
      </c>
      <c r="F196" s="3">
        <f t="shared" si="151"/>
        <v>16.356069816150793</v>
      </c>
      <c r="H196" s="3">
        <f t="shared" si="152"/>
        <v>3.1279999999999593</v>
      </c>
      <c r="I196" s="3">
        <f t="shared" si="153"/>
        <v>2.3049687509657687E-2</v>
      </c>
      <c r="J196" s="3">
        <f t="shared" ref="J196:K196" si="214">$B$4*(4-($M195+(1/2)*I196)/(($H195+(1/2)*$B$4)+100))</f>
        <v>2.3049044618748037E-2</v>
      </c>
      <c r="K196" s="3">
        <f t="shared" si="214"/>
        <v>2.3049044637450316E-2</v>
      </c>
      <c r="L196" s="3">
        <f t="shared" si="155"/>
        <v>2.3048401802644239E-2</v>
      </c>
      <c r="M196" s="3">
        <f t="shared" si="156"/>
        <v>16.356069816150793</v>
      </c>
    </row>
    <row r="197" spans="1:13" x14ac:dyDescent="0.25">
      <c r="A197" s="3">
        <f t="shared" si="147"/>
        <v>3.133999999999959</v>
      </c>
      <c r="B197" s="3">
        <f t="shared" si="148"/>
        <v>16.379240400279262</v>
      </c>
      <c r="D197" s="3">
        <f t="shared" si="149"/>
        <v>3.133999999999959</v>
      </c>
      <c r="E197" s="3">
        <f t="shared" si="150"/>
        <v>16.379118217953437</v>
      </c>
      <c r="F197" s="3">
        <f t="shared" si="151"/>
        <v>16.379117575193426</v>
      </c>
      <c r="H197" s="3">
        <f t="shared" si="152"/>
        <v>3.133999999999959</v>
      </c>
      <c r="I197" s="3">
        <f t="shared" si="153"/>
        <v>2.3048401802644239E-2</v>
      </c>
      <c r="J197" s="3">
        <f t="shared" ref="J197:K197" si="215">$B$4*(4-($M196+(1/2)*I197)/(($H196+(1/2)*$B$4)+100))</f>
        <v>2.3047759023937395E-2</v>
      </c>
      <c r="K197" s="3">
        <f t="shared" si="215"/>
        <v>2.3047759042635323E-2</v>
      </c>
      <c r="L197" s="3">
        <f t="shared" si="155"/>
        <v>2.3047116320018997E-2</v>
      </c>
      <c r="M197" s="3">
        <f t="shared" si="156"/>
        <v>16.379117575193426</v>
      </c>
    </row>
    <row r="198" spans="1:13" x14ac:dyDescent="0.25">
      <c r="A198" s="3">
        <f t="shared" si="147"/>
        <v>3.1399999999999588</v>
      </c>
      <c r="B198" s="3">
        <f t="shared" si="148"/>
        <v>16.402287509453718</v>
      </c>
      <c r="D198" s="3">
        <f t="shared" si="149"/>
        <v>3.1399999999999588</v>
      </c>
      <c r="E198" s="3">
        <f t="shared" si="150"/>
        <v>16.402164691513445</v>
      </c>
      <c r="F198" s="3">
        <f t="shared" si="151"/>
        <v>16.402164048865608</v>
      </c>
      <c r="H198" s="3">
        <f t="shared" si="152"/>
        <v>3.1399999999999588</v>
      </c>
      <c r="I198" s="3">
        <f t="shared" si="153"/>
        <v>2.3047116320018997E-2</v>
      </c>
      <c r="J198" s="3">
        <f t="shared" ref="J198:K198" si="216">$B$4*(4-($M197+(1/2)*I198)/(($H197+(1/2)*$B$4)+100))</f>
        <v>2.3046473653488848E-2</v>
      </c>
      <c r="K198" s="3">
        <f t="shared" si="216"/>
        <v>2.3046473672182429E-2</v>
      </c>
      <c r="L198" s="3">
        <f t="shared" si="155"/>
        <v>2.3045831061729749E-2</v>
      </c>
      <c r="M198" s="3">
        <f t="shared" si="156"/>
        <v>16.402164048865608</v>
      </c>
    </row>
    <row r="199" spans="1:13" x14ac:dyDescent="0.25">
      <c r="A199" s="3">
        <f t="shared" si="147"/>
        <v>3.1459999999999586</v>
      </c>
      <c r="B199" s="3">
        <f t="shared" si="148"/>
        <v>16.425333333333331</v>
      </c>
      <c r="D199" s="3">
        <f t="shared" si="149"/>
        <v>3.1459999999999586</v>
      </c>
      <c r="E199" s="3">
        <f t="shared" si="150"/>
        <v>16.425209879927337</v>
      </c>
      <c r="F199" s="3">
        <f t="shared" si="151"/>
        <v>16.425209237391645</v>
      </c>
      <c r="H199" s="3">
        <f t="shared" si="152"/>
        <v>3.1459999999999586</v>
      </c>
      <c r="I199" s="3">
        <f t="shared" si="153"/>
        <v>2.3045831061729749E-2</v>
      </c>
      <c r="J199" s="3">
        <f t="shared" ref="J199:K199" si="217">$B$4*(4-($M198+(1/2)*I199)/(($H198+(1/2)*$B$4)+100))</f>
        <v>2.3045188507350194E-2</v>
      </c>
      <c r="K199" s="3">
        <f t="shared" si="217"/>
        <v>2.3045188526039422E-2</v>
      </c>
      <c r="L199" s="3">
        <f t="shared" si="155"/>
        <v>2.3044546027724294E-2</v>
      </c>
      <c r="M199" s="3">
        <f t="shared" si="156"/>
        <v>16.425209237391645</v>
      </c>
    </row>
    <row r="200" spans="1:13" x14ac:dyDescent="0.25">
      <c r="A200" s="3">
        <f t="shared" si="147"/>
        <v>3.1519999999999584</v>
      </c>
      <c r="B200" s="3">
        <f t="shared" si="148"/>
        <v>16.448377872142398</v>
      </c>
      <c r="D200" s="3">
        <f t="shared" si="149"/>
        <v>3.1519999999999584</v>
      </c>
      <c r="E200" s="3">
        <f t="shared" si="150"/>
        <v>16.448253783419368</v>
      </c>
      <c r="F200" s="3">
        <f t="shared" si="151"/>
        <v>16.448253140995799</v>
      </c>
      <c r="H200" s="3">
        <f t="shared" si="152"/>
        <v>3.1519999999999584</v>
      </c>
      <c r="I200" s="3">
        <f t="shared" si="153"/>
        <v>2.3044546027724294E-2</v>
      </c>
      <c r="J200" s="3">
        <f t="shared" ref="J200:K200" si="218">$B$4*(4-($M199+(1/2)*I200)/(($H199+(1/2)*$B$4)+100))</f>
        <v>2.3043903585469244E-2</v>
      </c>
      <c r="K200" s="3">
        <f t="shared" si="218"/>
        <v>2.3043903604154124E-2</v>
      </c>
      <c r="L200" s="3">
        <f t="shared" si="155"/>
        <v>2.3043261217950455E-2</v>
      </c>
      <c r="M200" s="3">
        <f t="shared" si="156"/>
        <v>16.448253140995799</v>
      </c>
    </row>
    <row r="201" spans="1:13" x14ac:dyDescent="0.25">
      <c r="A201" s="3">
        <f t="shared" si="147"/>
        <v>3.1579999999999582</v>
      </c>
      <c r="B201" s="3">
        <f t="shared" si="148"/>
        <v>16.471421126105163</v>
      </c>
      <c r="D201" s="3">
        <f t="shared" si="149"/>
        <v>3.1579999999999582</v>
      </c>
      <c r="E201" s="3">
        <f t="shared" si="150"/>
        <v>16.471296402213749</v>
      </c>
      <c r="F201" s="3">
        <f t="shared" si="151"/>
        <v>16.471295759902272</v>
      </c>
      <c r="H201" s="3">
        <f t="shared" si="152"/>
        <v>3.1579999999999582</v>
      </c>
      <c r="I201" s="3">
        <f t="shared" si="153"/>
        <v>2.3043261217950455E-2</v>
      </c>
      <c r="J201" s="3">
        <f t="shared" ref="J201:K201" si="219">$B$4*(4-($M200+(1/2)*I201)/(($H200+(1/2)*$B$4)+100))</f>
        <v>2.3042618887793818E-2</v>
      </c>
      <c r="K201" s="3">
        <f t="shared" si="219"/>
        <v>2.3042618906474351E-2</v>
      </c>
      <c r="L201" s="3">
        <f t="shared" si="155"/>
        <v>2.3041976632356059E-2</v>
      </c>
      <c r="M201" s="3">
        <f t="shared" si="156"/>
        <v>16.471295759902272</v>
      </c>
    </row>
    <row r="202" spans="1:13" x14ac:dyDescent="0.25">
      <c r="A202" s="3">
        <f t="shared" ref="A202:A265" si="220">A201+$B$4</f>
        <v>3.163999999999958</v>
      </c>
      <c r="B202" s="3">
        <f t="shared" ref="B202:B265" si="221">B201+$B$4*(4-B201/(A201+100))</f>
        <v>16.49446309544582</v>
      </c>
      <c r="D202" s="3">
        <f t="shared" ref="D202:D265" si="222">D201+$B$4</f>
        <v>3.163999999999958</v>
      </c>
      <c r="E202" s="3">
        <f t="shared" ref="E202:E265" si="223">F201+$B$4*(4-F201/(D201+100))</f>
        <v>16.494337736534629</v>
      </c>
      <c r="F202" s="3">
        <f t="shared" ref="F202:F265" si="224">F201+($B$4/2)*(4-F201/(D201+100)+4-E202/(D202+100))</f>
        <v>16.494337094335219</v>
      </c>
      <c r="H202" s="3">
        <f t="shared" ref="H202:H265" si="225">H201+$B$4</f>
        <v>3.163999999999958</v>
      </c>
      <c r="I202" s="3">
        <f t="shared" ref="I202:I265" si="226">$B$4*(4-M201/(H201+100))</f>
        <v>2.3041976632356059E-2</v>
      </c>
      <c r="J202" s="3">
        <f t="shared" ref="J202:K202" si="227">$B$4*(4-($M201+(1/2)*I202)/(($H201+(1/2)*$B$4)+100))</f>
        <v>2.3041334414271763E-2</v>
      </c>
      <c r="K202" s="3">
        <f t="shared" si="227"/>
        <v>2.3041334432947952E-2</v>
      </c>
      <c r="L202" s="3">
        <f t="shared" ref="L202:L265" si="228">$B$4*(4-($M201+K202)/(($H201+$B$4)+100))</f>
        <v>2.3040692270888959E-2</v>
      </c>
      <c r="M202" s="3">
        <f t="shared" ref="M202:M265" si="229">M201+(1/6)*(I202+2*J202+2*K202+L202)</f>
        <v>16.494337094335219</v>
      </c>
    </row>
    <row r="203" spans="1:13" x14ac:dyDescent="0.25">
      <c r="A203" s="3">
        <f t="shared" si="220"/>
        <v>3.1699999999999577</v>
      </c>
      <c r="B203" s="3">
        <f t="shared" si="221"/>
        <v>16.517503780388505</v>
      </c>
      <c r="D203" s="3">
        <f t="shared" si="222"/>
        <v>3.1699999999999577</v>
      </c>
      <c r="E203" s="3">
        <f t="shared" si="223"/>
        <v>16.517377786606108</v>
      </c>
      <c r="F203" s="3">
        <f t="shared" si="224"/>
        <v>16.51737714451874</v>
      </c>
      <c r="H203" s="3">
        <f t="shared" si="225"/>
        <v>3.1699999999999577</v>
      </c>
      <c r="I203" s="3">
        <f t="shared" si="226"/>
        <v>2.3040692270888959E-2</v>
      </c>
      <c r="J203" s="3">
        <f t="shared" ref="J203:K203" si="230">$B$4*(4-($M202+(1/2)*I203)/(($H202+(1/2)*$B$4)+100))</f>
        <v>2.3040050164850931E-2</v>
      </c>
      <c r="K203" s="3">
        <f t="shared" si="230"/>
        <v>2.3040050183522773E-2</v>
      </c>
      <c r="L203" s="3">
        <f t="shared" si="228"/>
        <v>2.303940813349702E-2</v>
      </c>
      <c r="M203" s="3">
        <f t="shared" si="229"/>
        <v>16.51737714451874</v>
      </c>
    </row>
    <row r="204" spans="1:13" x14ac:dyDescent="0.25">
      <c r="A204" s="3">
        <f t="shared" si="220"/>
        <v>3.1759999999999575</v>
      </c>
      <c r="B204" s="3">
        <f t="shared" si="221"/>
        <v>16.540543181157311</v>
      </c>
      <c r="D204" s="3">
        <f t="shared" si="222"/>
        <v>3.1759999999999575</v>
      </c>
      <c r="E204" s="3">
        <f t="shared" si="223"/>
        <v>16.540416552652236</v>
      </c>
      <c r="F204" s="3">
        <f t="shared" si="224"/>
        <v>16.540415910676884</v>
      </c>
      <c r="H204" s="3">
        <f t="shared" si="225"/>
        <v>3.1759999999999575</v>
      </c>
      <c r="I204" s="3">
        <f t="shared" si="226"/>
        <v>2.303940813349702E-2</v>
      </c>
      <c r="J204" s="3">
        <f t="shared" ref="J204:K204" si="231">$B$4*(4-($M203+(1/2)*I204)/(($H203+(1/2)*$B$4)+100))</f>
        <v>2.3038766139479198E-2</v>
      </c>
      <c r="K204" s="3">
        <f t="shared" si="231"/>
        <v>2.3038766158146696E-2</v>
      </c>
      <c r="L204" s="3">
        <f t="shared" si="228"/>
        <v>2.3038124220128117E-2</v>
      </c>
      <c r="M204" s="3">
        <f t="shared" si="229"/>
        <v>16.540415910676884</v>
      </c>
    </row>
    <row r="205" spans="1:13" x14ac:dyDescent="0.25">
      <c r="A205" s="3">
        <f t="shared" si="220"/>
        <v>3.1819999999999573</v>
      </c>
      <c r="B205" s="3">
        <f t="shared" si="221"/>
        <v>16.56358129797627</v>
      </c>
      <c r="D205" s="3">
        <f t="shared" si="222"/>
        <v>3.1819999999999573</v>
      </c>
      <c r="E205" s="3">
        <f t="shared" si="223"/>
        <v>16.563454034897013</v>
      </c>
      <c r="F205" s="3">
        <f t="shared" si="224"/>
        <v>16.563453393033651</v>
      </c>
      <c r="H205" s="3">
        <f t="shared" si="225"/>
        <v>3.1819999999999573</v>
      </c>
      <c r="I205" s="3">
        <f t="shared" si="226"/>
        <v>2.3038124220128117E-2</v>
      </c>
      <c r="J205" s="3">
        <f t="shared" ref="J205:K205" si="232">$B$4*(4-($M204+(1/2)*I205)/(($H204+(1/2)*$B$4)+100))</f>
        <v>2.3037482338104442E-2</v>
      </c>
      <c r="K205" s="3">
        <f t="shared" si="232"/>
        <v>2.3037482356767603E-2</v>
      </c>
      <c r="L205" s="3">
        <f t="shared" si="228"/>
        <v>2.3036840530730147E-2</v>
      </c>
      <c r="M205" s="3">
        <f t="shared" si="229"/>
        <v>16.563453393033651</v>
      </c>
    </row>
    <row r="206" spans="1:13" x14ac:dyDescent="0.25">
      <c r="A206" s="3">
        <f t="shared" si="220"/>
        <v>3.1879999999999571</v>
      </c>
      <c r="B206" s="3">
        <f t="shared" si="221"/>
        <v>16.586618131069368</v>
      </c>
      <c r="D206" s="3">
        <f t="shared" si="222"/>
        <v>3.1879999999999571</v>
      </c>
      <c r="E206" s="3">
        <f t="shared" si="223"/>
        <v>16.58649023356438</v>
      </c>
      <c r="F206" s="3">
        <f t="shared" si="224"/>
        <v>16.586489591812985</v>
      </c>
      <c r="H206" s="3">
        <f t="shared" si="225"/>
        <v>3.1879999999999571</v>
      </c>
      <c r="I206" s="3">
        <f t="shared" si="226"/>
        <v>2.3036840530730147E-2</v>
      </c>
      <c r="J206" s="3">
        <f t="shared" ref="J206:K206" si="233">$B$4*(4-($M205+(1/2)*I206)/(($H205+(1/2)*$B$4)+100))</f>
        <v>2.3036198760674576E-2</v>
      </c>
      <c r="K206" s="3">
        <f t="shared" si="233"/>
        <v>2.3036198779333394E-2</v>
      </c>
      <c r="L206" s="3">
        <f t="shared" si="228"/>
        <v>2.3035557065251018E-2</v>
      </c>
      <c r="M206" s="3">
        <f t="shared" si="229"/>
        <v>16.586489591812985</v>
      </c>
    </row>
    <row r="207" spans="1:13" x14ac:dyDescent="0.25">
      <c r="A207" s="3">
        <f t="shared" si="220"/>
        <v>3.1939999999999569</v>
      </c>
      <c r="B207" s="3">
        <f t="shared" si="221"/>
        <v>16.609653680660539</v>
      </c>
      <c r="D207" s="3">
        <f t="shared" si="222"/>
        <v>3.1939999999999569</v>
      </c>
      <c r="E207" s="3">
        <f t="shared" si="223"/>
        <v>16.609525148878237</v>
      </c>
      <c r="F207" s="3">
        <f t="shared" si="224"/>
        <v>16.609524507238778</v>
      </c>
      <c r="H207" s="3">
        <f t="shared" si="225"/>
        <v>3.1939999999999569</v>
      </c>
      <c r="I207" s="3">
        <f t="shared" si="226"/>
        <v>2.3035557065251018E-2</v>
      </c>
      <c r="J207" s="3">
        <f t="shared" ref="J207:K207" si="234">$B$4*(4-($M206+(1/2)*I207)/(($H206+(1/2)*$B$4)+100))</f>
        <v>2.3034915407137504E-2</v>
      </c>
      <c r="K207" s="3">
        <f t="shared" si="234"/>
        <v>2.3034915425791985E-2</v>
      </c>
      <c r="L207" s="3">
        <f t="shared" si="228"/>
        <v>2.3034273823638655E-2</v>
      </c>
      <c r="M207" s="3">
        <f t="shared" si="229"/>
        <v>16.609524507238778</v>
      </c>
    </row>
    <row r="208" spans="1:13" x14ac:dyDescent="0.25">
      <c r="A208" s="3">
        <f t="shared" si="220"/>
        <v>3.1999999999999567</v>
      </c>
      <c r="B208" s="3">
        <f t="shared" si="221"/>
        <v>16.632687946973657</v>
      </c>
      <c r="D208" s="3">
        <f t="shared" si="222"/>
        <v>3.1999999999999567</v>
      </c>
      <c r="E208" s="3">
        <f t="shared" si="223"/>
        <v>16.632558781062418</v>
      </c>
      <c r="F208" s="3">
        <f t="shared" si="224"/>
        <v>16.632558139534869</v>
      </c>
      <c r="H208" s="3">
        <f t="shared" si="225"/>
        <v>3.1999999999999567</v>
      </c>
      <c r="I208" s="3">
        <f t="shared" si="226"/>
        <v>2.3034273823638655E-2</v>
      </c>
      <c r="J208" s="3">
        <f t="shared" ref="J208:K208" si="235">$B$4*(4-($M207+(1/2)*I208)/(($H207+(1/2)*$B$4)+100))</f>
        <v>2.3033632277441173E-2</v>
      </c>
      <c r="K208" s="3">
        <f t="shared" si="235"/>
        <v>2.303363229609131E-2</v>
      </c>
      <c r="L208" s="3">
        <f t="shared" si="228"/>
        <v>2.3032990805840998E-2</v>
      </c>
      <c r="M208" s="3">
        <f t="shared" si="229"/>
        <v>16.632558139534869</v>
      </c>
    </row>
    <row r="209" spans="1:13" x14ac:dyDescent="0.25">
      <c r="A209" s="3">
        <f t="shared" si="220"/>
        <v>3.2059999999999564</v>
      </c>
      <c r="B209" s="3">
        <f t="shared" si="221"/>
        <v>16.655720930232555</v>
      </c>
      <c r="D209" s="3">
        <f t="shared" si="222"/>
        <v>3.2059999999999564</v>
      </c>
      <c r="E209" s="3">
        <f t="shared" si="223"/>
        <v>16.65559113034071</v>
      </c>
      <c r="F209" s="3">
        <f t="shared" si="224"/>
        <v>16.655590488925046</v>
      </c>
      <c r="H209" s="3">
        <f t="shared" si="225"/>
        <v>3.2059999999999564</v>
      </c>
      <c r="I209" s="3">
        <f t="shared" si="226"/>
        <v>2.3032990805840998E-2</v>
      </c>
      <c r="J209" s="3">
        <f t="shared" ref="J209:K209" si="236">$B$4*(4-($M208+(1/2)*I209)/(($H208+(1/2)*$B$4)+100))</f>
        <v>2.3032349371533516E-2</v>
      </c>
      <c r="K209" s="3">
        <f t="shared" si="236"/>
        <v>2.303234939017932E-2</v>
      </c>
      <c r="L209" s="3">
        <f t="shared" si="228"/>
        <v>2.3031708011805995E-2</v>
      </c>
      <c r="M209" s="3">
        <f t="shared" si="229"/>
        <v>16.655590488925046</v>
      </c>
    </row>
    <row r="210" spans="1:13" x14ac:dyDescent="0.25">
      <c r="A210" s="3">
        <f t="shared" si="220"/>
        <v>3.2119999999999562</v>
      </c>
      <c r="B210" s="3">
        <f t="shared" si="221"/>
        <v>16.678752630661005</v>
      </c>
      <c r="D210" s="3">
        <f t="shared" si="222"/>
        <v>3.2119999999999562</v>
      </c>
      <c r="E210" s="3">
        <f t="shared" si="223"/>
        <v>16.678622196936853</v>
      </c>
      <c r="F210" s="3">
        <f t="shared" si="224"/>
        <v>16.67862155563305</v>
      </c>
      <c r="H210" s="3">
        <f t="shared" si="225"/>
        <v>3.2119999999999562</v>
      </c>
      <c r="I210" s="3">
        <f t="shared" si="226"/>
        <v>2.3031708011805995E-2</v>
      </c>
      <c r="J210" s="3">
        <f t="shared" ref="J210:K210" si="237">$B$4*(4-($M209+(1/2)*I210)/(($H209+(1/2)*$B$4)+100))</f>
        <v>2.30310666893625E-2</v>
      </c>
      <c r="K210" s="3">
        <f t="shared" si="237"/>
        <v>2.3031066708003967E-2</v>
      </c>
      <c r="L210" s="3">
        <f t="shared" si="228"/>
        <v>2.3030425441481626E-2</v>
      </c>
      <c r="M210" s="3">
        <f t="shared" si="229"/>
        <v>16.67862155563305</v>
      </c>
    </row>
    <row r="211" spans="1:13" x14ac:dyDescent="0.25">
      <c r="A211" s="3">
        <f t="shared" si="220"/>
        <v>3.217999999999956</v>
      </c>
      <c r="B211" s="3">
        <f t="shared" si="221"/>
        <v>16.701783048482731</v>
      </c>
      <c r="D211" s="3">
        <f t="shared" si="222"/>
        <v>3.217999999999956</v>
      </c>
      <c r="E211" s="3">
        <f t="shared" si="223"/>
        <v>16.701651981074534</v>
      </c>
      <c r="F211" s="3">
        <f t="shared" si="224"/>
        <v>16.701651339882563</v>
      </c>
      <c r="H211" s="3">
        <f t="shared" si="225"/>
        <v>3.217999999999956</v>
      </c>
      <c r="I211" s="3">
        <f t="shared" si="226"/>
        <v>2.3030425441481626E-2</v>
      </c>
      <c r="J211" s="3">
        <f t="shared" ref="J211:K211" si="238">$B$4*(4-($M210+(1/2)*I211)/(($H210+(1/2)*$B$4)+100))</f>
        <v>2.3029784230876104E-2</v>
      </c>
      <c r="K211" s="3">
        <f t="shared" si="238"/>
        <v>2.3029784249513238E-2</v>
      </c>
      <c r="L211" s="3">
        <f t="shared" si="228"/>
        <v>2.3029143094815872E-2</v>
      </c>
      <c r="M211" s="3">
        <f t="shared" si="229"/>
        <v>16.701651339882563</v>
      </c>
    </row>
    <row r="212" spans="1:13" x14ac:dyDescent="0.25">
      <c r="A212" s="3">
        <f t="shared" si="220"/>
        <v>3.2239999999999558</v>
      </c>
      <c r="B212" s="3">
        <f t="shared" si="221"/>
        <v>16.724812183921404</v>
      </c>
      <c r="D212" s="3">
        <f t="shared" si="222"/>
        <v>3.2239999999999558</v>
      </c>
      <c r="E212" s="3">
        <f t="shared" si="223"/>
        <v>16.72468048297738</v>
      </c>
      <c r="F212" s="3">
        <f t="shared" si="224"/>
        <v>16.724679841897217</v>
      </c>
      <c r="H212" s="3">
        <f t="shared" si="225"/>
        <v>3.2239999999999558</v>
      </c>
      <c r="I212" s="3">
        <f t="shared" si="226"/>
        <v>2.3029143094815872E-2</v>
      </c>
      <c r="J212" s="3">
        <f t="shared" ref="J212:K212" si="239">$B$4*(4-($M211+(1/2)*I212)/(($H211+(1/2)*$B$4)+100))</f>
        <v>2.3028501996022323E-2</v>
      </c>
      <c r="K212" s="3">
        <f t="shared" si="239"/>
        <v>2.3028502014655124E-2</v>
      </c>
      <c r="L212" s="3">
        <f t="shared" si="228"/>
        <v>2.3027860971756731E-2</v>
      </c>
      <c r="M212" s="3">
        <f t="shared" si="229"/>
        <v>16.724679841897217</v>
      </c>
    </row>
    <row r="213" spans="1:13" x14ac:dyDescent="0.25">
      <c r="A213" s="3">
        <f t="shared" si="220"/>
        <v>3.2299999999999556</v>
      </c>
      <c r="B213" s="3">
        <f t="shared" si="221"/>
        <v>16.747840037200646</v>
      </c>
      <c r="D213" s="3">
        <f t="shared" si="222"/>
        <v>3.2299999999999556</v>
      </c>
      <c r="E213" s="3">
        <f t="shared" si="223"/>
        <v>16.747707702868972</v>
      </c>
      <c r="F213" s="3">
        <f t="shared" si="224"/>
        <v>16.747707061900595</v>
      </c>
      <c r="H213" s="3">
        <f t="shared" si="225"/>
        <v>3.2299999999999556</v>
      </c>
      <c r="I213" s="3">
        <f t="shared" si="226"/>
        <v>2.3027860971756731E-2</v>
      </c>
      <c r="J213" s="3">
        <f t="shared" ref="J213:K213" si="240">$B$4*(4-($M212+(1/2)*I213)/(($H212+(1/2)*$B$4)+100))</f>
        <v>2.3027219984749159E-2</v>
      </c>
      <c r="K213" s="3">
        <f t="shared" si="240"/>
        <v>2.3027220003377629E-2</v>
      </c>
      <c r="L213" s="3">
        <f t="shared" si="228"/>
        <v>2.3026579072252217E-2</v>
      </c>
      <c r="M213" s="3">
        <f t="shared" si="229"/>
        <v>16.747707061900595</v>
      </c>
    </row>
    <row r="214" spans="1:13" x14ac:dyDescent="0.25">
      <c r="A214" s="3">
        <f t="shared" si="220"/>
        <v>3.2359999999999554</v>
      </c>
      <c r="B214" s="3">
        <f t="shared" si="221"/>
        <v>16.770866608544022</v>
      </c>
      <c r="D214" s="3">
        <f t="shared" si="222"/>
        <v>3.2359999999999554</v>
      </c>
      <c r="E214" s="3">
        <f t="shared" si="223"/>
        <v>16.770733640972846</v>
      </c>
      <c r="F214" s="3">
        <f t="shared" si="224"/>
        <v>16.770733000116223</v>
      </c>
      <c r="H214" s="3">
        <f t="shared" si="225"/>
        <v>3.2359999999999554</v>
      </c>
      <c r="I214" s="3">
        <f t="shared" si="226"/>
        <v>2.3026579072252217E-2</v>
      </c>
      <c r="J214" s="3">
        <f t="shared" ref="J214:K214" si="241">$B$4*(4-($M213+(1/2)*I214)/(($H213+(1/2)*$B$4)+100))</f>
        <v>2.3025938197004638E-2</v>
      </c>
      <c r="K214" s="3">
        <f t="shared" si="241"/>
        <v>2.3025938215628778E-2</v>
      </c>
      <c r="L214" s="3">
        <f t="shared" si="228"/>
        <v>2.3025297396250366E-2</v>
      </c>
      <c r="M214" s="3">
        <f t="shared" si="229"/>
        <v>16.770733000116223</v>
      </c>
    </row>
    <row r="215" spans="1:13" x14ac:dyDescent="0.25">
      <c r="A215" s="3">
        <f t="shared" si="220"/>
        <v>3.2419999999999551</v>
      </c>
      <c r="B215" s="3">
        <f t="shared" si="221"/>
        <v>16.793891898175051</v>
      </c>
      <c r="D215" s="3">
        <f t="shared" si="222"/>
        <v>3.2419999999999551</v>
      </c>
      <c r="E215" s="3">
        <f t="shared" si="223"/>
        <v>16.793758297512476</v>
      </c>
      <c r="F215" s="3">
        <f t="shared" si="224"/>
        <v>16.793757656767578</v>
      </c>
      <c r="H215" s="3">
        <f t="shared" si="225"/>
        <v>3.2419999999999551</v>
      </c>
      <c r="I215" s="3">
        <f t="shared" si="226"/>
        <v>2.3025297396250366E-2</v>
      </c>
      <c r="J215" s="3">
        <f t="shared" ref="J215:K215" si="242">$B$4*(4-($M214+(1/2)*I215)/(($H214+(1/2)*$B$4)+100))</f>
        <v>2.3024656632736794E-2</v>
      </c>
      <c r="K215" s="3">
        <f t="shared" si="242"/>
        <v>2.3024656651356602E-2</v>
      </c>
      <c r="L215" s="3">
        <f t="shared" si="228"/>
        <v>2.3024015943699214E-2</v>
      </c>
      <c r="M215" s="3">
        <f t="shared" si="229"/>
        <v>16.793757656767578</v>
      </c>
    </row>
    <row r="216" spans="1:13" x14ac:dyDescent="0.25">
      <c r="A216" s="3">
        <f t="shared" si="220"/>
        <v>3.2479999999999549</v>
      </c>
      <c r="B216" s="3">
        <f t="shared" si="221"/>
        <v>16.816915906317192</v>
      </c>
      <c r="D216" s="3">
        <f t="shared" si="222"/>
        <v>3.2479999999999549</v>
      </c>
      <c r="E216" s="3">
        <f t="shared" si="223"/>
        <v>16.816781672711279</v>
      </c>
      <c r="F216" s="3">
        <f t="shared" si="224"/>
        <v>16.816781032078087</v>
      </c>
      <c r="H216" s="3">
        <f t="shared" si="225"/>
        <v>3.2479999999999549</v>
      </c>
      <c r="I216" s="3">
        <f t="shared" si="226"/>
        <v>2.3024015943699214E-2</v>
      </c>
      <c r="J216" s="3">
        <f t="shared" ref="J216:K216" si="243">$B$4*(4-($M215+(1/2)*I216)/(($H215+(1/2)*$B$4)+100))</f>
        <v>2.3023375291893685E-2</v>
      </c>
      <c r="K216" s="3">
        <f t="shared" si="243"/>
        <v>2.3023375310509166E-2</v>
      </c>
      <c r="L216" s="3">
        <f t="shared" si="228"/>
        <v>2.3022734714546831E-2</v>
      </c>
      <c r="M216" s="3">
        <f t="shared" si="229"/>
        <v>16.816781032078087</v>
      </c>
    </row>
    <row r="217" spans="1:13" x14ac:dyDescent="0.25">
      <c r="A217" s="3">
        <f t="shared" si="220"/>
        <v>3.2539999999999547</v>
      </c>
      <c r="B217" s="3">
        <f t="shared" si="221"/>
        <v>16.83993863319386</v>
      </c>
      <c r="D217" s="3">
        <f t="shared" si="222"/>
        <v>3.2539999999999547</v>
      </c>
      <c r="E217" s="3">
        <f t="shared" si="223"/>
        <v>16.839803766792635</v>
      </c>
      <c r="F217" s="3">
        <f t="shared" si="224"/>
        <v>16.839803126271121</v>
      </c>
      <c r="H217" s="3">
        <f t="shared" si="225"/>
        <v>3.2539999999999547</v>
      </c>
      <c r="I217" s="3">
        <f t="shared" si="226"/>
        <v>2.3022734714546831E-2</v>
      </c>
      <c r="J217" s="3">
        <f t="shared" ref="J217:K217" si="244">$B$4*(4-($M216+(1/2)*I217)/(($H216+(1/2)*$B$4)+100))</f>
        <v>2.3022094174423371E-2</v>
      </c>
      <c r="K217" s="3">
        <f t="shared" si="244"/>
        <v>2.3022094193034529E-2</v>
      </c>
      <c r="L217" s="3">
        <f t="shared" si="228"/>
        <v>2.3021453708741292E-2</v>
      </c>
      <c r="M217" s="3">
        <f t="shared" si="229"/>
        <v>16.839803126271121</v>
      </c>
    </row>
    <row r="218" spans="1:13" x14ac:dyDescent="0.25">
      <c r="A218" s="3">
        <f t="shared" si="220"/>
        <v>3.2599999999999545</v>
      </c>
      <c r="B218" s="3">
        <f t="shared" si="221"/>
        <v>16.862960079028412</v>
      </c>
      <c r="D218" s="3">
        <f t="shared" si="222"/>
        <v>3.2599999999999545</v>
      </c>
      <c r="E218" s="3">
        <f t="shared" si="223"/>
        <v>16.862824579979861</v>
      </c>
      <c r="F218" s="3">
        <f t="shared" si="224"/>
        <v>16.862823939570003</v>
      </c>
      <c r="H218" s="3">
        <f t="shared" si="225"/>
        <v>3.2599999999999545</v>
      </c>
      <c r="I218" s="3">
        <f t="shared" si="226"/>
        <v>2.3021453708741292E-2</v>
      </c>
      <c r="J218" s="3">
        <f t="shared" ref="J218:K218" si="245">$B$4*(4-($M217+(1/2)*I218)/(($H217+(1/2)*$B$4)+100))</f>
        <v>2.3020813280273947E-2</v>
      </c>
      <c r="K218" s="3">
        <f t="shared" si="245"/>
        <v>2.3020813298880775E-2</v>
      </c>
      <c r="L218" s="3">
        <f t="shared" si="228"/>
        <v>2.3020172926230681E-2</v>
      </c>
      <c r="M218" s="3">
        <f t="shared" si="229"/>
        <v>16.862823939570003</v>
      </c>
    </row>
    <row r="219" spans="1:13" x14ac:dyDescent="0.25">
      <c r="A219" s="3">
        <f t="shared" si="220"/>
        <v>3.2659999999999543</v>
      </c>
      <c r="B219" s="3">
        <f t="shared" si="221"/>
        <v>16.885980244044156</v>
      </c>
      <c r="D219" s="3">
        <f t="shared" si="222"/>
        <v>3.2659999999999543</v>
      </c>
      <c r="E219" s="3">
        <f t="shared" si="223"/>
        <v>16.885844112496233</v>
      </c>
      <c r="F219" s="3">
        <f t="shared" si="224"/>
        <v>16.885843472197998</v>
      </c>
      <c r="H219" s="3">
        <f t="shared" si="225"/>
        <v>3.2659999999999543</v>
      </c>
      <c r="I219" s="3">
        <f t="shared" si="226"/>
        <v>2.3020172926230681E-2</v>
      </c>
      <c r="J219" s="3">
        <f t="shared" ref="J219:K219" si="246">$B$4*(4-($M218+(1/2)*I219)/(($H218+(1/2)*$B$4)+100))</f>
        <v>2.3019532609393503E-2</v>
      </c>
      <c r="K219" s="3">
        <f t="shared" si="246"/>
        <v>2.3019532627996008E-2</v>
      </c>
      <c r="L219" s="3">
        <f t="shared" si="228"/>
        <v>2.3018892366963105E-2</v>
      </c>
      <c r="M219" s="3">
        <f t="shared" si="229"/>
        <v>16.885843472197998</v>
      </c>
    </row>
    <row r="220" spans="1:13" x14ac:dyDescent="0.25">
      <c r="A220" s="3">
        <f t="shared" si="220"/>
        <v>3.2719999999999541</v>
      </c>
      <c r="B220" s="3">
        <f t="shared" si="221"/>
        <v>16.908999128464348</v>
      </c>
      <c r="D220" s="3">
        <f t="shared" si="222"/>
        <v>3.2719999999999541</v>
      </c>
      <c r="E220" s="3">
        <f t="shared" si="223"/>
        <v>16.908862364564961</v>
      </c>
      <c r="F220" s="3">
        <f t="shared" si="224"/>
        <v>16.908861724378326</v>
      </c>
      <c r="H220" s="3">
        <f t="shared" si="225"/>
        <v>3.2719999999999541</v>
      </c>
      <c r="I220" s="3">
        <f t="shared" si="226"/>
        <v>2.3018892366963105E-2</v>
      </c>
      <c r="J220" s="3">
        <f t="shared" ref="J220:K220" si="247">$B$4*(4-($M219+(1/2)*I220)/(($H219+(1/2)*$B$4)+100))</f>
        <v>2.3018252161730153E-2</v>
      </c>
      <c r="K220" s="3">
        <f t="shared" si="247"/>
        <v>2.3018252180328335E-2</v>
      </c>
      <c r="L220" s="3">
        <f t="shared" si="228"/>
        <v>2.3017612030886689E-2</v>
      </c>
      <c r="M220" s="3">
        <f t="shared" si="229"/>
        <v>16.908861724378326</v>
      </c>
    </row>
    <row r="221" spans="1:13" x14ac:dyDescent="0.25">
      <c r="A221" s="3">
        <f t="shared" si="220"/>
        <v>3.2779999999999538</v>
      </c>
      <c r="B221" s="3">
        <f t="shared" si="221"/>
        <v>16.932016732512196</v>
      </c>
      <c r="D221" s="3">
        <f t="shared" si="222"/>
        <v>3.2779999999999538</v>
      </c>
      <c r="E221" s="3">
        <f t="shared" si="223"/>
        <v>16.931879336409214</v>
      </c>
      <c r="F221" s="3">
        <f t="shared" si="224"/>
        <v>16.931878696334152</v>
      </c>
      <c r="H221" s="3">
        <f t="shared" si="225"/>
        <v>3.2779999999999538</v>
      </c>
      <c r="I221" s="3">
        <f t="shared" si="226"/>
        <v>2.3017612030886689E-2</v>
      </c>
      <c r="J221" s="3">
        <f t="shared" ref="J221:K221" si="248">$B$4*(4-($M220+(1/2)*I221)/(($H220+(1/2)*$B$4)+100))</f>
        <v>2.3016971937232025E-2</v>
      </c>
      <c r="K221" s="3">
        <f t="shared" si="248"/>
        <v>2.3016971955825884E-2</v>
      </c>
      <c r="L221" s="3">
        <f t="shared" si="228"/>
        <v>2.3016331917949565E-2</v>
      </c>
      <c r="M221" s="3">
        <f t="shared" si="229"/>
        <v>16.931878696334152</v>
      </c>
    </row>
    <row r="222" spans="1:13" x14ac:dyDescent="0.25">
      <c r="A222" s="3">
        <f t="shared" si="220"/>
        <v>3.2839999999999536</v>
      </c>
      <c r="B222" s="3">
        <f t="shared" si="221"/>
        <v>16.955033056410848</v>
      </c>
      <c r="D222" s="3">
        <f t="shared" si="222"/>
        <v>3.2839999999999536</v>
      </c>
      <c r="E222" s="3">
        <f t="shared" si="223"/>
        <v>16.954895028252103</v>
      </c>
      <c r="F222" s="3">
        <f t="shared" si="224"/>
        <v>16.95489438828859</v>
      </c>
      <c r="H222" s="3">
        <f t="shared" si="225"/>
        <v>3.2839999999999536</v>
      </c>
      <c r="I222" s="3">
        <f t="shared" si="226"/>
        <v>2.3016331917949565E-2</v>
      </c>
      <c r="J222" s="3">
        <f t="shared" ref="J222:K222" si="249">$B$4*(4-($M221+(1/2)*I222)/(($H221+(1/2)*$B$4)+100))</f>
        <v>2.3015691935847262E-2</v>
      </c>
      <c r="K222" s="3">
        <f t="shared" si="249"/>
        <v>2.3015691954436802E-2</v>
      </c>
      <c r="L222" s="3">
        <f t="shared" si="228"/>
        <v>2.3015052028099885E-2</v>
      </c>
      <c r="M222" s="3">
        <f t="shared" si="229"/>
        <v>16.95489438828859</v>
      </c>
    </row>
    <row r="223" spans="1:13" x14ac:dyDescent="0.25">
      <c r="A223" s="3">
        <f t="shared" si="220"/>
        <v>3.2899999999999534</v>
      </c>
      <c r="B223" s="3">
        <f t="shared" si="221"/>
        <v>16.978048100383404</v>
      </c>
      <c r="D223" s="3">
        <f t="shared" si="222"/>
        <v>3.2899999999999534</v>
      </c>
      <c r="E223" s="3">
        <f t="shared" si="223"/>
        <v>16.97790944031669</v>
      </c>
      <c r="F223" s="3">
        <f t="shared" si="224"/>
        <v>16.9779088004647</v>
      </c>
      <c r="H223" s="3">
        <f t="shared" si="225"/>
        <v>3.2899999999999534</v>
      </c>
      <c r="I223" s="3">
        <f t="shared" si="226"/>
        <v>2.3015052028099885E-2</v>
      </c>
      <c r="J223" s="3">
        <f t="shared" ref="J223:K223" si="250">$B$4*(4-($M222+(1/2)*I223)/(($H222+(1/2)*$B$4)+100))</f>
        <v>2.3014412157524027E-2</v>
      </c>
      <c r="K223" s="3">
        <f t="shared" si="250"/>
        <v>2.301441217610925E-2</v>
      </c>
      <c r="L223" s="3">
        <f t="shared" si="228"/>
        <v>2.3013772361285816E-2</v>
      </c>
      <c r="M223" s="3">
        <f t="shared" si="229"/>
        <v>16.9779088004647</v>
      </c>
    </row>
    <row r="224" spans="1:13" x14ac:dyDescent="0.25">
      <c r="A224" s="3">
        <f t="shared" si="220"/>
        <v>3.2959999999999532</v>
      </c>
      <c r="B224" s="3">
        <f t="shared" si="221"/>
        <v>17.001061864652915</v>
      </c>
      <c r="D224" s="3">
        <f t="shared" si="222"/>
        <v>3.2959999999999532</v>
      </c>
      <c r="E224" s="3">
        <f t="shared" si="223"/>
        <v>17.000922572825985</v>
      </c>
      <c r="F224" s="3">
        <f t="shared" si="224"/>
        <v>17.00092193308549</v>
      </c>
      <c r="H224" s="3">
        <f t="shared" si="225"/>
        <v>3.2959999999999532</v>
      </c>
      <c r="I224" s="3">
        <f t="shared" si="226"/>
        <v>2.3013772361285816E-2</v>
      </c>
      <c r="J224" s="3">
        <f t="shared" ref="J224:K224" si="251">$B$4*(4-($M223+(1/2)*I224)/(($H223+(1/2)*$B$4)+100))</f>
        <v>2.3013132602210488E-2</v>
      </c>
      <c r="K224" s="3">
        <f t="shared" si="251"/>
        <v>2.3013132620791389E-2</v>
      </c>
      <c r="L224" s="3">
        <f t="shared" si="228"/>
        <v>2.3012492917455534E-2</v>
      </c>
      <c r="M224" s="3">
        <f t="shared" si="229"/>
        <v>17.00092193308549</v>
      </c>
    </row>
    <row r="225" spans="1:13" x14ac:dyDescent="0.25">
      <c r="A225" s="3">
        <f t="shared" si="220"/>
        <v>3.301999999999953</v>
      </c>
      <c r="B225" s="3">
        <f t="shared" si="221"/>
        <v>17.024074349442376</v>
      </c>
      <c r="D225" s="3">
        <f t="shared" si="222"/>
        <v>3.301999999999953</v>
      </c>
      <c r="E225" s="3">
        <f t="shared" si="223"/>
        <v>17.023934426002945</v>
      </c>
      <c r="F225" s="3">
        <f t="shared" si="224"/>
        <v>17.02393378637392</v>
      </c>
      <c r="H225" s="3">
        <f t="shared" si="225"/>
        <v>3.301999999999953</v>
      </c>
      <c r="I225" s="3">
        <f t="shared" si="226"/>
        <v>2.3012492917455534E-2</v>
      </c>
      <c r="J225" s="3">
        <f t="shared" ref="J225:K225" si="252">$B$4*(4-($M224+(1/2)*I225)/(($H224+(1/2)*$B$4)+100))</f>
        <v>2.3011853269854835E-2</v>
      </c>
      <c r="K225" s="3">
        <f t="shared" si="252"/>
        <v>2.3011853288431423E-2</v>
      </c>
      <c r="L225" s="3">
        <f t="shared" si="228"/>
        <v>2.3011213696557245E-2</v>
      </c>
      <c r="M225" s="3">
        <f t="shared" si="229"/>
        <v>17.02393378637392</v>
      </c>
    </row>
    <row r="226" spans="1:13" x14ac:dyDescent="0.25">
      <c r="A226" s="3">
        <f t="shared" si="220"/>
        <v>3.3079999999999528</v>
      </c>
      <c r="B226" s="3">
        <f t="shared" si="221"/>
        <v>17.047085554974732</v>
      </c>
      <c r="D226" s="3">
        <f t="shared" si="222"/>
        <v>3.3079999999999528</v>
      </c>
      <c r="E226" s="3">
        <f t="shared" si="223"/>
        <v>17.046945000070476</v>
      </c>
      <c r="F226" s="3">
        <f t="shared" si="224"/>
        <v>17.046944360552896</v>
      </c>
      <c r="H226" s="3">
        <f t="shared" si="225"/>
        <v>3.3079999999999528</v>
      </c>
      <c r="I226" s="3">
        <f t="shared" si="226"/>
        <v>2.3011213696557245E-2</v>
      </c>
      <c r="J226" s="3">
        <f t="shared" ref="J226:K226" si="253">$B$4*(4-($M225+(1/2)*I226)/(($H225+(1/2)*$B$4)+100))</f>
        <v>2.3010574160405275E-2</v>
      </c>
      <c r="K226" s="3">
        <f t="shared" si="253"/>
        <v>2.3010574178977547E-2</v>
      </c>
      <c r="L226" s="3">
        <f t="shared" si="228"/>
        <v>2.3009934698539149E-2</v>
      </c>
      <c r="M226" s="3">
        <f t="shared" si="229"/>
        <v>17.046944360552896</v>
      </c>
    </row>
    <row r="227" spans="1:13" x14ac:dyDescent="0.25">
      <c r="A227" s="3">
        <f t="shared" si="220"/>
        <v>3.3139999999999525</v>
      </c>
      <c r="B227" s="3">
        <f t="shared" si="221"/>
        <v>17.070095481472876</v>
      </c>
      <c r="D227" s="3">
        <f t="shared" si="222"/>
        <v>3.3139999999999525</v>
      </c>
      <c r="E227" s="3">
        <f t="shared" si="223"/>
        <v>17.069954295251435</v>
      </c>
      <c r="F227" s="3">
        <f t="shared" si="224"/>
        <v>17.069953655845275</v>
      </c>
      <c r="H227" s="3">
        <f t="shared" si="225"/>
        <v>3.3139999999999525</v>
      </c>
      <c r="I227" s="3">
        <f t="shared" si="226"/>
        <v>2.3009934698539149E-2</v>
      </c>
      <c r="J227" s="3">
        <f t="shared" ref="J227:K227" si="254">$B$4*(4-($M226+(1/2)*I227)/(($H226+(1/2)*$B$4)+100))</f>
        <v>2.3009295273810019E-2</v>
      </c>
      <c r="K227" s="3">
        <f t="shared" si="254"/>
        <v>2.3009295292377979E-2</v>
      </c>
      <c r="L227" s="3">
        <f t="shared" si="228"/>
        <v>2.300865592334948E-2</v>
      </c>
      <c r="M227" s="3">
        <f t="shared" si="229"/>
        <v>17.069953655845275</v>
      </c>
    </row>
    <row r="228" spans="1:13" x14ac:dyDescent="0.25">
      <c r="A228" s="3">
        <f t="shared" si="220"/>
        <v>3.3199999999999523</v>
      </c>
      <c r="B228" s="3">
        <f t="shared" si="221"/>
        <v>17.093104129159649</v>
      </c>
      <c r="D228" s="3">
        <f t="shared" si="222"/>
        <v>3.3199999999999523</v>
      </c>
      <c r="E228" s="3">
        <f t="shared" si="223"/>
        <v>17.092962311768623</v>
      </c>
      <c r="F228" s="3">
        <f t="shared" si="224"/>
        <v>17.092961672473855</v>
      </c>
      <c r="H228" s="3">
        <f t="shared" si="225"/>
        <v>3.3199999999999523</v>
      </c>
      <c r="I228" s="3">
        <f t="shared" si="226"/>
        <v>2.300865592334948E-2</v>
      </c>
      <c r="J228" s="3">
        <f t="shared" ref="J228:K228" si="255">$B$4*(4-($M227+(1/2)*I228)/(($H227+(1/2)*$B$4)+100))</f>
        <v>2.300801661001731E-2</v>
      </c>
      <c r="K228" s="3">
        <f t="shared" si="255"/>
        <v>2.3008016628580954E-2</v>
      </c>
      <c r="L228" s="3">
        <f t="shared" si="228"/>
        <v>2.3007377370936478E-2</v>
      </c>
      <c r="M228" s="3">
        <f t="shared" si="229"/>
        <v>17.092961672473855</v>
      </c>
    </row>
    <row r="229" spans="1:13" x14ac:dyDescent="0.25">
      <c r="A229" s="3">
        <f t="shared" si="220"/>
        <v>3.3259999999999521</v>
      </c>
      <c r="B229" s="3">
        <f t="shared" si="221"/>
        <v>17.11611149825784</v>
      </c>
      <c r="D229" s="3">
        <f t="shared" si="222"/>
        <v>3.3259999999999521</v>
      </c>
      <c r="E229" s="3">
        <f t="shared" si="223"/>
        <v>17.115969049844793</v>
      </c>
      <c r="F229" s="3">
        <f t="shared" si="224"/>
        <v>17.115968410661388</v>
      </c>
      <c r="H229" s="3">
        <f t="shared" si="225"/>
        <v>3.3259999999999521</v>
      </c>
      <c r="I229" s="3">
        <f t="shared" si="226"/>
        <v>2.3007377370936478E-2</v>
      </c>
      <c r="J229" s="3">
        <f t="shared" ref="J229:K229" si="256">$B$4*(4-($M228+(1/2)*I229)/(($H228+(1/2)*$B$4)+100))</f>
        <v>2.3006738168975388E-2</v>
      </c>
      <c r="K229" s="3">
        <f t="shared" si="256"/>
        <v>2.3006738187534723E-2</v>
      </c>
      <c r="L229" s="3">
        <f t="shared" si="228"/>
        <v>2.3006099041248396E-2</v>
      </c>
      <c r="M229" s="3">
        <f t="shared" si="229"/>
        <v>17.115968410661388</v>
      </c>
    </row>
    <row r="230" spans="1:13" x14ac:dyDescent="0.25">
      <c r="A230" s="3">
        <f t="shared" si="220"/>
        <v>3.3319999999999519</v>
      </c>
      <c r="B230" s="3">
        <f t="shared" si="221"/>
        <v>17.139117588990189</v>
      </c>
      <c r="D230" s="3">
        <f t="shared" si="222"/>
        <v>3.3319999999999519</v>
      </c>
      <c r="E230" s="3">
        <f t="shared" si="223"/>
        <v>17.138974509702635</v>
      </c>
      <c r="F230" s="3">
        <f t="shared" si="224"/>
        <v>17.138973870630576</v>
      </c>
      <c r="H230" s="3">
        <f t="shared" si="225"/>
        <v>3.3319999999999519</v>
      </c>
      <c r="I230" s="3">
        <f t="shared" si="226"/>
        <v>2.3006099041248396E-2</v>
      </c>
      <c r="J230" s="3">
        <f t="shared" ref="J230:K230" si="257">$B$4*(4-($M229+(1/2)*I230)/(($H229+(1/2)*$B$4)+100))</f>
        <v>2.3005459950632523E-2</v>
      </c>
      <c r="K230" s="3">
        <f t="shared" si="257"/>
        <v>2.3005459969187542E-2</v>
      </c>
      <c r="L230" s="3">
        <f t="shared" si="228"/>
        <v>2.3004820934233505E-2</v>
      </c>
      <c r="M230" s="3">
        <f t="shared" si="229"/>
        <v>17.138973870630576</v>
      </c>
    </row>
    <row r="231" spans="1:13" x14ac:dyDescent="0.25">
      <c r="A231" s="3">
        <f t="shared" si="220"/>
        <v>3.3379999999999517</v>
      </c>
      <c r="B231" s="3">
        <f t="shared" si="221"/>
        <v>17.162122401579378</v>
      </c>
      <c r="D231" s="3">
        <f t="shared" si="222"/>
        <v>3.3379999999999517</v>
      </c>
      <c r="E231" s="3">
        <f t="shared" si="223"/>
        <v>17.161978691564808</v>
      </c>
      <c r="F231" s="3">
        <f t="shared" si="224"/>
        <v>17.161978052604063</v>
      </c>
      <c r="H231" s="3">
        <f t="shared" si="225"/>
        <v>3.3379999999999517</v>
      </c>
      <c r="I231" s="3">
        <f t="shared" si="226"/>
        <v>2.3004820934233505E-2</v>
      </c>
      <c r="J231" s="3">
        <f t="shared" ref="J231:K231" si="258">$B$4*(4-($M230+(1/2)*I231)/(($H230+(1/2)*$B$4)+100))</f>
        <v>2.3004181954936989E-2</v>
      </c>
      <c r="K231" s="3">
        <f t="shared" si="258"/>
        <v>2.3004181973487702E-2</v>
      </c>
      <c r="L231" s="3">
        <f t="shared" si="228"/>
        <v>2.3003543049840092E-2</v>
      </c>
      <c r="M231" s="3">
        <f t="shared" si="229"/>
        <v>17.161978052604063</v>
      </c>
    </row>
    <row r="232" spans="1:13" x14ac:dyDescent="0.25">
      <c r="A232" s="3">
        <f t="shared" si="220"/>
        <v>3.3439999999999515</v>
      </c>
      <c r="B232" s="3">
        <f t="shared" si="221"/>
        <v>17.185125936248042</v>
      </c>
      <c r="D232" s="3">
        <f t="shared" si="222"/>
        <v>3.3439999999999515</v>
      </c>
      <c r="E232" s="3">
        <f t="shared" si="223"/>
        <v>17.184981595653902</v>
      </c>
      <c r="F232" s="3">
        <f t="shared" si="224"/>
        <v>17.184980956804445</v>
      </c>
      <c r="H232" s="3">
        <f t="shared" si="225"/>
        <v>3.3439999999999515</v>
      </c>
      <c r="I232" s="3">
        <f t="shared" si="226"/>
        <v>2.3003543049840092E-2</v>
      </c>
      <c r="J232" s="3">
        <f t="shared" ref="J232:K232" si="259">$B$4*(4-($M231+(1/2)*I232)/(($H231+(1/2)*$B$4)+100))</f>
        <v>2.3002904181837085E-2</v>
      </c>
      <c r="K232" s="3">
        <f t="shared" si="259"/>
        <v>2.3002904200383489E-2</v>
      </c>
      <c r="L232" s="3">
        <f t="shared" si="228"/>
        <v>2.3002265388016464E-2</v>
      </c>
      <c r="M232" s="3">
        <f t="shared" si="229"/>
        <v>17.184980956804445</v>
      </c>
    </row>
    <row r="233" spans="1:13" x14ac:dyDescent="0.25">
      <c r="A233" s="3">
        <f t="shared" si="220"/>
        <v>3.3499999999999512</v>
      </c>
      <c r="B233" s="3">
        <f t="shared" si="221"/>
        <v>17.208128193218766</v>
      </c>
      <c r="D233" s="3">
        <f t="shared" si="222"/>
        <v>3.3499999999999512</v>
      </c>
      <c r="E233" s="3">
        <f t="shared" si="223"/>
        <v>17.20798322219246</v>
      </c>
      <c r="F233" s="3">
        <f t="shared" si="224"/>
        <v>17.207982583454267</v>
      </c>
      <c r="H233" s="3">
        <f t="shared" si="225"/>
        <v>3.3499999999999512</v>
      </c>
      <c r="I233" s="3">
        <f t="shared" si="226"/>
        <v>2.3002265388016464E-2</v>
      </c>
      <c r="J233" s="3">
        <f t="shared" ref="J233:K233" si="260">$B$4*(4-($M232+(1/2)*I233)/(($H232+(1/2)*$B$4)+100))</f>
        <v>2.3001626631281115E-2</v>
      </c>
      <c r="K233" s="3">
        <f t="shared" si="260"/>
        <v>2.300162664982321E-2</v>
      </c>
      <c r="L233" s="3">
        <f t="shared" si="228"/>
        <v>2.300098794871093E-2</v>
      </c>
      <c r="M233" s="3">
        <f t="shared" si="229"/>
        <v>17.207982583454267</v>
      </c>
    </row>
    <row r="234" spans="1:13" x14ac:dyDescent="0.25">
      <c r="A234" s="3">
        <f t="shared" si="220"/>
        <v>3.355999999999951</v>
      </c>
      <c r="B234" s="3">
        <f t="shared" si="221"/>
        <v>17.231129172714081</v>
      </c>
      <c r="D234" s="3">
        <f t="shared" si="222"/>
        <v>3.355999999999951</v>
      </c>
      <c r="E234" s="3">
        <f t="shared" si="223"/>
        <v>17.230983571402977</v>
      </c>
      <c r="F234" s="3">
        <f t="shared" si="224"/>
        <v>17.230982932776023</v>
      </c>
      <c r="H234" s="3">
        <f t="shared" si="225"/>
        <v>3.355999999999951</v>
      </c>
      <c r="I234" s="3">
        <f t="shared" si="226"/>
        <v>2.300098794871093E-2</v>
      </c>
      <c r="J234" s="3">
        <f t="shared" ref="J234:K234" si="261">$B$4*(4-($M233+(1/2)*I234)/(($H233+(1/2)*$B$4)+100))</f>
        <v>2.3000349303217402E-2</v>
      </c>
      <c r="K234" s="3">
        <f t="shared" si="261"/>
        <v>2.3000349321755195E-2</v>
      </c>
      <c r="L234" s="3">
        <f t="shared" si="228"/>
        <v>2.299971073187182E-2</v>
      </c>
      <c r="M234" s="3">
        <f t="shared" si="229"/>
        <v>17.230982932776023</v>
      </c>
    </row>
    <row r="235" spans="1:13" x14ac:dyDescent="0.25">
      <c r="A235" s="3">
        <f t="shared" si="220"/>
        <v>3.3619999999999508</v>
      </c>
      <c r="B235" s="3">
        <f t="shared" si="221"/>
        <v>17.254128874956464</v>
      </c>
      <c r="D235" s="3">
        <f t="shared" si="222"/>
        <v>3.3619999999999508</v>
      </c>
      <c r="E235" s="3">
        <f t="shared" si="223"/>
        <v>17.253982643507893</v>
      </c>
      <c r="F235" s="3">
        <f t="shared" si="224"/>
        <v>17.25398200499215</v>
      </c>
      <c r="H235" s="3">
        <f t="shared" si="225"/>
        <v>3.3619999999999508</v>
      </c>
      <c r="I235" s="3">
        <f t="shared" si="226"/>
        <v>2.299971073187182E-2</v>
      </c>
      <c r="J235" s="3">
        <f t="shared" ref="J235:K235" si="262">$B$4*(4-($M234+(1/2)*I235)/(($H234+(1/2)*$B$4)+100))</f>
        <v>2.2999072197594291E-2</v>
      </c>
      <c r="K235" s="3">
        <f t="shared" si="262"/>
        <v>2.2999072216127778E-2</v>
      </c>
      <c r="L235" s="3">
        <f t="shared" si="228"/>
        <v>2.2998433737447484E-2</v>
      </c>
      <c r="M235" s="3">
        <f t="shared" si="229"/>
        <v>17.25398200499215</v>
      </c>
    </row>
    <row r="236" spans="1:13" x14ac:dyDescent="0.25">
      <c r="A236" s="3">
        <f t="shared" si="220"/>
        <v>3.3679999999999506</v>
      </c>
      <c r="B236" s="3">
        <f t="shared" si="221"/>
        <v>17.277127300168342</v>
      </c>
      <c r="D236" s="3">
        <f t="shared" si="222"/>
        <v>3.3679999999999506</v>
      </c>
      <c r="E236" s="3">
        <f t="shared" si="223"/>
        <v>17.276980438729598</v>
      </c>
      <c r="F236" s="3">
        <f t="shared" si="224"/>
        <v>17.276979800325037</v>
      </c>
      <c r="H236" s="3">
        <f t="shared" si="225"/>
        <v>3.3679999999999506</v>
      </c>
      <c r="I236" s="3">
        <f t="shared" si="226"/>
        <v>2.2998433737447484E-2</v>
      </c>
      <c r="J236" s="3">
        <f t="shared" ref="J236:K236" si="263">$B$4*(4-($M235+(1/2)*I236)/(($H235+(1/2)*$B$4)+100))</f>
        <v>2.299779531436013E-2</v>
      </c>
      <c r="K236" s="3">
        <f t="shared" si="263"/>
        <v>2.2997795332889315E-2</v>
      </c>
      <c r="L236" s="3">
        <f t="shared" si="228"/>
        <v>2.2997156965386286E-2</v>
      </c>
      <c r="M236" s="3">
        <f t="shared" si="229"/>
        <v>17.276979800325037</v>
      </c>
    </row>
    <row r="237" spans="1:13" x14ac:dyDescent="0.25">
      <c r="A237" s="3">
        <f t="shared" si="220"/>
        <v>3.3739999999999504</v>
      </c>
      <c r="B237" s="3">
        <f t="shared" si="221"/>
        <v>17.300124448572092</v>
      </c>
      <c r="D237" s="3">
        <f t="shared" si="222"/>
        <v>3.3739999999999504</v>
      </c>
      <c r="E237" s="3">
        <f t="shared" si="223"/>
        <v>17.299976957290422</v>
      </c>
      <c r="F237" s="3">
        <f t="shared" si="224"/>
        <v>17.299976318997025</v>
      </c>
      <c r="H237" s="3">
        <f t="shared" si="225"/>
        <v>3.3739999999999504</v>
      </c>
      <c r="I237" s="3">
        <f t="shared" si="226"/>
        <v>2.2997156965386286E-2</v>
      </c>
      <c r="J237" s="3">
        <f t="shared" ref="J237:K237" si="264">$B$4*(4-($M236+(1/2)*I237)/(($H236+(1/2)*$B$4)+100))</f>
        <v>2.2996518653463287E-2</v>
      </c>
      <c r="K237" s="3">
        <f t="shared" si="264"/>
        <v>2.299651867198817E-2</v>
      </c>
      <c r="L237" s="3">
        <f t="shared" si="228"/>
        <v>2.2995880415636601E-2</v>
      </c>
      <c r="M237" s="3">
        <f t="shared" si="229"/>
        <v>17.299976318997025</v>
      </c>
    </row>
    <row r="238" spans="1:13" x14ac:dyDescent="0.25">
      <c r="A238" s="3">
        <f t="shared" si="220"/>
        <v>3.3799999999999502</v>
      </c>
      <c r="B238" s="3">
        <f t="shared" si="221"/>
        <v>17.323120320390039</v>
      </c>
      <c r="D238" s="3">
        <f t="shared" si="222"/>
        <v>3.3799999999999502</v>
      </c>
      <c r="E238" s="3">
        <f t="shared" si="223"/>
        <v>17.322972199412661</v>
      </c>
      <c r="F238" s="3">
        <f t="shared" si="224"/>
        <v>17.322971561230396</v>
      </c>
      <c r="H238" s="3">
        <f t="shared" si="225"/>
        <v>3.3799999999999502</v>
      </c>
      <c r="I238" s="3">
        <f t="shared" si="226"/>
        <v>2.2995880415636601E-2</v>
      </c>
      <c r="J238" s="3">
        <f t="shared" ref="J238:K238" si="265">$B$4*(4-($M237+(1/2)*I238)/(($H237+(1/2)*$B$4)+100))</f>
        <v>2.2995242214852153E-2</v>
      </c>
      <c r="K238" s="3">
        <f t="shared" si="265"/>
        <v>2.2995242233372733E-2</v>
      </c>
      <c r="L238" s="3">
        <f t="shared" si="228"/>
        <v>2.2994604088146815E-2</v>
      </c>
      <c r="M238" s="3">
        <f t="shared" si="229"/>
        <v>17.322971561230396</v>
      </c>
    </row>
    <row r="239" spans="1:13" x14ac:dyDescent="0.25">
      <c r="A239" s="3">
        <f t="shared" si="220"/>
        <v>3.3859999999999499</v>
      </c>
      <c r="B239" s="3">
        <f t="shared" si="221"/>
        <v>17.346114915844456</v>
      </c>
      <c r="D239" s="3">
        <f t="shared" si="222"/>
        <v>3.3859999999999499</v>
      </c>
      <c r="E239" s="3">
        <f t="shared" si="223"/>
        <v>17.345966165318544</v>
      </c>
      <c r="F239" s="3">
        <f t="shared" si="224"/>
        <v>17.345965527247387</v>
      </c>
      <c r="H239" s="3">
        <f t="shared" si="225"/>
        <v>3.3859999999999499</v>
      </c>
      <c r="I239" s="3">
        <f t="shared" si="226"/>
        <v>2.2994604088146815E-2</v>
      </c>
      <c r="J239" s="3">
        <f t="shared" ref="J239:K239" si="266">$B$4*(4-($M238+(1/2)*I239)/(($H238+(1/2)*$B$4)+100))</f>
        <v>2.2993965998475117E-2</v>
      </c>
      <c r="K239" s="3">
        <f t="shared" si="266"/>
        <v>2.2993966016991402E-2</v>
      </c>
      <c r="L239" s="3">
        <f t="shared" si="228"/>
        <v>2.2993327982865339E-2</v>
      </c>
      <c r="M239" s="3">
        <f t="shared" si="229"/>
        <v>17.345965527247387</v>
      </c>
    </row>
    <row r="240" spans="1:13" x14ac:dyDescent="0.25">
      <c r="A240" s="3">
        <f t="shared" si="220"/>
        <v>3.3919999999999497</v>
      </c>
      <c r="B240" s="3">
        <f t="shared" si="221"/>
        <v>17.369108235157565</v>
      </c>
      <c r="D240" s="3">
        <f t="shared" si="222"/>
        <v>3.3919999999999497</v>
      </c>
      <c r="E240" s="3">
        <f t="shared" si="223"/>
        <v>17.36895885523025</v>
      </c>
      <c r="F240" s="3">
        <f t="shared" si="224"/>
        <v>17.36895821727018</v>
      </c>
      <c r="H240" s="3">
        <f t="shared" si="225"/>
        <v>3.3919999999999497</v>
      </c>
      <c r="I240" s="3">
        <f t="shared" si="226"/>
        <v>2.2993327982865339E-2</v>
      </c>
      <c r="J240" s="3">
        <f t="shared" ref="J240:K240" si="267">$B$4*(4-($M239+(1/2)*I240)/(($H239+(1/2)*$B$4)+100))</f>
        <v>2.2992690004280603E-2</v>
      </c>
      <c r="K240" s="3">
        <f t="shared" si="267"/>
        <v>2.2992690022792587E-2</v>
      </c>
      <c r="L240" s="3">
        <f t="shared" si="228"/>
        <v>2.2992052099740586E-2</v>
      </c>
      <c r="M240" s="3">
        <f t="shared" si="229"/>
        <v>17.36895821727018</v>
      </c>
    </row>
    <row r="241" spans="1:13" x14ac:dyDescent="0.25">
      <c r="A241" s="3">
        <f t="shared" si="220"/>
        <v>3.3979999999999495</v>
      </c>
      <c r="B241" s="3">
        <f t="shared" si="221"/>
        <v>17.392100278551531</v>
      </c>
      <c r="D241" s="3">
        <f t="shared" si="222"/>
        <v>3.3979999999999495</v>
      </c>
      <c r="E241" s="3">
        <f t="shared" si="223"/>
        <v>17.391950269369922</v>
      </c>
      <c r="F241" s="3">
        <f t="shared" si="224"/>
        <v>17.391949631520905</v>
      </c>
      <c r="H241" s="3">
        <f t="shared" si="225"/>
        <v>3.3979999999999495</v>
      </c>
      <c r="I241" s="3">
        <f t="shared" si="226"/>
        <v>2.2992052099740586E-2</v>
      </c>
      <c r="J241" s="3">
        <f t="shared" ref="J241:K241" si="268">$B$4*(4-($M240+(1/2)*I241)/(($H240+(1/2)*$B$4)+100))</f>
        <v>2.2991414232217029E-2</v>
      </c>
      <c r="K241" s="3">
        <f t="shared" si="268"/>
        <v>2.2991414250724717E-2</v>
      </c>
      <c r="L241" s="3">
        <f t="shared" si="228"/>
        <v>2.2990776438721005E-2</v>
      </c>
      <c r="M241" s="3">
        <f t="shared" si="229"/>
        <v>17.391949631520905</v>
      </c>
    </row>
    <row r="242" spans="1:13" x14ac:dyDescent="0.25">
      <c r="A242" s="3">
        <f t="shared" si="220"/>
        <v>3.4039999999999493</v>
      </c>
      <c r="B242" s="3">
        <f t="shared" si="221"/>
        <v>17.415091046248477</v>
      </c>
      <c r="D242" s="3">
        <f t="shared" si="222"/>
        <v>3.4039999999999493</v>
      </c>
      <c r="E242" s="3">
        <f t="shared" si="223"/>
        <v>17.414940407959627</v>
      </c>
      <c r="F242" s="3">
        <f t="shared" si="224"/>
        <v>17.41493977022164</v>
      </c>
      <c r="H242" s="3">
        <f t="shared" si="225"/>
        <v>3.4039999999999493</v>
      </c>
      <c r="I242" s="3">
        <f t="shared" si="226"/>
        <v>2.2990776438721005E-2</v>
      </c>
      <c r="J242" s="3">
        <f t="shared" ref="J242:K242" si="269">$B$4*(4-($M241+(1/2)*I242)/(($H241+(1/2)*$B$4)+100))</f>
        <v>2.2990138682232843E-2</v>
      </c>
      <c r="K242" s="3">
        <f t="shared" si="269"/>
        <v>2.299013870073624E-2</v>
      </c>
      <c r="L242" s="3">
        <f t="shared" si="228"/>
        <v>2.2989500999755042E-2</v>
      </c>
      <c r="M242" s="3">
        <f t="shared" si="229"/>
        <v>17.41493977022164</v>
      </c>
    </row>
    <row r="243" spans="1:13" x14ac:dyDescent="0.25">
      <c r="A243" s="3">
        <f t="shared" si="220"/>
        <v>3.4099999999999491</v>
      </c>
      <c r="B243" s="3">
        <f t="shared" si="221"/>
        <v>17.438080538470466</v>
      </c>
      <c r="D243" s="3">
        <f t="shared" si="222"/>
        <v>3.4099999999999491</v>
      </c>
      <c r="E243" s="3">
        <f t="shared" si="223"/>
        <v>17.437929271221396</v>
      </c>
      <c r="F243" s="3">
        <f t="shared" si="224"/>
        <v>17.437928633594414</v>
      </c>
      <c r="H243" s="3">
        <f t="shared" si="225"/>
        <v>3.4099999999999491</v>
      </c>
      <c r="I243" s="3">
        <f t="shared" si="226"/>
        <v>2.2989500999755042E-2</v>
      </c>
      <c r="J243" s="3">
        <f t="shared" ref="J243:K243" si="270">$B$4*(4-($M242+(1/2)*I243)/(($H242+(1/2)*$B$4)+100))</f>
        <v>2.2988863354276509E-2</v>
      </c>
      <c r="K243" s="3">
        <f t="shared" si="270"/>
        <v>2.2988863372775607E-2</v>
      </c>
      <c r="L243" s="3">
        <f t="shared" si="228"/>
        <v>2.2988225782791156E-2</v>
      </c>
      <c r="M243" s="3">
        <f t="shared" si="229"/>
        <v>17.437928633594414</v>
      </c>
    </row>
    <row r="244" spans="1:13" x14ac:dyDescent="0.25">
      <c r="A244" s="3">
        <f t="shared" si="220"/>
        <v>3.4159999999999489</v>
      </c>
      <c r="B244" s="3">
        <f t="shared" si="221"/>
        <v>17.461068755439513</v>
      </c>
      <c r="D244" s="3">
        <f t="shared" si="222"/>
        <v>3.4159999999999489</v>
      </c>
      <c r="E244" s="3">
        <f t="shared" si="223"/>
        <v>17.460916859377203</v>
      </c>
      <c r="F244" s="3">
        <f t="shared" si="224"/>
        <v>17.460916221861204</v>
      </c>
      <c r="H244" s="3">
        <f t="shared" si="225"/>
        <v>3.4159999999999489</v>
      </c>
      <c r="I244" s="3">
        <f t="shared" si="226"/>
        <v>2.2988225782791156E-2</v>
      </c>
      <c r="J244" s="3">
        <f t="shared" ref="J244:K244" si="271">$B$4*(4-($M243+(1/2)*I244)/(($H243+(1/2)*$B$4)+100))</f>
        <v>2.2987588248296491E-2</v>
      </c>
      <c r="K244" s="3">
        <f t="shared" si="271"/>
        <v>2.2987588266791301E-2</v>
      </c>
      <c r="L244" s="3">
        <f t="shared" si="228"/>
        <v>2.2986950787777839E-2</v>
      </c>
      <c r="M244" s="3">
        <f t="shared" si="229"/>
        <v>17.460916221861204</v>
      </c>
    </row>
    <row r="245" spans="1:13" x14ac:dyDescent="0.25">
      <c r="A245" s="3">
        <f t="shared" si="220"/>
        <v>3.4219999999999486</v>
      </c>
      <c r="B245" s="3">
        <f t="shared" si="221"/>
        <v>17.484055697377581</v>
      </c>
      <c r="D245" s="3">
        <f t="shared" si="222"/>
        <v>3.4219999999999486</v>
      </c>
      <c r="E245" s="3">
        <f t="shared" si="223"/>
        <v>17.483903172648983</v>
      </c>
      <c r="F245" s="3">
        <f t="shared" si="224"/>
        <v>17.483902535243935</v>
      </c>
      <c r="H245" s="3">
        <f t="shared" si="225"/>
        <v>3.4219999999999486</v>
      </c>
      <c r="I245" s="3">
        <f t="shared" si="226"/>
        <v>2.2986950787777839E-2</v>
      </c>
      <c r="J245" s="3">
        <f t="shared" ref="J245:K245" si="272">$B$4*(4-($M244+(1/2)*I245)/(($H244+(1/2)*$B$4)+100))</f>
        <v>2.2986313364241284E-2</v>
      </c>
      <c r="K245" s="3">
        <f t="shared" si="272"/>
        <v>2.2986313382731799E-2</v>
      </c>
      <c r="L245" s="3">
        <f t="shared" si="228"/>
        <v>2.2985676014663576E-2</v>
      </c>
      <c r="M245" s="3">
        <f t="shared" si="229"/>
        <v>17.483902535243935</v>
      </c>
    </row>
    <row r="246" spans="1:13" x14ac:dyDescent="0.25">
      <c r="A246" s="3">
        <f t="shared" si="220"/>
        <v>3.4279999999999484</v>
      </c>
      <c r="B246" s="3">
        <f t="shared" si="221"/>
        <v>17.507041364506584</v>
      </c>
      <c r="D246" s="3">
        <f t="shared" si="222"/>
        <v>3.4279999999999484</v>
      </c>
      <c r="E246" s="3">
        <f t="shared" si="223"/>
        <v>17.506888211258598</v>
      </c>
      <c r="F246" s="3">
        <f t="shared" si="224"/>
        <v>17.50688757396448</v>
      </c>
      <c r="H246" s="3">
        <f t="shared" si="225"/>
        <v>3.4279999999999484</v>
      </c>
      <c r="I246" s="3">
        <f t="shared" si="226"/>
        <v>2.2985676014663576E-2</v>
      </c>
      <c r="J246" s="3">
        <f t="shared" ref="J246:K246" si="273">$B$4*(4-($M245+(1/2)*I246)/(($H245+(1/2)*$B$4)+100))</f>
        <v>2.2985038702059393E-2</v>
      </c>
      <c r="K246" s="3">
        <f t="shared" si="273"/>
        <v>2.2985038720545616E-2</v>
      </c>
      <c r="L246" s="3">
        <f t="shared" si="228"/>
        <v>2.2984401463396888E-2</v>
      </c>
      <c r="M246" s="3">
        <f t="shared" si="229"/>
        <v>17.50688757396448</v>
      </c>
    </row>
    <row r="247" spans="1:13" x14ac:dyDescent="0.25">
      <c r="A247" s="3">
        <f t="shared" si="220"/>
        <v>3.4339999999999482</v>
      </c>
      <c r="B247" s="3">
        <f t="shared" si="221"/>
        <v>17.530025757048382</v>
      </c>
      <c r="D247" s="3">
        <f t="shared" si="222"/>
        <v>3.4339999999999482</v>
      </c>
      <c r="E247" s="3">
        <f t="shared" si="223"/>
        <v>17.529871975427877</v>
      </c>
      <c r="F247" s="3">
        <f t="shared" si="224"/>
        <v>17.529871338244661</v>
      </c>
      <c r="H247" s="3">
        <f t="shared" si="225"/>
        <v>3.4339999999999482</v>
      </c>
      <c r="I247" s="3">
        <f t="shared" si="226"/>
        <v>2.2984401463396888E-2</v>
      </c>
      <c r="J247" s="3">
        <f t="shared" ref="J247:K247" si="274">$B$4*(4-($M246+(1/2)*I247)/(($H246+(1/2)*$B$4)+100))</f>
        <v>2.2983764261699326E-2</v>
      </c>
      <c r="K247" s="3">
        <f t="shared" si="274"/>
        <v>2.298376428018126E-2</v>
      </c>
      <c r="L247" s="3">
        <f t="shared" si="228"/>
        <v>2.2983127133926293E-2</v>
      </c>
      <c r="M247" s="3">
        <f t="shared" si="229"/>
        <v>17.529871338244661</v>
      </c>
    </row>
    <row r="248" spans="1:13" x14ac:dyDescent="0.25">
      <c r="A248" s="3">
        <f t="shared" si="220"/>
        <v>3.439999999999948</v>
      </c>
      <c r="B248" s="3">
        <f t="shared" si="221"/>
        <v>17.55300887522478</v>
      </c>
      <c r="D248" s="3">
        <f t="shared" si="222"/>
        <v>3.439999999999948</v>
      </c>
      <c r="E248" s="3">
        <f t="shared" si="223"/>
        <v>17.552854465378587</v>
      </c>
      <c r="F248" s="3">
        <f t="shared" si="224"/>
        <v>17.552853828306247</v>
      </c>
      <c r="H248" s="3">
        <f t="shared" si="225"/>
        <v>3.439999999999948</v>
      </c>
      <c r="I248" s="3">
        <f t="shared" si="226"/>
        <v>2.2983127133926293E-2</v>
      </c>
      <c r="J248" s="3">
        <f t="shared" ref="J248:K248" si="275">$B$4*(4-($M247+(1/2)*I248)/(($H247+(1/2)*$B$4)+100))</f>
        <v>2.2982490043109625E-2</v>
      </c>
      <c r="K248" s="3">
        <f t="shared" si="275"/>
        <v>2.2982490061587271E-2</v>
      </c>
      <c r="L248" s="3">
        <f t="shared" si="228"/>
        <v>2.2981853026200334E-2</v>
      </c>
      <c r="M248" s="3">
        <f t="shared" si="229"/>
        <v>17.552853828306247</v>
      </c>
    </row>
    <row r="249" spans="1:13" x14ac:dyDescent="0.25">
      <c r="A249" s="3">
        <f t="shared" si="220"/>
        <v>3.4459999999999478</v>
      </c>
      <c r="B249" s="3">
        <f t="shared" si="221"/>
        <v>17.57599071925754</v>
      </c>
      <c r="D249" s="3">
        <f t="shared" si="222"/>
        <v>3.4459999999999478</v>
      </c>
      <c r="E249" s="3">
        <f t="shared" si="223"/>
        <v>17.575835681332446</v>
      </c>
      <c r="F249" s="3">
        <f t="shared" si="224"/>
        <v>17.575835044370958</v>
      </c>
      <c r="H249" s="3">
        <f t="shared" si="225"/>
        <v>3.4459999999999478</v>
      </c>
      <c r="I249" s="3">
        <f t="shared" si="226"/>
        <v>2.2981853026200334E-2</v>
      </c>
      <c r="J249" s="3">
        <f t="shared" ref="J249:K249" si="276">$B$4*(4-($M248+(1/2)*I249)/(($H248+(1/2)*$B$4)+100))</f>
        <v>2.2981216046238838E-2</v>
      </c>
      <c r="K249" s="3">
        <f t="shared" si="276"/>
        <v>2.2981216064712196E-2</v>
      </c>
      <c r="L249" s="3">
        <f t="shared" si="228"/>
        <v>2.2980579140167566E-2</v>
      </c>
      <c r="M249" s="3">
        <f t="shared" si="229"/>
        <v>17.575835044370958</v>
      </c>
    </row>
    <row r="250" spans="1:13" x14ac:dyDescent="0.25">
      <c r="A250" s="3">
        <f t="shared" si="220"/>
        <v>3.4519999999999476</v>
      </c>
      <c r="B250" s="3">
        <f t="shared" si="221"/>
        <v>17.598971289368365</v>
      </c>
      <c r="D250" s="3">
        <f t="shared" si="222"/>
        <v>3.4519999999999476</v>
      </c>
      <c r="E250" s="3">
        <f t="shared" si="223"/>
        <v>17.598815623511125</v>
      </c>
      <c r="F250" s="3">
        <f t="shared" si="224"/>
        <v>17.598814986660461</v>
      </c>
      <c r="H250" s="3">
        <f t="shared" si="225"/>
        <v>3.4519999999999476</v>
      </c>
      <c r="I250" s="3">
        <f t="shared" si="226"/>
        <v>2.2980579140167566E-2</v>
      </c>
      <c r="J250" s="3">
        <f t="shared" ref="J250:K250" si="277">$B$4*(4-($M249+(1/2)*I250)/(($H249+(1/2)*$B$4)+100))</f>
        <v>2.2979942271035524E-2</v>
      </c>
      <c r="K250" s="3">
        <f t="shared" si="277"/>
        <v>2.2979942289504597E-2</v>
      </c>
      <c r="L250" s="3">
        <f t="shared" si="228"/>
        <v>2.2979305475776566E-2</v>
      </c>
      <c r="M250" s="3">
        <f t="shared" si="229"/>
        <v>17.598814986660461</v>
      </c>
    </row>
    <row r="251" spans="1:13" x14ac:dyDescent="0.25">
      <c r="A251" s="3">
        <f t="shared" si="220"/>
        <v>3.4579999999999473</v>
      </c>
      <c r="B251" s="3">
        <f t="shared" si="221"/>
        <v>17.621950585778912</v>
      </c>
      <c r="D251" s="3">
        <f t="shared" si="222"/>
        <v>3.4579999999999473</v>
      </c>
      <c r="E251" s="3">
        <f t="shared" si="223"/>
        <v>17.621794292136236</v>
      </c>
      <c r="F251" s="3">
        <f t="shared" si="224"/>
        <v>17.621793655396374</v>
      </c>
      <c r="H251" s="3">
        <f t="shared" si="225"/>
        <v>3.4579999999999473</v>
      </c>
      <c r="I251" s="3">
        <f t="shared" si="226"/>
        <v>2.2979305475776566E-2</v>
      </c>
      <c r="J251" s="3">
        <f t="shared" ref="J251:K251" si="278">$B$4*(4-($M250+(1/2)*I251)/(($H250+(1/2)*$B$4)+100))</f>
        <v>2.2978668717448261E-2</v>
      </c>
      <c r="K251" s="3">
        <f t="shared" si="278"/>
        <v>2.2978668735913053E-2</v>
      </c>
      <c r="L251" s="3">
        <f t="shared" si="228"/>
        <v>2.2978032032975909E-2</v>
      </c>
      <c r="M251" s="3">
        <f t="shared" si="229"/>
        <v>17.621793655396374</v>
      </c>
    </row>
    <row r="252" spans="1:13" x14ac:dyDescent="0.25">
      <c r="A252" s="3">
        <f t="shared" si="220"/>
        <v>3.4639999999999471</v>
      </c>
      <c r="B252" s="3">
        <f t="shared" si="221"/>
        <v>17.644928608710782</v>
      </c>
      <c r="D252" s="3">
        <f t="shared" si="222"/>
        <v>3.4639999999999471</v>
      </c>
      <c r="E252" s="3">
        <f t="shared" si="223"/>
        <v>17.644771687429351</v>
      </c>
      <c r="F252" s="3">
        <f t="shared" si="224"/>
        <v>17.644771050800259</v>
      </c>
      <c r="H252" s="3">
        <f t="shared" si="225"/>
        <v>3.4639999999999471</v>
      </c>
      <c r="I252" s="3">
        <f t="shared" si="226"/>
        <v>2.2978032032975909E-2</v>
      </c>
      <c r="J252" s="3">
        <f t="shared" ref="J252:K252" si="279">$B$4*(4-($M251+(1/2)*I252)/(($H251+(1/2)*$B$4)+100))</f>
        <v>2.2977395385425644E-2</v>
      </c>
      <c r="K252" s="3">
        <f t="shared" si="279"/>
        <v>2.2977395403886155E-2</v>
      </c>
      <c r="L252" s="3">
        <f t="shared" si="228"/>
        <v>2.2976758811714203E-2</v>
      </c>
      <c r="M252" s="3">
        <f t="shared" si="229"/>
        <v>17.644771050800259</v>
      </c>
    </row>
    <row r="253" spans="1:13" x14ac:dyDescent="0.25">
      <c r="A253" s="3">
        <f t="shared" si="220"/>
        <v>3.4699999999999469</v>
      </c>
      <c r="B253" s="3">
        <f t="shared" si="221"/>
        <v>17.667905358385525</v>
      </c>
      <c r="D253" s="3">
        <f t="shared" si="222"/>
        <v>3.4699999999999469</v>
      </c>
      <c r="E253" s="3">
        <f t="shared" si="223"/>
        <v>17.667747809611974</v>
      </c>
      <c r="F253" s="3">
        <f t="shared" si="224"/>
        <v>17.66774717309363</v>
      </c>
      <c r="H253" s="3">
        <f t="shared" si="225"/>
        <v>3.4699999999999469</v>
      </c>
      <c r="I253" s="3">
        <f t="shared" si="226"/>
        <v>2.2976758811714203E-2</v>
      </c>
      <c r="J253" s="3">
        <f t="shared" ref="J253:K253" si="280">$B$4*(4-($M252+(1/2)*I253)/(($H252+(1/2)*$B$4)+100))</f>
        <v>2.2976122274916286E-2</v>
      </c>
      <c r="K253" s="3">
        <f t="shared" si="280"/>
        <v>2.2976122293372512E-2</v>
      </c>
      <c r="L253" s="3">
        <f t="shared" si="228"/>
        <v>2.2975485811940064E-2</v>
      </c>
      <c r="M253" s="3">
        <f t="shared" si="229"/>
        <v>17.66774717309363</v>
      </c>
    </row>
    <row r="254" spans="1:13" x14ac:dyDescent="0.25">
      <c r="A254" s="3">
        <f t="shared" si="220"/>
        <v>3.4759999999999467</v>
      </c>
      <c r="B254" s="3">
        <f t="shared" si="221"/>
        <v>17.690880835024643</v>
      </c>
      <c r="D254" s="3">
        <f t="shared" si="222"/>
        <v>3.4759999999999467</v>
      </c>
      <c r="E254" s="3">
        <f t="shared" si="223"/>
        <v>17.690722658905571</v>
      </c>
      <c r="F254" s="3">
        <f t="shared" si="224"/>
        <v>17.690722022497951</v>
      </c>
      <c r="H254" s="3">
        <f t="shared" si="225"/>
        <v>3.4759999999999467</v>
      </c>
      <c r="I254" s="3">
        <f t="shared" si="226"/>
        <v>2.2975485811940064E-2</v>
      </c>
      <c r="J254" s="3">
        <f t="shared" ref="J254:K254" si="281">$B$4*(4-($M253+(1/2)*I254)/(($H253+(1/2)*$B$4)+100))</f>
        <v>2.2974849385868801E-2</v>
      </c>
      <c r="K254" s="3">
        <f t="shared" si="281"/>
        <v>2.2974849404320746E-2</v>
      </c>
      <c r="L254" s="3">
        <f t="shared" si="228"/>
        <v>2.2974213033602111E-2</v>
      </c>
      <c r="M254" s="3">
        <f t="shared" si="229"/>
        <v>17.690722022497951</v>
      </c>
    </row>
    <row r="255" spans="1:13" x14ac:dyDescent="0.25">
      <c r="A255" s="3">
        <f t="shared" si="220"/>
        <v>3.4819999999999465</v>
      </c>
      <c r="B255" s="3">
        <f t="shared" si="221"/>
        <v>17.713855038849587</v>
      </c>
      <c r="D255" s="3">
        <f t="shared" si="222"/>
        <v>3.4819999999999465</v>
      </c>
      <c r="E255" s="3">
        <f t="shared" si="223"/>
        <v>17.713696235531554</v>
      </c>
      <c r="F255" s="3">
        <f t="shared" si="224"/>
        <v>17.713695599234629</v>
      </c>
      <c r="H255" s="3">
        <f t="shared" si="225"/>
        <v>3.4819999999999465</v>
      </c>
      <c r="I255" s="3">
        <f t="shared" si="226"/>
        <v>2.2974213033602111E-2</v>
      </c>
      <c r="J255" s="3">
        <f t="shared" ref="J255:K255" si="282">$B$4*(4-($M254+(1/2)*I255)/(($H254+(1/2)*$B$4)+100))</f>
        <v>2.2973576718231831E-2</v>
      </c>
      <c r="K255" s="3">
        <f t="shared" si="282"/>
        <v>2.2973576736679498E-2</v>
      </c>
      <c r="L255" s="3">
        <f t="shared" si="228"/>
        <v>2.2972940476649002E-2</v>
      </c>
      <c r="M255" s="3">
        <f t="shared" si="229"/>
        <v>17.713695599234629</v>
      </c>
    </row>
    <row r="256" spans="1:13" x14ac:dyDescent="0.25">
      <c r="A256" s="3">
        <f t="shared" si="220"/>
        <v>3.4879999999999463</v>
      </c>
      <c r="B256" s="3">
        <f t="shared" si="221"/>
        <v>17.736827970081752</v>
      </c>
      <c r="D256" s="3">
        <f t="shared" si="222"/>
        <v>3.4879999999999463</v>
      </c>
      <c r="E256" s="3">
        <f t="shared" si="223"/>
        <v>17.736668539711278</v>
      </c>
      <c r="F256" s="3">
        <f t="shared" si="224"/>
        <v>17.736667903525028</v>
      </c>
      <c r="H256" s="3">
        <f t="shared" si="225"/>
        <v>3.4879999999999463</v>
      </c>
      <c r="I256" s="3">
        <f t="shared" si="226"/>
        <v>2.2972940476649002E-2</v>
      </c>
      <c r="J256" s="3">
        <f t="shared" ref="J256:K256" si="283">$B$4*(4-($M255+(1/2)*I256)/(($H255+(1/2)*$B$4)+100))</f>
        <v>2.2972304271954024E-2</v>
      </c>
      <c r="K256" s="3">
        <f t="shared" si="283"/>
        <v>2.2972304290397413E-2</v>
      </c>
      <c r="L256" s="3">
        <f t="shared" si="228"/>
        <v>2.2971668141029394E-2</v>
      </c>
      <c r="M256" s="3">
        <f t="shared" si="229"/>
        <v>17.736667903525028</v>
      </c>
    </row>
    <row r="257" spans="1:13" x14ac:dyDescent="0.25">
      <c r="A257" s="3">
        <f t="shared" si="220"/>
        <v>3.493999999999946</v>
      </c>
      <c r="B257" s="3">
        <f t="shared" si="221"/>
        <v>17.759799628942485</v>
      </c>
      <c r="D257" s="3">
        <f t="shared" si="222"/>
        <v>3.493999999999946</v>
      </c>
      <c r="E257" s="3">
        <f t="shared" si="223"/>
        <v>17.759639571666057</v>
      </c>
      <c r="F257" s="3">
        <f t="shared" si="224"/>
        <v>17.759638935590452</v>
      </c>
      <c r="H257" s="3">
        <f t="shared" si="225"/>
        <v>3.493999999999946</v>
      </c>
      <c r="I257" s="3">
        <f t="shared" si="226"/>
        <v>2.2971668141029394E-2</v>
      </c>
      <c r="J257" s="3">
        <f t="shared" ref="J257:K257" si="284">$B$4*(4-($M256+(1/2)*I257)/(($H256+(1/2)*$B$4)+100))</f>
        <v>2.2971032046984054E-2</v>
      </c>
      <c r="K257" s="3">
        <f t="shared" si="284"/>
        <v>2.2971032065423166E-2</v>
      </c>
      <c r="L257" s="3">
        <f t="shared" si="228"/>
        <v>2.2970396026691958E-2</v>
      </c>
      <c r="M257" s="3">
        <f t="shared" si="229"/>
        <v>17.759638935590452</v>
      </c>
    </row>
    <row r="258" spans="1:13" x14ac:dyDescent="0.25">
      <c r="A258" s="3">
        <f t="shared" si="220"/>
        <v>3.4999999999999458</v>
      </c>
      <c r="B258" s="3">
        <f t="shared" si="221"/>
        <v>17.782770015653082</v>
      </c>
      <c r="D258" s="3">
        <f t="shared" si="222"/>
        <v>3.4999999999999458</v>
      </c>
      <c r="E258" s="3">
        <f t="shared" si="223"/>
        <v>17.782609331617145</v>
      </c>
      <c r="F258" s="3">
        <f t="shared" si="224"/>
        <v>17.782608695652158</v>
      </c>
      <c r="H258" s="3">
        <f t="shared" si="225"/>
        <v>3.4999999999999458</v>
      </c>
      <c r="I258" s="3">
        <f t="shared" si="226"/>
        <v>2.2970396026691958E-2</v>
      </c>
      <c r="J258" s="3">
        <f t="shared" ref="J258:K258" si="285">$B$4*(4-($M257+(1/2)*I258)/(($H257+(1/2)*$B$4)+100))</f>
        <v>2.2969760043270598E-2</v>
      </c>
      <c r="K258" s="3">
        <f t="shared" si="285"/>
        <v>2.2969760061705435E-2</v>
      </c>
      <c r="L258" s="3">
        <f t="shared" si="228"/>
        <v>2.2969124133585383E-2</v>
      </c>
      <c r="M258" s="3">
        <f t="shared" si="229"/>
        <v>17.782608695652158</v>
      </c>
    </row>
    <row r="259" spans="1:13" x14ac:dyDescent="0.25">
      <c r="A259" s="3">
        <f t="shared" si="220"/>
        <v>3.5059999999999456</v>
      </c>
      <c r="B259" s="3">
        <f t="shared" si="221"/>
        <v>17.805739130434784</v>
      </c>
      <c r="D259" s="3">
        <f t="shared" si="222"/>
        <v>3.5059999999999456</v>
      </c>
      <c r="E259" s="3">
        <f t="shared" si="223"/>
        <v>17.805577819785743</v>
      </c>
      <c r="F259" s="3">
        <f t="shared" si="224"/>
        <v>17.805577183931351</v>
      </c>
      <c r="H259" s="3">
        <f t="shared" si="225"/>
        <v>3.5059999999999456</v>
      </c>
      <c r="I259" s="3">
        <f t="shared" si="226"/>
        <v>2.2969124133585383E-2</v>
      </c>
      <c r="J259" s="3">
        <f t="shared" ref="J259:K259" si="286">$B$4*(4-($M258+(1/2)*I259)/(($H258+(1/2)*$B$4)+100))</f>
        <v>2.2968488260762358E-2</v>
      </c>
      <c r="K259" s="3">
        <f t="shared" si="286"/>
        <v>2.2968488279192921E-2</v>
      </c>
      <c r="L259" s="3">
        <f t="shared" si="228"/>
        <v>2.2967852461658375E-2</v>
      </c>
      <c r="M259" s="3">
        <f t="shared" si="229"/>
        <v>17.805577183931351</v>
      </c>
    </row>
    <row r="260" spans="1:13" x14ac:dyDescent="0.25">
      <c r="A260" s="3">
        <f t="shared" si="220"/>
        <v>3.5119999999999454</v>
      </c>
      <c r="B260" s="3">
        <f t="shared" si="221"/>
        <v>17.828706973508783</v>
      </c>
      <c r="D260" s="3">
        <f t="shared" si="222"/>
        <v>3.5119999999999454</v>
      </c>
      <c r="E260" s="3">
        <f t="shared" si="223"/>
        <v>17.82854503639301</v>
      </c>
      <c r="F260" s="3">
        <f t="shared" si="224"/>
        <v>17.828544400649186</v>
      </c>
      <c r="H260" s="3">
        <f t="shared" si="225"/>
        <v>3.5119999999999454</v>
      </c>
      <c r="I260" s="3">
        <f t="shared" si="226"/>
        <v>2.2967852461658375E-2</v>
      </c>
      <c r="J260" s="3">
        <f t="shared" ref="J260:K260" si="287">$B$4*(4-($M259+(1/2)*I260)/(($H259+(1/2)*$B$4)+100))</f>
        <v>2.2967216699408041E-2</v>
      </c>
      <c r="K260" s="3">
        <f t="shared" si="287"/>
        <v>2.2967216717834329E-2</v>
      </c>
      <c r="L260" s="3">
        <f t="shared" si="228"/>
        <v>2.2966581010859657E-2</v>
      </c>
      <c r="M260" s="3">
        <f t="shared" si="229"/>
        <v>17.828544400649186</v>
      </c>
    </row>
    <row r="261" spans="1:13" x14ac:dyDescent="0.25">
      <c r="A261" s="3">
        <f t="shared" si="220"/>
        <v>3.5179999999999452</v>
      </c>
      <c r="B261" s="3">
        <f t="shared" si="221"/>
        <v>17.851673545096222</v>
      </c>
      <c r="D261" s="3">
        <f t="shared" si="222"/>
        <v>3.5179999999999452</v>
      </c>
      <c r="E261" s="3">
        <f t="shared" si="223"/>
        <v>17.851510981660045</v>
      </c>
      <c r="F261" s="3">
        <f t="shared" si="224"/>
        <v>17.851510346026764</v>
      </c>
      <c r="H261" s="3">
        <f t="shared" si="225"/>
        <v>3.5179999999999452</v>
      </c>
      <c r="I261" s="3">
        <f t="shared" si="226"/>
        <v>2.2966581010859657E-2</v>
      </c>
      <c r="J261" s="3">
        <f t="shared" ref="J261:K261" si="288">$B$4*(4-($M260+(1/2)*I261)/(($H260+(1/2)*$B$4)+100))</f>
        <v>2.2965945359156376E-2</v>
      </c>
      <c r="K261" s="3">
        <f t="shared" si="288"/>
        <v>2.2965945377578394E-2</v>
      </c>
      <c r="L261" s="3">
        <f t="shared" si="228"/>
        <v>2.2965309781137963E-2</v>
      </c>
      <c r="M261" s="3">
        <f t="shared" si="229"/>
        <v>17.851510346026764</v>
      </c>
    </row>
    <row r="262" spans="1:13" x14ac:dyDescent="0.25">
      <c r="A262" s="3">
        <f t="shared" si="220"/>
        <v>3.523999999999945</v>
      </c>
      <c r="B262" s="3">
        <f t="shared" si="221"/>
        <v>17.87463884541819</v>
      </c>
      <c r="D262" s="3">
        <f t="shared" si="222"/>
        <v>3.523999999999945</v>
      </c>
      <c r="E262" s="3">
        <f t="shared" si="223"/>
        <v>17.874475655807903</v>
      </c>
      <c r="F262" s="3">
        <f t="shared" si="224"/>
        <v>17.874475020285136</v>
      </c>
      <c r="H262" s="3">
        <f t="shared" si="225"/>
        <v>3.523999999999945</v>
      </c>
      <c r="I262" s="3">
        <f t="shared" si="226"/>
        <v>2.2965309781137963E-2</v>
      </c>
      <c r="J262" s="3">
        <f t="shared" ref="J262:K262" si="289">$B$4*(4-($M261+(1/2)*I262)/(($H261+(1/2)*$B$4)+100))</f>
        <v>2.2964674239956108E-2</v>
      </c>
      <c r="K262" s="3">
        <f t="shared" si="289"/>
        <v>2.2964674258373851E-2</v>
      </c>
      <c r="L262" s="3">
        <f t="shared" si="228"/>
        <v>2.2964038772442033E-2</v>
      </c>
      <c r="M262" s="3">
        <f t="shared" si="229"/>
        <v>17.874475020285136</v>
      </c>
    </row>
    <row r="263" spans="1:13" x14ac:dyDescent="0.25">
      <c r="A263" s="3">
        <f t="shared" si="220"/>
        <v>3.5299999999999447</v>
      </c>
      <c r="B263" s="3">
        <f t="shared" si="221"/>
        <v>17.897602874695725</v>
      </c>
      <c r="D263" s="3">
        <f t="shared" si="222"/>
        <v>3.5299999999999447</v>
      </c>
      <c r="E263" s="3">
        <f t="shared" si="223"/>
        <v>17.897439059057579</v>
      </c>
      <c r="F263" s="3">
        <f t="shared" si="224"/>
        <v>17.897438423645305</v>
      </c>
      <c r="H263" s="3">
        <f t="shared" si="225"/>
        <v>3.5299999999999447</v>
      </c>
      <c r="I263" s="3">
        <f t="shared" si="226"/>
        <v>2.2964038772442037E-2</v>
      </c>
      <c r="J263" s="3">
        <f t="shared" ref="J263:K263" si="290">$B$4*(4-($M262+(1/2)*I263)/(($H262+(1/2)*$B$4)+100))</f>
        <v>2.2963403341755985E-2</v>
      </c>
      <c r="K263" s="3">
        <f t="shared" si="290"/>
        <v>2.2963403360169461E-2</v>
      </c>
      <c r="L263" s="3">
        <f t="shared" si="228"/>
        <v>2.296276798472064E-2</v>
      </c>
      <c r="M263" s="3">
        <f t="shared" si="229"/>
        <v>17.897438423645305</v>
      </c>
    </row>
    <row r="264" spans="1:13" x14ac:dyDescent="0.25">
      <c r="A264" s="3">
        <f t="shared" si="220"/>
        <v>3.5359999999999445</v>
      </c>
      <c r="B264" s="3">
        <f t="shared" si="221"/>
        <v>17.920565633149813</v>
      </c>
      <c r="D264" s="3">
        <f t="shared" si="222"/>
        <v>3.5359999999999445</v>
      </c>
      <c r="E264" s="3">
        <f t="shared" si="223"/>
        <v>17.920401191630024</v>
      </c>
      <c r="F264" s="3">
        <f t="shared" si="224"/>
        <v>17.920400556328218</v>
      </c>
      <c r="H264" s="3">
        <f t="shared" si="225"/>
        <v>3.5359999999999445</v>
      </c>
      <c r="I264" s="3">
        <f t="shared" si="226"/>
        <v>2.296276798472064E-2</v>
      </c>
      <c r="J264" s="3">
        <f t="shared" ref="J264:K264" si="291">$B$4*(4-($M263+(1/2)*I264)/(($H263+(1/2)*$B$4)+100))</f>
        <v>2.2962132664504784E-2</v>
      </c>
      <c r="K264" s="3">
        <f t="shared" si="291"/>
        <v>2.2962132682913996E-2</v>
      </c>
      <c r="L264" s="3">
        <f t="shared" si="228"/>
        <v>2.2961497417922565E-2</v>
      </c>
      <c r="M264" s="3">
        <f t="shared" si="229"/>
        <v>17.920400556328218</v>
      </c>
    </row>
    <row r="265" spans="1:13" x14ac:dyDescent="0.25">
      <c r="A265" s="3">
        <f t="shared" si="220"/>
        <v>3.5419999999999443</v>
      </c>
      <c r="B265" s="3">
        <f t="shared" si="221"/>
        <v>17.943527121001392</v>
      </c>
      <c r="D265" s="3">
        <f t="shared" si="222"/>
        <v>3.5419999999999443</v>
      </c>
      <c r="E265" s="3">
        <f t="shared" si="223"/>
        <v>17.943362053746142</v>
      </c>
      <c r="F265" s="3">
        <f t="shared" si="224"/>
        <v>17.943361418554773</v>
      </c>
      <c r="H265" s="3">
        <f t="shared" si="225"/>
        <v>3.5419999999999443</v>
      </c>
      <c r="I265" s="3">
        <f t="shared" si="226"/>
        <v>2.2961497417922565E-2</v>
      </c>
      <c r="J265" s="3">
        <f t="shared" ref="J265:K265" si="292">$B$4*(4-($M264+(1/2)*I265)/(($H264+(1/2)*$B$4)+100))</f>
        <v>2.2960862208151293E-2</v>
      </c>
      <c r="K265" s="3">
        <f t="shared" si="292"/>
        <v>2.2960862226556238E-2</v>
      </c>
      <c r="L265" s="3">
        <f t="shared" si="228"/>
        <v>2.2960227071996596E-2</v>
      </c>
      <c r="M265" s="3">
        <f t="shared" si="229"/>
        <v>17.943361418554773</v>
      </c>
    </row>
    <row r="266" spans="1:13" x14ac:dyDescent="0.25">
      <c r="A266" s="3">
        <f t="shared" ref="A266:A329" si="293">A265+$B$4</f>
        <v>3.5479999999999441</v>
      </c>
      <c r="B266" s="3">
        <f t="shared" ref="B266:B329" si="294">B265+$B$4*(4-B265/(A265+100))</f>
        <v>17.966487338471346</v>
      </c>
      <c r="D266" s="3">
        <f t="shared" ref="D266:D329" si="295">D265+$B$4</f>
        <v>3.5479999999999441</v>
      </c>
      <c r="E266" s="3">
        <f t="shared" ref="E266:E329" si="296">F265+$B$4*(4-F265/(D265+100))</f>
        <v>17.96632164562677</v>
      </c>
      <c r="F266" s="3">
        <f t="shared" ref="F266:F329" si="297">F265+($B$4/2)*(4-F265/(D265+100)+4-E266/(D266+100))</f>
        <v>17.966321010545816</v>
      </c>
      <c r="H266" s="3">
        <f t="shared" ref="H266:H329" si="298">H265+$B$4</f>
        <v>3.5479999999999441</v>
      </c>
      <c r="I266" s="3">
        <f t="shared" ref="I266:I329" si="299">$B$4*(4-M265/(H265+100))</f>
        <v>2.2960227071996596E-2</v>
      </c>
      <c r="J266" s="3">
        <f t="shared" ref="J266:K266" si="300">$B$4*(4-($M265+(1/2)*I266)/(($H265+(1/2)*$B$4)+100))</f>
        <v>2.2959591972644314E-2</v>
      </c>
      <c r="K266" s="3">
        <f t="shared" si="300"/>
        <v>2.2959591991044991E-2</v>
      </c>
      <c r="L266" s="3">
        <f t="shared" ref="L266:L329" si="301">$B$4*(4-($M265+K266)/(($H265+$B$4)+100))</f>
        <v>2.295895694689154E-2</v>
      </c>
      <c r="M266" s="3">
        <f t="shared" ref="M266:M329" si="302">M265+(1/6)*(I266+2*J266+2*K266+L266)</f>
        <v>17.966321010545816</v>
      </c>
    </row>
    <row r="267" spans="1:13" x14ac:dyDescent="0.25">
      <c r="A267" s="3">
        <f t="shared" si="293"/>
        <v>3.5539999999999439</v>
      </c>
      <c r="B267" s="3">
        <f t="shared" si="294"/>
        <v>17.98944628578051</v>
      </c>
      <c r="D267" s="3">
        <f t="shared" si="295"/>
        <v>3.5539999999999439</v>
      </c>
      <c r="E267" s="3">
        <f t="shared" si="296"/>
        <v>17.989279967492706</v>
      </c>
      <c r="F267" s="3">
        <f t="shared" si="297"/>
        <v>17.989279332522145</v>
      </c>
      <c r="H267" s="3">
        <f t="shared" si="298"/>
        <v>3.5539999999999439</v>
      </c>
      <c r="I267" s="3">
        <f t="shared" si="299"/>
        <v>2.295895694689154E-2</v>
      </c>
      <c r="J267" s="3">
        <f t="shared" ref="J267:K267" si="303">$B$4*(4-($M266+(1/2)*I267)/(($H266+(1/2)*$B$4)+100))</f>
        <v>2.2958321957932657E-2</v>
      </c>
      <c r="K267" s="3">
        <f t="shared" si="303"/>
        <v>2.295832197632907E-2</v>
      </c>
      <c r="L267" s="3">
        <f t="shared" si="301"/>
        <v>2.2957687042556223E-2</v>
      </c>
      <c r="M267" s="3">
        <f t="shared" si="302"/>
        <v>17.989279332522145</v>
      </c>
    </row>
    <row r="268" spans="1:13" x14ac:dyDescent="0.25">
      <c r="A268" s="3">
        <f t="shared" si="293"/>
        <v>3.5599999999999437</v>
      </c>
      <c r="B268" s="3">
        <f t="shared" si="294"/>
        <v>18.012403963149662</v>
      </c>
      <c r="D268" s="3">
        <f t="shared" si="295"/>
        <v>3.5599999999999437</v>
      </c>
      <c r="E268" s="3">
        <f t="shared" si="296"/>
        <v>18.012237019564701</v>
      </c>
      <c r="F268" s="3">
        <f t="shared" si="297"/>
        <v>18.012236384704501</v>
      </c>
      <c r="H268" s="3">
        <f t="shared" si="298"/>
        <v>3.5599999999999437</v>
      </c>
      <c r="I268" s="3">
        <f t="shared" si="299"/>
        <v>2.2957687042556223E-2</v>
      </c>
      <c r="J268" s="3">
        <f t="shared" ref="J268:K268" si="304">$B$4*(4-($M267+(1/2)*I268)/(($H267+(1/2)*$B$4)+100))</f>
        <v>2.2957052163965156E-2</v>
      </c>
      <c r="K268" s="3">
        <f t="shared" si="304"/>
        <v>2.2957052182357305E-2</v>
      </c>
      <c r="L268" s="3">
        <f t="shared" si="301"/>
        <v>2.2956417358939486E-2</v>
      </c>
      <c r="M268" s="3">
        <f t="shared" si="302"/>
        <v>18.012236384704501</v>
      </c>
    </row>
    <row r="269" spans="1:13" x14ac:dyDescent="0.25">
      <c r="A269" s="3">
        <f t="shared" si="293"/>
        <v>3.5659999999999434</v>
      </c>
      <c r="B269" s="3">
        <f t="shared" si="294"/>
        <v>18.035360370799538</v>
      </c>
      <c r="D269" s="3">
        <f t="shared" si="295"/>
        <v>3.5659999999999434</v>
      </c>
      <c r="E269" s="3">
        <f t="shared" si="296"/>
        <v>18.035192802063442</v>
      </c>
      <c r="F269" s="3">
        <f t="shared" si="297"/>
        <v>18.035192167313578</v>
      </c>
      <c r="H269" s="3">
        <f t="shared" si="298"/>
        <v>3.5659999999999434</v>
      </c>
      <c r="I269" s="3">
        <f t="shared" si="299"/>
        <v>2.2956417358939486E-2</v>
      </c>
      <c r="J269" s="3">
        <f t="shared" ref="J269:K269" si="305">$B$4*(4-($M268+(1/2)*I269)/(($H268+(1/2)*$B$4)+100))</f>
        <v>2.2955782590690654E-2</v>
      </c>
      <c r="K269" s="3">
        <f t="shared" si="305"/>
        <v>2.2955782609078542E-2</v>
      </c>
      <c r="L269" s="3">
        <f t="shared" si="301"/>
        <v>2.2955147895990177E-2</v>
      </c>
      <c r="M269" s="3">
        <f t="shared" si="302"/>
        <v>18.035192167313578</v>
      </c>
    </row>
    <row r="270" spans="1:13" x14ac:dyDescent="0.25">
      <c r="A270" s="3">
        <f t="shared" si="293"/>
        <v>3.5719999999999432</v>
      </c>
      <c r="B270" s="3">
        <f t="shared" si="294"/>
        <v>18.058315508950816</v>
      </c>
      <c r="D270" s="3">
        <f t="shared" si="295"/>
        <v>3.5719999999999432</v>
      </c>
      <c r="E270" s="3">
        <f t="shared" si="296"/>
        <v>18.058147315209567</v>
      </c>
      <c r="F270" s="3">
        <f t="shared" si="297"/>
        <v>18.058146680570019</v>
      </c>
      <c r="H270" s="3">
        <f t="shared" si="298"/>
        <v>3.5719999999999432</v>
      </c>
      <c r="I270" s="3">
        <f t="shared" si="299"/>
        <v>2.2955147895990177E-2</v>
      </c>
      <c r="J270" s="3">
        <f t="shared" ref="J270:K270" si="306">$B$4*(4-($M269+(1/2)*I270)/(($H269+(1/2)*$B$4)+100))</f>
        <v>2.2954513238058014E-2</v>
      </c>
      <c r="K270" s="3">
        <f t="shared" si="306"/>
        <v>2.2954513256441642E-2</v>
      </c>
      <c r="L270" s="3">
        <f t="shared" si="301"/>
        <v>2.2953878653657167E-2</v>
      </c>
      <c r="M270" s="3">
        <f t="shared" si="302"/>
        <v>18.058146680570019</v>
      </c>
    </row>
    <row r="271" spans="1:13" x14ac:dyDescent="0.25">
      <c r="A271" s="3">
        <f t="shared" si="293"/>
        <v>3.577999999999943</v>
      </c>
      <c r="B271" s="3">
        <f t="shared" si="294"/>
        <v>18.081269377824125</v>
      </c>
      <c r="D271" s="3">
        <f t="shared" si="295"/>
        <v>3.577999999999943</v>
      </c>
      <c r="E271" s="3">
        <f t="shared" si="296"/>
        <v>18.081100559223675</v>
      </c>
      <c r="F271" s="3">
        <f t="shared" si="297"/>
        <v>18.081099924694414</v>
      </c>
      <c r="H271" s="3">
        <f t="shared" si="298"/>
        <v>3.577999999999943</v>
      </c>
      <c r="I271" s="3">
        <f t="shared" si="299"/>
        <v>2.2953878653657167E-2</v>
      </c>
      <c r="J271" s="3">
        <f t="shared" ref="J271:K271" si="307">$B$4*(4-($M270+(1/2)*I271)/(($H270+(1/2)*$B$4)+100))</f>
        <v>2.2953244106016114E-2</v>
      </c>
      <c r="K271" s="3">
        <f t="shared" si="307"/>
        <v>2.2953244124395481E-2</v>
      </c>
      <c r="L271" s="3">
        <f t="shared" si="301"/>
        <v>2.2952609631889335E-2</v>
      </c>
      <c r="M271" s="3">
        <f t="shared" si="302"/>
        <v>18.081099924694414</v>
      </c>
    </row>
    <row r="272" spans="1:13" x14ac:dyDescent="0.25">
      <c r="A272" s="3">
        <f t="shared" si="293"/>
        <v>3.5839999999999428</v>
      </c>
      <c r="B272" s="3">
        <f t="shared" si="294"/>
        <v>18.104221977640041</v>
      </c>
      <c r="D272" s="3">
        <f t="shared" si="295"/>
        <v>3.5839999999999428</v>
      </c>
      <c r="E272" s="3">
        <f t="shared" si="296"/>
        <v>18.104052534326303</v>
      </c>
      <c r="F272" s="3">
        <f t="shared" si="297"/>
        <v>18.104051899907301</v>
      </c>
      <c r="H272" s="3">
        <f t="shared" si="298"/>
        <v>3.5839999999999428</v>
      </c>
      <c r="I272" s="3">
        <f t="shared" si="299"/>
        <v>2.2952609631889335E-2</v>
      </c>
      <c r="J272" s="3">
        <f t="shared" ref="J272:K272" si="308">$B$4*(4-($M271+(1/2)*I272)/(($H271+(1/2)*$B$4)+100))</f>
        <v>2.2951975194513839E-2</v>
      </c>
      <c r="K272" s="3">
        <f t="shared" si="308"/>
        <v>2.2951975212888946E-2</v>
      </c>
      <c r="L272" s="3">
        <f t="shared" si="301"/>
        <v>2.2951340830635585E-2</v>
      </c>
      <c r="M272" s="3">
        <f t="shared" si="302"/>
        <v>18.104051899907301</v>
      </c>
    </row>
    <row r="273" spans="1:13" x14ac:dyDescent="0.25">
      <c r="A273" s="3">
        <f t="shared" si="293"/>
        <v>3.5899999999999426</v>
      </c>
      <c r="B273" s="3">
        <f t="shared" si="294"/>
        <v>18.127173308619092</v>
      </c>
      <c r="D273" s="3">
        <f t="shared" si="295"/>
        <v>3.5899999999999426</v>
      </c>
      <c r="E273" s="3">
        <f t="shared" si="296"/>
        <v>18.127003240737935</v>
      </c>
      <c r="F273" s="3">
        <f t="shared" si="297"/>
        <v>18.127002606429173</v>
      </c>
      <c r="H273" s="3">
        <f t="shared" si="298"/>
        <v>3.5899999999999426</v>
      </c>
      <c r="I273" s="3">
        <f t="shared" si="299"/>
        <v>2.2951340830635585E-2</v>
      </c>
      <c r="J273" s="3">
        <f t="shared" ref="J273:K273" si="309">$B$4*(4-($M272+(1/2)*I273)/(($H272+(1/2)*$B$4)+100))</f>
        <v>2.2950706503500094E-2</v>
      </c>
      <c r="K273" s="3">
        <f t="shared" si="309"/>
        <v>2.2950706521870947E-2</v>
      </c>
      <c r="L273" s="3">
        <f t="shared" si="301"/>
        <v>2.295007224984482E-2</v>
      </c>
      <c r="M273" s="3">
        <f t="shared" si="302"/>
        <v>18.127002606429173</v>
      </c>
    </row>
    <row r="274" spans="1:13" x14ac:dyDescent="0.25">
      <c r="A274" s="3">
        <f t="shared" si="293"/>
        <v>3.5959999999999424</v>
      </c>
      <c r="B274" s="3">
        <f t="shared" si="294"/>
        <v>18.150123370981756</v>
      </c>
      <c r="D274" s="3">
        <f t="shared" si="295"/>
        <v>3.5959999999999424</v>
      </c>
      <c r="E274" s="3">
        <f t="shared" si="296"/>
        <v>18.149952678679018</v>
      </c>
      <c r="F274" s="3">
        <f t="shared" si="297"/>
        <v>18.149952044480461</v>
      </c>
      <c r="H274" s="3">
        <f t="shared" si="298"/>
        <v>3.5959999999999424</v>
      </c>
      <c r="I274" s="3">
        <f t="shared" si="299"/>
        <v>2.295007224984482E-2</v>
      </c>
      <c r="J274" s="3">
        <f t="shared" ref="J274:K274" si="310">$B$4*(4-($M273+(1/2)*I274)/(($H273+(1/2)*$B$4)+100))</f>
        <v>2.2949438032923802E-2</v>
      </c>
      <c r="K274" s="3">
        <f t="shared" si="310"/>
        <v>2.2949438051290398E-2</v>
      </c>
      <c r="L274" s="3">
        <f t="shared" si="301"/>
        <v>2.2948803889465973E-2</v>
      </c>
      <c r="M274" s="3">
        <f t="shared" si="302"/>
        <v>18.149952044480461</v>
      </c>
    </row>
    <row r="275" spans="1:13" x14ac:dyDescent="0.25">
      <c r="A275" s="3">
        <f t="shared" si="293"/>
        <v>3.6019999999999421</v>
      </c>
      <c r="B275" s="3">
        <f t="shared" si="294"/>
        <v>18.173072164948454</v>
      </c>
      <c r="D275" s="3">
        <f t="shared" si="295"/>
        <v>3.6019999999999421</v>
      </c>
      <c r="E275" s="3">
        <f t="shared" si="296"/>
        <v>18.172900848369927</v>
      </c>
      <c r="F275" s="3">
        <f t="shared" si="297"/>
        <v>18.172900214281558</v>
      </c>
      <c r="H275" s="3">
        <f t="shared" si="298"/>
        <v>3.6019999999999421</v>
      </c>
      <c r="I275" s="3">
        <f t="shared" si="299"/>
        <v>2.2948803889465973E-2</v>
      </c>
      <c r="J275" s="3">
        <f t="shared" ref="J275:K275" si="311">$B$4*(4-($M274+(1/2)*I275)/(($H274+(1/2)*$B$4)+100))</f>
        <v>2.2948169782733896E-2</v>
      </c>
      <c r="K275" s="3">
        <f t="shared" si="311"/>
        <v>2.2948169801096235E-2</v>
      </c>
      <c r="L275" s="3">
        <f t="shared" si="301"/>
        <v>2.2947535749447991E-2</v>
      </c>
      <c r="M275" s="3">
        <f t="shared" si="302"/>
        <v>18.172900214281558</v>
      </c>
    </row>
    <row r="276" spans="1:13" x14ac:dyDescent="0.25">
      <c r="A276" s="3">
        <f t="shared" si="293"/>
        <v>3.6079999999999419</v>
      </c>
      <c r="B276" s="3">
        <f t="shared" si="294"/>
        <v>18.196019690739561</v>
      </c>
      <c r="D276" s="3">
        <f t="shared" si="295"/>
        <v>3.6079999999999419</v>
      </c>
      <c r="E276" s="3">
        <f t="shared" si="296"/>
        <v>18.195847750031007</v>
      </c>
      <c r="F276" s="3">
        <f t="shared" si="297"/>
        <v>18.195847116052796</v>
      </c>
      <c r="H276" s="3">
        <f t="shared" si="298"/>
        <v>3.6079999999999419</v>
      </c>
      <c r="I276" s="3">
        <f t="shared" si="299"/>
        <v>2.2947535749447991E-2</v>
      </c>
      <c r="J276" s="3">
        <f t="shared" ref="J276:K276" si="312">$B$4*(4-($M275+(1/2)*I276)/(($H275+(1/2)*$B$4)+100))</f>
        <v>2.2946901752879324E-2</v>
      </c>
      <c r="K276" s="3">
        <f t="shared" si="312"/>
        <v>2.2946901771237413E-2</v>
      </c>
      <c r="L276" s="3">
        <f t="shared" si="301"/>
        <v>2.2946267829739821E-2</v>
      </c>
      <c r="M276" s="3">
        <f t="shared" si="302"/>
        <v>18.195847116052796</v>
      </c>
    </row>
    <row r="277" spans="1:13" x14ac:dyDescent="0.25">
      <c r="A277" s="3">
        <f t="shared" si="293"/>
        <v>3.6139999999999417</v>
      </c>
      <c r="B277" s="3">
        <f t="shared" si="294"/>
        <v>18.218965948575399</v>
      </c>
      <c r="D277" s="3">
        <f t="shared" si="295"/>
        <v>3.6139999999999417</v>
      </c>
      <c r="E277" s="3">
        <f t="shared" si="296"/>
        <v>18.218793383882534</v>
      </c>
      <c r="F277" s="3">
        <f t="shared" si="297"/>
        <v>18.218792750014458</v>
      </c>
      <c r="H277" s="3">
        <f t="shared" si="298"/>
        <v>3.6139999999999417</v>
      </c>
      <c r="I277" s="3">
        <f t="shared" si="299"/>
        <v>2.2946267829739821E-2</v>
      </c>
      <c r="J277" s="3">
        <f t="shared" ref="J277:K277" si="313">$B$4*(4-($M276+(1/2)*I277)/(($H276+(1/2)*$B$4)+100))</f>
        <v>2.2945633943309052E-2</v>
      </c>
      <c r="K277" s="3">
        <f t="shared" si="313"/>
        <v>2.2945633961662888E-2</v>
      </c>
      <c r="L277" s="3">
        <f t="shared" si="301"/>
        <v>2.2945000130290435E-2</v>
      </c>
      <c r="M277" s="3">
        <f t="shared" si="302"/>
        <v>18.218792750014458</v>
      </c>
    </row>
    <row r="278" spans="1:13" x14ac:dyDescent="0.25">
      <c r="A278" s="3">
        <f t="shared" si="293"/>
        <v>3.6199999999999415</v>
      </c>
      <c r="B278" s="3">
        <f t="shared" si="294"/>
        <v>18.241910938676238</v>
      </c>
      <c r="D278" s="3">
        <f t="shared" si="295"/>
        <v>3.6199999999999415</v>
      </c>
      <c r="E278" s="3">
        <f t="shared" si="296"/>
        <v>18.241737750144747</v>
      </c>
      <c r="F278" s="3">
        <f t="shared" si="297"/>
        <v>18.24173711638678</v>
      </c>
      <c r="H278" s="3">
        <f t="shared" si="298"/>
        <v>3.6199999999999415</v>
      </c>
      <c r="I278" s="3">
        <f t="shared" si="299"/>
        <v>2.2945000130290435E-2</v>
      </c>
      <c r="J278" s="3">
        <f t="shared" ref="J278:K278" si="314">$B$4*(4-($M277+(1/2)*I278)/(($H277+(1/2)*$B$4)+100))</f>
        <v>2.2944366353972054E-2</v>
      </c>
      <c r="K278" s="3">
        <f t="shared" si="314"/>
        <v>2.294436637232164E-2</v>
      </c>
      <c r="L278" s="3">
        <f t="shared" si="301"/>
        <v>2.2943732651048824E-2</v>
      </c>
      <c r="M278" s="3">
        <f t="shared" si="302"/>
        <v>18.24173711638678</v>
      </c>
    </row>
    <row r="279" spans="1:13" x14ac:dyDescent="0.25">
      <c r="A279" s="3">
        <f t="shared" si="293"/>
        <v>3.6259999999999413</v>
      </c>
      <c r="B279" s="3">
        <f t="shared" si="294"/>
        <v>18.264854661262302</v>
      </c>
      <c r="D279" s="3">
        <f t="shared" si="295"/>
        <v>3.6259999999999413</v>
      </c>
      <c r="E279" s="3">
        <f t="shared" si="296"/>
        <v>18.264680849037827</v>
      </c>
      <c r="F279" s="3">
        <f t="shared" si="297"/>
        <v>18.264680215389941</v>
      </c>
      <c r="H279" s="3">
        <f t="shared" si="298"/>
        <v>3.6259999999999413</v>
      </c>
      <c r="I279" s="3">
        <f t="shared" si="299"/>
        <v>2.2943732651048824E-2</v>
      </c>
      <c r="J279" s="3">
        <f t="shared" ref="J279:K279" si="315">$B$4*(4-($M278+(1/2)*I279)/(($H278+(1/2)*$B$4)+100))</f>
        <v>2.294309898481733E-2</v>
      </c>
      <c r="K279" s="3">
        <f t="shared" si="315"/>
        <v>2.2943099003162666E-2</v>
      </c>
      <c r="L279" s="3">
        <f t="shared" si="301"/>
        <v>2.2942465391963991E-2</v>
      </c>
      <c r="M279" s="3">
        <f t="shared" si="302"/>
        <v>18.264680215389941</v>
      </c>
    </row>
    <row r="280" spans="1:13" x14ac:dyDescent="0.25">
      <c r="A280" s="3">
        <f t="shared" si="293"/>
        <v>3.6319999999999411</v>
      </c>
      <c r="B280" s="3">
        <f t="shared" si="294"/>
        <v>18.287797116553758</v>
      </c>
      <c r="D280" s="3">
        <f t="shared" si="295"/>
        <v>3.6319999999999411</v>
      </c>
      <c r="E280" s="3">
        <f t="shared" si="296"/>
        <v>18.287622680781904</v>
      </c>
      <c r="F280" s="3">
        <f t="shared" si="297"/>
        <v>18.287622047244074</v>
      </c>
      <c r="H280" s="3">
        <f t="shared" si="298"/>
        <v>3.6319999999999411</v>
      </c>
      <c r="I280" s="3">
        <f t="shared" si="299"/>
        <v>2.2942465391963991E-2</v>
      </c>
      <c r="J280" s="3">
        <f t="shared" ref="J280:K280" si="316">$B$4*(4-($M279+(1/2)*I280)/(($H279+(1/2)*$B$4)+100))</f>
        <v>2.2941831835793885E-2</v>
      </c>
      <c r="K280" s="3">
        <f t="shared" si="316"/>
        <v>2.294183185413497E-2</v>
      </c>
      <c r="L280" s="3">
        <f t="shared" si="301"/>
        <v>2.2941198352984943E-2</v>
      </c>
      <c r="M280" s="3">
        <f t="shared" si="302"/>
        <v>18.287622047244074</v>
      </c>
    </row>
    <row r="281" spans="1:13" x14ac:dyDescent="0.25">
      <c r="A281" s="3">
        <f t="shared" si="293"/>
        <v>3.6379999999999408</v>
      </c>
      <c r="B281" s="3">
        <f t="shared" si="294"/>
        <v>18.310738304770723</v>
      </c>
      <c r="D281" s="3">
        <f t="shared" si="295"/>
        <v>3.6379999999999408</v>
      </c>
      <c r="E281" s="3">
        <f t="shared" si="296"/>
        <v>18.310563245597059</v>
      </c>
      <c r="F281" s="3">
        <f t="shared" si="297"/>
        <v>18.31056261216926</v>
      </c>
      <c r="H281" s="3">
        <f t="shared" si="298"/>
        <v>3.6379999999999408</v>
      </c>
      <c r="I281" s="3">
        <f t="shared" si="299"/>
        <v>2.2941198352984943E-2</v>
      </c>
      <c r="J281" s="3">
        <f t="shared" ref="J281:K281" si="317">$B$4*(4-($M280+(1/2)*I281)/(($H280+(1/2)*$B$4)+100))</f>
        <v>2.2940564906850744E-2</v>
      </c>
      <c r="K281" s="3">
        <f t="shared" si="317"/>
        <v>2.2940564925187583E-2</v>
      </c>
      <c r="L281" s="3">
        <f t="shared" si="301"/>
        <v>2.2939931534060713E-2</v>
      </c>
      <c r="M281" s="3">
        <f t="shared" si="302"/>
        <v>18.31056261216926</v>
      </c>
    </row>
    <row r="282" spans="1:13" x14ac:dyDescent="0.25">
      <c r="A282" s="3">
        <f t="shared" si="293"/>
        <v>3.6439999999999406</v>
      </c>
      <c r="B282" s="3">
        <f t="shared" si="294"/>
        <v>18.333678226133266</v>
      </c>
      <c r="D282" s="3">
        <f t="shared" si="295"/>
        <v>3.6439999999999406</v>
      </c>
      <c r="E282" s="3">
        <f t="shared" si="296"/>
        <v>18.333502543703322</v>
      </c>
      <c r="F282" s="3">
        <f t="shared" si="297"/>
        <v>18.333501910385529</v>
      </c>
      <c r="H282" s="3">
        <f t="shared" si="298"/>
        <v>3.6439999999999406</v>
      </c>
      <c r="I282" s="3">
        <f t="shared" si="299"/>
        <v>2.2939931534060713E-2</v>
      </c>
      <c r="J282" s="3">
        <f t="shared" ref="J282:K282" si="318">$B$4*(4-($M281+(1/2)*I282)/(($H281+(1/2)*$B$4)+100))</f>
        <v>2.2939298197936938E-2</v>
      </c>
      <c r="K282" s="3">
        <f t="shared" si="318"/>
        <v>2.2939298216269534E-2</v>
      </c>
      <c r="L282" s="3">
        <f t="shared" si="301"/>
        <v>2.2938664935140355E-2</v>
      </c>
      <c r="M282" s="3">
        <f t="shared" si="302"/>
        <v>18.333501910385529</v>
      </c>
    </row>
    <row r="283" spans="1:13" x14ac:dyDescent="0.25">
      <c r="A283" s="3">
        <f t="shared" si="293"/>
        <v>3.6499999999999404</v>
      </c>
      <c r="B283" s="3">
        <f t="shared" si="294"/>
        <v>18.356616880861406</v>
      </c>
      <c r="D283" s="3">
        <f t="shared" si="295"/>
        <v>3.6499999999999404</v>
      </c>
      <c r="E283" s="3">
        <f t="shared" si="296"/>
        <v>18.356440575320669</v>
      </c>
      <c r="F283" s="3">
        <f t="shared" si="297"/>
        <v>18.356439942112857</v>
      </c>
      <c r="H283" s="3">
        <f t="shared" si="298"/>
        <v>3.6499999999999404</v>
      </c>
      <c r="I283" s="3">
        <f t="shared" si="299"/>
        <v>2.2938664935140355E-2</v>
      </c>
      <c r="J283" s="3">
        <f t="shared" ref="J283:K283" si="319">$B$4*(4-($M282+(1/2)*I283)/(($H282+(1/2)*$B$4)+100))</f>
        <v>2.2938031709001529E-2</v>
      </c>
      <c r="K283" s="3">
        <f t="shared" si="319"/>
        <v>2.2938031727329878E-2</v>
      </c>
      <c r="L283" s="3">
        <f t="shared" si="301"/>
        <v>2.2937398556172918E-2</v>
      </c>
      <c r="M283" s="3">
        <f t="shared" si="302"/>
        <v>18.356439942112857</v>
      </c>
    </row>
    <row r="284" spans="1:13" x14ac:dyDescent="0.25">
      <c r="A284" s="3">
        <f t="shared" si="293"/>
        <v>3.6559999999999402</v>
      </c>
      <c r="B284" s="3">
        <f t="shared" si="294"/>
        <v>18.379554269175106</v>
      </c>
      <c r="D284" s="3">
        <f t="shared" si="295"/>
        <v>3.6559999999999402</v>
      </c>
      <c r="E284" s="3">
        <f t="shared" si="296"/>
        <v>18.379377340669031</v>
      </c>
      <c r="F284" s="3">
        <f t="shared" si="297"/>
        <v>18.379376707571176</v>
      </c>
      <c r="H284" s="3">
        <f t="shared" si="298"/>
        <v>3.6559999999999402</v>
      </c>
      <c r="I284" s="3">
        <f t="shared" si="299"/>
        <v>2.2937398556172918E-2</v>
      </c>
      <c r="J284" s="3">
        <f t="shared" ref="J284:K284" si="320">$B$4*(4-($M283+(1/2)*I284)/(($H283+(1/2)*$B$4)+100))</f>
        <v>2.2936765439993578E-2</v>
      </c>
      <c r="K284" s="3">
        <f t="shared" si="320"/>
        <v>2.2936765458317684E-2</v>
      </c>
      <c r="L284" s="3">
        <f t="shared" si="301"/>
        <v>2.293613239710748E-2</v>
      </c>
      <c r="M284" s="3">
        <f t="shared" si="302"/>
        <v>18.379376707571176</v>
      </c>
    </row>
    <row r="285" spans="1:13" x14ac:dyDescent="0.25">
      <c r="A285" s="3">
        <f t="shared" si="293"/>
        <v>3.66199999999994</v>
      </c>
      <c r="B285" s="3">
        <f t="shared" si="294"/>
        <v>18.402490391294279</v>
      </c>
      <c r="D285" s="3">
        <f t="shared" si="295"/>
        <v>3.66199999999994</v>
      </c>
      <c r="E285" s="3">
        <f t="shared" si="296"/>
        <v>18.402312839968282</v>
      </c>
      <c r="F285" s="3">
        <f t="shared" si="297"/>
        <v>18.402312206980358</v>
      </c>
      <c r="H285" s="3">
        <f t="shared" si="298"/>
        <v>3.66199999999994</v>
      </c>
      <c r="I285" s="3">
        <f t="shared" si="299"/>
        <v>2.293613239710748E-2</v>
      </c>
      <c r="J285" s="3">
        <f t="shared" ref="J285:K285" si="321">$B$4*(4-($M284+(1/2)*I285)/(($H284+(1/2)*$B$4)+100))</f>
        <v>2.2935499390862171E-2</v>
      </c>
      <c r="K285" s="3">
        <f t="shared" si="321"/>
        <v>2.2935499409182034E-2</v>
      </c>
      <c r="L285" s="3">
        <f t="shared" si="301"/>
        <v>2.2934866457893135E-2</v>
      </c>
      <c r="M285" s="3">
        <f t="shared" si="302"/>
        <v>18.402312206980358</v>
      </c>
    </row>
    <row r="286" spans="1:13" x14ac:dyDescent="0.25">
      <c r="A286" s="3">
        <f t="shared" si="293"/>
        <v>3.6679999999999398</v>
      </c>
      <c r="B286" s="3">
        <f t="shared" si="294"/>
        <v>18.425425247438788</v>
      </c>
      <c r="D286" s="3">
        <f t="shared" si="295"/>
        <v>3.6679999999999398</v>
      </c>
      <c r="E286" s="3">
        <f t="shared" si="296"/>
        <v>18.42524707343825</v>
      </c>
      <c r="F286" s="3">
        <f t="shared" si="297"/>
        <v>18.42524644056023</v>
      </c>
      <c r="H286" s="3">
        <f t="shared" si="298"/>
        <v>3.6679999999999398</v>
      </c>
      <c r="I286" s="3">
        <f t="shared" si="299"/>
        <v>2.2934866457893135E-2</v>
      </c>
      <c r="J286" s="3">
        <f t="shared" ref="J286:K286" si="322">$B$4*(4-($M285+(1/2)*I286)/(($H285+(1/2)*$B$4)+100))</f>
        <v>2.29342335615564E-2</v>
      </c>
      <c r="K286" s="3">
        <f t="shared" si="322"/>
        <v>2.293423357987202E-2</v>
      </c>
      <c r="L286" s="3">
        <f t="shared" si="301"/>
        <v>2.2933600738478978E-2</v>
      </c>
      <c r="M286" s="3">
        <f t="shared" si="302"/>
        <v>18.42524644056023</v>
      </c>
    </row>
    <row r="287" spans="1:13" x14ac:dyDescent="0.25">
      <c r="A287" s="3">
        <f t="shared" si="293"/>
        <v>3.6739999999999395</v>
      </c>
      <c r="B287" s="3">
        <f t="shared" si="294"/>
        <v>18.448358837828451</v>
      </c>
      <c r="D287" s="3">
        <f t="shared" si="295"/>
        <v>3.6739999999999395</v>
      </c>
      <c r="E287" s="3">
        <f t="shared" si="296"/>
        <v>18.448180041298709</v>
      </c>
      <c r="F287" s="3">
        <f t="shared" si="297"/>
        <v>18.448179408530567</v>
      </c>
      <c r="H287" s="3">
        <f t="shared" si="298"/>
        <v>3.6739999999999395</v>
      </c>
      <c r="I287" s="3">
        <f t="shared" si="299"/>
        <v>2.2933600738478978E-2</v>
      </c>
      <c r="J287" s="3">
        <f t="shared" ref="J287:K287" si="323">$B$4*(4-($M286+(1/2)*I287)/(($H286+(1/2)*$B$4)+100))</f>
        <v>2.2932967952025381E-2</v>
      </c>
      <c r="K287" s="3">
        <f t="shared" si="323"/>
        <v>2.2932967970336764E-2</v>
      </c>
      <c r="L287" s="3">
        <f t="shared" si="301"/>
        <v>2.2932335238814133E-2</v>
      </c>
      <c r="M287" s="3">
        <f t="shared" si="302"/>
        <v>18.448179408530567</v>
      </c>
    </row>
    <row r="288" spans="1:13" x14ac:dyDescent="0.25">
      <c r="A288" s="3">
        <f t="shared" si="293"/>
        <v>3.6799999999999393</v>
      </c>
      <c r="B288" s="3">
        <f t="shared" si="294"/>
        <v>18.471291162683023</v>
      </c>
      <c r="D288" s="3">
        <f t="shared" si="295"/>
        <v>3.6799999999999393</v>
      </c>
      <c r="E288" s="3">
        <f t="shared" si="296"/>
        <v>18.471111743769381</v>
      </c>
      <c r="F288" s="3">
        <f t="shared" si="297"/>
        <v>18.471111111111092</v>
      </c>
      <c r="H288" s="3">
        <f t="shared" si="298"/>
        <v>3.6799999999999393</v>
      </c>
      <c r="I288" s="3">
        <f t="shared" si="299"/>
        <v>2.2932335238814133E-2</v>
      </c>
      <c r="J288" s="3">
        <f t="shared" ref="J288:K288" si="324">$B$4*(4-($M287+(1/2)*I288)/(($H287+(1/2)*$B$4)+100))</f>
        <v>2.2931702562218235E-2</v>
      </c>
      <c r="K288" s="3">
        <f t="shared" si="324"/>
        <v>2.2931702580525383E-2</v>
      </c>
      <c r="L288" s="3">
        <f t="shared" si="301"/>
        <v>2.2931069958847739E-2</v>
      </c>
      <c r="M288" s="3">
        <f t="shared" si="302"/>
        <v>18.471111111111092</v>
      </c>
    </row>
    <row r="289" spans="1:13" x14ac:dyDescent="0.25">
      <c r="A289" s="3">
        <f t="shared" si="293"/>
        <v>3.6859999999999391</v>
      </c>
      <c r="B289" s="3">
        <f t="shared" si="294"/>
        <v>18.49422222222222</v>
      </c>
      <c r="D289" s="3">
        <f t="shared" si="295"/>
        <v>3.6859999999999391</v>
      </c>
      <c r="E289" s="3">
        <f t="shared" si="296"/>
        <v>18.49404218106994</v>
      </c>
      <c r="F289" s="3">
        <f t="shared" si="297"/>
        <v>18.49404154852148</v>
      </c>
      <c r="H289" s="3">
        <f t="shared" si="298"/>
        <v>3.6859999999999391</v>
      </c>
      <c r="I289" s="3">
        <f t="shared" si="299"/>
        <v>2.2931069958847739E-2</v>
      </c>
      <c r="J289" s="3">
        <f t="shared" ref="J289:K289" si="325">$B$4*(4-($M288+(1/2)*I289)/(($H288+(1/2)*$B$4)+100))</f>
        <v>2.293043739208411E-2</v>
      </c>
      <c r="K289" s="3">
        <f t="shared" si="325"/>
        <v>2.2930437410387017E-2</v>
      </c>
      <c r="L289" s="3">
        <f t="shared" si="301"/>
        <v>2.2929804898528933E-2</v>
      </c>
      <c r="M289" s="3">
        <f t="shared" si="302"/>
        <v>18.49404154852148</v>
      </c>
    </row>
    <row r="290" spans="1:13" x14ac:dyDescent="0.25">
      <c r="A290" s="3">
        <f t="shared" si="293"/>
        <v>3.6919999999999389</v>
      </c>
      <c r="B290" s="3">
        <f t="shared" si="294"/>
        <v>18.517152016665701</v>
      </c>
      <c r="D290" s="3">
        <f t="shared" si="295"/>
        <v>3.6919999999999389</v>
      </c>
      <c r="E290" s="3">
        <f t="shared" si="296"/>
        <v>18.516971353420008</v>
      </c>
      <c r="F290" s="3">
        <f t="shared" si="297"/>
        <v>18.516970720981352</v>
      </c>
      <c r="H290" s="3">
        <f t="shared" si="298"/>
        <v>3.6919999999999389</v>
      </c>
      <c r="I290" s="3">
        <f t="shared" si="299"/>
        <v>2.2929804898528933E-2</v>
      </c>
      <c r="J290" s="3">
        <f t="shared" ref="J290:K290" si="326">$B$4*(4-($M289+(1/2)*I290)/(($H289+(1/2)*$B$4)+100))</f>
        <v>2.2929172441572158E-2</v>
      </c>
      <c r="K290" s="3">
        <f t="shared" si="326"/>
        <v>2.292917245987083E-2</v>
      </c>
      <c r="L290" s="3">
        <f t="shared" si="301"/>
        <v>2.2928540057806888E-2</v>
      </c>
      <c r="M290" s="3">
        <f t="shared" si="302"/>
        <v>18.516970720981352</v>
      </c>
    </row>
    <row r="291" spans="1:13" x14ac:dyDescent="0.25">
      <c r="A291" s="3">
        <f t="shared" si="293"/>
        <v>3.6979999999999387</v>
      </c>
      <c r="B291" s="3">
        <f t="shared" si="294"/>
        <v>18.540080546233074</v>
      </c>
      <c r="D291" s="3">
        <f t="shared" si="295"/>
        <v>3.6979999999999387</v>
      </c>
      <c r="E291" s="3">
        <f t="shared" si="296"/>
        <v>18.53989926103916</v>
      </c>
      <c r="F291" s="3">
        <f t="shared" si="297"/>
        <v>18.539898628710276</v>
      </c>
      <c r="H291" s="3">
        <f t="shared" si="298"/>
        <v>3.6979999999999387</v>
      </c>
      <c r="I291" s="3">
        <f t="shared" si="299"/>
        <v>2.2928540057806888E-2</v>
      </c>
      <c r="J291" s="3">
        <f t="shared" ref="J291:K291" si="327">$B$4*(4-($M290+(1/2)*I291)/(($H290+(1/2)*$B$4)+100))</f>
        <v>2.2927907710631551E-2</v>
      </c>
      <c r="K291" s="3">
        <f t="shared" si="327"/>
        <v>2.2927907728925986E-2</v>
      </c>
      <c r="L291" s="3">
        <f t="shared" si="301"/>
        <v>2.2927275436630777E-2</v>
      </c>
      <c r="M291" s="3">
        <f t="shared" si="302"/>
        <v>18.539898628710276</v>
      </c>
    </row>
    <row r="292" spans="1:13" x14ac:dyDescent="0.25">
      <c r="A292" s="3">
        <f t="shared" si="293"/>
        <v>3.7039999999999385</v>
      </c>
      <c r="B292" s="3">
        <f t="shared" si="294"/>
        <v>18.563007811143898</v>
      </c>
      <c r="D292" s="3">
        <f t="shared" si="295"/>
        <v>3.7039999999999385</v>
      </c>
      <c r="E292" s="3">
        <f t="shared" si="296"/>
        <v>18.562825904146905</v>
      </c>
      <c r="F292" s="3">
        <f t="shared" si="297"/>
        <v>18.562825271927778</v>
      </c>
      <c r="H292" s="3">
        <f t="shared" si="298"/>
        <v>3.7039999999999385</v>
      </c>
      <c r="I292" s="3">
        <f t="shared" si="299"/>
        <v>2.2927275436630777E-2</v>
      </c>
      <c r="J292" s="3">
        <f t="shared" ref="J292:K292" si="328">$B$4*(4-($M291+(1/2)*I292)/(($H291+(1/2)*$B$4)+100))</f>
        <v>2.2926643199211467E-2</v>
      </c>
      <c r="K292" s="3">
        <f t="shared" si="328"/>
        <v>2.2926643217501669E-2</v>
      </c>
      <c r="L292" s="3">
        <f t="shared" si="301"/>
        <v>2.2926011034949793E-2</v>
      </c>
      <c r="M292" s="3">
        <f t="shared" si="302"/>
        <v>18.562825271927778</v>
      </c>
    </row>
    <row r="293" spans="1:13" x14ac:dyDescent="0.25">
      <c r="A293" s="3">
        <f t="shared" si="293"/>
        <v>3.7099999999999382</v>
      </c>
      <c r="B293" s="3">
        <f t="shared" si="294"/>
        <v>18.585933811617679</v>
      </c>
      <c r="D293" s="3">
        <f t="shared" si="295"/>
        <v>3.7099999999999382</v>
      </c>
      <c r="E293" s="3">
        <f t="shared" si="296"/>
        <v>18.585751282962729</v>
      </c>
      <c r="F293" s="3">
        <f t="shared" si="297"/>
        <v>18.585750650853324</v>
      </c>
      <c r="H293" s="3">
        <f t="shared" si="298"/>
        <v>3.7099999999999382</v>
      </c>
      <c r="I293" s="3">
        <f t="shared" si="299"/>
        <v>2.2926011034949793E-2</v>
      </c>
      <c r="J293" s="3">
        <f t="shared" ref="J293:K293" si="329">$B$4*(4-($M292+(1/2)*I293)/(($H292+(1/2)*$B$4)+100))</f>
        <v>2.2925378907261113E-2</v>
      </c>
      <c r="K293" s="3">
        <f t="shared" si="329"/>
        <v>2.2925378925547083E-2</v>
      </c>
      <c r="L293" s="3">
        <f t="shared" si="301"/>
        <v>2.2924746852713142E-2</v>
      </c>
      <c r="M293" s="3">
        <f t="shared" si="302"/>
        <v>18.585750650853324</v>
      </c>
    </row>
    <row r="294" spans="1:13" x14ac:dyDescent="0.25">
      <c r="A294" s="3">
        <f t="shared" si="293"/>
        <v>3.715999999999938</v>
      </c>
      <c r="B294" s="3">
        <f t="shared" si="294"/>
        <v>18.608858547873876</v>
      </c>
      <c r="D294" s="3">
        <f t="shared" si="295"/>
        <v>3.715999999999938</v>
      </c>
      <c r="E294" s="3">
        <f t="shared" si="296"/>
        <v>18.608675397706037</v>
      </c>
      <c r="F294" s="3">
        <f t="shared" si="297"/>
        <v>18.608674765706336</v>
      </c>
      <c r="H294" s="3">
        <f t="shared" si="298"/>
        <v>3.715999999999938</v>
      </c>
      <c r="I294" s="3">
        <f t="shared" si="299"/>
        <v>2.2924746852713142E-2</v>
      </c>
      <c r="J294" s="3">
        <f t="shared" ref="J294:K294" si="330">$B$4*(4-($M293+(1/2)*I294)/(($H293+(1/2)*$B$4)+100))</f>
        <v>2.2924114834729704E-2</v>
      </c>
      <c r="K294" s="3">
        <f t="shared" si="330"/>
        <v>2.2924114853011445E-2</v>
      </c>
      <c r="L294" s="3">
        <f t="shared" si="301"/>
        <v>2.2923482889870048E-2</v>
      </c>
      <c r="M294" s="3">
        <f t="shared" si="302"/>
        <v>18.608674765706336</v>
      </c>
    </row>
    <row r="295" spans="1:13" x14ac:dyDescent="0.25">
      <c r="A295" s="3">
        <f t="shared" si="293"/>
        <v>3.7219999999999378</v>
      </c>
      <c r="B295" s="3">
        <f t="shared" si="294"/>
        <v>18.631782020131894</v>
      </c>
      <c r="D295" s="3">
        <f t="shared" si="295"/>
        <v>3.7219999999999378</v>
      </c>
      <c r="E295" s="3">
        <f t="shared" si="296"/>
        <v>18.631598248596205</v>
      </c>
      <c r="F295" s="3">
        <f t="shared" si="297"/>
        <v>18.631597616706181</v>
      </c>
      <c r="H295" s="3">
        <f t="shared" si="298"/>
        <v>3.7219999999999378</v>
      </c>
      <c r="I295" s="3">
        <f t="shared" si="299"/>
        <v>2.2923482889870048E-2</v>
      </c>
      <c r="J295" s="3">
        <f t="shared" ref="J295:K295" si="331">$B$4*(4-($M294+(1/2)*I295)/(($H294+(1/2)*$B$4)+100))</f>
        <v>2.2922850981566465E-2</v>
      </c>
      <c r="K295" s="3">
        <f t="shared" si="331"/>
        <v>2.2922850999843977E-2</v>
      </c>
      <c r="L295" s="3">
        <f t="shared" si="301"/>
        <v>2.2922219146369747E-2</v>
      </c>
      <c r="M295" s="3">
        <f t="shared" si="302"/>
        <v>18.631597616706181</v>
      </c>
    </row>
    <row r="296" spans="1:13" x14ac:dyDescent="0.25">
      <c r="A296" s="3">
        <f t="shared" si="293"/>
        <v>3.7279999999999376</v>
      </c>
      <c r="B296" s="3">
        <f t="shared" si="294"/>
        <v>18.654704228611092</v>
      </c>
      <c r="D296" s="3">
        <f t="shared" si="295"/>
        <v>3.7279999999999376</v>
      </c>
      <c r="E296" s="3">
        <f t="shared" si="296"/>
        <v>18.65451983585255</v>
      </c>
      <c r="F296" s="3">
        <f t="shared" si="297"/>
        <v>18.654519204072173</v>
      </c>
      <c r="H296" s="3">
        <f t="shared" si="298"/>
        <v>3.7279999999999376</v>
      </c>
      <c r="I296" s="3">
        <f t="shared" si="299"/>
        <v>2.2922219146369747E-2</v>
      </c>
      <c r="J296" s="3">
        <f t="shared" ref="J296:K296" si="332">$B$4*(4-($M295+(1/2)*I296)/(($H295+(1/2)*$B$4)+100))</f>
        <v>2.2921587347720644E-2</v>
      </c>
      <c r="K296" s="3">
        <f t="shared" si="332"/>
        <v>2.2921587365993923E-2</v>
      </c>
      <c r="L296" s="3">
        <f t="shared" si="301"/>
        <v>2.2920955622161489E-2</v>
      </c>
      <c r="M296" s="3">
        <f t="shared" si="302"/>
        <v>18.654519204072173</v>
      </c>
    </row>
    <row r="297" spans="1:13" x14ac:dyDescent="0.25">
      <c r="A297" s="3">
        <f t="shared" si="293"/>
        <v>3.7339999999999374</v>
      </c>
      <c r="B297" s="3">
        <f t="shared" si="294"/>
        <v>18.677625173530771</v>
      </c>
      <c r="D297" s="3">
        <f t="shared" si="295"/>
        <v>3.7339999999999374</v>
      </c>
      <c r="E297" s="3">
        <f t="shared" si="296"/>
        <v>18.677440159694335</v>
      </c>
      <c r="F297" s="3">
        <f t="shared" si="297"/>
        <v>18.677439528023584</v>
      </c>
      <c r="H297" s="3">
        <f t="shared" si="298"/>
        <v>3.7339999999999374</v>
      </c>
      <c r="I297" s="3">
        <f t="shared" si="299"/>
        <v>2.2920955622161489E-2</v>
      </c>
      <c r="J297" s="3">
        <f t="shared" ref="J297:K297" si="333">$B$4*(4-($M296+(1/2)*I297)/(($H296+(1/2)*$B$4)+100))</f>
        <v>2.2920323933141497E-2</v>
      </c>
      <c r="K297" s="3">
        <f t="shared" si="333"/>
        <v>2.2920323951410547E-2</v>
      </c>
      <c r="L297" s="3">
        <f t="shared" si="301"/>
        <v>2.2919692317194543E-2</v>
      </c>
      <c r="M297" s="3">
        <f t="shared" si="302"/>
        <v>18.677439528023584</v>
      </c>
    </row>
    <row r="298" spans="1:13" x14ac:dyDescent="0.25">
      <c r="A298" s="3">
        <f t="shared" si="293"/>
        <v>3.7399999999999372</v>
      </c>
      <c r="B298" s="3">
        <f t="shared" si="294"/>
        <v>18.700544855110184</v>
      </c>
      <c r="D298" s="3">
        <f t="shared" si="295"/>
        <v>3.7399999999999372</v>
      </c>
      <c r="E298" s="3">
        <f t="shared" si="296"/>
        <v>18.700359220340779</v>
      </c>
      <c r="F298" s="3">
        <f t="shared" si="297"/>
        <v>18.700358588779626</v>
      </c>
      <c r="H298" s="3">
        <f t="shared" si="298"/>
        <v>3.7399999999999372</v>
      </c>
      <c r="I298" s="3">
        <f t="shared" si="299"/>
        <v>2.2919692317194543E-2</v>
      </c>
      <c r="J298" s="3">
        <f t="shared" ref="J298:K298" si="334">$B$4*(4-($M297+(1/2)*I298)/(($H297+(1/2)*$B$4)+100))</f>
        <v>2.2919060737778295E-2</v>
      </c>
      <c r="K298" s="3">
        <f t="shared" si="334"/>
        <v>2.2919060756043119E-2</v>
      </c>
      <c r="L298" s="3">
        <f t="shared" si="301"/>
        <v>2.291842923141818E-2</v>
      </c>
      <c r="M298" s="3">
        <f t="shared" si="302"/>
        <v>18.700358588779626</v>
      </c>
    </row>
    <row r="299" spans="1:13" x14ac:dyDescent="0.25">
      <c r="A299" s="3">
        <f t="shared" si="293"/>
        <v>3.7459999999999369</v>
      </c>
      <c r="B299" s="3">
        <f t="shared" si="294"/>
        <v>18.723463273568534</v>
      </c>
      <c r="D299" s="3">
        <f t="shared" si="295"/>
        <v>3.7459999999999369</v>
      </c>
      <c r="E299" s="3">
        <f t="shared" si="296"/>
        <v>18.723277018011043</v>
      </c>
      <c r="F299" s="3">
        <f t="shared" si="297"/>
        <v>18.723276386559466</v>
      </c>
      <c r="H299" s="3">
        <f t="shared" si="298"/>
        <v>3.7459999999999369</v>
      </c>
      <c r="I299" s="3">
        <f t="shared" si="299"/>
        <v>2.291842923141818E-2</v>
      </c>
      <c r="J299" s="3">
        <f t="shared" ref="J299:K299" si="335">$B$4*(4-($M298+(1/2)*I299)/(($H298+(1/2)*$B$4)+100))</f>
        <v>2.2917797761580327E-2</v>
      </c>
      <c r="K299" s="3">
        <f t="shared" si="335"/>
        <v>2.2917797779840928E-2</v>
      </c>
      <c r="L299" s="3">
        <f t="shared" si="301"/>
        <v>2.2917166364781708E-2</v>
      </c>
      <c r="M299" s="3">
        <f t="shared" si="302"/>
        <v>18.723276386559466</v>
      </c>
    </row>
    <row r="300" spans="1:13" x14ac:dyDescent="0.25">
      <c r="A300" s="3">
        <f t="shared" si="293"/>
        <v>3.7519999999999367</v>
      </c>
      <c r="B300" s="3">
        <f t="shared" si="294"/>
        <v>18.746380429124976</v>
      </c>
      <c r="D300" s="3">
        <f t="shared" si="295"/>
        <v>3.7519999999999367</v>
      </c>
      <c r="E300" s="3">
        <f t="shared" si="296"/>
        <v>18.746193552924247</v>
      </c>
      <c r="F300" s="3">
        <f t="shared" si="297"/>
        <v>18.746192921582217</v>
      </c>
      <c r="H300" s="3">
        <f t="shared" si="298"/>
        <v>3.7519999999999367</v>
      </c>
      <c r="I300" s="3">
        <f t="shared" si="299"/>
        <v>2.2917166364781708E-2</v>
      </c>
      <c r="J300" s="3">
        <f t="shared" ref="J300:K300" si="336">$B$4*(4-($M299+(1/2)*I300)/(($H299+(1/2)*$B$4)+100))</f>
        <v>2.2916535004496898E-2</v>
      </c>
      <c r="K300" s="3">
        <f t="shared" si="336"/>
        <v>2.2916535022753277E-2</v>
      </c>
      <c r="L300" s="3">
        <f t="shared" si="301"/>
        <v>2.2915903717234433E-2</v>
      </c>
      <c r="M300" s="3">
        <f t="shared" si="302"/>
        <v>18.746192921582217</v>
      </c>
    </row>
    <row r="301" spans="1:13" x14ac:dyDescent="0.25">
      <c r="A301" s="3">
        <f t="shared" si="293"/>
        <v>3.7579999999999365</v>
      </c>
      <c r="B301" s="3">
        <f t="shared" si="294"/>
        <v>18.76929632199861</v>
      </c>
      <c r="D301" s="3">
        <f t="shared" si="295"/>
        <v>3.7579999999999365</v>
      </c>
      <c r="E301" s="3">
        <f t="shared" si="296"/>
        <v>18.769108825299451</v>
      </c>
      <c r="F301" s="3">
        <f t="shared" si="297"/>
        <v>18.769108194066945</v>
      </c>
      <c r="H301" s="3">
        <f t="shared" si="298"/>
        <v>3.7579999999999365</v>
      </c>
      <c r="I301" s="3">
        <f t="shared" si="299"/>
        <v>2.2915903717234433E-2</v>
      </c>
      <c r="J301" s="3">
        <f t="shared" ref="J301:K301" si="337">$B$4*(4-($M300+(1/2)*I301)/(($H300+(1/2)*$B$4)+100))</f>
        <v>2.2915272466477326E-2</v>
      </c>
      <c r="K301" s="3">
        <f t="shared" si="337"/>
        <v>2.2915272484729479E-2</v>
      </c>
      <c r="L301" s="3">
        <f t="shared" si="301"/>
        <v>2.2914641288725671E-2</v>
      </c>
      <c r="M301" s="3">
        <f t="shared" si="302"/>
        <v>18.769108194066945</v>
      </c>
    </row>
    <row r="302" spans="1:13" x14ac:dyDescent="0.25">
      <c r="A302" s="3">
        <f t="shared" si="293"/>
        <v>3.7639999999999363</v>
      </c>
      <c r="B302" s="3">
        <f t="shared" si="294"/>
        <v>18.792210952408485</v>
      </c>
      <c r="D302" s="3">
        <f t="shared" si="295"/>
        <v>3.7639999999999363</v>
      </c>
      <c r="E302" s="3">
        <f t="shared" si="296"/>
        <v>18.79202283535567</v>
      </c>
      <c r="F302" s="3">
        <f t="shared" si="297"/>
        <v>18.792022204232662</v>
      </c>
      <c r="H302" s="3">
        <f t="shared" si="298"/>
        <v>3.7639999999999363</v>
      </c>
      <c r="I302" s="3">
        <f t="shared" si="299"/>
        <v>2.2914641288725671E-2</v>
      </c>
      <c r="J302" s="3">
        <f t="shared" ref="J302:K302" si="338">$B$4*(4-($M301+(1/2)*I302)/(($H301+(1/2)*$B$4)+100))</f>
        <v>2.2914010147470937E-2</v>
      </c>
      <c r="K302" s="3">
        <f t="shared" si="338"/>
        <v>2.2914010165718871E-2</v>
      </c>
      <c r="L302" s="3">
        <f t="shared" si="301"/>
        <v>2.2913379079204772E-2</v>
      </c>
      <c r="M302" s="3">
        <f t="shared" si="302"/>
        <v>18.792022204232662</v>
      </c>
    </row>
    <row r="303" spans="1:13" x14ac:dyDescent="0.25">
      <c r="A303" s="3">
        <f t="shared" si="293"/>
        <v>3.7699999999999361</v>
      </c>
      <c r="B303" s="3">
        <f t="shared" si="294"/>
        <v>18.815124320573606</v>
      </c>
      <c r="D303" s="3">
        <f t="shared" si="295"/>
        <v>3.7699999999999361</v>
      </c>
      <c r="E303" s="3">
        <f t="shared" si="296"/>
        <v>18.814935583311868</v>
      </c>
      <c r="F303" s="3">
        <f t="shared" si="297"/>
        <v>18.814934952298334</v>
      </c>
      <c r="H303" s="3">
        <f t="shared" si="298"/>
        <v>3.7699999999999361</v>
      </c>
      <c r="I303" s="3">
        <f t="shared" si="299"/>
        <v>2.2913379079204772E-2</v>
      </c>
      <c r="J303" s="3">
        <f t="shared" ref="J303:K303" si="339">$B$4*(4-($M302+(1/2)*I303)/(($H302+(1/2)*$B$4)+100))</f>
        <v>2.2912748047427083E-2</v>
      </c>
      <c r="K303" s="3">
        <f t="shared" si="339"/>
        <v>2.2912748065670799E-2</v>
      </c>
      <c r="L303" s="3">
        <f t="shared" si="301"/>
        <v>2.2912117088621085E-2</v>
      </c>
      <c r="M303" s="3">
        <f t="shared" si="302"/>
        <v>18.814934952298334</v>
      </c>
    </row>
    <row r="304" spans="1:13" x14ac:dyDescent="0.25">
      <c r="A304" s="3">
        <f t="shared" si="293"/>
        <v>3.7759999999999359</v>
      </c>
      <c r="B304" s="3">
        <f t="shared" si="294"/>
        <v>18.838036426712918</v>
      </c>
      <c r="D304" s="3">
        <f t="shared" si="295"/>
        <v>3.7759999999999359</v>
      </c>
      <c r="E304" s="3">
        <f t="shared" si="296"/>
        <v>18.837847069386953</v>
      </c>
      <c r="F304" s="3">
        <f t="shared" si="297"/>
        <v>18.837846438482867</v>
      </c>
      <c r="H304" s="3">
        <f t="shared" si="298"/>
        <v>3.7759999999999359</v>
      </c>
      <c r="I304" s="3">
        <f t="shared" si="299"/>
        <v>2.2912117088621085E-2</v>
      </c>
      <c r="J304" s="3">
        <f t="shared" ref="J304:K304" si="340">$B$4*(4-($M303+(1/2)*I304)/(($H303+(1/2)*$B$4)+100))</f>
        <v>2.2911486166295125E-2</v>
      </c>
      <c r="K304" s="3">
        <f t="shared" si="340"/>
        <v>2.2911486184534618E-2</v>
      </c>
      <c r="L304" s="3">
        <f t="shared" si="301"/>
        <v>2.2910855316923977E-2</v>
      </c>
      <c r="M304" s="3">
        <f t="shared" si="302"/>
        <v>18.837846438482867</v>
      </c>
    </row>
    <row r="305" spans="1:13" x14ac:dyDescent="0.25">
      <c r="A305" s="3">
        <f t="shared" si="293"/>
        <v>3.7819999999999356</v>
      </c>
      <c r="B305" s="3">
        <f t="shared" si="294"/>
        <v>18.860947271045323</v>
      </c>
      <c r="D305" s="3">
        <f t="shared" si="295"/>
        <v>3.7819999999999356</v>
      </c>
      <c r="E305" s="3">
        <f t="shared" si="296"/>
        <v>18.860757293799789</v>
      </c>
      <c r="F305" s="3">
        <f t="shared" si="297"/>
        <v>18.860756663005127</v>
      </c>
      <c r="H305" s="3">
        <f t="shared" si="298"/>
        <v>3.7819999999999356</v>
      </c>
      <c r="I305" s="3">
        <f t="shared" si="299"/>
        <v>2.2910855316923977E-2</v>
      </c>
      <c r="J305" s="3">
        <f t="shared" ref="J305:K305" si="341">$B$4*(4-($M304+(1/2)*I305)/(($H304+(1/2)*$B$4)+100))</f>
        <v>2.2910224504024437E-2</v>
      </c>
      <c r="K305" s="3">
        <f t="shared" si="341"/>
        <v>2.2910224522259711E-2</v>
      </c>
      <c r="L305" s="3">
        <f t="shared" si="301"/>
        <v>2.2909593764062836E-2</v>
      </c>
      <c r="M305" s="3">
        <f t="shared" si="302"/>
        <v>18.860756663005127</v>
      </c>
    </row>
    <row r="306" spans="1:13" x14ac:dyDescent="0.25">
      <c r="A306" s="3">
        <f t="shared" si="293"/>
        <v>3.7879999999999354</v>
      </c>
      <c r="B306" s="3">
        <f t="shared" si="294"/>
        <v>18.88385685378967</v>
      </c>
      <c r="D306" s="3">
        <f t="shared" si="295"/>
        <v>3.7879999999999354</v>
      </c>
      <c r="E306" s="3">
        <f t="shared" si="296"/>
        <v>18.883666256769189</v>
      </c>
      <c r="F306" s="3">
        <f t="shared" si="297"/>
        <v>18.883665626083921</v>
      </c>
      <c r="H306" s="3">
        <f t="shared" si="298"/>
        <v>3.7879999999999354</v>
      </c>
      <c r="I306" s="3">
        <f t="shared" si="299"/>
        <v>2.2909593764062836E-2</v>
      </c>
      <c r="J306" s="3">
        <f t="shared" ref="J306:K306" si="342">$B$4*(4-($M305+(1/2)*I306)/(($H305+(1/2)*$B$4)+100))</f>
        <v>2.2908963060564405E-2</v>
      </c>
      <c r="K306" s="3">
        <f t="shared" si="342"/>
        <v>2.2908963078795464E-2</v>
      </c>
      <c r="L306" s="3">
        <f t="shared" si="301"/>
        <v>2.2908332429987056E-2</v>
      </c>
      <c r="M306" s="3">
        <f t="shared" si="302"/>
        <v>18.883665626083921</v>
      </c>
    </row>
    <row r="307" spans="1:13" x14ac:dyDescent="0.25">
      <c r="A307" s="3">
        <f t="shared" si="293"/>
        <v>3.7939999999999352</v>
      </c>
      <c r="B307" s="3">
        <f t="shared" si="294"/>
        <v>18.906765175164754</v>
      </c>
      <c r="D307" s="3">
        <f t="shared" si="295"/>
        <v>3.7939999999999352</v>
      </c>
      <c r="E307" s="3">
        <f t="shared" si="296"/>
        <v>18.90657395851391</v>
      </c>
      <c r="F307" s="3">
        <f t="shared" si="297"/>
        <v>18.906573327938013</v>
      </c>
      <c r="H307" s="3">
        <f t="shared" si="298"/>
        <v>3.7939999999999352</v>
      </c>
      <c r="I307" s="3">
        <f t="shared" si="299"/>
        <v>2.2908332429987056E-2</v>
      </c>
      <c r="J307" s="3">
        <f t="shared" ref="J307:K307" si="343">$B$4*(4-($M306+(1/2)*I307)/(($H306+(1/2)*$B$4)+100))</f>
        <v>2.2907701835864443E-2</v>
      </c>
      <c r="K307" s="3">
        <f t="shared" si="343"/>
        <v>2.2907701854091286E-2</v>
      </c>
      <c r="L307" s="3">
        <f t="shared" si="301"/>
        <v>2.2907071314646046E-2</v>
      </c>
      <c r="M307" s="3">
        <f t="shared" si="302"/>
        <v>18.906573327938013</v>
      </c>
    </row>
    <row r="308" spans="1:13" x14ac:dyDescent="0.25">
      <c r="A308" s="3">
        <f t="shared" si="293"/>
        <v>3.799999999999935</v>
      </c>
      <c r="B308" s="3">
        <f t="shared" si="294"/>
        <v>18.929672235389322</v>
      </c>
      <c r="D308" s="3">
        <f t="shared" si="295"/>
        <v>3.799999999999935</v>
      </c>
      <c r="E308" s="3">
        <f t="shared" si="296"/>
        <v>18.929480399252657</v>
      </c>
      <c r="F308" s="3">
        <f t="shared" si="297"/>
        <v>18.929479768786109</v>
      </c>
      <c r="H308" s="3">
        <f t="shared" si="298"/>
        <v>3.799999999999935</v>
      </c>
      <c r="I308" s="3">
        <f t="shared" si="299"/>
        <v>2.2907071314646046E-2</v>
      </c>
      <c r="J308" s="3">
        <f t="shared" ref="J308:K308" si="344">$B$4*(4-($M307+(1/2)*I308)/(($H307+(1/2)*$B$4)+100))</f>
        <v>2.2906440829873965E-2</v>
      </c>
      <c r="K308" s="3">
        <f t="shared" si="344"/>
        <v>2.2906440848096593E-2</v>
      </c>
      <c r="L308" s="3">
        <f t="shared" si="301"/>
        <v>2.2905810417989243E-2</v>
      </c>
      <c r="M308" s="3">
        <f t="shared" si="302"/>
        <v>18.929479768786109</v>
      </c>
    </row>
    <row r="309" spans="1:13" x14ac:dyDescent="0.25">
      <c r="A309" s="3">
        <f t="shared" si="293"/>
        <v>3.8059999999999348</v>
      </c>
      <c r="B309" s="3">
        <f t="shared" si="294"/>
        <v>18.952578034682073</v>
      </c>
      <c r="D309" s="3">
        <f t="shared" si="295"/>
        <v>3.8059999999999348</v>
      </c>
      <c r="E309" s="3">
        <f t="shared" si="296"/>
        <v>18.952385579204098</v>
      </c>
      <c r="F309" s="3">
        <f t="shared" si="297"/>
        <v>18.95238494884687</v>
      </c>
      <c r="H309" s="3">
        <f t="shared" si="298"/>
        <v>3.8059999999999348</v>
      </c>
      <c r="I309" s="3">
        <f t="shared" si="299"/>
        <v>2.2905810417989243E-2</v>
      </c>
      <c r="J309" s="3">
        <f t="shared" ref="J309:K309" si="345">$B$4*(4-($M308+(1/2)*I309)/(($H308+(1/2)*$B$4)+100))</f>
        <v>2.2905180042542404E-2</v>
      </c>
      <c r="K309" s="3">
        <f t="shared" si="345"/>
        <v>2.2905180060760824E-2</v>
      </c>
      <c r="L309" s="3">
        <f t="shared" si="301"/>
        <v>2.2904549739966078E-2</v>
      </c>
      <c r="M309" s="3">
        <f t="shared" si="302"/>
        <v>18.95238494884687</v>
      </c>
    </row>
    <row r="310" spans="1:13" x14ac:dyDescent="0.25">
      <c r="A310" s="3">
        <f t="shared" si="293"/>
        <v>3.8119999999999346</v>
      </c>
      <c r="B310" s="3">
        <f t="shared" si="294"/>
        <v>18.975482573261655</v>
      </c>
      <c r="D310" s="3">
        <f t="shared" si="295"/>
        <v>3.8119999999999346</v>
      </c>
      <c r="E310" s="3">
        <f t="shared" si="296"/>
        <v>18.975289498586836</v>
      </c>
      <c r="F310" s="3">
        <f t="shared" si="297"/>
        <v>18.975288868338904</v>
      </c>
      <c r="H310" s="3">
        <f t="shared" si="298"/>
        <v>3.8119999999999346</v>
      </c>
      <c r="I310" s="3">
        <f t="shared" si="299"/>
        <v>2.2904549739966078E-2</v>
      </c>
      <c r="J310" s="3">
        <f t="shared" ref="J310:K310" si="346">$B$4*(4-($M309+(1/2)*I310)/(($H309+(1/2)*$B$4)+100))</f>
        <v>2.2903919473819215E-2</v>
      </c>
      <c r="K310" s="3">
        <f t="shared" si="346"/>
        <v>2.2903919492033419E-2</v>
      </c>
      <c r="L310" s="3">
        <f t="shared" si="301"/>
        <v>2.2903289280526012E-2</v>
      </c>
      <c r="M310" s="3">
        <f t="shared" si="302"/>
        <v>18.975288868338904</v>
      </c>
    </row>
    <row r="311" spans="1:13" x14ac:dyDescent="0.25">
      <c r="A311" s="3">
        <f t="shared" si="293"/>
        <v>3.8179999999999343</v>
      </c>
      <c r="B311" s="3">
        <f t="shared" si="294"/>
        <v>18.998385851346658</v>
      </c>
      <c r="D311" s="3">
        <f t="shared" si="295"/>
        <v>3.8179999999999343</v>
      </c>
      <c r="E311" s="3">
        <f t="shared" si="296"/>
        <v>18.998192157619428</v>
      </c>
      <c r="F311" s="3">
        <f t="shared" si="297"/>
        <v>18.998191527480767</v>
      </c>
      <c r="H311" s="3">
        <f t="shared" si="298"/>
        <v>3.8179999999999343</v>
      </c>
      <c r="I311" s="3">
        <f t="shared" si="299"/>
        <v>2.2903289280526012E-2</v>
      </c>
      <c r="J311" s="3">
        <f t="shared" ref="J311:K311" si="347">$B$4*(4-($M310+(1/2)*I311)/(($H310+(1/2)*$B$4)+100))</f>
        <v>2.2902659123653857E-2</v>
      </c>
      <c r="K311" s="3">
        <f t="shared" si="347"/>
        <v>2.2902659141863849E-2</v>
      </c>
      <c r="L311" s="3">
        <f t="shared" si="301"/>
        <v>2.2902029039618518E-2</v>
      </c>
      <c r="M311" s="3">
        <f t="shared" si="302"/>
        <v>18.998191527480767</v>
      </c>
    </row>
    <row r="312" spans="1:13" x14ac:dyDescent="0.25">
      <c r="A312" s="3">
        <f t="shared" si="293"/>
        <v>3.8239999999999341</v>
      </c>
      <c r="B312" s="3">
        <f t="shared" si="294"/>
        <v>19.021287869155632</v>
      </c>
      <c r="D312" s="3">
        <f t="shared" si="295"/>
        <v>3.8239999999999341</v>
      </c>
      <c r="E312" s="3">
        <f t="shared" si="296"/>
        <v>19.021093556520384</v>
      </c>
      <c r="F312" s="3">
        <f t="shared" si="297"/>
        <v>19.021092926490969</v>
      </c>
      <c r="H312" s="3">
        <f t="shared" si="298"/>
        <v>3.8239999999999341</v>
      </c>
      <c r="I312" s="3">
        <f t="shared" si="299"/>
        <v>2.2902029039618518E-2</v>
      </c>
      <c r="J312" s="3">
        <f t="shared" ref="J312:K312" si="348">$B$4*(4-($M311+(1/2)*I312)/(($H311+(1/2)*$B$4)+100))</f>
        <v>2.2901398991995805E-2</v>
      </c>
      <c r="K312" s="3">
        <f t="shared" si="348"/>
        <v>2.2901399010201592E-2</v>
      </c>
      <c r="L312" s="3">
        <f t="shared" si="301"/>
        <v>2.2900769017193078E-2</v>
      </c>
      <c r="M312" s="3">
        <f t="shared" si="302"/>
        <v>19.021092926490969</v>
      </c>
    </row>
    <row r="313" spans="1:13" x14ac:dyDescent="0.25">
      <c r="A313" s="3">
        <f t="shared" si="293"/>
        <v>3.8299999999999339</v>
      </c>
      <c r="B313" s="3">
        <f t="shared" si="294"/>
        <v>19.044188626907069</v>
      </c>
      <c r="D313" s="3">
        <f t="shared" si="295"/>
        <v>3.8299999999999339</v>
      </c>
      <c r="E313" s="3">
        <f t="shared" si="296"/>
        <v>19.043993695508163</v>
      </c>
      <c r="F313" s="3">
        <f t="shared" si="297"/>
        <v>19.043993065587966</v>
      </c>
      <c r="H313" s="3">
        <f t="shared" si="298"/>
        <v>3.8299999999999339</v>
      </c>
      <c r="I313" s="3">
        <f t="shared" si="299"/>
        <v>2.2900769017193078E-2</v>
      </c>
      <c r="J313" s="3">
        <f t="shared" ref="J313:K313" si="349">$B$4*(4-($M312+(1/2)*I313)/(($H312+(1/2)*$B$4)+100))</f>
        <v>2.2900139078794558E-2</v>
      </c>
      <c r="K313" s="3">
        <f t="shared" si="349"/>
        <v>2.2900139096996137E-2</v>
      </c>
      <c r="L313" s="3">
        <f t="shared" si="301"/>
        <v>2.2899509213199193E-2</v>
      </c>
      <c r="M313" s="3">
        <f t="shared" si="302"/>
        <v>19.043993065587966</v>
      </c>
    </row>
    <row r="314" spans="1:13" x14ac:dyDescent="0.25">
      <c r="A314" s="3">
        <f t="shared" si="293"/>
        <v>3.8359999999999337</v>
      </c>
      <c r="B314" s="3">
        <f t="shared" si="294"/>
        <v>19.06708812481941</v>
      </c>
      <c r="D314" s="3">
        <f t="shared" si="295"/>
        <v>3.8359999999999337</v>
      </c>
      <c r="E314" s="3">
        <f t="shared" si="296"/>
        <v>19.066892574801166</v>
      </c>
      <c r="F314" s="3">
        <f t="shared" si="297"/>
        <v>19.066891944990161</v>
      </c>
      <c r="H314" s="3">
        <f t="shared" si="298"/>
        <v>3.8359999999999337</v>
      </c>
      <c r="I314" s="3">
        <f t="shared" si="299"/>
        <v>2.2899509213199193E-2</v>
      </c>
      <c r="J314" s="3">
        <f t="shared" ref="J314:K314" si="350">$B$4*(4-($M313+(1/2)*I314)/(($H313+(1/2)*$B$4)+100))</f>
        <v>2.2898879383999621E-2</v>
      </c>
      <c r="K314" s="3">
        <f t="shared" si="350"/>
        <v>2.2898879402196991E-2</v>
      </c>
      <c r="L314" s="3">
        <f t="shared" si="301"/>
        <v>2.2898249627586378E-2</v>
      </c>
      <c r="M314" s="3">
        <f t="shared" si="302"/>
        <v>19.066891944990161</v>
      </c>
    </row>
    <row r="315" spans="1:13" x14ac:dyDescent="0.25">
      <c r="A315" s="3">
        <f t="shared" si="293"/>
        <v>3.8419999999999335</v>
      </c>
      <c r="B315" s="3">
        <f t="shared" si="294"/>
        <v>19.089986363111052</v>
      </c>
      <c r="D315" s="3">
        <f t="shared" si="295"/>
        <v>3.8419999999999335</v>
      </c>
      <c r="E315" s="3">
        <f t="shared" si="296"/>
        <v>19.089790194617748</v>
      </c>
      <c r="F315" s="3">
        <f t="shared" si="297"/>
        <v>19.089789564915915</v>
      </c>
      <c r="H315" s="3">
        <f t="shared" si="298"/>
        <v>3.8419999999999335</v>
      </c>
      <c r="I315" s="3">
        <f t="shared" si="299"/>
        <v>2.2898249627586378E-2</v>
      </c>
      <c r="J315" s="3">
        <f t="shared" ref="J315:K315" si="351">$B$4*(4-($M314+(1/2)*I315)/(($H314+(1/2)*$B$4)+100))</f>
        <v>2.2897619907560514E-2</v>
      </c>
      <c r="K315" s="3">
        <f t="shared" si="351"/>
        <v>2.289761992575368E-2</v>
      </c>
      <c r="L315" s="3">
        <f t="shared" si="301"/>
        <v>2.2896990260304159E-2</v>
      </c>
      <c r="M315" s="3">
        <f t="shared" si="302"/>
        <v>19.089789564915915</v>
      </c>
    </row>
    <row r="316" spans="1:13" x14ac:dyDescent="0.25">
      <c r="A316" s="3">
        <f t="shared" si="293"/>
        <v>3.8479999999999333</v>
      </c>
      <c r="B316" s="3">
        <f t="shared" si="294"/>
        <v>19.112883342000337</v>
      </c>
      <c r="D316" s="3">
        <f t="shared" si="295"/>
        <v>3.8479999999999333</v>
      </c>
      <c r="E316" s="3">
        <f t="shared" si="296"/>
        <v>19.112686555176218</v>
      </c>
      <c r="F316" s="3">
        <f t="shared" si="297"/>
        <v>19.112685925583531</v>
      </c>
      <c r="H316" s="3">
        <f t="shared" si="298"/>
        <v>3.8479999999999333</v>
      </c>
      <c r="I316" s="3">
        <f t="shared" si="299"/>
        <v>2.2896990260304159E-2</v>
      </c>
      <c r="J316" s="3">
        <f t="shared" ref="J316:K316" si="352">$B$4*(4-($M315+(1/2)*I316)/(($H315+(1/2)*$B$4)+100))</f>
        <v>2.2896360649426777E-2</v>
      </c>
      <c r="K316" s="3">
        <f t="shared" si="352"/>
        <v>2.2896360667615738E-2</v>
      </c>
      <c r="L316" s="3">
        <f t="shared" si="301"/>
        <v>2.2895731111302085E-2</v>
      </c>
      <c r="M316" s="3">
        <f t="shared" si="302"/>
        <v>19.112685925583531</v>
      </c>
    </row>
    <row r="317" spans="1:13" x14ac:dyDescent="0.25">
      <c r="A317" s="3">
        <f t="shared" si="293"/>
        <v>3.853999999999933</v>
      </c>
      <c r="B317" s="3">
        <f t="shared" si="294"/>
        <v>19.135779061705559</v>
      </c>
      <c r="D317" s="3">
        <f t="shared" si="295"/>
        <v>3.853999999999933</v>
      </c>
      <c r="E317" s="3">
        <f t="shared" si="296"/>
        <v>19.135581656694832</v>
      </c>
      <c r="F317" s="3">
        <f t="shared" si="297"/>
        <v>19.135581027211263</v>
      </c>
      <c r="H317" s="3">
        <f t="shared" si="298"/>
        <v>3.853999999999933</v>
      </c>
      <c r="I317" s="3">
        <f t="shared" si="299"/>
        <v>2.2895731111302085E-2</v>
      </c>
      <c r="J317" s="3">
        <f t="shared" ref="J317:K317" si="353">$B$4*(4-($M316+(1/2)*I317)/(($H316+(1/2)*$B$4)+100))</f>
        <v>2.2895101609547958E-2</v>
      </c>
      <c r="K317" s="3">
        <f t="shared" si="353"/>
        <v>2.2895101627732714E-2</v>
      </c>
      <c r="L317" s="3">
        <f t="shared" si="301"/>
        <v>2.2894472180529708E-2</v>
      </c>
      <c r="M317" s="3">
        <f t="shared" si="302"/>
        <v>19.135581027211263</v>
      </c>
    </row>
    <row r="318" spans="1:13" x14ac:dyDescent="0.25">
      <c r="A318" s="3">
        <f t="shared" si="293"/>
        <v>3.8599999999999328</v>
      </c>
      <c r="B318" s="3">
        <f t="shared" si="294"/>
        <v>19.15867352244496</v>
      </c>
      <c r="D318" s="3">
        <f t="shared" si="295"/>
        <v>3.8599999999999328</v>
      </c>
      <c r="E318" s="3">
        <f t="shared" si="296"/>
        <v>19.158475499391791</v>
      </c>
      <c r="F318" s="3">
        <f t="shared" si="297"/>
        <v>19.158474870017315</v>
      </c>
      <c r="H318" s="3">
        <f t="shared" si="298"/>
        <v>3.8599999999999328</v>
      </c>
      <c r="I318" s="3">
        <f t="shared" si="299"/>
        <v>2.2894472180529708E-2</v>
      </c>
      <c r="J318" s="3">
        <f t="shared" ref="J318:K318" si="354">$B$4*(4-($M317+(1/2)*I318)/(($H317+(1/2)*$B$4)+100))</f>
        <v>2.2893842787873622E-2</v>
      </c>
      <c r="K318" s="3">
        <f t="shared" si="354"/>
        <v>2.2893842806054176E-2</v>
      </c>
      <c r="L318" s="3">
        <f t="shared" si="301"/>
        <v>2.2893213467936609E-2</v>
      </c>
      <c r="M318" s="3">
        <f t="shared" si="302"/>
        <v>19.158474870017315</v>
      </c>
    </row>
    <row r="319" spans="1:13" x14ac:dyDescent="0.25">
      <c r="A319" s="3">
        <f t="shared" si="293"/>
        <v>3.8659999999999326</v>
      </c>
      <c r="B319" s="3">
        <f t="shared" si="294"/>
        <v>19.181566724436731</v>
      </c>
      <c r="D319" s="3">
        <f t="shared" si="295"/>
        <v>3.8659999999999326</v>
      </c>
      <c r="E319" s="3">
        <f t="shared" si="296"/>
        <v>19.181368083485253</v>
      </c>
      <c r="F319" s="3">
        <f t="shared" si="297"/>
        <v>19.181367454219846</v>
      </c>
      <c r="H319" s="3">
        <f t="shared" si="298"/>
        <v>3.8659999999999326</v>
      </c>
      <c r="I319" s="3">
        <f t="shared" si="299"/>
        <v>2.2893213467936609E-2</v>
      </c>
      <c r="J319" s="3">
        <f t="shared" ref="J319:K319" si="355">$B$4*(4-($M318+(1/2)*I319)/(($H318+(1/2)*$B$4)+100))</f>
        <v>2.2892584184353353E-2</v>
      </c>
      <c r="K319" s="3">
        <f t="shared" si="355"/>
        <v>2.2892584202529705E-2</v>
      </c>
      <c r="L319" s="3">
        <f t="shared" si="301"/>
        <v>2.2891954973472368E-2</v>
      </c>
      <c r="M319" s="3">
        <f t="shared" si="302"/>
        <v>19.181367454219846</v>
      </c>
    </row>
    <row r="320" spans="1:13" x14ac:dyDescent="0.25">
      <c r="A320" s="3">
        <f t="shared" si="293"/>
        <v>3.8719999999999324</v>
      </c>
      <c r="B320" s="3">
        <f t="shared" si="294"/>
        <v>19.204458667899011</v>
      </c>
      <c r="D320" s="3">
        <f t="shared" si="295"/>
        <v>3.8719999999999324</v>
      </c>
      <c r="E320" s="3">
        <f t="shared" si="296"/>
        <v>19.20425940919332</v>
      </c>
      <c r="F320" s="3">
        <f t="shared" si="297"/>
        <v>19.204258780036955</v>
      </c>
      <c r="H320" s="3">
        <f t="shared" si="298"/>
        <v>3.8719999999999324</v>
      </c>
      <c r="I320" s="3">
        <f t="shared" si="299"/>
        <v>2.2891954973472368E-2</v>
      </c>
      <c r="J320" s="3">
        <f t="shared" ref="J320:K320" si="356">$B$4*(4-($M319+(1/2)*I320)/(($H319+(1/2)*$B$4)+100))</f>
        <v>2.2891325798936744E-2</v>
      </c>
      <c r="K320" s="3">
        <f t="shared" si="356"/>
        <v>2.2891325817108895E-2</v>
      </c>
      <c r="L320" s="3">
        <f t="shared" si="301"/>
        <v>2.2890696697086588E-2</v>
      </c>
      <c r="M320" s="3">
        <f t="shared" si="302"/>
        <v>19.204258780036955</v>
      </c>
    </row>
    <row r="321" spans="1:13" x14ac:dyDescent="0.25">
      <c r="A321" s="3">
        <f t="shared" si="293"/>
        <v>3.8779999999999322</v>
      </c>
      <c r="B321" s="3">
        <f t="shared" si="294"/>
        <v>19.227349353049895</v>
      </c>
      <c r="D321" s="3">
        <f t="shared" si="295"/>
        <v>3.8779999999999322</v>
      </c>
      <c r="E321" s="3">
        <f t="shared" si="296"/>
        <v>19.227149476734041</v>
      </c>
      <c r="F321" s="3">
        <f t="shared" si="297"/>
        <v>19.227148847686696</v>
      </c>
      <c r="H321" s="3">
        <f t="shared" si="298"/>
        <v>3.8779999999999322</v>
      </c>
      <c r="I321" s="3">
        <f t="shared" si="299"/>
        <v>2.2890696697086588E-2</v>
      </c>
      <c r="J321" s="3">
        <f t="shared" ref="J321:K321" si="357">$B$4*(4-($M320+(1/2)*I321)/(($H320+(1/2)*$B$4)+100))</f>
        <v>2.2890067631573401E-2</v>
      </c>
      <c r="K321" s="3">
        <f t="shared" si="357"/>
        <v>2.2890067649741358E-2</v>
      </c>
      <c r="L321" s="3">
        <f t="shared" si="301"/>
        <v>2.2889438638728894E-2</v>
      </c>
      <c r="M321" s="3">
        <f t="shared" si="302"/>
        <v>19.227148847686696</v>
      </c>
    </row>
    <row r="322" spans="1:13" x14ac:dyDescent="0.25">
      <c r="A322" s="3">
        <f t="shared" si="293"/>
        <v>3.883999999999932</v>
      </c>
      <c r="B322" s="3">
        <f t="shared" si="294"/>
        <v>19.25023878010742</v>
      </c>
      <c r="D322" s="3">
        <f t="shared" si="295"/>
        <v>3.883999999999932</v>
      </c>
      <c r="E322" s="3">
        <f t="shared" si="296"/>
        <v>19.250038286325424</v>
      </c>
      <c r="F322" s="3">
        <f t="shared" si="297"/>
        <v>19.250037657387072</v>
      </c>
      <c r="H322" s="3">
        <f t="shared" si="298"/>
        <v>3.883999999999932</v>
      </c>
      <c r="I322" s="3">
        <f t="shared" si="299"/>
        <v>2.2889438638728894E-2</v>
      </c>
      <c r="J322" s="3">
        <f t="shared" ref="J322:K322" si="358">$B$4*(4-($M321+(1/2)*I322)/(($H321+(1/2)*$B$4)+100))</f>
        <v>2.2888809682212952E-2</v>
      </c>
      <c r="K322" s="3">
        <f t="shared" si="358"/>
        <v>2.2888809700376711E-2</v>
      </c>
      <c r="L322" s="3">
        <f t="shared" si="301"/>
        <v>2.2888180798348902E-2</v>
      </c>
      <c r="M322" s="3">
        <f t="shared" si="302"/>
        <v>19.250037657387072</v>
      </c>
    </row>
    <row r="323" spans="1:13" x14ac:dyDescent="0.25">
      <c r="A323" s="3">
        <f t="shared" si="293"/>
        <v>3.8899999999999317</v>
      </c>
      <c r="B323" s="3">
        <f t="shared" si="294"/>
        <v>19.27312694928958</v>
      </c>
      <c r="D323" s="3">
        <f t="shared" si="295"/>
        <v>3.8899999999999317</v>
      </c>
      <c r="E323" s="3">
        <f t="shared" si="296"/>
        <v>19.272925838185422</v>
      </c>
      <c r="F323" s="3">
        <f t="shared" si="297"/>
        <v>19.272925209356035</v>
      </c>
      <c r="H323" s="3">
        <f t="shared" si="298"/>
        <v>3.8899999999999317</v>
      </c>
      <c r="I323" s="3">
        <f t="shared" si="299"/>
        <v>2.2888180798348902E-2</v>
      </c>
      <c r="J323" s="3">
        <f t="shared" ref="J323:K323" si="359">$B$4*(4-($M322+(1/2)*I323)/(($H322+(1/2)*$B$4)+100))</f>
        <v>2.2887551950805034E-2</v>
      </c>
      <c r="K323" s="3">
        <f t="shared" si="359"/>
        <v>2.2887551968964599E-2</v>
      </c>
      <c r="L323" s="3">
        <f t="shared" si="301"/>
        <v>2.2886923175896273E-2</v>
      </c>
      <c r="M323" s="3">
        <f t="shared" si="302"/>
        <v>19.272925209356035</v>
      </c>
    </row>
    <row r="324" spans="1:13" x14ac:dyDescent="0.25">
      <c r="A324" s="3">
        <f t="shared" si="293"/>
        <v>3.8959999999999315</v>
      </c>
      <c r="B324" s="3">
        <f t="shared" si="294"/>
        <v>19.296013860814309</v>
      </c>
      <c r="D324" s="3">
        <f t="shared" si="295"/>
        <v>3.8959999999999315</v>
      </c>
      <c r="E324" s="3">
        <f t="shared" si="296"/>
        <v>19.295812132531932</v>
      </c>
      <c r="F324" s="3">
        <f t="shared" si="297"/>
        <v>19.295811503811489</v>
      </c>
      <c r="H324" s="3">
        <f t="shared" si="298"/>
        <v>3.8959999999999315</v>
      </c>
      <c r="I324" s="3">
        <f t="shared" si="299"/>
        <v>2.2886923175896273E-2</v>
      </c>
      <c r="J324" s="3">
        <f t="shared" ref="J324:K324" si="360">$B$4*(4-($M323+(1/2)*I324)/(($H323+(1/2)*$B$4)+100))</f>
        <v>2.2886294437299299E-2</v>
      </c>
      <c r="K324" s="3">
        <f t="shared" si="360"/>
        <v>2.2886294455454669E-2</v>
      </c>
      <c r="L324" s="3">
        <f t="shared" si="301"/>
        <v>2.2885665771320656E-2</v>
      </c>
      <c r="M324" s="3">
        <f t="shared" si="302"/>
        <v>19.295811503811489</v>
      </c>
    </row>
    <row r="325" spans="1:13" x14ac:dyDescent="0.25">
      <c r="A325" s="3">
        <f t="shared" si="293"/>
        <v>3.9019999999999313</v>
      </c>
      <c r="B325" s="3">
        <f t="shared" si="294"/>
        <v>19.318899514899503</v>
      </c>
      <c r="D325" s="3">
        <f t="shared" si="295"/>
        <v>3.9019999999999313</v>
      </c>
      <c r="E325" s="3">
        <f t="shared" si="296"/>
        <v>19.318697169582808</v>
      </c>
      <c r="F325" s="3">
        <f t="shared" si="297"/>
        <v>19.318696540971285</v>
      </c>
      <c r="H325" s="3">
        <f t="shared" si="298"/>
        <v>3.9019999999999313</v>
      </c>
      <c r="I325" s="3">
        <f t="shared" si="299"/>
        <v>2.2885665771320656E-2</v>
      </c>
      <c r="J325" s="3">
        <f t="shared" ref="J325:K325" si="361">$B$4*(4-($M324+(1/2)*I325)/(($H324+(1/2)*$B$4)+100))</f>
        <v>2.2885037141645415E-2</v>
      </c>
      <c r="K325" s="3">
        <f t="shared" si="361"/>
        <v>2.288503715979659E-2</v>
      </c>
      <c r="L325" s="3">
        <f t="shared" si="301"/>
        <v>2.2884408584571733E-2</v>
      </c>
      <c r="M325" s="3">
        <f t="shared" si="302"/>
        <v>19.318696540971285</v>
      </c>
    </row>
    <row r="326" spans="1:13" x14ac:dyDescent="0.25">
      <c r="A326" s="3">
        <f t="shared" si="293"/>
        <v>3.9079999999999311</v>
      </c>
      <c r="B326" s="3">
        <f t="shared" si="294"/>
        <v>19.341783911762995</v>
      </c>
      <c r="D326" s="3">
        <f t="shared" si="295"/>
        <v>3.9079999999999311</v>
      </c>
      <c r="E326" s="3">
        <f t="shared" si="296"/>
        <v>19.341580949555855</v>
      </c>
      <c r="F326" s="3">
        <f t="shared" si="297"/>
        <v>19.341580321053225</v>
      </c>
      <c r="H326" s="3">
        <f t="shared" si="298"/>
        <v>3.9079999999999311</v>
      </c>
      <c r="I326" s="3">
        <f t="shared" si="299"/>
        <v>2.2884408584571733E-2</v>
      </c>
      <c r="J326" s="3">
        <f t="shared" ref="J326:K326" si="362">$B$4*(4-($M325+(1/2)*I326)/(($H325+(1/2)*$B$4)+100))</f>
        <v>2.2883780063793067E-2</v>
      </c>
      <c r="K326" s="3">
        <f t="shared" si="362"/>
        <v>2.2883780081940048E-2</v>
      </c>
      <c r="L326" s="3">
        <f t="shared" si="301"/>
        <v>2.2883151615599191E-2</v>
      </c>
      <c r="M326" s="3">
        <f t="shared" si="302"/>
        <v>19.341580321053225</v>
      </c>
    </row>
    <row r="327" spans="1:13" x14ac:dyDescent="0.25">
      <c r="A327" s="3">
        <f t="shared" si="293"/>
        <v>3.9139999999999309</v>
      </c>
      <c r="B327" s="3">
        <f t="shared" si="294"/>
        <v>19.364667051622575</v>
      </c>
      <c r="D327" s="3">
        <f t="shared" si="295"/>
        <v>3.9139999999999309</v>
      </c>
      <c r="E327" s="3">
        <f t="shared" si="296"/>
        <v>19.364463472668824</v>
      </c>
      <c r="F327" s="3">
        <f t="shared" si="297"/>
        <v>19.36446284427506</v>
      </c>
      <c r="H327" s="3">
        <f t="shared" si="298"/>
        <v>3.9139999999999309</v>
      </c>
      <c r="I327" s="3">
        <f t="shared" si="299"/>
        <v>2.2883151615599191E-2</v>
      </c>
      <c r="J327" s="3">
        <f t="shared" ref="J327:K327" si="363">$B$4*(4-($M326+(1/2)*I327)/(($H326+(1/2)*$B$4)+100))</f>
        <v>2.2882523203691947E-2</v>
      </c>
      <c r="K327" s="3">
        <f t="shared" si="363"/>
        <v>2.288252322183474E-2</v>
      </c>
      <c r="L327" s="3">
        <f t="shared" si="301"/>
        <v>2.2881894864352732E-2</v>
      </c>
      <c r="M327" s="3">
        <f t="shared" si="302"/>
        <v>19.36446284427506</v>
      </c>
    </row>
    <row r="328" spans="1:13" x14ac:dyDescent="0.25">
      <c r="A328" s="3">
        <f t="shared" si="293"/>
        <v>3.9199999999999307</v>
      </c>
      <c r="B328" s="3">
        <f t="shared" si="294"/>
        <v>19.387548934695985</v>
      </c>
      <c r="D328" s="3">
        <f t="shared" si="295"/>
        <v>3.9199999999999307</v>
      </c>
      <c r="E328" s="3">
        <f t="shared" si="296"/>
        <v>19.387344739139412</v>
      </c>
      <c r="F328" s="3">
        <f t="shared" si="297"/>
        <v>19.387344110854489</v>
      </c>
      <c r="H328" s="3">
        <f t="shared" si="298"/>
        <v>3.9199999999999307</v>
      </c>
      <c r="I328" s="3">
        <f t="shared" si="299"/>
        <v>2.2881894864352732E-2</v>
      </c>
      <c r="J328" s="3">
        <f t="shared" ref="J328:K328" si="364">$B$4*(4-($M327+(1/2)*I328)/(($H327+(1/2)*$B$4)+100))</f>
        <v>2.2881266561291767E-2</v>
      </c>
      <c r="K328" s="3">
        <f t="shared" si="364"/>
        <v>2.2881266579430369E-2</v>
      </c>
      <c r="L328" s="3">
        <f t="shared" si="301"/>
        <v>2.2880638330782074E-2</v>
      </c>
      <c r="M328" s="3">
        <f t="shared" si="302"/>
        <v>19.387344110854489</v>
      </c>
    </row>
    <row r="329" spans="1:13" x14ac:dyDescent="0.25">
      <c r="A329" s="3">
        <f t="shared" si="293"/>
        <v>3.9259999999999304</v>
      </c>
      <c r="B329" s="3">
        <f t="shared" si="294"/>
        <v>19.41042956120091</v>
      </c>
      <c r="D329" s="3">
        <f t="shared" si="295"/>
        <v>3.9259999999999304</v>
      </c>
      <c r="E329" s="3">
        <f t="shared" si="296"/>
        <v>19.410224749185272</v>
      </c>
      <c r="F329" s="3">
        <f t="shared" si="297"/>
        <v>19.410224121009165</v>
      </c>
      <c r="H329" s="3">
        <f t="shared" si="298"/>
        <v>3.9259999999999304</v>
      </c>
      <c r="I329" s="3">
        <f t="shared" si="299"/>
        <v>2.2880638330782074E-2</v>
      </c>
      <c r="J329" s="3">
        <f t="shared" ref="J329:K329" si="365">$B$4*(4-($M328+(1/2)*I329)/(($H328+(1/2)*$B$4)+100))</f>
        <v>2.2880010136542256E-2</v>
      </c>
      <c r="K329" s="3">
        <f t="shared" si="365"/>
        <v>2.288001015467667E-2</v>
      </c>
      <c r="L329" s="3">
        <f t="shared" si="301"/>
        <v>2.2879382014836951E-2</v>
      </c>
      <c r="M329" s="3">
        <f t="shared" si="302"/>
        <v>19.410224121009165</v>
      </c>
    </row>
    <row r="330" spans="1:13" x14ac:dyDescent="0.25">
      <c r="A330" s="3">
        <f t="shared" ref="A330:A393" si="366">A329+$B$4</f>
        <v>3.9319999999999302</v>
      </c>
      <c r="B330" s="3">
        <f t="shared" ref="B330:B393" si="367">B329+$B$4*(4-B329/(A329+100))</f>
        <v>19.43330893135499</v>
      </c>
      <c r="D330" s="3">
        <f t="shared" ref="D330:D393" si="368">D329+$B$4</f>
        <v>3.9319999999999302</v>
      </c>
      <c r="E330" s="3">
        <f t="shared" ref="E330:E393" si="369">F329+$B$4*(4-F329/(D329+100))</f>
        <v>19.433103503024</v>
      </c>
      <c r="F330" s="3">
        <f t="shared" ref="F330:F393" si="370">F329+($B$4/2)*(4-F329/(D329+100)+4-E330/(D330+100))</f>
        <v>19.433102874956688</v>
      </c>
      <c r="H330" s="3">
        <f t="shared" ref="H330:H393" si="371">H329+$B$4</f>
        <v>3.9319999999999302</v>
      </c>
      <c r="I330" s="3">
        <f t="shared" ref="I330:I393" si="372">$B$4*(4-M329/(H329+100))</f>
        <v>2.2879382014836951E-2</v>
      </c>
      <c r="J330" s="3">
        <f t="shared" ref="J330:K330" si="373">$B$4*(4-($M329+(1/2)*I330)/(($H329+(1/2)*$B$4)+100))</f>
        <v>2.2878753929393151E-2</v>
      </c>
      <c r="K330" s="3">
        <f t="shared" si="373"/>
        <v>2.2878753947523374E-2</v>
      </c>
      <c r="L330" s="3">
        <f t="shared" ref="L330:L393" si="374">$B$4*(4-($M329+K330)/(($H329+$B$4)+100))</f>
        <v>2.287812591646711E-2</v>
      </c>
      <c r="M330" s="3">
        <f t="shared" ref="M330:M393" si="375">M329+(1/6)*(I330+2*J330+2*K330+L330)</f>
        <v>19.433102874956688</v>
      </c>
    </row>
    <row r="331" spans="1:13" x14ac:dyDescent="0.25">
      <c r="A331" s="3">
        <f t="shared" si="366"/>
        <v>3.93799999999993</v>
      </c>
      <c r="B331" s="3">
        <f t="shared" si="367"/>
        <v>19.45618704537581</v>
      </c>
      <c r="D331" s="3">
        <f t="shared" si="368"/>
        <v>3.93799999999993</v>
      </c>
      <c r="E331" s="3">
        <f t="shared" si="369"/>
        <v>19.455981000873155</v>
      </c>
      <c r="F331" s="3">
        <f t="shared" si="370"/>
        <v>19.45598037291461</v>
      </c>
      <c r="H331" s="3">
        <f t="shared" si="371"/>
        <v>3.93799999999993</v>
      </c>
      <c r="I331" s="3">
        <f t="shared" si="372"/>
        <v>2.287812591646711E-2</v>
      </c>
      <c r="J331" s="3">
        <f t="shared" ref="J331:K331" si="376">$B$4*(4-($M330+(1/2)*I331)/(($H330+(1/2)*$B$4)+100))</f>
        <v>2.2877497939794204E-2</v>
      </c>
      <c r="K331" s="3">
        <f t="shared" si="376"/>
        <v>2.2877497957920243E-2</v>
      </c>
      <c r="L331" s="3">
        <f t="shared" si="374"/>
        <v>2.2876870035622318E-2</v>
      </c>
      <c r="M331" s="3">
        <f t="shared" si="375"/>
        <v>19.45598037291461</v>
      </c>
    </row>
    <row r="332" spans="1:13" x14ac:dyDescent="0.25">
      <c r="A332" s="3">
        <f t="shared" si="366"/>
        <v>3.9439999999999298</v>
      </c>
      <c r="B332" s="3">
        <f t="shared" si="367"/>
        <v>19.47906390348091</v>
      </c>
      <c r="D332" s="3">
        <f t="shared" si="368"/>
        <v>3.9439999999999298</v>
      </c>
      <c r="E332" s="3">
        <f t="shared" si="369"/>
        <v>19.47885724295023</v>
      </c>
      <c r="F332" s="3">
        <f t="shared" si="370"/>
        <v>19.478856615100426</v>
      </c>
      <c r="H332" s="3">
        <f t="shared" si="371"/>
        <v>3.9439999999999298</v>
      </c>
      <c r="I332" s="3">
        <f t="shared" si="372"/>
        <v>2.2876870035622318E-2</v>
      </c>
      <c r="J332" s="3">
        <f t="shared" ref="J332:K332" si="377">$B$4*(4-($M331+(1/2)*I332)/(($H331+(1/2)*$B$4)+100))</f>
        <v>2.2876242167695186E-2</v>
      </c>
      <c r="K332" s="3">
        <f t="shared" si="377"/>
        <v>2.2876242185817044E-2</v>
      </c>
      <c r="L332" s="3">
        <f t="shared" si="374"/>
        <v>2.2875614372252343E-2</v>
      </c>
      <c r="M332" s="3">
        <f t="shared" si="375"/>
        <v>19.478856615100426</v>
      </c>
    </row>
    <row r="333" spans="1:13" x14ac:dyDescent="0.25">
      <c r="A333" s="3">
        <f t="shared" si="366"/>
        <v>3.9499999999999296</v>
      </c>
      <c r="B333" s="3">
        <f t="shared" si="367"/>
        <v>19.501939505887773</v>
      </c>
      <c r="D333" s="3">
        <f t="shared" si="368"/>
        <v>3.9499999999999296</v>
      </c>
      <c r="E333" s="3">
        <f t="shared" si="369"/>
        <v>19.50173222947268</v>
      </c>
      <c r="F333" s="3">
        <f t="shared" si="370"/>
        <v>19.501731601731588</v>
      </c>
      <c r="H333" s="3">
        <f t="shared" si="371"/>
        <v>3.9499999999999296</v>
      </c>
      <c r="I333" s="3">
        <f t="shared" si="372"/>
        <v>2.2875614372252343E-2</v>
      </c>
      <c r="J333" s="3">
        <f t="shared" ref="J333:K333" si="378">$B$4*(4-($M332+(1/2)*I333)/(($H332+(1/2)*$B$4)+100))</f>
        <v>2.2874986613045885E-2</v>
      </c>
      <c r="K333" s="3">
        <f t="shared" si="378"/>
        <v>2.2874986631163559E-2</v>
      </c>
      <c r="L333" s="3">
        <f t="shared" si="374"/>
        <v>2.287435892630698E-2</v>
      </c>
      <c r="M333" s="3">
        <f t="shared" si="375"/>
        <v>19.501731601731588</v>
      </c>
    </row>
    <row r="334" spans="1:13" x14ac:dyDescent="0.25">
      <c r="A334" s="3">
        <f t="shared" si="366"/>
        <v>3.9559999999999294</v>
      </c>
      <c r="B334" s="3">
        <f t="shared" si="367"/>
        <v>19.524813852813839</v>
      </c>
      <c r="D334" s="3">
        <f t="shared" si="368"/>
        <v>3.9559999999999294</v>
      </c>
      <c r="E334" s="3">
        <f t="shared" si="369"/>
        <v>19.524605960657894</v>
      </c>
      <c r="F334" s="3">
        <f t="shared" si="370"/>
        <v>19.524605333025498</v>
      </c>
      <c r="H334" s="3">
        <f t="shared" si="371"/>
        <v>3.9559999999999294</v>
      </c>
      <c r="I334" s="3">
        <f t="shared" si="372"/>
        <v>2.287435892630698E-2</v>
      </c>
      <c r="J334" s="3">
        <f t="shared" ref="J334:K334" si="379">$B$4*(4-($M333+(1/2)*I334)/(($H333+(1/2)*$B$4)+100))</f>
        <v>2.2873731275796096E-2</v>
      </c>
      <c r="K334" s="3">
        <f t="shared" si="379"/>
        <v>2.2873731293909582E-2</v>
      </c>
      <c r="L334" s="3">
        <f t="shared" si="374"/>
        <v>2.2873103697736034E-2</v>
      </c>
      <c r="M334" s="3">
        <f t="shared" si="375"/>
        <v>19.524605333025498</v>
      </c>
    </row>
    <row r="335" spans="1:13" x14ac:dyDescent="0.25">
      <c r="A335" s="3">
        <f t="shared" si="366"/>
        <v>3.9619999999999291</v>
      </c>
      <c r="B335" s="3">
        <f t="shared" si="367"/>
        <v>19.547686944476496</v>
      </c>
      <c r="D335" s="3">
        <f t="shared" si="368"/>
        <v>3.9619999999999291</v>
      </c>
      <c r="E335" s="3">
        <f t="shared" si="369"/>
        <v>19.547478436723235</v>
      </c>
      <c r="F335" s="3">
        <f t="shared" si="370"/>
        <v>19.547477809199503</v>
      </c>
      <c r="H335" s="3">
        <f t="shared" si="371"/>
        <v>3.9619999999999291</v>
      </c>
      <c r="I335" s="3">
        <f t="shared" si="372"/>
        <v>2.2873103697736034E-2</v>
      </c>
      <c r="J335" s="3">
        <f t="shared" ref="J335:K335" si="380">$B$4*(4-($M334+(1/2)*I335)/(($H334+(1/2)*$B$4)+100))</f>
        <v>2.2872476155895629E-2</v>
      </c>
      <c r="K335" s="3">
        <f t="shared" si="380"/>
        <v>2.2872476174004938E-2</v>
      </c>
      <c r="L335" s="3">
        <f t="shared" si="374"/>
        <v>2.2871848686489324E-2</v>
      </c>
      <c r="M335" s="3">
        <f t="shared" si="375"/>
        <v>19.547477809199503</v>
      </c>
    </row>
    <row r="336" spans="1:13" x14ac:dyDescent="0.25">
      <c r="A336" s="3">
        <f t="shared" si="366"/>
        <v>3.9679999999999289</v>
      </c>
      <c r="B336" s="3">
        <f t="shared" si="367"/>
        <v>19.570558781093077</v>
      </c>
      <c r="D336" s="3">
        <f t="shared" si="368"/>
        <v>3.9679999999999289</v>
      </c>
      <c r="E336" s="3">
        <f t="shared" si="369"/>
        <v>19.570349657885991</v>
      </c>
      <c r="F336" s="3">
        <f t="shared" si="370"/>
        <v>19.570349030470901</v>
      </c>
      <c r="H336" s="3">
        <f t="shared" si="371"/>
        <v>3.9679999999999289</v>
      </c>
      <c r="I336" s="3">
        <f t="shared" si="372"/>
        <v>2.2871848686489324E-2</v>
      </c>
      <c r="J336" s="3">
        <f t="shared" ref="J336:K336" si="381">$B$4*(4-($M335+(1/2)*I336)/(($H335+(1/2)*$B$4)+100))</f>
        <v>2.2871221253294317E-2</v>
      </c>
      <c r="K336" s="3">
        <f t="shared" si="381"/>
        <v>2.2871221271399445E-2</v>
      </c>
      <c r="L336" s="3">
        <f t="shared" si="374"/>
        <v>2.2870593892516684E-2</v>
      </c>
      <c r="M336" s="3">
        <f t="shared" si="375"/>
        <v>19.570349030470901</v>
      </c>
    </row>
    <row r="337" spans="1:13" x14ac:dyDescent="0.25">
      <c r="A337" s="3">
        <f t="shared" si="366"/>
        <v>3.9739999999999287</v>
      </c>
      <c r="B337" s="3">
        <f t="shared" si="367"/>
        <v>19.593429362880872</v>
      </c>
      <c r="D337" s="3">
        <f t="shared" si="368"/>
        <v>3.9739999999999287</v>
      </c>
      <c r="E337" s="3">
        <f t="shared" si="369"/>
        <v>19.593219624363417</v>
      </c>
      <c r="F337" s="3">
        <f t="shared" si="370"/>
        <v>19.593218997056944</v>
      </c>
      <c r="H337" s="3">
        <f t="shared" si="371"/>
        <v>3.9739999999999287</v>
      </c>
      <c r="I337" s="3">
        <f t="shared" si="372"/>
        <v>2.2870593892516684E-2</v>
      </c>
      <c r="J337" s="3">
        <f t="shared" ref="J337:K337" si="382">$B$4*(4-($M336+(1/2)*I337)/(($H336+(1/2)*$B$4)+100))</f>
        <v>2.2869966567941994E-2</v>
      </c>
      <c r="K337" s="3">
        <f t="shared" si="382"/>
        <v>2.2869966586042942E-2</v>
      </c>
      <c r="L337" s="3">
        <f t="shared" si="374"/>
        <v>2.2869339315767963E-2</v>
      </c>
      <c r="M337" s="3">
        <f t="shared" si="375"/>
        <v>19.593218997056944</v>
      </c>
    </row>
    <row r="338" spans="1:13" x14ac:dyDescent="0.25">
      <c r="A338" s="3">
        <f t="shared" si="366"/>
        <v>3.9799999999999285</v>
      </c>
      <c r="B338" s="3">
        <f t="shared" si="367"/>
        <v>19.616298690057114</v>
      </c>
      <c r="D338" s="3">
        <f t="shared" si="368"/>
        <v>3.9799999999999285</v>
      </c>
      <c r="E338" s="3">
        <f t="shared" si="369"/>
        <v>19.616088336372712</v>
      </c>
      <c r="F338" s="3">
        <f t="shared" si="370"/>
        <v>19.616087709174828</v>
      </c>
      <c r="H338" s="3">
        <f t="shared" si="371"/>
        <v>3.9799999999999285</v>
      </c>
      <c r="I338" s="3">
        <f t="shared" si="372"/>
        <v>2.2869339315767963E-2</v>
      </c>
      <c r="J338" s="3">
        <f t="shared" ref="J338:K338" si="383">$B$4*(4-($M337+(1/2)*I338)/(($H337+(1/2)*$B$4)+100))</f>
        <v>2.2868712099788521E-2</v>
      </c>
      <c r="K338" s="3">
        <f t="shared" si="383"/>
        <v>2.2868712117885291E-2</v>
      </c>
      <c r="L338" s="3">
        <f t="shared" si="374"/>
        <v>2.2868084956193028E-2</v>
      </c>
      <c r="M338" s="3">
        <f t="shared" si="375"/>
        <v>19.616087709174828</v>
      </c>
    </row>
    <row r="339" spans="1:13" x14ac:dyDescent="0.25">
      <c r="A339" s="3">
        <f t="shared" si="366"/>
        <v>3.9859999999999283</v>
      </c>
      <c r="B339" s="3">
        <f t="shared" si="367"/>
        <v>19.639166762838993</v>
      </c>
      <c r="D339" s="3">
        <f t="shared" si="368"/>
        <v>3.9859999999999283</v>
      </c>
      <c r="E339" s="3">
        <f t="shared" si="369"/>
        <v>19.638955794131022</v>
      </c>
      <c r="F339" s="3">
        <f t="shared" si="370"/>
        <v>19.638955167041704</v>
      </c>
      <c r="H339" s="3">
        <f t="shared" si="371"/>
        <v>3.9859999999999283</v>
      </c>
      <c r="I339" s="3">
        <f t="shared" si="372"/>
        <v>2.2868084956193028E-2</v>
      </c>
      <c r="J339" s="3">
        <f t="shared" ref="J339:K339" si="384">$B$4*(4-($M338+(1/2)*I339)/(($H338+(1/2)*$B$4)+100))</f>
        <v>2.2867457848783766E-2</v>
      </c>
      <c r="K339" s="3">
        <f t="shared" si="384"/>
        <v>2.286745786687636E-2</v>
      </c>
      <c r="L339" s="3">
        <f t="shared" si="374"/>
        <v>2.2866830813741749E-2</v>
      </c>
      <c r="M339" s="3">
        <f t="shared" si="375"/>
        <v>19.638955167041704</v>
      </c>
    </row>
    <row r="340" spans="1:13" x14ac:dyDescent="0.25">
      <c r="A340" s="3">
        <f t="shared" si="366"/>
        <v>3.9919999999999281</v>
      </c>
      <c r="B340" s="3">
        <f t="shared" si="367"/>
        <v>19.662033581443641</v>
      </c>
      <c r="D340" s="3">
        <f t="shared" si="368"/>
        <v>3.9919999999999281</v>
      </c>
      <c r="E340" s="3">
        <f t="shared" si="369"/>
        <v>19.661821997855444</v>
      </c>
      <c r="F340" s="3">
        <f t="shared" si="370"/>
        <v>19.661821370874669</v>
      </c>
      <c r="H340" s="3">
        <f t="shared" si="371"/>
        <v>3.9919999999999281</v>
      </c>
      <c r="I340" s="3">
        <f t="shared" si="372"/>
        <v>2.2866830813741749E-2</v>
      </c>
      <c r="J340" s="3">
        <f t="shared" ref="J340:K340" si="385">$B$4*(4-($M339+(1/2)*I340)/(($H339+(1/2)*$B$4)+100))</f>
        <v>2.2866203814877618E-2</v>
      </c>
      <c r="K340" s="3">
        <f t="shared" si="385"/>
        <v>2.2866203832966038E-2</v>
      </c>
      <c r="L340" s="3">
        <f t="shared" si="374"/>
        <v>2.2865576888364027E-2</v>
      </c>
      <c r="M340" s="3">
        <f t="shared" si="375"/>
        <v>19.661821370874669</v>
      </c>
    </row>
    <row r="341" spans="1:13" x14ac:dyDescent="0.25">
      <c r="A341" s="3">
        <f t="shared" si="366"/>
        <v>3.9979999999999278</v>
      </c>
      <c r="B341" s="3">
        <f t="shared" si="367"/>
        <v>19.684899146088146</v>
      </c>
      <c r="D341" s="3">
        <f t="shared" si="368"/>
        <v>3.9979999999999278</v>
      </c>
      <c r="E341" s="3">
        <f t="shared" si="369"/>
        <v>19.684686947763034</v>
      </c>
      <c r="F341" s="3">
        <f t="shared" si="370"/>
        <v>19.684686320890773</v>
      </c>
      <c r="H341" s="3">
        <f t="shared" si="371"/>
        <v>3.9979999999999278</v>
      </c>
      <c r="I341" s="3">
        <f t="shared" si="372"/>
        <v>2.2865576888364027E-2</v>
      </c>
      <c r="J341" s="3">
        <f t="shared" ref="J341:K341" si="386">$B$4*(4-($M340+(1/2)*I341)/(($H340+(1/2)*$B$4)+100))</f>
        <v>2.2864949998019971E-2</v>
      </c>
      <c r="K341" s="3">
        <f t="shared" si="386"/>
        <v>2.2864950016104217E-2</v>
      </c>
      <c r="L341" s="3">
        <f t="shared" si="374"/>
        <v>2.2864323180009763E-2</v>
      </c>
      <c r="M341" s="3">
        <f t="shared" si="375"/>
        <v>19.684686320890773</v>
      </c>
    </row>
    <row r="342" spans="1:13" x14ac:dyDescent="0.25">
      <c r="A342" s="3">
        <f t="shared" si="366"/>
        <v>4.0039999999999276</v>
      </c>
      <c r="B342" s="3">
        <f t="shared" si="367"/>
        <v>19.707763456989543</v>
      </c>
      <c r="D342" s="3">
        <f t="shared" si="368"/>
        <v>4.0039999999999276</v>
      </c>
      <c r="E342" s="3">
        <f t="shared" si="369"/>
        <v>19.707550644070782</v>
      </c>
      <c r="F342" s="3">
        <f t="shared" si="370"/>
        <v>19.707550017307014</v>
      </c>
      <c r="H342" s="3">
        <f t="shared" si="371"/>
        <v>4.0039999999999276</v>
      </c>
      <c r="I342" s="3">
        <f t="shared" si="372"/>
        <v>2.2864323180009763E-2</v>
      </c>
      <c r="J342" s="3">
        <f t="shared" ref="J342:K342" si="387">$B$4*(4-($M341+(1/2)*I342)/(($H341+(1/2)*$B$4)+100))</f>
        <v>2.2863696398160743E-2</v>
      </c>
      <c r="K342" s="3">
        <f t="shared" si="387"/>
        <v>2.2863696416240812E-2</v>
      </c>
      <c r="L342" s="3">
        <f t="shared" si="374"/>
        <v>2.2863069688628876E-2</v>
      </c>
      <c r="M342" s="3">
        <f t="shared" si="375"/>
        <v>19.707550017307014</v>
      </c>
    </row>
    <row r="343" spans="1:13" x14ac:dyDescent="0.25">
      <c r="A343" s="3">
        <f t="shared" si="366"/>
        <v>4.0099999999999278</v>
      </c>
      <c r="B343" s="3">
        <f t="shared" si="367"/>
        <v>19.730626514364818</v>
      </c>
      <c r="D343" s="3">
        <f t="shared" si="368"/>
        <v>4.0099999999999278</v>
      </c>
      <c r="E343" s="3">
        <f t="shared" si="369"/>
        <v>19.730413086995643</v>
      </c>
      <c r="F343" s="3">
        <f t="shared" si="370"/>
        <v>19.730412460340339</v>
      </c>
      <c r="H343" s="3">
        <f t="shared" si="371"/>
        <v>4.0099999999999278</v>
      </c>
      <c r="I343" s="3">
        <f t="shared" si="372"/>
        <v>2.2863069688628876E-2</v>
      </c>
      <c r="J343" s="3">
        <f t="shared" ref="J343:K343" si="388">$B$4*(4-($M342+(1/2)*I343)/(($H342+(1/2)*$B$4)+100))</f>
        <v>2.286244301524986E-2</v>
      </c>
      <c r="K343" s="3">
        <f t="shared" si="388"/>
        <v>2.2862443033325758E-2</v>
      </c>
      <c r="L343" s="3">
        <f t="shared" si="374"/>
        <v>2.2861816414171308E-2</v>
      </c>
      <c r="M343" s="3">
        <f t="shared" si="375"/>
        <v>19.730412460340339</v>
      </c>
    </row>
    <row r="344" spans="1:13" x14ac:dyDescent="0.25">
      <c r="A344" s="3">
        <f t="shared" si="366"/>
        <v>4.0159999999999281</v>
      </c>
      <c r="B344" s="3">
        <f t="shared" si="367"/>
        <v>19.753488318430907</v>
      </c>
      <c r="D344" s="3">
        <f t="shared" si="368"/>
        <v>4.0159999999999281</v>
      </c>
      <c r="E344" s="3">
        <f t="shared" si="369"/>
        <v>19.75327427675451</v>
      </c>
      <c r="F344" s="3">
        <f t="shared" si="370"/>
        <v>19.75327365020765</v>
      </c>
      <c r="H344" s="3">
        <f t="shared" si="371"/>
        <v>4.0159999999999281</v>
      </c>
      <c r="I344" s="3">
        <f t="shared" si="372"/>
        <v>2.2861816414171308E-2</v>
      </c>
      <c r="J344" s="3">
        <f t="shared" ref="J344:K344" si="389">$B$4*(4-($M343+(1/2)*I344)/(($H343+(1/2)*$B$4)+100))</f>
        <v>2.2861189849237264E-2</v>
      </c>
      <c r="K344" s="3">
        <f t="shared" si="389"/>
        <v>2.2861189867308992E-2</v>
      </c>
      <c r="L344" s="3">
        <f t="shared" si="374"/>
        <v>2.2860563356587007E-2</v>
      </c>
      <c r="M344" s="3">
        <f t="shared" si="375"/>
        <v>19.75327365020765</v>
      </c>
    </row>
    <row r="345" spans="1:13" x14ac:dyDescent="0.25">
      <c r="A345" s="3">
        <f t="shared" si="366"/>
        <v>4.0219999999999283</v>
      </c>
      <c r="B345" s="3">
        <f t="shared" si="367"/>
        <v>19.776348869404693</v>
      </c>
      <c r="D345" s="3">
        <f t="shared" si="368"/>
        <v>4.0219999999999283</v>
      </c>
      <c r="E345" s="3">
        <f t="shared" si="369"/>
        <v>19.776134213564237</v>
      </c>
      <c r="F345" s="3">
        <f t="shared" si="370"/>
        <v>19.776133587125791</v>
      </c>
      <c r="H345" s="3">
        <f t="shared" si="371"/>
        <v>4.0219999999999283</v>
      </c>
      <c r="I345" s="3">
        <f t="shared" si="372"/>
        <v>2.2860563356587007E-2</v>
      </c>
      <c r="J345" s="3">
        <f t="shared" ref="J345:K345" si="390">$B$4*(4-($M344+(1/2)*I345)/(($H344+(1/2)*$B$4)+100))</f>
        <v>2.2859936900072913E-2</v>
      </c>
      <c r="K345" s="3">
        <f t="shared" si="390"/>
        <v>2.2859936918140474E-2</v>
      </c>
      <c r="L345" s="3">
        <f t="shared" si="374"/>
        <v>2.2859310515825935E-2</v>
      </c>
      <c r="M345" s="3">
        <f t="shared" si="375"/>
        <v>19.776133587125791</v>
      </c>
    </row>
    <row r="346" spans="1:13" x14ac:dyDescent="0.25">
      <c r="A346" s="3">
        <f t="shared" si="366"/>
        <v>4.0279999999999285</v>
      </c>
      <c r="B346" s="3">
        <f t="shared" si="367"/>
        <v>19.799208167503014</v>
      </c>
      <c r="D346" s="3">
        <f t="shared" si="368"/>
        <v>4.0279999999999285</v>
      </c>
      <c r="E346" s="3">
        <f t="shared" si="369"/>
        <v>19.798992897641618</v>
      </c>
      <c r="F346" s="3">
        <f t="shared" si="370"/>
        <v>19.798992271311562</v>
      </c>
      <c r="H346" s="3">
        <f t="shared" si="371"/>
        <v>4.0279999999999285</v>
      </c>
      <c r="I346" s="3">
        <f t="shared" si="372"/>
        <v>2.2859310515825935E-2</v>
      </c>
      <c r="J346" s="3">
        <f t="shared" ref="J346:K346" si="391">$B$4*(4-($M345+(1/2)*I346)/(($H345+(1/2)*$B$4)+100))</f>
        <v>2.285868416770678E-2</v>
      </c>
      <c r="K346" s="3">
        <f t="shared" si="391"/>
        <v>2.2858684185770171E-2</v>
      </c>
      <c r="L346" s="3">
        <f t="shared" si="374"/>
        <v>2.285805789183807E-2</v>
      </c>
      <c r="M346" s="3">
        <f t="shared" si="375"/>
        <v>19.798992271311562</v>
      </c>
    </row>
    <row r="347" spans="1:13" x14ac:dyDescent="0.25">
      <c r="A347" s="3">
        <f t="shared" si="366"/>
        <v>4.0339999999999288</v>
      </c>
      <c r="B347" s="3">
        <f t="shared" si="367"/>
        <v>19.822066212942655</v>
      </c>
      <c r="D347" s="3">
        <f t="shared" si="368"/>
        <v>4.0339999999999288</v>
      </c>
      <c r="E347" s="3">
        <f t="shared" si="369"/>
        <v>19.8218503292034</v>
      </c>
      <c r="F347" s="3">
        <f t="shared" si="370"/>
        <v>19.821849702981709</v>
      </c>
      <c r="H347" s="3">
        <f t="shared" si="371"/>
        <v>4.0339999999999288</v>
      </c>
      <c r="I347" s="3">
        <f t="shared" si="372"/>
        <v>2.285805789183807E-2</v>
      </c>
      <c r="J347" s="3">
        <f t="shared" ref="J347:K347" si="392">$B$4*(4-($M346+(1/2)*I347)/(($H346+(1/2)*$B$4)+100))</f>
        <v>2.2857431652088849E-2</v>
      </c>
      <c r="K347" s="3">
        <f t="shared" si="392"/>
        <v>2.2857431670148073E-2</v>
      </c>
      <c r="L347" s="3">
        <f t="shared" si="374"/>
        <v>2.2856805484573407E-2</v>
      </c>
      <c r="M347" s="3">
        <f t="shared" si="375"/>
        <v>19.821849702981709</v>
      </c>
    </row>
    <row r="348" spans="1:13" x14ac:dyDescent="0.25">
      <c r="A348" s="3">
        <f t="shared" si="366"/>
        <v>4.039999999999929</v>
      </c>
      <c r="B348" s="3">
        <f t="shared" si="367"/>
        <v>19.844923005940352</v>
      </c>
      <c r="D348" s="3">
        <f t="shared" si="368"/>
        <v>4.039999999999929</v>
      </c>
      <c r="E348" s="3">
        <f t="shared" si="369"/>
        <v>19.844706508466281</v>
      </c>
      <c r="F348" s="3">
        <f t="shared" si="370"/>
        <v>19.844705882352933</v>
      </c>
      <c r="H348" s="3">
        <f t="shared" si="371"/>
        <v>4.039999999999929</v>
      </c>
      <c r="I348" s="3">
        <f t="shared" si="372"/>
        <v>2.2856805484573407E-2</v>
      </c>
      <c r="J348" s="3">
        <f t="shared" ref="J348:K348" si="393">$B$4*(4-($M347+(1/2)*I348)/(($H347+(1/2)*$B$4)+100))</f>
        <v>2.2856179353169123E-2</v>
      </c>
      <c r="K348" s="3">
        <f t="shared" si="393"/>
        <v>2.2856179371224181E-2</v>
      </c>
      <c r="L348" s="3">
        <f t="shared" si="374"/>
        <v>2.2855553293981954E-2</v>
      </c>
      <c r="M348" s="3">
        <f t="shared" si="375"/>
        <v>19.844705882352933</v>
      </c>
    </row>
    <row r="349" spans="1:13" x14ac:dyDescent="0.25">
      <c r="A349" s="3">
        <f t="shared" si="366"/>
        <v>4.0459999999999292</v>
      </c>
      <c r="B349" s="3">
        <f t="shared" si="367"/>
        <v>19.867778546712788</v>
      </c>
      <c r="D349" s="3">
        <f t="shared" si="368"/>
        <v>4.0459999999999292</v>
      </c>
      <c r="E349" s="3">
        <f t="shared" si="369"/>
        <v>19.867561435646916</v>
      </c>
      <c r="F349" s="3">
        <f t="shared" si="370"/>
        <v>19.86756080964188</v>
      </c>
      <c r="H349" s="3">
        <f t="shared" si="371"/>
        <v>4.0459999999999292</v>
      </c>
      <c r="I349" s="3">
        <f t="shared" si="372"/>
        <v>2.2855553293981954E-2</v>
      </c>
      <c r="J349" s="3">
        <f t="shared" ref="J349:K349" si="394">$B$4*(4-($M348+(1/2)*I349)/(($H348+(1/2)*$B$4)+100))</f>
        <v>2.2854927270897614E-2</v>
      </c>
      <c r="K349" s="3">
        <f t="shared" si="394"/>
        <v>2.2854927288948508E-2</v>
      </c>
      <c r="L349" s="3">
        <f t="shared" si="374"/>
        <v>2.2854301320013731E-2</v>
      </c>
      <c r="M349" s="3">
        <f t="shared" si="375"/>
        <v>19.86756080964188</v>
      </c>
    </row>
    <row r="350" spans="1:13" x14ac:dyDescent="0.25">
      <c r="A350" s="3">
        <f t="shared" si="366"/>
        <v>4.0519999999999294</v>
      </c>
      <c r="B350" s="3">
        <f t="shared" si="367"/>
        <v>19.890632835476602</v>
      </c>
      <c r="D350" s="3">
        <f t="shared" si="368"/>
        <v>4.0519999999999294</v>
      </c>
      <c r="E350" s="3">
        <f t="shared" si="369"/>
        <v>19.890415110961893</v>
      </c>
      <c r="F350" s="3">
        <f t="shared" si="370"/>
        <v>19.890414485065151</v>
      </c>
      <c r="H350" s="3">
        <f t="shared" si="371"/>
        <v>4.0519999999999294</v>
      </c>
      <c r="I350" s="3">
        <f t="shared" si="372"/>
        <v>2.2854301320013731E-2</v>
      </c>
      <c r="J350" s="3">
        <f t="shared" ref="J350:K350" si="395">$B$4*(4-($M349+(1/2)*I350)/(($H349+(1/2)*$B$4)+100))</f>
        <v>2.2853675405224351E-2</v>
      </c>
      <c r="K350" s="3">
        <f t="shared" si="395"/>
        <v>2.2853675423271085E-2</v>
      </c>
      <c r="L350" s="3">
        <f t="shared" si="374"/>
        <v>2.2853049562618778E-2</v>
      </c>
      <c r="M350" s="3">
        <f t="shared" si="375"/>
        <v>19.890414485065151</v>
      </c>
    </row>
    <row r="351" spans="1:13" x14ac:dyDescent="0.25">
      <c r="A351" s="3">
        <f t="shared" si="366"/>
        <v>4.0579999999999297</v>
      </c>
      <c r="B351" s="3">
        <f t="shared" si="367"/>
        <v>19.913485872448376</v>
      </c>
      <c r="D351" s="3">
        <f t="shared" si="368"/>
        <v>4.0579999999999297</v>
      </c>
      <c r="E351" s="3">
        <f t="shared" si="369"/>
        <v>19.913267534627771</v>
      </c>
      <c r="F351" s="3">
        <f t="shared" si="370"/>
        <v>19.913266908839294</v>
      </c>
      <c r="H351" s="3">
        <f t="shared" si="371"/>
        <v>4.0579999999999297</v>
      </c>
      <c r="I351" s="3">
        <f t="shared" si="372"/>
        <v>2.2853049562618778E-2</v>
      </c>
      <c r="J351" s="3">
        <f t="shared" ref="J351:K351" si="396">$B$4*(4-($M350+(1/2)*I351)/(($H350+(1/2)*$B$4)+100))</f>
        <v>2.2852423756099381E-2</v>
      </c>
      <c r="K351" s="3">
        <f t="shared" si="396"/>
        <v>2.2852423774141952E-2</v>
      </c>
      <c r="L351" s="3">
        <f t="shared" si="374"/>
        <v>2.2851798021747142E-2</v>
      </c>
      <c r="M351" s="3">
        <f t="shared" si="375"/>
        <v>19.913266908839294</v>
      </c>
    </row>
    <row r="352" spans="1:13" x14ac:dyDescent="0.25">
      <c r="A352" s="3">
        <f t="shared" si="366"/>
        <v>4.0639999999999299</v>
      </c>
      <c r="B352" s="3">
        <f t="shared" si="367"/>
        <v>19.93633765784465</v>
      </c>
      <c r="D352" s="3">
        <f t="shared" si="368"/>
        <v>4.0639999999999299</v>
      </c>
      <c r="E352" s="3">
        <f t="shared" si="369"/>
        <v>19.936118706861041</v>
      </c>
      <c r="F352" s="3">
        <f t="shared" si="370"/>
        <v>19.936118081180805</v>
      </c>
      <c r="H352" s="3">
        <f t="shared" si="371"/>
        <v>4.0639999999999299</v>
      </c>
      <c r="I352" s="3">
        <f t="shared" si="372"/>
        <v>2.2851798021747142E-2</v>
      </c>
      <c r="J352" s="3">
        <f t="shared" ref="J352:K352" si="397">$B$4*(4-($M351+(1/2)*I352)/(($H351+(1/2)*$B$4)+100))</f>
        <v>2.2851172323472762E-2</v>
      </c>
      <c r="K352" s="3">
        <f t="shared" si="397"/>
        <v>2.2851172341511169E-2</v>
      </c>
      <c r="L352" s="3">
        <f t="shared" si="374"/>
        <v>2.2850546697348893E-2</v>
      </c>
      <c r="M352" s="3">
        <f t="shared" si="375"/>
        <v>19.936118081180805</v>
      </c>
    </row>
    <row r="353" spans="1:13" x14ac:dyDescent="0.25">
      <c r="A353" s="3">
        <f t="shared" si="366"/>
        <v>4.0699999999999301</v>
      </c>
      <c r="B353" s="3">
        <f t="shared" si="367"/>
        <v>19.959188191881903</v>
      </c>
      <c r="D353" s="3">
        <f t="shared" si="368"/>
        <v>4.0699999999999301</v>
      </c>
      <c r="E353" s="3">
        <f t="shared" si="369"/>
        <v>19.958968627878154</v>
      </c>
      <c r="F353" s="3">
        <f t="shared" si="370"/>
        <v>19.958968002306133</v>
      </c>
      <c r="H353" s="3">
        <f t="shared" si="371"/>
        <v>4.0699999999999301</v>
      </c>
      <c r="I353" s="3">
        <f t="shared" si="372"/>
        <v>2.2850546697348893E-2</v>
      </c>
      <c r="J353" s="3">
        <f t="shared" ref="J353:K353" si="398">$B$4*(4-($M352+(1/2)*I353)/(($H352+(1/2)*$B$4)+100))</f>
        <v>2.2849921107294561E-2</v>
      </c>
      <c r="K353" s="3">
        <f t="shared" si="398"/>
        <v>2.2849921125328809E-2</v>
      </c>
      <c r="L353" s="3">
        <f t="shared" si="374"/>
        <v>2.2849295589374107E-2</v>
      </c>
      <c r="M353" s="3">
        <f t="shared" si="375"/>
        <v>19.958968002306133</v>
      </c>
    </row>
    <row r="354" spans="1:13" x14ac:dyDescent="0.25">
      <c r="A354" s="3">
        <f t="shared" si="366"/>
        <v>4.0759999999999303</v>
      </c>
      <c r="B354" s="3">
        <f t="shared" si="367"/>
        <v>19.982037474776579</v>
      </c>
      <c r="D354" s="3">
        <f t="shared" si="368"/>
        <v>4.0759999999999303</v>
      </c>
      <c r="E354" s="3">
        <f t="shared" si="369"/>
        <v>19.981817297895507</v>
      </c>
      <c r="F354" s="3">
        <f t="shared" si="370"/>
        <v>19.981816672431677</v>
      </c>
      <c r="H354" s="3">
        <f t="shared" si="371"/>
        <v>4.0759999999999303</v>
      </c>
      <c r="I354" s="3">
        <f t="shared" si="372"/>
        <v>2.2849295589374107E-2</v>
      </c>
      <c r="J354" s="3">
        <f t="shared" ref="J354:K354" si="399">$B$4*(4-($M353+(1/2)*I354)/(($H353+(1/2)*$B$4)+100))</f>
        <v>2.284867010751487E-2</v>
      </c>
      <c r="K354" s="3">
        <f t="shared" si="399"/>
        <v>2.2848670125544961E-2</v>
      </c>
      <c r="L354" s="3">
        <f t="shared" si="374"/>
        <v>2.2848044697772876E-2</v>
      </c>
      <c r="M354" s="3">
        <f t="shared" si="375"/>
        <v>19.981816672431677</v>
      </c>
    </row>
    <row r="355" spans="1:13" x14ac:dyDescent="0.25">
      <c r="A355" s="3">
        <f t="shared" si="366"/>
        <v>4.0819999999999306</v>
      </c>
      <c r="B355" s="3">
        <f t="shared" si="367"/>
        <v>20.004885506745058</v>
      </c>
      <c r="D355" s="3">
        <f t="shared" si="368"/>
        <v>4.0819999999999306</v>
      </c>
      <c r="E355" s="3">
        <f t="shared" si="369"/>
        <v>20.004664717129451</v>
      </c>
      <c r="F355" s="3">
        <f t="shared" si="370"/>
        <v>20.004664091773787</v>
      </c>
      <c r="H355" s="3">
        <f t="shared" si="371"/>
        <v>4.0819999999999306</v>
      </c>
      <c r="I355" s="3">
        <f t="shared" si="372"/>
        <v>2.2848044697772876E-2</v>
      </c>
      <c r="J355" s="3">
        <f t="shared" ref="J355:K355" si="400">$B$4*(4-($M354+(1/2)*I355)/(($H354+(1/2)*$B$4)+100))</f>
        <v>2.2847419324083788E-2</v>
      </c>
      <c r="K355" s="3">
        <f t="shared" si="400"/>
        <v>2.284741934210972E-2</v>
      </c>
      <c r="L355" s="3">
        <f t="shared" si="374"/>
        <v>2.2846794022495315E-2</v>
      </c>
      <c r="M355" s="3">
        <f t="shared" si="375"/>
        <v>20.004664091773787</v>
      </c>
    </row>
    <row r="356" spans="1:13" x14ac:dyDescent="0.25">
      <c r="A356" s="3">
        <f t="shared" si="366"/>
        <v>4.0879999999999308</v>
      </c>
      <c r="B356" s="3">
        <f t="shared" si="367"/>
        <v>20.027732288003676</v>
      </c>
      <c r="D356" s="3">
        <f t="shared" si="368"/>
        <v>4.0879999999999308</v>
      </c>
      <c r="E356" s="3">
        <f t="shared" si="369"/>
        <v>20.027510885796282</v>
      </c>
      <c r="F356" s="3">
        <f t="shared" si="370"/>
        <v>20.027510260548759</v>
      </c>
      <c r="H356" s="3">
        <f t="shared" si="371"/>
        <v>4.0879999999999308</v>
      </c>
      <c r="I356" s="3">
        <f t="shared" si="372"/>
        <v>2.2846794022495315E-2</v>
      </c>
      <c r="J356" s="3">
        <f t="shared" ref="J356:K356" si="401">$B$4*(4-($M355+(1/2)*I356)/(($H355+(1/2)*$B$4)+100))</f>
        <v>2.2846168756951432E-2</v>
      </c>
      <c r="K356" s="3">
        <f t="shared" si="401"/>
        <v>2.2846168774973207E-2</v>
      </c>
      <c r="L356" s="3">
        <f t="shared" si="374"/>
        <v>2.2845543563491541E-2</v>
      </c>
      <c r="M356" s="3">
        <f t="shared" si="375"/>
        <v>20.027510260548759</v>
      </c>
    </row>
    <row r="357" spans="1:13" x14ac:dyDescent="0.25">
      <c r="A357" s="3">
        <f t="shared" si="366"/>
        <v>4.093999999999931</v>
      </c>
      <c r="B357" s="3">
        <f t="shared" si="367"/>
        <v>20.050577818768723</v>
      </c>
      <c r="D357" s="3">
        <f t="shared" si="368"/>
        <v>4.093999999999931</v>
      </c>
      <c r="E357" s="3">
        <f t="shared" si="369"/>
        <v>20.05035580411225</v>
      </c>
      <c r="F357" s="3">
        <f t="shared" si="370"/>
        <v>20.050355178972843</v>
      </c>
      <c r="H357" s="3">
        <f t="shared" si="371"/>
        <v>4.093999999999931</v>
      </c>
      <c r="I357" s="3">
        <f t="shared" si="372"/>
        <v>2.2845543563491541E-2</v>
      </c>
      <c r="J357" s="3">
        <f t="shared" ref="J357:K357" si="402">$B$4*(4-($M356+(1/2)*I357)/(($H356+(1/2)*$B$4)+100))</f>
        <v>2.2844918406067932E-2</v>
      </c>
      <c r="K357" s="3">
        <f t="shared" si="402"/>
        <v>2.284491842408555E-2</v>
      </c>
      <c r="L357" s="3">
        <f t="shared" si="374"/>
        <v>2.2844293320711691E-2</v>
      </c>
      <c r="M357" s="3">
        <f t="shared" si="375"/>
        <v>20.050355178972843</v>
      </c>
    </row>
    <row r="358" spans="1:13" x14ac:dyDescent="0.25">
      <c r="A358" s="3">
        <f t="shared" si="366"/>
        <v>4.0999999999999313</v>
      </c>
      <c r="B358" s="3">
        <f t="shared" si="367"/>
        <v>20.07342209925643</v>
      </c>
      <c r="D358" s="3">
        <f t="shared" si="368"/>
        <v>4.0999999999999313</v>
      </c>
      <c r="E358" s="3">
        <f t="shared" si="369"/>
        <v>20.073199472293556</v>
      </c>
      <c r="F358" s="3">
        <f t="shared" si="370"/>
        <v>20.07319884726224</v>
      </c>
      <c r="H358" s="3">
        <f t="shared" si="371"/>
        <v>4.0999999999999313</v>
      </c>
      <c r="I358" s="3">
        <f t="shared" si="372"/>
        <v>2.2844293320711691E-2</v>
      </c>
      <c r="J358" s="3">
        <f t="shared" ref="J358:K358" si="403">$B$4*(4-($M357+(1/2)*I358)/(($H357+(1/2)*$B$4)+100))</f>
        <v>2.2843668271383431E-2</v>
      </c>
      <c r="K358" s="3">
        <f t="shared" si="403"/>
        <v>2.2843668289396896E-2</v>
      </c>
      <c r="L358" s="3">
        <f t="shared" si="374"/>
        <v>2.2843043294105924E-2</v>
      </c>
      <c r="M358" s="3">
        <f t="shared" si="375"/>
        <v>20.07319884726224</v>
      </c>
    </row>
    <row r="359" spans="1:13" x14ac:dyDescent="0.25">
      <c r="A359" s="3">
        <f t="shared" si="366"/>
        <v>4.1059999999999315</v>
      </c>
      <c r="B359" s="3">
        <f t="shared" si="367"/>
        <v>20.096265129682987</v>
      </c>
      <c r="D359" s="3">
        <f t="shared" si="368"/>
        <v>4.1059999999999315</v>
      </c>
      <c r="E359" s="3">
        <f t="shared" si="369"/>
        <v>20.096041890556346</v>
      </c>
      <c r="F359" s="3">
        <f t="shared" si="370"/>
        <v>20.096041265633097</v>
      </c>
      <c r="H359" s="3">
        <f t="shared" si="371"/>
        <v>4.1059999999999315</v>
      </c>
      <c r="I359" s="3">
        <f t="shared" si="372"/>
        <v>2.2843043294105924E-2</v>
      </c>
      <c r="J359" s="3">
        <f t="shared" ref="J359:K359" si="404">$B$4*(4-($M358+(1/2)*I359)/(($H358+(1/2)*$B$4)+100))</f>
        <v>2.2842418352848084E-2</v>
      </c>
      <c r="K359" s="3">
        <f t="shared" si="404"/>
        <v>2.28424183708574E-2</v>
      </c>
      <c r="L359" s="3">
        <f t="shared" si="374"/>
        <v>2.2841793483624397E-2</v>
      </c>
      <c r="M359" s="3">
        <f t="shared" si="375"/>
        <v>20.096041265633097</v>
      </c>
    </row>
    <row r="360" spans="1:13" x14ac:dyDescent="0.25">
      <c r="A360" s="3">
        <f t="shared" si="366"/>
        <v>4.1119999999999317</v>
      </c>
      <c r="B360" s="3">
        <f t="shared" si="367"/>
        <v>20.119106910264527</v>
      </c>
      <c r="D360" s="3">
        <f t="shared" si="368"/>
        <v>4.1119999999999317</v>
      </c>
      <c r="E360" s="3">
        <f t="shared" si="369"/>
        <v>20.118883059116722</v>
      </c>
      <c r="F360" s="3">
        <f t="shared" si="370"/>
        <v>20.118882434301515</v>
      </c>
      <c r="H360" s="3">
        <f t="shared" si="371"/>
        <v>4.1119999999999317</v>
      </c>
      <c r="I360" s="3">
        <f t="shared" si="372"/>
        <v>2.2841793483624397E-2</v>
      </c>
      <c r="J360" s="3">
        <f t="shared" ref="J360:K360" si="405">$B$4*(4-($M359+(1/2)*I360)/(($H359+(1/2)*$B$4)+100))</f>
        <v>2.2841168650412073E-2</v>
      </c>
      <c r="K360" s="3">
        <f t="shared" si="405"/>
        <v>2.2841168668417237E-2</v>
      </c>
      <c r="L360" s="3">
        <f t="shared" si="374"/>
        <v>2.2840543889217295E-2</v>
      </c>
      <c r="M360" s="3">
        <f t="shared" si="375"/>
        <v>20.118882434301515</v>
      </c>
    </row>
    <row r="361" spans="1:13" x14ac:dyDescent="0.25">
      <c r="A361" s="3">
        <f t="shared" si="366"/>
        <v>4.1179999999999319</v>
      </c>
      <c r="B361" s="3">
        <f t="shared" si="367"/>
        <v>20.141947441217141</v>
      </c>
      <c r="D361" s="3">
        <f t="shared" si="368"/>
        <v>4.1179999999999319</v>
      </c>
      <c r="E361" s="3">
        <f t="shared" si="369"/>
        <v>20.141722978190732</v>
      </c>
      <c r="F361" s="3">
        <f t="shared" si="370"/>
        <v>20.141722353483541</v>
      </c>
      <c r="H361" s="3">
        <f t="shared" si="371"/>
        <v>4.1179999999999319</v>
      </c>
      <c r="I361" s="3">
        <f t="shared" si="372"/>
        <v>2.2840543889217295E-2</v>
      </c>
      <c r="J361" s="3">
        <f t="shared" ref="J361:K361" si="406">$B$4*(4-($M360+(1/2)*I361)/(($H360+(1/2)*$B$4)+100))</f>
        <v>2.2839919164025578E-2</v>
      </c>
      <c r="K361" s="3">
        <f t="shared" si="406"/>
        <v>2.2839919182026592E-2</v>
      </c>
      <c r="L361" s="3">
        <f t="shared" si="374"/>
        <v>2.2839294510834808E-2</v>
      </c>
      <c r="M361" s="3">
        <f t="shared" si="375"/>
        <v>20.141722353483541</v>
      </c>
    </row>
    <row r="362" spans="1:13" x14ac:dyDescent="0.25">
      <c r="A362" s="3">
        <f t="shared" si="366"/>
        <v>4.1239999999999322</v>
      </c>
      <c r="B362" s="3">
        <f t="shared" si="367"/>
        <v>20.164786722756862</v>
      </c>
      <c r="D362" s="3">
        <f t="shared" si="368"/>
        <v>4.1239999999999322</v>
      </c>
      <c r="E362" s="3">
        <f t="shared" si="369"/>
        <v>20.164561647994375</v>
      </c>
      <c r="F362" s="3">
        <f t="shared" si="370"/>
        <v>20.164561023395176</v>
      </c>
      <c r="H362" s="3">
        <f t="shared" si="371"/>
        <v>4.1239999999999322</v>
      </c>
      <c r="I362" s="3">
        <f t="shared" si="372"/>
        <v>2.2839294510834808E-2</v>
      </c>
      <c r="J362" s="3">
        <f t="shared" ref="J362:K362" si="407">$B$4*(4-($M361+(1/2)*I362)/(($H361+(1/2)*$B$4)+100))</f>
        <v>2.2838669893638808E-2</v>
      </c>
      <c r="K362" s="3">
        <f t="shared" si="407"/>
        <v>2.2838669911635672E-2</v>
      </c>
      <c r="L362" s="3">
        <f t="shared" si="374"/>
        <v>2.2838045348427153E-2</v>
      </c>
      <c r="M362" s="3">
        <f t="shared" si="375"/>
        <v>20.164561023395176</v>
      </c>
    </row>
    <row r="363" spans="1:13" x14ac:dyDescent="0.25">
      <c r="A363" s="3">
        <f t="shared" si="366"/>
        <v>4.1299999999999324</v>
      </c>
      <c r="B363" s="3">
        <f t="shared" si="367"/>
        <v>20.18762475509968</v>
      </c>
      <c r="D363" s="3">
        <f t="shared" si="368"/>
        <v>4.1299999999999324</v>
      </c>
      <c r="E363" s="3">
        <f t="shared" si="369"/>
        <v>20.187399068743602</v>
      </c>
      <c r="F363" s="3">
        <f t="shared" si="370"/>
        <v>20.18739844425237</v>
      </c>
      <c r="H363" s="3">
        <f t="shared" si="371"/>
        <v>4.1299999999999324</v>
      </c>
      <c r="I363" s="3">
        <f t="shared" si="372"/>
        <v>2.2838045348427153E-2</v>
      </c>
      <c r="J363" s="3">
        <f t="shared" ref="J363:K363" si="408">$B$4*(4-($M362+(1/2)*I363)/(($H362+(1/2)*$B$4)+100))</f>
        <v>2.2837420839201972E-2</v>
      </c>
      <c r="K363" s="3">
        <f t="shared" si="408"/>
        <v>2.2837420857194687E-2</v>
      </c>
      <c r="L363" s="3">
        <f t="shared" si="374"/>
        <v>2.2836796401944547E-2</v>
      </c>
      <c r="M363" s="3">
        <f t="shared" si="375"/>
        <v>20.18739844425237</v>
      </c>
    </row>
    <row r="364" spans="1:13" x14ac:dyDescent="0.25">
      <c r="A364" s="3">
        <f t="shared" si="366"/>
        <v>4.1359999999999326</v>
      </c>
      <c r="B364" s="3">
        <f t="shared" si="367"/>
        <v>20.21046153846153</v>
      </c>
      <c r="D364" s="3">
        <f t="shared" si="368"/>
        <v>4.1359999999999326</v>
      </c>
      <c r="E364" s="3">
        <f t="shared" si="369"/>
        <v>20.210235240654313</v>
      </c>
      <c r="F364" s="3">
        <f t="shared" si="370"/>
        <v>20.210234616271023</v>
      </c>
      <c r="H364" s="3">
        <f t="shared" si="371"/>
        <v>4.1359999999999326</v>
      </c>
      <c r="I364" s="3">
        <f t="shared" si="372"/>
        <v>2.2836796401944547E-2</v>
      </c>
      <c r="J364" s="3">
        <f t="shared" ref="J364:K364" si="409">$B$4*(4-($M363+(1/2)*I364)/(($H363+(1/2)*$B$4)+100))</f>
        <v>2.2836172000665303E-2</v>
      </c>
      <c r="K364" s="3">
        <f t="shared" si="409"/>
        <v>2.2836172018653875E-2</v>
      </c>
      <c r="L364" s="3">
        <f t="shared" si="374"/>
        <v>2.283554767133723E-2</v>
      </c>
      <c r="M364" s="3">
        <f t="shared" si="375"/>
        <v>20.210234616271023</v>
      </c>
    </row>
    <row r="365" spans="1:13" x14ac:dyDescent="0.25">
      <c r="A365" s="3">
        <f t="shared" si="366"/>
        <v>4.1419999999999328</v>
      </c>
      <c r="B365" s="3">
        <f t="shared" si="367"/>
        <v>20.233297073058299</v>
      </c>
      <c r="D365" s="3">
        <f t="shared" si="368"/>
        <v>4.1419999999999328</v>
      </c>
      <c r="E365" s="3">
        <f t="shared" si="369"/>
        <v>20.233070163942362</v>
      </c>
      <c r="F365" s="3">
        <f t="shared" si="370"/>
        <v>20.233069539666985</v>
      </c>
      <c r="H365" s="3">
        <f t="shared" si="371"/>
        <v>4.1419999999999328</v>
      </c>
      <c r="I365" s="3">
        <f t="shared" si="372"/>
        <v>2.283554767133723E-2</v>
      </c>
      <c r="J365" s="3">
        <f t="shared" ref="J365:K365" si="410">$B$4*(4-($M364+(1/2)*I365)/(($H364+(1/2)*$B$4)+100))</f>
        <v>2.2834923377979044E-2</v>
      </c>
      <c r="K365" s="3">
        <f t="shared" si="410"/>
        <v>2.2834923395963474E-2</v>
      </c>
      <c r="L365" s="3">
        <f t="shared" si="374"/>
        <v>2.2834299156555455E-2</v>
      </c>
      <c r="M365" s="3">
        <f t="shared" si="375"/>
        <v>20.233069539666985</v>
      </c>
    </row>
    <row r="366" spans="1:13" x14ac:dyDescent="0.25">
      <c r="A366" s="3">
        <f t="shared" si="366"/>
        <v>4.1479999999999331</v>
      </c>
      <c r="B366" s="3">
        <f t="shared" si="367"/>
        <v>20.256131359105826</v>
      </c>
      <c r="D366" s="3">
        <f t="shared" si="368"/>
        <v>4.1479999999999331</v>
      </c>
      <c r="E366" s="3">
        <f t="shared" si="369"/>
        <v>20.255903838823542</v>
      </c>
      <c r="F366" s="3">
        <f t="shared" si="370"/>
        <v>20.255903214656058</v>
      </c>
      <c r="H366" s="3">
        <f t="shared" si="371"/>
        <v>4.1479999999999331</v>
      </c>
      <c r="I366" s="3">
        <f t="shared" si="372"/>
        <v>2.2834299156555455E-2</v>
      </c>
      <c r="J366" s="3">
        <f t="shared" ref="J366:K366" si="411">$B$4*(4-($M365+(1/2)*I366)/(($H365+(1/2)*$B$4)+100))</f>
        <v>2.2833674971093461E-2</v>
      </c>
      <c r="K366" s="3">
        <f t="shared" si="411"/>
        <v>2.2833674989073741E-2</v>
      </c>
      <c r="L366" s="3">
        <f t="shared" si="374"/>
        <v>2.2833050857549483E-2</v>
      </c>
      <c r="M366" s="3">
        <f t="shared" si="375"/>
        <v>20.255903214656058</v>
      </c>
    </row>
    <row r="367" spans="1:13" x14ac:dyDescent="0.25">
      <c r="A367" s="3">
        <f t="shared" si="366"/>
        <v>4.1539999999999333</v>
      </c>
      <c r="B367" s="3">
        <f t="shared" si="367"/>
        <v>20.278964396819898</v>
      </c>
      <c r="D367" s="3">
        <f t="shared" si="368"/>
        <v>4.1539999999999333</v>
      </c>
      <c r="E367" s="3">
        <f t="shared" si="369"/>
        <v>20.278736265513608</v>
      </c>
      <c r="F367" s="3">
        <f t="shared" si="370"/>
        <v>20.278735641453991</v>
      </c>
      <c r="H367" s="3">
        <f t="shared" si="371"/>
        <v>4.1539999999999333</v>
      </c>
      <c r="I367" s="3">
        <f t="shared" si="372"/>
        <v>2.2833050857549483E-2</v>
      </c>
      <c r="J367" s="3">
        <f t="shared" ref="J367:K367" si="412">$B$4*(4-($M366+(1/2)*I367)/(($H366+(1/2)*$B$4)+100))</f>
        <v>2.2832426779958819E-2</v>
      </c>
      <c r="K367" s="3">
        <f t="shared" si="412"/>
        <v>2.2832426797934957E-2</v>
      </c>
      <c r="L367" s="3">
        <f t="shared" si="374"/>
        <v>2.2831802774269602E-2</v>
      </c>
      <c r="M367" s="3">
        <f t="shared" si="375"/>
        <v>20.278735641453991</v>
      </c>
    </row>
    <row r="368" spans="1:13" x14ac:dyDescent="0.25">
      <c r="A368" s="3">
        <f t="shared" si="366"/>
        <v>4.1599999999999335</v>
      </c>
      <c r="B368" s="3">
        <f t="shared" si="367"/>
        <v>20.301796186416254</v>
      </c>
      <c r="D368" s="3">
        <f t="shared" si="368"/>
        <v>4.1599999999999335</v>
      </c>
      <c r="E368" s="3">
        <f t="shared" si="369"/>
        <v>20.301567444228262</v>
      </c>
      <c r="F368" s="3">
        <f t="shared" si="370"/>
        <v>20.301566820276488</v>
      </c>
      <c r="H368" s="3">
        <f t="shared" si="371"/>
        <v>4.1599999999999335</v>
      </c>
      <c r="I368" s="3">
        <f t="shared" si="372"/>
        <v>2.2831802774269602E-2</v>
      </c>
      <c r="J368" s="3">
        <f t="shared" ref="J368:K368" si="413">$B$4*(4-($M367+(1/2)*I368)/(($H367+(1/2)*$B$4)+100))</f>
        <v>2.2831178804525409E-2</v>
      </c>
      <c r="K368" s="3">
        <f t="shared" si="413"/>
        <v>2.2831178822497408E-2</v>
      </c>
      <c r="L368" s="3">
        <f t="shared" si="374"/>
        <v>2.2830554906666103E-2</v>
      </c>
      <c r="M368" s="3">
        <f t="shared" si="375"/>
        <v>20.301566820276488</v>
      </c>
    </row>
    <row r="369" spans="1:13" x14ac:dyDescent="0.25">
      <c r="A369" s="3">
        <f t="shared" si="366"/>
        <v>4.1659999999999338</v>
      </c>
      <c r="B369" s="3">
        <f t="shared" si="367"/>
        <v>20.324626728110584</v>
      </c>
      <c r="D369" s="3">
        <f t="shared" si="368"/>
        <v>4.1659999999999338</v>
      </c>
      <c r="E369" s="3">
        <f t="shared" si="369"/>
        <v>20.324397375183153</v>
      </c>
      <c r="F369" s="3">
        <f t="shared" si="370"/>
        <v>20.324396751339197</v>
      </c>
      <c r="H369" s="3">
        <f t="shared" si="371"/>
        <v>4.1659999999999338</v>
      </c>
      <c r="I369" s="3">
        <f t="shared" si="372"/>
        <v>2.2830554906666103E-2</v>
      </c>
      <c r="J369" s="3">
        <f t="shared" ref="J369:K369" si="414">$B$4*(4-($M368+(1/2)*I369)/(($H368+(1/2)*$B$4)+100))</f>
        <v>2.2829931044743536E-2</v>
      </c>
      <c r="K369" s="3">
        <f t="shared" si="414"/>
        <v>2.2829931062711393E-2</v>
      </c>
      <c r="L369" s="3">
        <f t="shared" si="374"/>
        <v>2.2829307254689291E-2</v>
      </c>
      <c r="M369" s="3">
        <f t="shared" si="375"/>
        <v>20.324396751339197</v>
      </c>
    </row>
    <row r="370" spans="1:13" x14ac:dyDescent="0.25">
      <c r="A370" s="3">
        <f t="shared" si="366"/>
        <v>4.171999999999934</v>
      </c>
      <c r="B370" s="3">
        <f t="shared" si="367"/>
        <v>20.347456022118525</v>
      </c>
      <c r="D370" s="3">
        <f t="shared" si="368"/>
        <v>4.171999999999934</v>
      </c>
      <c r="E370" s="3">
        <f t="shared" si="369"/>
        <v>20.347226058593886</v>
      </c>
      <c r="F370" s="3">
        <f t="shared" si="370"/>
        <v>20.347225434857723</v>
      </c>
      <c r="H370" s="3">
        <f t="shared" si="371"/>
        <v>4.171999999999934</v>
      </c>
      <c r="I370" s="3">
        <f t="shared" si="372"/>
        <v>2.2829307254689291E-2</v>
      </c>
      <c r="J370" s="3">
        <f t="shared" ref="J370:K370" si="415">$B$4*(4-($M369+(1/2)*I370)/(($H369+(1/2)*$B$4)+100))</f>
        <v>2.2828683500563513E-2</v>
      </c>
      <c r="K370" s="3">
        <f t="shared" si="415"/>
        <v>2.282868351852723E-2</v>
      </c>
      <c r="L370" s="3">
        <f t="shared" si="374"/>
        <v>2.28280598182895E-2</v>
      </c>
      <c r="M370" s="3">
        <f t="shared" si="375"/>
        <v>20.347225434857723</v>
      </c>
    </row>
    <row r="371" spans="1:13" x14ac:dyDescent="0.25">
      <c r="A371" s="3">
        <f t="shared" si="366"/>
        <v>4.1779999999999342</v>
      </c>
      <c r="B371" s="3">
        <f t="shared" si="367"/>
        <v>20.370284068655668</v>
      </c>
      <c r="D371" s="3">
        <f t="shared" si="368"/>
        <v>4.1779999999999342</v>
      </c>
      <c r="E371" s="3">
        <f t="shared" si="369"/>
        <v>20.370053494676011</v>
      </c>
      <c r="F371" s="3">
        <f t="shared" si="370"/>
        <v>20.370052871047619</v>
      </c>
      <c r="H371" s="3">
        <f t="shared" si="371"/>
        <v>4.1779999999999342</v>
      </c>
      <c r="I371" s="3">
        <f t="shared" si="372"/>
        <v>2.28280598182895E-2</v>
      </c>
      <c r="J371" s="3">
        <f t="shared" ref="J371:K371" si="416">$B$4*(4-($M370+(1/2)*I371)/(($H370+(1/2)*$B$4)+100))</f>
        <v>2.2827436171935674E-2</v>
      </c>
      <c r="K371" s="3">
        <f t="shared" si="416"/>
        <v>2.2827436189895252E-2</v>
      </c>
      <c r="L371" s="3">
        <f t="shared" si="374"/>
        <v>2.2826812597417059E-2</v>
      </c>
      <c r="M371" s="3">
        <f t="shared" si="375"/>
        <v>20.370052871047619</v>
      </c>
    </row>
    <row r="372" spans="1:13" x14ac:dyDescent="0.25">
      <c r="A372" s="3">
        <f t="shared" si="366"/>
        <v>4.1839999999999344</v>
      </c>
      <c r="B372" s="3">
        <f t="shared" si="367"/>
        <v>20.393110867937551</v>
      </c>
      <c r="D372" s="3">
        <f t="shared" si="368"/>
        <v>4.1839999999999344</v>
      </c>
      <c r="E372" s="3">
        <f t="shared" si="369"/>
        <v>20.392879683645035</v>
      </c>
      <c r="F372" s="3">
        <f t="shared" si="370"/>
        <v>20.392879060124386</v>
      </c>
      <c r="H372" s="3">
        <f t="shared" si="371"/>
        <v>4.1839999999999344</v>
      </c>
      <c r="I372" s="3">
        <f t="shared" si="372"/>
        <v>2.2826812597417059E-2</v>
      </c>
      <c r="J372" s="3">
        <f t="shared" ref="J372:K372" si="417">$B$4*(4-($M371+(1/2)*I372)/(($H371+(1/2)*$B$4)+100))</f>
        <v>2.282618905881036E-2</v>
      </c>
      <c r="K372" s="3">
        <f t="shared" si="417"/>
        <v>2.2826189076765802E-2</v>
      </c>
      <c r="L372" s="3">
        <f t="shared" si="374"/>
        <v>2.2825565592022323E-2</v>
      </c>
      <c r="M372" s="3">
        <f t="shared" si="375"/>
        <v>20.392879060124386</v>
      </c>
    </row>
    <row r="373" spans="1:13" x14ac:dyDescent="0.25">
      <c r="A373" s="3">
        <f t="shared" si="366"/>
        <v>4.1899999999999347</v>
      </c>
      <c r="B373" s="3">
        <f t="shared" si="367"/>
        <v>20.415936420179666</v>
      </c>
      <c r="D373" s="3">
        <f t="shared" si="368"/>
        <v>4.1899999999999347</v>
      </c>
      <c r="E373" s="3">
        <f t="shared" si="369"/>
        <v>20.415704625716408</v>
      </c>
      <c r="F373" s="3">
        <f t="shared" si="370"/>
        <v>20.415704002303475</v>
      </c>
      <c r="H373" s="3">
        <f t="shared" si="371"/>
        <v>4.1899999999999347</v>
      </c>
      <c r="I373" s="3">
        <f t="shared" si="372"/>
        <v>2.2825565592022323E-2</v>
      </c>
      <c r="J373" s="3">
        <f t="shared" ref="J373:K373" si="418">$B$4*(4-($M372+(1/2)*I373)/(($H372+(1/2)*$B$4)+100))</f>
        <v>2.282494216113793E-2</v>
      </c>
      <c r="K373" s="3">
        <f t="shared" si="418"/>
        <v>2.2824942179089237E-2</v>
      </c>
      <c r="L373" s="3">
        <f t="shared" si="374"/>
        <v>2.2824318802055658E-2</v>
      </c>
      <c r="M373" s="3">
        <f t="shared" si="375"/>
        <v>20.415704002303475</v>
      </c>
    </row>
    <row r="374" spans="1:13" x14ac:dyDescent="0.25">
      <c r="A374" s="3">
        <f t="shared" si="366"/>
        <v>4.1959999999999349</v>
      </c>
      <c r="B374" s="3">
        <f t="shared" si="367"/>
        <v>20.438760725597451</v>
      </c>
      <c r="D374" s="3">
        <f t="shared" si="368"/>
        <v>4.1959999999999349</v>
      </c>
      <c r="E374" s="3">
        <f t="shared" si="369"/>
        <v>20.43852832110553</v>
      </c>
      <c r="F374" s="3">
        <f t="shared" si="370"/>
        <v>20.438527697800289</v>
      </c>
      <c r="H374" s="3">
        <f t="shared" si="371"/>
        <v>4.1959999999999349</v>
      </c>
      <c r="I374" s="3">
        <f t="shared" si="372"/>
        <v>2.2824318802055658E-2</v>
      </c>
      <c r="J374" s="3">
        <f t="shared" ref="J374:K374" si="419">$B$4*(4-($M373+(1/2)*I374)/(($H373+(1/2)*$B$4)+100))</f>
        <v>2.2823695478868762E-2</v>
      </c>
      <c r="K374" s="3">
        <f t="shared" si="419"/>
        <v>2.282369549681593E-2</v>
      </c>
      <c r="L374" s="3">
        <f t="shared" si="374"/>
        <v>2.2823072227467447E-2</v>
      </c>
      <c r="M374" s="3">
        <f t="shared" si="375"/>
        <v>20.438527697800289</v>
      </c>
    </row>
    <row r="375" spans="1:13" x14ac:dyDescent="0.25">
      <c r="A375" s="3">
        <f t="shared" si="366"/>
        <v>4.2019999999999351</v>
      </c>
      <c r="B375" s="3">
        <f t="shared" si="367"/>
        <v>20.461583784406297</v>
      </c>
      <c r="D375" s="3">
        <f t="shared" si="368"/>
        <v>4.2019999999999351</v>
      </c>
      <c r="E375" s="3">
        <f t="shared" si="369"/>
        <v>20.461350770027757</v>
      </c>
      <c r="F375" s="3">
        <f t="shared" si="370"/>
        <v>20.461350146830185</v>
      </c>
      <c r="H375" s="3">
        <f t="shared" si="371"/>
        <v>4.2019999999999351</v>
      </c>
      <c r="I375" s="3">
        <f t="shared" si="372"/>
        <v>2.2823072227467447E-2</v>
      </c>
      <c r="J375" s="3">
        <f t="shared" ref="J375:K375" si="420">$B$4*(4-($M374+(1/2)*I375)/(($H374+(1/2)*$B$4)+100))</f>
        <v>2.2822449011953242E-2</v>
      </c>
      <c r="K375" s="3">
        <f t="shared" si="420"/>
        <v>2.2822449029896278E-2</v>
      </c>
      <c r="L375" s="3">
        <f t="shared" si="374"/>
        <v>2.2821825868208086E-2</v>
      </c>
      <c r="M375" s="3">
        <f t="shared" si="375"/>
        <v>20.461350146830185</v>
      </c>
    </row>
    <row r="376" spans="1:13" x14ac:dyDescent="0.25">
      <c r="A376" s="3">
        <f t="shared" si="366"/>
        <v>4.2079999999999353</v>
      </c>
      <c r="B376" s="3">
        <f t="shared" si="367"/>
        <v>20.484405596821546</v>
      </c>
      <c r="D376" s="3">
        <f t="shared" si="368"/>
        <v>4.2079999999999353</v>
      </c>
      <c r="E376" s="3">
        <f t="shared" si="369"/>
        <v>20.484171972698395</v>
      </c>
      <c r="F376" s="3">
        <f t="shared" si="370"/>
        <v>20.484171349608467</v>
      </c>
      <c r="H376" s="3">
        <f t="shared" si="371"/>
        <v>4.2079999999999353</v>
      </c>
      <c r="I376" s="3">
        <f t="shared" si="372"/>
        <v>2.2821825868208086E-2</v>
      </c>
      <c r="J376" s="3">
        <f t="shared" ref="J376:K376" si="421">$B$4*(4-($M375+(1/2)*I376)/(($H375+(1/2)*$B$4)+100))</f>
        <v>2.2821202760341771E-2</v>
      </c>
      <c r="K376" s="3">
        <f t="shared" si="421"/>
        <v>2.2821202778280678E-2</v>
      </c>
      <c r="L376" s="3">
        <f t="shared" si="374"/>
        <v>2.282057972422798E-2</v>
      </c>
      <c r="M376" s="3">
        <f t="shared" si="375"/>
        <v>20.484171349608467</v>
      </c>
    </row>
    <row r="377" spans="1:13" x14ac:dyDescent="0.25">
      <c r="A377" s="3">
        <f t="shared" si="366"/>
        <v>4.2139999999999356</v>
      </c>
      <c r="B377" s="3">
        <f t="shared" si="367"/>
        <v>20.507226163058487</v>
      </c>
      <c r="D377" s="3">
        <f t="shared" si="368"/>
        <v>4.2139999999999356</v>
      </c>
      <c r="E377" s="3">
        <f t="shared" si="369"/>
        <v>20.506991929332695</v>
      </c>
      <c r="F377" s="3">
        <f t="shared" si="370"/>
        <v>20.506991306350386</v>
      </c>
      <c r="H377" s="3">
        <f t="shared" si="371"/>
        <v>4.2139999999999356</v>
      </c>
      <c r="I377" s="3">
        <f t="shared" si="372"/>
        <v>2.282057972422798E-2</v>
      </c>
      <c r="J377" s="3">
        <f t="shared" ref="J377:K377" si="422">$B$4*(4-($M376+(1/2)*I377)/(($H376+(1/2)*$B$4)+100))</f>
        <v>2.2819956723984767E-2</v>
      </c>
      <c r="K377" s="3">
        <f t="shared" si="422"/>
        <v>2.2819956741919542E-2</v>
      </c>
      <c r="L377" s="3">
        <f t="shared" si="374"/>
        <v>2.2819333795477553E-2</v>
      </c>
      <c r="M377" s="3">
        <f t="shared" si="375"/>
        <v>20.506991306350386</v>
      </c>
    </row>
    <row r="378" spans="1:13" x14ac:dyDescent="0.25">
      <c r="A378" s="3">
        <f t="shared" si="366"/>
        <v>4.2199999999999358</v>
      </c>
      <c r="B378" s="3">
        <f t="shared" si="367"/>
        <v>20.530045483332362</v>
      </c>
      <c r="D378" s="3">
        <f t="shared" si="368"/>
        <v>4.2199999999999358</v>
      </c>
      <c r="E378" s="3">
        <f t="shared" si="369"/>
        <v>20.529810640145865</v>
      </c>
      <c r="F378" s="3">
        <f t="shared" si="370"/>
        <v>20.529810017271149</v>
      </c>
      <c r="H378" s="3">
        <f t="shared" si="371"/>
        <v>4.2199999999999358</v>
      </c>
      <c r="I378" s="3">
        <f t="shared" si="372"/>
        <v>2.2819333795477553E-2</v>
      </c>
      <c r="J378" s="3">
        <f t="shared" ref="J378:K378" si="423">$B$4*(4-($M377+(1/2)*I378)/(($H377+(1/2)*$B$4)+100))</f>
        <v>2.2818710902832658E-2</v>
      </c>
      <c r="K378" s="3">
        <f t="shared" si="423"/>
        <v>2.2818710920763305E-2</v>
      </c>
      <c r="L378" s="3">
        <f t="shared" si="374"/>
        <v>2.2818088081907245E-2</v>
      </c>
      <c r="M378" s="3">
        <f t="shared" si="375"/>
        <v>20.529810017271149</v>
      </c>
    </row>
    <row r="379" spans="1:13" x14ac:dyDescent="0.25">
      <c r="A379" s="3">
        <f t="shared" si="366"/>
        <v>4.225999999999936</v>
      </c>
      <c r="B379" s="3">
        <f t="shared" si="367"/>
        <v>20.552863557858366</v>
      </c>
      <c r="D379" s="3">
        <f t="shared" si="368"/>
        <v>4.225999999999936</v>
      </c>
      <c r="E379" s="3">
        <f t="shared" si="369"/>
        <v>20.552628105353058</v>
      </c>
      <c r="F379" s="3">
        <f t="shared" si="370"/>
        <v>20.552627482585912</v>
      </c>
      <c r="H379" s="3">
        <f t="shared" si="371"/>
        <v>4.225999999999936</v>
      </c>
      <c r="I379" s="3">
        <f t="shared" si="372"/>
        <v>2.2818088081907245E-2</v>
      </c>
      <c r="J379" s="3">
        <f t="shared" ref="J379:K379" si="424">$B$4*(4-($M378+(1/2)*I379)/(($H378+(1/2)*$B$4)+100))</f>
        <v>2.2817465296835895E-2</v>
      </c>
      <c r="K379" s="3">
        <f t="shared" si="424"/>
        <v>2.2817465314762409E-2</v>
      </c>
      <c r="L379" s="3">
        <f t="shared" si="374"/>
        <v>2.2816842583467507E-2</v>
      </c>
      <c r="M379" s="3">
        <f t="shared" si="375"/>
        <v>20.552627482585912</v>
      </c>
    </row>
    <row r="380" spans="1:13" x14ac:dyDescent="0.25">
      <c r="A380" s="3">
        <f t="shared" si="366"/>
        <v>4.2319999999999363</v>
      </c>
      <c r="B380" s="3">
        <f t="shared" si="367"/>
        <v>20.575680386851637</v>
      </c>
      <c r="D380" s="3">
        <f t="shared" si="368"/>
        <v>4.2319999999999363</v>
      </c>
      <c r="E380" s="3">
        <f t="shared" si="369"/>
        <v>20.575444325169379</v>
      </c>
      <c r="F380" s="3">
        <f t="shared" si="370"/>
        <v>20.57544370250978</v>
      </c>
      <c r="H380" s="3">
        <f t="shared" si="371"/>
        <v>4.2319999999999363</v>
      </c>
      <c r="I380" s="3">
        <f t="shared" si="372"/>
        <v>2.2816842583467507E-2</v>
      </c>
      <c r="J380" s="3">
        <f t="shared" ref="J380:K380" si="425">$B$4*(4-($M379+(1/2)*I380)/(($H379+(1/2)*$B$4)+100))</f>
        <v>2.2816219905944929E-2</v>
      </c>
      <c r="K380" s="3">
        <f t="shared" si="425"/>
        <v>2.2816219923867318E-2</v>
      </c>
      <c r="L380" s="3">
        <f t="shared" si="374"/>
        <v>2.2815597300108806E-2</v>
      </c>
      <c r="M380" s="3">
        <f t="shared" si="375"/>
        <v>20.57544370250978</v>
      </c>
    </row>
    <row r="381" spans="1:13" x14ac:dyDescent="0.25">
      <c r="A381" s="3">
        <f t="shared" si="366"/>
        <v>4.2379999999999365</v>
      </c>
      <c r="B381" s="3">
        <f t="shared" si="367"/>
        <v>20.598495970527274</v>
      </c>
      <c r="D381" s="3">
        <f t="shared" si="368"/>
        <v>4.2379999999999365</v>
      </c>
      <c r="E381" s="3">
        <f t="shared" si="369"/>
        <v>20.598259299809889</v>
      </c>
      <c r="F381" s="3">
        <f t="shared" si="370"/>
        <v>20.598258677257807</v>
      </c>
      <c r="H381" s="3">
        <f t="shared" si="371"/>
        <v>4.2379999999999365</v>
      </c>
      <c r="I381" s="3">
        <f t="shared" si="372"/>
        <v>2.2815597300108806E-2</v>
      </c>
      <c r="J381" s="3">
        <f t="shared" ref="J381:K381" si="426">$B$4*(4-($M380+(1/2)*I381)/(($H380+(1/2)*$B$4)+100))</f>
        <v>2.2814974730110241E-2</v>
      </c>
      <c r="K381" s="3">
        <f t="shared" si="426"/>
        <v>2.2814974748028502E-2</v>
      </c>
      <c r="L381" s="3">
        <f t="shared" si="374"/>
        <v>2.2814352231781625E-2</v>
      </c>
      <c r="M381" s="3">
        <f t="shared" si="375"/>
        <v>20.598258677257807</v>
      </c>
    </row>
    <row r="382" spans="1:13" x14ac:dyDescent="0.25">
      <c r="A382" s="3">
        <f t="shared" si="366"/>
        <v>4.2439999999999367</v>
      </c>
      <c r="B382" s="3">
        <f t="shared" si="367"/>
        <v>20.621310309100316</v>
      </c>
      <c r="D382" s="3">
        <f t="shared" si="368"/>
        <v>4.2439999999999367</v>
      </c>
      <c r="E382" s="3">
        <f t="shared" si="369"/>
        <v>20.621073029489587</v>
      </c>
      <c r="F382" s="3">
        <f t="shared" si="370"/>
        <v>20.621072407045002</v>
      </c>
      <c r="H382" s="3">
        <f t="shared" si="371"/>
        <v>4.2439999999999367</v>
      </c>
      <c r="I382" s="3">
        <f t="shared" si="372"/>
        <v>2.2814352231781625E-2</v>
      </c>
      <c r="J382" s="3">
        <f t="shared" ref="J382:K382" si="427">$B$4*(4-($M381+(1/2)*I382)/(($H381+(1/2)*$B$4)+100))</f>
        <v>2.2813729769282316E-2</v>
      </c>
      <c r="K382" s="3">
        <f t="shared" si="427"/>
        <v>2.2813729787196452E-2</v>
      </c>
      <c r="L382" s="3">
        <f t="shared" si="374"/>
        <v>2.2813107378436455E-2</v>
      </c>
      <c r="M382" s="3">
        <f t="shared" si="375"/>
        <v>20.621072407045002</v>
      </c>
    </row>
    <row r="383" spans="1:13" x14ac:dyDescent="0.25">
      <c r="A383" s="3">
        <f t="shared" si="366"/>
        <v>4.2499999999999369</v>
      </c>
      <c r="B383" s="3">
        <f t="shared" si="367"/>
        <v>20.644123402785759</v>
      </c>
      <c r="D383" s="3">
        <f t="shared" si="368"/>
        <v>4.2499999999999369</v>
      </c>
      <c r="E383" s="3">
        <f t="shared" si="369"/>
        <v>20.643885514423438</v>
      </c>
      <c r="F383" s="3">
        <f t="shared" si="370"/>
        <v>20.643884892086323</v>
      </c>
      <c r="H383" s="3">
        <f t="shared" si="371"/>
        <v>4.2499999999999369</v>
      </c>
      <c r="I383" s="3">
        <f t="shared" si="372"/>
        <v>2.2813107378436455E-2</v>
      </c>
      <c r="J383" s="3">
        <f t="shared" ref="J383:K383" si="428">$B$4*(4-($M382+(1/2)*I383)/(($H382+(1/2)*$B$4)+100))</f>
        <v>2.2812485023411651E-2</v>
      </c>
      <c r="K383" s="3">
        <f t="shared" si="428"/>
        <v>2.2812485041321665E-2</v>
      </c>
      <c r="L383" s="3">
        <f t="shared" si="374"/>
        <v>2.2811862740023808E-2</v>
      </c>
      <c r="M383" s="3">
        <f t="shared" si="375"/>
        <v>20.643884892086323</v>
      </c>
    </row>
    <row r="384" spans="1:13" x14ac:dyDescent="0.25">
      <c r="A384" s="3">
        <f t="shared" si="366"/>
        <v>4.2559999999999372</v>
      </c>
      <c r="B384" s="3">
        <f t="shared" si="367"/>
        <v>20.666935251798549</v>
      </c>
      <c r="D384" s="3">
        <f t="shared" si="368"/>
        <v>4.2559999999999372</v>
      </c>
      <c r="E384" s="3">
        <f t="shared" si="369"/>
        <v>20.666696754826347</v>
      </c>
      <c r="F384" s="3">
        <f t="shared" si="370"/>
        <v>20.666696132596677</v>
      </c>
      <c r="H384" s="3">
        <f t="shared" si="371"/>
        <v>4.2559999999999372</v>
      </c>
      <c r="I384" s="3">
        <f t="shared" si="372"/>
        <v>2.2811862740023808E-2</v>
      </c>
      <c r="J384" s="3">
        <f t="shared" ref="J384:K384" si="429">$B$4*(4-($M383+(1/2)*I384)/(($H383+(1/2)*$B$4)+100))</f>
        <v>2.2811240492448773E-2</v>
      </c>
      <c r="K384" s="3">
        <f t="shared" si="429"/>
        <v>2.2811240510354665E-2</v>
      </c>
      <c r="L384" s="3">
        <f t="shared" si="374"/>
        <v>2.2810618316494207E-2</v>
      </c>
      <c r="M384" s="3">
        <f t="shared" si="375"/>
        <v>20.666696132596677</v>
      </c>
    </row>
    <row r="385" spans="1:13" x14ac:dyDescent="0.25">
      <c r="A385" s="3">
        <f t="shared" si="366"/>
        <v>4.2619999999999374</v>
      </c>
      <c r="B385" s="3">
        <f t="shared" si="367"/>
        <v>20.689745856353579</v>
      </c>
      <c r="D385" s="3">
        <f t="shared" si="368"/>
        <v>4.2619999999999374</v>
      </c>
      <c r="E385" s="3">
        <f t="shared" si="369"/>
        <v>20.689506750913171</v>
      </c>
      <c r="F385" s="3">
        <f t="shared" si="370"/>
        <v>20.689506128790921</v>
      </c>
      <c r="H385" s="3">
        <f t="shared" si="371"/>
        <v>4.2619999999999374</v>
      </c>
      <c r="I385" s="3">
        <f t="shared" si="372"/>
        <v>2.2810618316494207E-2</v>
      </c>
      <c r="J385" s="3">
        <f t="shared" ref="J385:K385" si="430">$B$4*(4-($M384+(1/2)*I385)/(($H384+(1/2)*$B$4)+100))</f>
        <v>2.2809996176344202E-2</v>
      </c>
      <c r="K385" s="3">
        <f t="shared" si="430"/>
        <v>2.2809996194245976E-2</v>
      </c>
      <c r="L385" s="3">
        <f t="shared" si="374"/>
        <v>2.2809374107798184E-2</v>
      </c>
      <c r="M385" s="3">
        <f t="shared" si="375"/>
        <v>20.689506128790921</v>
      </c>
    </row>
    <row r="386" spans="1:13" x14ac:dyDescent="0.25">
      <c r="A386" s="3">
        <f t="shared" si="366"/>
        <v>4.2679999999999376</v>
      </c>
      <c r="B386" s="3">
        <f t="shared" si="367"/>
        <v>20.712555216665695</v>
      </c>
      <c r="D386" s="3">
        <f t="shared" si="368"/>
        <v>4.2679999999999376</v>
      </c>
      <c r="E386" s="3">
        <f t="shared" si="369"/>
        <v>20.712315502898718</v>
      </c>
      <c r="F386" s="3">
        <f t="shared" si="370"/>
        <v>20.712314880883866</v>
      </c>
      <c r="H386" s="3">
        <f t="shared" si="371"/>
        <v>4.2679999999999376</v>
      </c>
      <c r="I386" s="3">
        <f t="shared" si="372"/>
        <v>2.2809374107798184E-2</v>
      </c>
      <c r="J386" s="3">
        <f t="shared" ref="J386:K386" si="431">$B$4*(4-($M385+(1/2)*I386)/(($H385+(1/2)*$B$4)+100))</f>
        <v>2.2808752075048493E-2</v>
      </c>
      <c r="K386" s="3">
        <f t="shared" si="431"/>
        <v>2.2808752092946142E-2</v>
      </c>
      <c r="L386" s="3">
        <f t="shared" si="374"/>
        <v>2.2808130113886303E-2</v>
      </c>
      <c r="M386" s="3">
        <f t="shared" si="375"/>
        <v>20.712314880883866</v>
      </c>
    </row>
    <row r="387" spans="1:13" x14ac:dyDescent="0.25">
      <c r="A387" s="3">
        <f t="shared" si="366"/>
        <v>4.2739999999999378</v>
      </c>
      <c r="B387" s="3">
        <f t="shared" si="367"/>
        <v>20.735363332949696</v>
      </c>
      <c r="D387" s="3">
        <f t="shared" si="368"/>
        <v>4.2739999999999378</v>
      </c>
      <c r="E387" s="3">
        <f t="shared" si="369"/>
        <v>20.735123010997754</v>
      </c>
      <c r="F387" s="3">
        <f t="shared" si="370"/>
        <v>20.735122389090272</v>
      </c>
      <c r="H387" s="3">
        <f t="shared" si="371"/>
        <v>4.2739999999999378</v>
      </c>
      <c r="I387" s="3">
        <f t="shared" si="372"/>
        <v>2.2808130113886303E-2</v>
      </c>
      <c r="J387" s="3">
        <f t="shared" ref="J387:K387" si="432">$B$4*(4-($M386+(1/2)*I387)/(($H386+(1/2)*$B$4)+100))</f>
        <v>2.2807508188512193E-2</v>
      </c>
      <c r="K387" s="3">
        <f t="shared" si="432"/>
        <v>2.2807508206405723E-2</v>
      </c>
      <c r="L387" s="3">
        <f t="shared" si="374"/>
        <v>2.2806886334709116E-2</v>
      </c>
      <c r="M387" s="3">
        <f t="shared" si="375"/>
        <v>20.735122389090272</v>
      </c>
    </row>
    <row r="388" spans="1:13" x14ac:dyDescent="0.25">
      <c r="A388" s="3">
        <f t="shared" si="366"/>
        <v>4.2799999999999381</v>
      </c>
      <c r="B388" s="3">
        <f t="shared" si="367"/>
        <v>20.758170205420324</v>
      </c>
      <c r="D388" s="3">
        <f t="shared" si="368"/>
        <v>4.2799999999999381</v>
      </c>
      <c r="E388" s="3">
        <f t="shared" si="369"/>
        <v>20.757929275424981</v>
      </c>
      <c r="F388" s="3">
        <f t="shared" si="370"/>
        <v>20.757928653624845</v>
      </c>
      <c r="H388" s="3">
        <f t="shared" si="371"/>
        <v>4.2799999999999381</v>
      </c>
      <c r="I388" s="3">
        <f t="shared" si="372"/>
        <v>2.2806886334709116E-2</v>
      </c>
      <c r="J388" s="3">
        <f t="shared" ref="J388:K388" si="433">$B$4*(4-($M387+(1/2)*I388)/(($H387+(1/2)*$B$4)+100))</f>
        <v>2.2806264516685888E-2</v>
      </c>
      <c r="K388" s="3">
        <f t="shared" si="433"/>
        <v>2.2806264534575297E-2</v>
      </c>
      <c r="L388" s="3">
        <f t="shared" si="374"/>
        <v>2.280564277021721E-2</v>
      </c>
      <c r="M388" s="3">
        <f t="shared" si="375"/>
        <v>20.757928653624845</v>
      </c>
    </row>
    <row r="389" spans="1:13" x14ac:dyDescent="0.25">
      <c r="A389" s="3">
        <f t="shared" si="366"/>
        <v>4.2859999999999383</v>
      </c>
      <c r="B389" s="3">
        <f t="shared" si="367"/>
        <v>20.780975834292278</v>
      </c>
      <c r="D389" s="3">
        <f t="shared" si="368"/>
        <v>4.2859999999999383</v>
      </c>
      <c r="E389" s="3">
        <f t="shared" si="369"/>
        <v>20.78073429639506</v>
      </c>
      <c r="F389" s="3">
        <f t="shared" si="370"/>
        <v>20.780733674702251</v>
      </c>
      <c r="H389" s="3">
        <f t="shared" si="371"/>
        <v>4.2859999999999383</v>
      </c>
      <c r="I389" s="3">
        <f t="shared" si="372"/>
        <v>2.280564277021721E-2</v>
      </c>
      <c r="J389" s="3">
        <f t="shared" ref="J389:K389" si="434">$B$4*(4-($M388+(1/2)*I389)/(($H388+(1/2)*$B$4)+100))</f>
        <v>2.2805021059520154E-2</v>
      </c>
      <c r="K389" s="3">
        <f t="shared" si="434"/>
        <v>2.2805021077405448E-2</v>
      </c>
      <c r="L389" s="3">
        <f t="shared" si="374"/>
        <v>2.2804399420361186E-2</v>
      </c>
      <c r="M389" s="3">
        <f t="shared" si="375"/>
        <v>20.780733674702251</v>
      </c>
    </row>
    <row r="390" spans="1:13" x14ac:dyDescent="0.25">
      <c r="A390" s="3">
        <f t="shared" si="366"/>
        <v>4.2919999999999385</v>
      </c>
      <c r="B390" s="3">
        <f t="shared" si="367"/>
        <v>20.803780219780208</v>
      </c>
      <c r="D390" s="3">
        <f t="shared" si="368"/>
        <v>4.2919999999999385</v>
      </c>
      <c r="E390" s="3">
        <f t="shared" si="369"/>
        <v>20.803538074122613</v>
      </c>
      <c r="F390" s="3">
        <f t="shared" si="370"/>
        <v>20.803537452537096</v>
      </c>
      <c r="H390" s="3">
        <f t="shared" si="371"/>
        <v>4.2919999999999385</v>
      </c>
      <c r="I390" s="3">
        <f t="shared" si="372"/>
        <v>2.2804399420361186E-2</v>
      </c>
      <c r="J390" s="3">
        <f t="shared" ref="J390:K390" si="435">$B$4*(4-($M389+(1/2)*I390)/(($H389+(1/2)*$B$4)+100))</f>
        <v>2.28037778169656E-2</v>
      </c>
      <c r="K390" s="3">
        <f t="shared" si="435"/>
        <v>2.2803777834846779E-2</v>
      </c>
      <c r="L390" s="3">
        <f t="shared" si="374"/>
        <v>2.2803156285091643E-2</v>
      </c>
      <c r="M390" s="3">
        <f t="shared" si="375"/>
        <v>20.803537452537096</v>
      </c>
    </row>
    <row r="391" spans="1:13" x14ac:dyDescent="0.25">
      <c r="A391" s="3">
        <f t="shared" si="366"/>
        <v>4.2979999999999388</v>
      </c>
      <c r="B391" s="3">
        <f t="shared" si="367"/>
        <v>20.82658336209871</v>
      </c>
      <c r="D391" s="3">
        <f t="shared" si="368"/>
        <v>4.2979999999999388</v>
      </c>
      <c r="E391" s="3">
        <f t="shared" si="369"/>
        <v>20.826340608822189</v>
      </c>
      <c r="F391" s="3">
        <f t="shared" si="370"/>
        <v>20.826339987343946</v>
      </c>
      <c r="H391" s="3">
        <f t="shared" si="371"/>
        <v>4.2979999999999388</v>
      </c>
      <c r="I391" s="3">
        <f t="shared" si="372"/>
        <v>2.2803156285091643E-2</v>
      </c>
      <c r="J391" s="3">
        <f t="shared" ref="J391:K391" si="436">$B$4*(4-($M390+(1/2)*I391)/(($H390+(1/2)*$B$4)+100))</f>
        <v>2.2802534788972838E-2</v>
      </c>
      <c r="K391" s="3">
        <f t="shared" si="436"/>
        <v>2.2802534806849902E-2</v>
      </c>
      <c r="L391" s="3">
        <f t="shared" si="374"/>
        <v>2.2801913364359206E-2</v>
      </c>
      <c r="M391" s="3">
        <f t="shared" si="375"/>
        <v>20.826339987343946</v>
      </c>
    </row>
    <row r="392" spans="1:13" x14ac:dyDescent="0.25">
      <c r="A392" s="3">
        <f t="shared" si="366"/>
        <v>4.303999999999939</v>
      </c>
      <c r="B392" s="3">
        <f t="shared" si="367"/>
        <v>20.849385261462334</v>
      </c>
      <c r="D392" s="3">
        <f t="shared" si="368"/>
        <v>4.303999999999939</v>
      </c>
      <c r="E392" s="3">
        <f t="shared" si="369"/>
        <v>20.849141900708304</v>
      </c>
      <c r="F392" s="3">
        <f t="shared" si="370"/>
        <v>20.84914127933731</v>
      </c>
      <c r="H392" s="3">
        <f t="shared" si="371"/>
        <v>4.303999999999939</v>
      </c>
      <c r="I392" s="3">
        <f t="shared" si="372"/>
        <v>2.2801913364359206E-2</v>
      </c>
      <c r="J392" s="3">
        <f t="shared" ref="J392:K392" si="437">$B$4*(4-($M391+(1/2)*I392)/(($H391+(1/2)*$B$4)+100))</f>
        <v>2.2801291975492497E-2</v>
      </c>
      <c r="K392" s="3">
        <f t="shared" si="437"/>
        <v>2.280129199336545E-2</v>
      </c>
      <c r="L392" s="3">
        <f t="shared" si="374"/>
        <v>2.2800670658114513E-2</v>
      </c>
      <c r="M392" s="3">
        <f t="shared" si="375"/>
        <v>20.84914127933731</v>
      </c>
    </row>
    <row r="393" spans="1:13" x14ac:dyDescent="0.25">
      <c r="A393" s="3">
        <f t="shared" si="366"/>
        <v>4.3099999999999392</v>
      </c>
      <c r="B393" s="3">
        <f t="shared" si="367"/>
        <v>20.872185918085581</v>
      </c>
      <c r="D393" s="3">
        <f t="shared" si="368"/>
        <v>4.3099999999999392</v>
      </c>
      <c r="E393" s="3">
        <f t="shared" si="369"/>
        <v>20.871941949995424</v>
      </c>
      <c r="F393" s="3">
        <f t="shared" si="370"/>
        <v>20.871941328731655</v>
      </c>
      <c r="H393" s="3">
        <f t="shared" si="371"/>
        <v>4.3099999999999392</v>
      </c>
      <c r="I393" s="3">
        <f t="shared" si="372"/>
        <v>2.2800670658114513E-2</v>
      </c>
      <c r="J393" s="3">
        <f t="shared" ref="J393:K393" si="438">$B$4*(4-($M392+(1/2)*I393)/(($H392+(1/2)*$B$4)+100))</f>
        <v>2.2800049376475232E-2</v>
      </c>
      <c r="K393" s="3">
        <f t="shared" si="438"/>
        <v>2.2800049394344067E-2</v>
      </c>
      <c r="L393" s="3">
        <f t="shared" si="374"/>
        <v>2.2799428166308217E-2</v>
      </c>
      <c r="M393" s="3">
        <f t="shared" si="375"/>
        <v>20.871941328731655</v>
      </c>
    </row>
    <row r="394" spans="1:13" x14ac:dyDescent="0.25">
      <c r="A394" s="3">
        <f t="shared" ref="A394:A457" si="439">A393+$B$4</f>
        <v>4.3159999999999394</v>
      </c>
      <c r="B394" s="3">
        <f t="shared" ref="B394:B457" si="440">B393+$B$4*(4-B393/(A393+100))</f>
        <v>20.894985332182902</v>
      </c>
      <c r="D394" s="3">
        <f t="shared" ref="D394:D457" si="441">D393+$B$4</f>
        <v>4.3159999999999394</v>
      </c>
      <c r="E394" s="3">
        <f t="shared" ref="E394:E457" si="442">F393+$B$4*(4-F393/(D393+100))</f>
        <v>20.894740756897964</v>
      </c>
      <c r="F394" s="3">
        <f t="shared" ref="F394:F457" si="443">F393+($B$4/2)*(4-F393/(D393+100)+4-E394/(D394+100))</f>
        <v>20.89474013574139</v>
      </c>
      <c r="H394" s="3">
        <f t="shared" ref="H394:H457" si="444">H393+$B$4</f>
        <v>4.3159999999999394</v>
      </c>
      <c r="I394" s="3">
        <f t="shared" ref="I394:I457" si="445">$B$4*(4-M393/(H393+100))</f>
        <v>2.2799428166308217E-2</v>
      </c>
      <c r="J394" s="3">
        <f t="shared" ref="J394:K394" si="446">$B$4*(4-($M393+(1/2)*I394)/(($H393+(1/2)*$B$4)+100))</f>
        <v>2.2798806991871687E-2</v>
      </c>
      <c r="K394" s="3">
        <f t="shared" si="446"/>
        <v>2.2798807009736414E-2</v>
      </c>
      <c r="L394" s="3">
        <f t="shared" ref="L394:L457" si="447">$B$4*(4-($M393+K394)/(($H393+$B$4)+100))</f>
        <v>2.279818588889098E-2</v>
      </c>
      <c r="M394" s="3">
        <f t="shared" ref="M394:M457" si="448">M393+(1/6)*(I394+2*J394+2*K394+L394)</f>
        <v>20.89474013574139</v>
      </c>
    </row>
    <row r="395" spans="1:13" x14ac:dyDescent="0.25">
      <c r="A395" s="3">
        <f t="shared" si="439"/>
        <v>4.3219999999999397</v>
      </c>
      <c r="B395" s="3">
        <f t="shared" si="440"/>
        <v>20.917783503968696</v>
      </c>
      <c r="D395" s="3">
        <f t="shared" si="441"/>
        <v>4.3219999999999397</v>
      </c>
      <c r="E395" s="3">
        <f t="shared" si="442"/>
        <v>20.917538321630282</v>
      </c>
      <c r="F395" s="3">
        <f t="shared" si="443"/>
        <v>20.917537700580883</v>
      </c>
      <c r="H395" s="3">
        <f t="shared" si="444"/>
        <v>4.3219999999999397</v>
      </c>
      <c r="I395" s="3">
        <f t="shared" si="445"/>
        <v>2.279818588889098E-2</v>
      </c>
      <c r="J395" s="3">
        <f t="shared" ref="J395:K395" si="449">$B$4*(4-($M394+(1/2)*I395)/(($H394+(1/2)*$B$4)+100))</f>
        <v>2.2797564821632539E-2</v>
      </c>
      <c r="K395" s="3">
        <f t="shared" si="449"/>
        <v>2.2797564839493158E-2</v>
      </c>
      <c r="L395" s="3">
        <f t="shared" si="447"/>
        <v>2.2796943825813487E-2</v>
      </c>
      <c r="M395" s="3">
        <f t="shared" si="448"/>
        <v>20.917537700580883</v>
      </c>
    </row>
    <row r="396" spans="1:13" x14ac:dyDescent="0.25">
      <c r="A396" s="3">
        <f t="shared" si="439"/>
        <v>4.3279999999999399</v>
      </c>
      <c r="B396" s="3">
        <f t="shared" si="440"/>
        <v>20.940580433657317</v>
      </c>
      <c r="D396" s="3">
        <f t="shared" si="441"/>
        <v>4.3279999999999399</v>
      </c>
      <c r="E396" s="3">
        <f t="shared" si="442"/>
        <v>20.940334644406697</v>
      </c>
      <c r="F396" s="3">
        <f t="shared" si="443"/>
        <v>20.940334023464448</v>
      </c>
      <c r="H396" s="3">
        <f t="shared" si="444"/>
        <v>4.3279999999999399</v>
      </c>
      <c r="I396" s="3">
        <f t="shared" si="445"/>
        <v>2.2796943825813487E-2</v>
      </c>
      <c r="J396" s="3">
        <f t="shared" ref="J396:K396" si="450">$B$4*(4-($M395+(1/2)*I396)/(($H395+(1/2)*$B$4)+100))</f>
        <v>2.2796322865708481E-2</v>
      </c>
      <c r="K396" s="3">
        <f t="shared" si="450"/>
        <v>2.2796322883564989E-2</v>
      </c>
      <c r="L396" s="3">
        <f t="shared" si="447"/>
        <v>2.279570197702643E-2</v>
      </c>
      <c r="M396" s="3">
        <f t="shared" si="448"/>
        <v>20.940334023464448</v>
      </c>
    </row>
    <row r="397" spans="1:13" x14ac:dyDescent="0.25">
      <c r="A397" s="3">
        <f t="shared" si="439"/>
        <v>4.3339999999999401</v>
      </c>
      <c r="B397" s="3">
        <f t="shared" si="440"/>
        <v>20.963376121463064</v>
      </c>
      <c r="D397" s="3">
        <f t="shared" si="441"/>
        <v>4.3339999999999401</v>
      </c>
      <c r="E397" s="3">
        <f t="shared" si="442"/>
        <v>20.963129725441476</v>
      </c>
      <c r="F397" s="3">
        <f t="shared" si="443"/>
        <v>20.963129104606349</v>
      </c>
      <c r="H397" s="3">
        <f t="shared" si="444"/>
        <v>4.3339999999999401</v>
      </c>
      <c r="I397" s="3">
        <f t="shared" si="445"/>
        <v>2.279570197702643E-2</v>
      </c>
      <c r="J397" s="3">
        <f t="shared" ref="J397:K397" si="451">$B$4*(4-($M396+(1/2)*I397)/(($H396+(1/2)*$B$4)+100))</f>
        <v>2.2795081124050206E-2</v>
      </c>
      <c r="K397" s="3">
        <f t="shared" si="451"/>
        <v>2.2795081141902609E-2</v>
      </c>
      <c r="L397" s="3">
        <f t="shared" si="447"/>
        <v>2.2794460342480515E-2</v>
      </c>
      <c r="M397" s="3">
        <f t="shared" si="448"/>
        <v>20.963129104606349</v>
      </c>
    </row>
    <row r="398" spans="1:13" x14ac:dyDescent="0.25">
      <c r="A398" s="3">
        <f t="shared" si="439"/>
        <v>4.3399999999999403</v>
      </c>
      <c r="B398" s="3">
        <f t="shared" si="440"/>
        <v>20.986170567600194</v>
      </c>
      <c r="D398" s="3">
        <f t="shared" si="441"/>
        <v>4.3399999999999403</v>
      </c>
      <c r="E398" s="3">
        <f t="shared" si="442"/>
        <v>20.98592356494883</v>
      </c>
      <c r="F398" s="3">
        <f t="shared" si="443"/>
        <v>20.985922944220803</v>
      </c>
      <c r="H398" s="3">
        <f t="shared" si="444"/>
        <v>4.3399999999999403</v>
      </c>
      <c r="I398" s="3">
        <f t="shared" si="445"/>
        <v>2.2794460342480515E-2</v>
      </c>
      <c r="J398" s="3">
        <f t="shared" ref="J398:K398" si="452">$B$4*(4-($M397+(1/2)*I398)/(($H397+(1/2)*$B$4)+100))</f>
        <v>2.2793839596608436E-2</v>
      </c>
      <c r="K398" s="3">
        <f t="shared" si="452"/>
        <v>2.2793839614456732E-2</v>
      </c>
      <c r="L398" s="3">
        <f t="shared" si="447"/>
        <v>2.2793218922126463E-2</v>
      </c>
      <c r="M398" s="3">
        <f t="shared" si="448"/>
        <v>20.985922944220803</v>
      </c>
    </row>
    <row r="399" spans="1:13" x14ac:dyDescent="0.25">
      <c r="A399" s="3">
        <f t="shared" si="439"/>
        <v>4.3459999999999406</v>
      </c>
      <c r="B399" s="3">
        <f t="shared" si="440"/>
        <v>21.008963772282907</v>
      </c>
      <c r="D399" s="3">
        <f t="shared" si="441"/>
        <v>4.3459999999999406</v>
      </c>
      <c r="E399" s="3">
        <f t="shared" si="442"/>
        <v>21.008716163142928</v>
      </c>
      <c r="F399" s="3">
        <f t="shared" si="443"/>
        <v>21.00871554252198</v>
      </c>
      <c r="H399" s="3">
        <f t="shared" si="444"/>
        <v>4.3459999999999406</v>
      </c>
      <c r="I399" s="3">
        <f t="shared" si="445"/>
        <v>2.2793218922126463E-2</v>
      </c>
      <c r="J399" s="3">
        <f t="shared" ref="J399:K399" si="453">$B$4*(4-($M398+(1/2)*I399)/(($H398+(1/2)*$B$4)+100))</f>
        <v>2.2792598283333895E-2</v>
      </c>
      <c r="K399" s="3">
        <f t="shared" si="453"/>
        <v>2.2792598301178087E-2</v>
      </c>
      <c r="L399" s="3">
        <f t="shared" si="447"/>
        <v>2.2791977715915016E-2</v>
      </c>
      <c r="M399" s="3">
        <f t="shared" si="448"/>
        <v>21.00871554252198</v>
      </c>
    </row>
    <row r="400" spans="1:13" x14ac:dyDescent="0.25">
      <c r="A400" s="3">
        <f t="shared" si="439"/>
        <v>4.3519999999999408</v>
      </c>
      <c r="B400" s="3">
        <f t="shared" si="440"/>
        <v>21.031755735725362</v>
      </c>
      <c r="D400" s="3">
        <f t="shared" si="441"/>
        <v>4.3519999999999408</v>
      </c>
      <c r="E400" s="3">
        <f t="shared" si="442"/>
        <v>21.031507520237895</v>
      </c>
      <c r="F400" s="3">
        <f t="shared" si="443"/>
        <v>21.031506899723997</v>
      </c>
      <c r="H400" s="3">
        <f t="shared" si="444"/>
        <v>4.3519999999999408</v>
      </c>
      <c r="I400" s="3">
        <f t="shared" si="445"/>
        <v>2.2791977715915016E-2</v>
      </c>
      <c r="J400" s="3">
        <f t="shared" ref="J400:K400" si="454">$B$4*(4-($M399+(1/2)*I400)/(($H399+(1/2)*$B$4)+100))</f>
        <v>2.2791357184177331E-2</v>
      </c>
      <c r="K400" s="3">
        <f t="shared" si="454"/>
        <v>2.2791357202017418E-2</v>
      </c>
      <c r="L400" s="3">
        <f t="shared" si="447"/>
        <v>2.2790736723796917E-2</v>
      </c>
      <c r="M400" s="3">
        <f t="shared" si="448"/>
        <v>21.031506899723997</v>
      </c>
    </row>
    <row r="401" spans="1:13" x14ac:dyDescent="0.25">
      <c r="A401" s="3">
        <f t="shared" si="439"/>
        <v>4.357999999999941</v>
      </c>
      <c r="B401" s="3">
        <f t="shared" si="440"/>
        <v>21.054546458141662</v>
      </c>
      <c r="D401" s="3">
        <f t="shared" si="441"/>
        <v>4.357999999999941</v>
      </c>
      <c r="E401" s="3">
        <f t="shared" si="442"/>
        <v>21.054297636447792</v>
      </c>
      <c r="F401" s="3">
        <f t="shared" si="443"/>
        <v>21.054297016040923</v>
      </c>
      <c r="H401" s="3">
        <f t="shared" si="444"/>
        <v>4.357999999999941</v>
      </c>
      <c r="I401" s="3">
        <f t="shared" si="445"/>
        <v>2.2790736723796917E-2</v>
      </c>
      <c r="J401" s="3">
        <f t="shared" ref="J401:K401" si="455">$B$4*(4-($M400+(1/2)*I401)/(($H400+(1/2)*$B$4)+100))</f>
        <v>2.2790116299089499E-2</v>
      </c>
      <c r="K401" s="3">
        <f t="shared" si="455"/>
        <v>2.2790116316925482E-2</v>
      </c>
      <c r="L401" s="3">
        <f t="shared" si="447"/>
        <v>2.2789495945722941E-2</v>
      </c>
      <c r="M401" s="3">
        <f t="shared" si="448"/>
        <v>21.054297016040923</v>
      </c>
    </row>
    <row r="402" spans="1:13" x14ac:dyDescent="0.25">
      <c r="A402" s="3">
        <f t="shared" si="439"/>
        <v>4.3639999999999413</v>
      </c>
      <c r="B402" s="3">
        <f t="shared" si="440"/>
        <v>21.077335939745861</v>
      </c>
      <c r="D402" s="3">
        <f t="shared" si="441"/>
        <v>4.3639999999999413</v>
      </c>
      <c r="E402" s="3">
        <f t="shared" si="442"/>
        <v>21.077086511986646</v>
      </c>
      <c r="F402" s="3">
        <f t="shared" si="443"/>
        <v>21.077085891686774</v>
      </c>
      <c r="H402" s="3">
        <f t="shared" si="444"/>
        <v>4.3639999999999413</v>
      </c>
      <c r="I402" s="3">
        <f t="shared" si="445"/>
        <v>2.2789495945722941E-2</v>
      </c>
      <c r="J402" s="3">
        <f t="shared" ref="J402:K402" si="456">$B$4*(4-($M401+(1/2)*I402)/(($H401+(1/2)*$B$4)+100))</f>
        <v>2.278887562802117E-2</v>
      </c>
      <c r="K402" s="3">
        <f t="shared" si="456"/>
        <v>2.2788875645853052E-2</v>
      </c>
      <c r="L402" s="3">
        <f t="shared" si="447"/>
        <v>2.2788255381643856E-2</v>
      </c>
      <c r="M402" s="3">
        <f t="shared" si="448"/>
        <v>21.077085891686774</v>
      </c>
    </row>
    <row r="403" spans="1:13" x14ac:dyDescent="0.25">
      <c r="A403" s="3">
        <f t="shared" si="439"/>
        <v>4.3699999999999415</v>
      </c>
      <c r="B403" s="3">
        <f t="shared" si="440"/>
        <v>21.100124180751969</v>
      </c>
      <c r="D403" s="3">
        <f t="shared" si="441"/>
        <v>4.3699999999999415</v>
      </c>
      <c r="E403" s="3">
        <f t="shared" si="442"/>
        <v>21.099874147068419</v>
      </c>
      <c r="F403" s="3">
        <f t="shared" si="443"/>
        <v>21.099873526875523</v>
      </c>
      <c r="H403" s="3">
        <f t="shared" si="444"/>
        <v>4.3699999999999415</v>
      </c>
      <c r="I403" s="3">
        <f t="shared" si="445"/>
        <v>2.2788255381643856E-2</v>
      </c>
      <c r="J403" s="3">
        <f t="shared" ref="J403:K403" si="457">$B$4*(4-($M402+(1/2)*I403)/(($H402+(1/2)*$B$4)+100))</f>
        <v>2.278763517092313E-2</v>
      </c>
      <c r="K403" s="3">
        <f t="shared" si="457"/>
        <v>2.2787635188750915E-2</v>
      </c>
      <c r="L403" s="3">
        <f t="shared" si="447"/>
        <v>2.2787015031510462E-2</v>
      </c>
      <c r="M403" s="3">
        <f t="shared" si="448"/>
        <v>21.099873526875523</v>
      </c>
    </row>
    <row r="404" spans="1:13" x14ac:dyDescent="0.25">
      <c r="A404" s="3">
        <f t="shared" si="439"/>
        <v>4.3759999999999417</v>
      </c>
      <c r="B404" s="3">
        <f t="shared" si="440"/>
        <v>21.122911181373944</v>
      </c>
      <c r="D404" s="3">
        <f t="shared" si="441"/>
        <v>4.3759999999999417</v>
      </c>
      <c r="E404" s="3">
        <f t="shared" si="442"/>
        <v>21.122660541907035</v>
      </c>
      <c r="F404" s="3">
        <f t="shared" si="443"/>
        <v>21.122659921821093</v>
      </c>
      <c r="H404" s="3">
        <f t="shared" si="444"/>
        <v>4.3759999999999417</v>
      </c>
      <c r="I404" s="3">
        <f t="shared" si="445"/>
        <v>2.2787015031510462E-2</v>
      </c>
      <c r="J404" s="3">
        <f t="shared" ref="J404:K404" si="458">$B$4*(4-($M403+(1/2)*I404)/(($H403+(1/2)*$B$4)+100))</f>
        <v>2.2786394927746183E-2</v>
      </c>
      <c r="K404" s="3">
        <f t="shared" si="458"/>
        <v>2.2786394945569863E-2</v>
      </c>
      <c r="L404" s="3">
        <f t="shared" si="447"/>
        <v>2.2785774895273562E-2</v>
      </c>
      <c r="M404" s="3">
        <f t="shared" si="448"/>
        <v>21.122659921821093</v>
      </c>
    </row>
    <row r="405" spans="1:13" x14ac:dyDescent="0.25">
      <c r="A405" s="3">
        <f t="shared" si="439"/>
        <v>4.3819999999999419</v>
      </c>
      <c r="B405" s="3">
        <f t="shared" si="440"/>
        <v>21.145696941825694</v>
      </c>
      <c r="D405" s="3">
        <f t="shared" si="441"/>
        <v>4.3819999999999419</v>
      </c>
      <c r="E405" s="3">
        <f t="shared" si="442"/>
        <v>21.145445696716365</v>
      </c>
      <c r="F405" s="3">
        <f t="shared" si="443"/>
        <v>21.145445076737353</v>
      </c>
      <c r="H405" s="3">
        <f t="shared" si="444"/>
        <v>4.3819999999999419</v>
      </c>
      <c r="I405" s="3">
        <f t="shared" si="445"/>
        <v>2.2785774895273562E-2</v>
      </c>
      <c r="J405" s="3">
        <f t="shared" ref="J405:K405" si="459">$B$4*(4-($M404+(1/2)*I405)/(($H404+(1/2)*$B$4)+100))</f>
        <v>2.2785154898441136E-2</v>
      </c>
      <c r="K405" s="3">
        <f t="shared" si="459"/>
        <v>2.2785154916260722E-2</v>
      </c>
      <c r="L405" s="3">
        <f t="shared" si="447"/>
        <v>2.2784534972883984E-2</v>
      </c>
      <c r="M405" s="3">
        <f t="shared" si="448"/>
        <v>21.145445076737353</v>
      </c>
    </row>
    <row r="406" spans="1:13" x14ac:dyDescent="0.25">
      <c r="A406" s="3">
        <f t="shared" si="439"/>
        <v>4.3879999999999422</v>
      </c>
      <c r="B406" s="3">
        <f t="shared" si="440"/>
        <v>21.168481462321076</v>
      </c>
      <c r="D406" s="3">
        <f t="shared" si="441"/>
        <v>4.3879999999999422</v>
      </c>
      <c r="E406" s="3">
        <f t="shared" si="442"/>
        <v>21.168229611710238</v>
      </c>
      <c r="F406" s="3">
        <f t="shared" si="443"/>
        <v>21.168228991838127</v>
      </c>
      <c r="H406" s="3">
        <f t="shared" si="444"/>
        <v>4.3879999999999422</v>
      </c>
      <c r="I406" s="3">
        <f t="shared" si="445"/>
        <v>2.2784534972883984E-2</v>
      </c>
      <c r="J406" s="3">
        <f t="shared" ref="J406:K406" si="460">$B$4*(4-($M405+(1/2)*I406)/(($H405+(1/2)*$B$4)+100))</f>
        <v>2.2783915082958826E-2</v>
      </c>
      <c r="K406" s="3">
        <f t="shared" si="460"/>
        <v>2.2783915100774318E-2</v>
      </c>
      <c r="L406" s="3">
        <f t="shared" si="447"/>
        <v>2.2783295264292555E-2</v>
      </c>
      <c r="M406" s="3">
        <f t="shared" si="448"/>
        <v>21.168228991838127</v>
      </c>
    </row>
    <row r="407" spans="1:13" x14ac:dyDescent="0.25">
      <c r="A407" s="3">
        <f t="shared" si="439"/>
        <v>4.3939999999999424</v>
      </c>
      <c r="B407" s="3">
        <f t="shared" si="440"/>
        <v>21.191264743073901</v>
      </c>
      <c r="D407" s="3">
        <f t="shared" si="441"/>
        <v>4.3939999999999424</v>
      </c>
      <c r="E407" s="3">
        <f t="shared" si="442"/>
        <v>21.191012287102421</v>
      </c>
      <c r="F407" s="3">
        <f t="shared" si="443"/>
        <v>21.19101166733719</v>
      </c>
      <c r="H407" s="3">
        <f t="shared" si="444"/>
        <v>4.3939999999999424</v>
      </c>
      <c r="I407" s="3">
        <f t="shared" si="445"/>
        <v>2.2783295264292555E-2</v>
      </c>
      <c r="J407" s="3">
        <f t="shared" ref="J407:K407" si="461">$B$4*(4-($M406+(1/2)*I407)/(($H406+(1/2)*$B$4)+100))</f>
        <v>2.2782675481250094E-2</v>
      </c>
      <c r="K407" s="3">
        <f t="shared" si="461"/>
        <v>2.2782675499061485E-2</v>
      </c>
      <c r="L407" s="3">
        <f t="shared" si="447"/>
        <v>2.2782055769450128E-2</v>
      </c>
      <c r="M407" s="3">
        <f t="shared" si="448"/>
        <v>21.19101166733719</v>
      </c>
    </row>
    <row r="408" spans="1:13" x14ac:dyDescent="0.25">
      <c r="A408" s="3">
        <f t="shared" si="439"/>
        <v>4.3999999999999426</v>
      </c>
      <c r="B408" s="3">
        <f t="shared" si="440"/>
        <v>21.214046784297935</v>
      </c>
      <c r="D408" s="3">
        <f t="shared" si="441"/>
        <v>4.3999999999999426</v>
      </c>
      <c r="E408" s="3">
        <f t="shared" si="442"/>
        <v>21.21379372310664</v>
      </c>
      <c r="F408" s="3">
        <f t="shared" si="443"/>
        <v>21.213793103448261</v>
      </c>
      <c r="H408" s="3">
        <f t="shared" si="444"/>
        <v>4.3999999999999426</v>
      </c>
      <c r="I408" s="3">
        <f t="shared" si="445"/>
        <v>2.2782055769450128E-2</v>
      </c>
      <c r="J408" s="3">
        <f t="shared" ref="J408:K408" si="462">$B$4*(4-($M407+(1/2)*I408)/(($H407+(1/2)*$B$4)+100))</f>
        <v>2.278143609326579E-2</v>
      </c>
      <c r="K408" s="3">
        <f t="shared" si="462"/>
        <v>2.2781436111073087E-2</v>
      </c>
      <c r="L408" s="3">
        <f t="shared" si="447"/>
        <v>2.278081648830757E-2</v>
      </c>
      <c r="M408" s="3">
        <f t="shared" si="448"/>
        <v>21.213793103448261</v>
      </c>
    </row>
    <row r="409" spans="1:13" x14ac:dyDescent="0.25">
      <c r="A409" s="3">
        <f t="shared" si="439"/>
        <v>4.4059999999999429</v>
      </c>
      <c r="B409" s="3">
        <f t="shared" si="440"/>
        <v>21.236827586206882</v>
      </c>
      <c r="D409" s="3">
        <f t="shared" si="441"/>
        <v>4.4059999999999429</v>
      </c>
      <c r="E409" s="3">
        <f t="shared" si="442"/>
        <v>21.236573919936568</v>
      </c>
      <c r="F409" s="3">
        <f t="shared" si="443"/>
        <v>21.236573300385022</v>
      </c>
      <c r="H409" s="3">
        <f t="shared" si="444"/>
        <v>4.4059999999999429</v>
      </c>
      <c r="I409" s="3">
        <f t="shared" si="445"/>
        <v>2.278081648830757E-2</v>
      </c>
      <c r="J409" s="3">
        <f t="shared" ref="J409:K409" si="463">$B$4*(4-($M408+(1/2)*I409)/(($H408+(1/2)*$B$4)+100))</f>
        <v>2.2780196918956788E-2</v>
      </c>
      <c r="K409" s="3">
        <f t="shared" si="463"/>
        <v>2.2780196936759992E-2</v>
      </c>
      <c r="L409" s="3">
        <f t="shared" si="447"/>
        <v>2.2779577420815756E-2</v>
      </c>
      <c r="M409" s="3">
        <f t="shared" si="448"/>
        <v>21.236573300385022</v>
      </c>
    </row>
    <row r="410" spans="1:13" x14ac:dyDescent="0.25">
      <c r="A410" s="3">
        <f t="shared" si="439"/>
        <v>4.4119999999999431</v>
      </c>
      <c r="B410" s="3">
        <f t="shared" si="440"/>
        <v>21.259607149014411</v>
      </c>
      <c r="D410" s="3">
        <f t="shared" si="441"/>
        <v>4.4119999999999431</v>
      </c>
      <c r="E410" s="3">
        <f t="shared" si="442"/>
        <v>21.259352877805838</v>
      </c>
      <c r="F410" s="3">
        <f t="shared" si="443"/>
        <v>21.259352258361094</v>
      </c>
      <c r="H410" s="3">
        <f t="shared" si="444"/>
        <v>4.4119999999999431</v>
      </c>
      <c r="I410" s="3">
        <f t="shared" si="445"/>
        <v>2.2779577420815756E-2</v>
      </c>
      <c r="J410" s="3">
        <f t="shared" ref="J410:K410" si="464">$B$4*(4-($M409+(1/2)*I410)/(($H409+(1/2)*$B$4)+100))</f>
        <v>2.2778957958273973E-2</v>
      </c>
      <c r="K410" s="3">
        <f t="shared" si="464"/>
        <v>2.2778957976073089E-2</v>
      </c>
      <c r="L410" s="3">
        <f t="shared" si="447"/>
        <v>2.2778338566925578E-2</v>
      </c>
      <c r="M410" s="3">
        <f t="shared" si="448"/>
        <v>21.259352258361094</v>
      </c>
    </row>
    <row r="411" spans="1:13" x14ac:dyDescent="0.25">
      <c r="A411" s="3">
        <f t="shared" si="439"/>
        <v>4.4179999999999433</v>
      </c>
      <c r="B411" s="3">
        <f t="shared" si="440"/>
        <v>21.282385472934131</v>
      </c>
      <c r="D411" s="3">
        <f t="shared" si="441"/>
        <v>4.4179999999999433</v>
      </c>
      <c r="E411" s="3">
        <f t="shared" si="442"/>
        <v>21.28213059692802</v>
      </c>
      <c r="F411" s="3">
        <f t="shared" si="443"/>
        <v>21.282129977590056</v>
      </c>
      <c r="H411" s="3">
        <f t="shared" si="444"/>
        <v>4.4179999999999433</v>
      </c>
      <c r="I411" s="3">
        <f t="shared" si="445"/>
        <v>2.2778338566925578E-2</v>
      </c>
      <c r="J411" s="3">
        <f t="shared" ref="J411:K411" si="465">$B$4*(4-($M410+(1/2)*I411)/(($H410+(1/2)*$B$4)+100))</f>
        <v>2.2777719211168248E-2</v>
      </c>
      <c r="K411" s="3">
        <f t="shared" si="465"/>
        <v>2.277771922896327E-2</v>
      </c>
      <c r="L411" s="3">
        <f t="shared" si="447"/>
        <v>2.277709992658794E-2</v>
      </c>
      <c r="M411" s="3">
        <f t="shared" si="448"/>
        <v>21.282129977590056</v>
      </c>
    </row>
    <row r="412" spans="1:13" x14ac:dyDescent="0.25">
      <c r="A412" s="3">
        <f t="shared" si="439"/>
        <v>4.4239999999999435</v>
      </c>
      <c r="B412" s="3">
        <f t="shared" si="440"/>
        <v>21.30516255817961</v>
      </c>
      <c r="D412" s="3">
        <f t="shared" si="441"/>
        <v>4.4239999999999435</v>
      </c>
      <c r="E412" s="3">
        <f t="shared" si="442"/>
        <v>21.304907077516646</v>
      </c>
      <c r="F412" s="3">
        <f t="shared" si="443"/>
        <v>21.304906458285437</v>
      </c>
      <c r="H412" s="3">
        <f t="shared" si="444"/>
        <v>4.4239999999999435</v>
      </c>
      <c r="I412" s="3">
        <f t="shared" si="445"/>
        <v>2.277709992658794E-2</v>
      </c>
      <c r="J412" s="3">
        <f t="shared" ref="J412:K412" si="466">$B$4*(4-($M411+(1/2)*I412)/(($H411+(1/2)*$B$4)+100))</f>
        <v>2.2776480677590524E-2</v>
      </c>
      <c r="K412" s="3">
        <f t="shared" si="466"/>
        <v>2.2776480695381452E-2</v>
      </c>
      <c r="L412" s="3">
        <f t="shared" si="447"/>
        <v>2.2775861499753768E-2</v>
      </c>
      <c r="M412" s="3">
        <f t="shared" si="448"/>
        <v>21.304906458285437</v>
      </c>
    </row>
    <row r="413" spans="1:13" x14ac:dyDescent="0.25">
      <c r="A413" s="3">
        <f t="shared" si="439"/>
        <v>4.4299999999999438</v>
      </c>
      <c r="B413" s="3">
        <f t="shared" si="440"/>
        <v>21.32793840496436</v>
      </c>
      <c r="D413" s="3">
        <f t="shared" si="441"/>
        <v>4.4299999999999438</v>
      </c>
      <c r="E413" s="3">
        <f t="shared" si="442"/>
        <v>21.32768231978519</v>
      </c>
      <c r="F413" s="3">
        <f t="shared" si="443"/>
        <v>21.327681700660715</v>
      </c>
      <c r="H413" s="3">
        <f t="shared" si="444"/>
        <v>4.4299999999999438</v>
      </c>
      <c r="I413" s="3">
        <f t="shared" si="445"/>
        <v>2.2775861499753768E-2</v>
      </c>
      <c r="J413" s="3">
        <f t="shared" ref="J413:K413" si="467">$B$4*(4-($M412+(1/2)*I413)/(($H412+(1/2)*$B$4)+100))</f>
        <v>2.2775242357491721E-2</v>
      </c>
      <c r="K413" s="3">
        <f t="shared" si="467"/>
        <v>2.2775242375278566E-2</v>
      </c>
      <c r="L413" s="3">
        <f t="shared" si="447"/>
        <v>2.2774623286373991E-2</v>
      </c>
      <c r="M413" s="3">
        <f t="shared" si="448"/>
        <v>21.327681700660715</v>
      </c>
    </row>
    <row r="414" spans="1:13" x14ac:dyDescent="0.25">
      <c r="A414" s="3">
        <f t="shared" si="439"/>
        <v>4.435999999999944</v>
      </c>
      <c r="B414" s="3">
        <f t="shared" si="440"/>
        <v>21.350713013501853</v>
      </c>
      <c r="D414" s="3">
        <f t="shared" si="441"/>
        <v>4.435999999999944</v>
      </c>
      <c r="E414" s="3">
        <f t="shared" si="442"/>
        <v>21.350456323947089</v>
      </c>
      <c r="F414" s="3">
        <f t="shared" si="443"/>
        <v>21.35045570492932</v>
      </c>
      <c r="H414" s="3">
        <f t="shared" si="444"/>
        <v>4.435999999999944</v>
      </c>
      <c r="I414" s="3">
        <f t="shared" si="445"/>
        <v>2.2774623286373991E-2</v>
      </c>
      <c r="J414" s="3">
        <f t="shared" ref="J414:K414" si="468">$B$4*(4-($M413+(1/2)*I414)/(($H413+(1/2)*$B$4)+100))</f>
        <v>2.2774004250822794E-2</v>
      </c>
      <c r="K414" s="3">
        <f t="shared" si="468"/>
        <v>2.2774004268605548E-2</v>
      </c>
      <c r="L414" s="3">
        <f t="shared" si="447"/>
        <v>2.2773385286399557E-2</v>
      </c>
      <c r="M414" s="3">
        <f t="shared" si="448"/>
        <v>21.35045570492932</v>
      </c>
    </row>
    <row r="415" spans="1:13" x14ac:dyDescent="0.25">
      <c r="A415" s="3">
        <f t="shared" si="439"/>
        <v>4.4419999999999442</v>
      </c>
      <c r="B415" s="3">
        <f t="shared" si="440"/>
        <v>21.373486384005499</v>
      </c>
      <c r="D415" s="3">
        <f t="shared" si="441"/>
        <v>4.4419999999999442</v>
      </c>
      <c r="E415" s="3">
        <f t="shared" si="442"/>
        <v>21.37322909021572</v>
      </c>
      <c r="F415" s="3">
        <f t="shared" si="443"/>
        <v>21.373228471304632</v>
      </c>
      <c r="H415" s="3">
        <f t="shared" si="444"/>
        <v>4.4419999999999442</v>
      </c>
      <c r="I415" s="3">
        <f t="shared" si="445"/>
        <v>2.2773385286399557E-2</v>
      </c>
      <c r="J415" s="3">
        <f t="shared" ref="J415:K415" si="469">$B$4*(4-($M414+(1/2)*I415)/(($H414+(1/2)*$B$4)+100))</f>
        <v>2.2772766357534686E-2</v>
      </c>
      <c r="K415" s="3">
        <f t="shared" si="469"/>
        <v>2.2772766375313353E-2</v>
      </c>
      <c r="L415" s="3">
        <f t="shared" si="447"/>
        <v>2.2772147499781431E-2</v>
      </c>
      <c r="M415" s="3">
        <f t="shared" si="448"/>
        <v>21.373228471304632</v>
      </c>
    </row>
    <row r="416" spans="1:13" x14ac:dyDescent="0.25">
      <c r="A416" s="3">
        <f t="shared" si="439"/>
        <v>4.4479999999999444</v>
      </c>
      <c r="B416" s="3">
        <f t="shared" si="440"/>
        <v>21.396258516688672</v>
      </c>
      <c r="D416" s="3">
        <f t="shared" si="441"/>
        <v>4.4479999999999444</v>
      </c>
      <c r="E416" s="3">
        <f t="shared" si="442"/>
        <v>21.396000618804415</v>
      </c>
      <c r="F416" s="3">
        <f t="shared" si="443"/>
        <v>21.395999999999983</v>
      </c>
      <c r="H416" s="3">
        <f t="shared" si="444"/>
        <v>4.4479999999999444</v>
      </c>
      <c r="I416" s="3">
        <f t="shared" si="445"/>
        <v>2.2772147499781431E-2</v>
      </c>
      <c r="J416" s="3">
        <f t="shared" ref="J416:K416" si="470">$B$4*(4-($M415+(1/2)*I416)/(($H415+(1/2)*$B$4)+100))</f>
        <v>2.2771528677578371E-2</v>
      </c>
      <c r="K416" s="3">
        <f t="shared" si="470"/>
        <v>2.2771528695352955E-2</v>
      </c>
      <c r="L416" s="3">
        <f t="shared" si="447"/>
        <v>2.277090992647059E-2</v>
      </c>
      <c r="M416" s="3">
        <f t="shared" si="448"/>
        <v>21.395999999999983</v>
      </c>
    </row>
    <row r="417" spans="1:13" x14ac:dyDescent="0.25">
      <c r="A417" s="3">
        <f t="shared" si="439"/>
        <v>4.4539999999999447</v>
      </c>
      <c r="B417" s="3">
        <f t="shared" si="440"/>
        <v>21.41902941176469</v>
      </c>
      <c r="D417" s="3">
        <f t="shared" si="441"/>
        <v>4.4539999999999447</v>
      </c>
      <c r="E417" s="3">
        <f t="shared" si="442"/>
        <v>21.418770909926454</v>
      </c>
      <c r="F417" s="3">
        <f t="shared" si="443"/>
        <v>21.418770291228657</v>
      </c>
      <c r="H417" s="3">
        <f t="shared" si="444"/>
        <v>4.4539999999999447</v>
      </c>
      <c r="I417" s="3">
        <f t="shared" si="445"/>
        <v>2.277090992647059E-2</v>
      </c>
      <c r="J417" s="3">
        <f t="shared" ref="J417:K417" si="471">$B$4*(4-($M416+(1/2)*I417)/(($H416+(1/2)*$B$4)+100))</f>
        <v>2.2770291210904833E-2</v>
      </c>
      <c r="K417" s="3">
        <f t="shared" si="471"/>
        <v>2.2770291228675337E-2</v>
      </c>
      <c r="L417" s="3">
        <f t="shared" si="447"/>
        <v>2.2769672566418021E-2</v>
      </c>
      <c r="M417" s="3">
        <f t="shared" si="448"/>
        <v>21.418770291228657</v>
      </c>
    </row>
    <row r="418" spans="1:13" x14ac:dyDescent="0.25">
      <c r="A418" s="3">
        <f t="shared" si="439"/>
        <v>4.4599999999999449</v>
      </c>
      <c r="B418" s="3">
        <f t="shared" si="440"/>
        <v>21.441799069446823</v>
      </c>
      <c r="D418" s="3">
        <f t="shared" si="441"/>
        <v>4.4599999999999449</v>
      </c>
      <c r="E418" s="3">
        <f t="shared" si="442"/>
        <v>21.441539963795076</v>
      </c>
      <c r="F418" s="3">
        <f t="shared" si="443"/>
        <v>21.441539345203889</v>
      </c>
      <c r="H418" s="3">
        <f t="shared" si="444"/>
        <v>4.4599999999999449</v>
      </c>
      <c r="I418" s="3">
        <f t="shared" si="445"/>
        <v>2.2769672566418021E-2</v>
      </c>
      <c r="J418" s="3">
        <f t="shared" ref="J418:K418" si="472">$B$4*(4-($M417+(1/2)*I418)/(($H417+(1/2)*$B$4)+100))</f>
        <v>2.276905395746507E-2</v>
      </c>
      <c r="K418" s="3">
        <f t="shared" si="472"/>
        <v>2.2769053975231487E-2</v>
      </c>
      <c r="L418" s="3">
        <f t="shared" si="447"/>
        <v>2.2768435419574736E-2</v>
      </c>
      <c r="M418" s="3">
        <f t="shared" si="448"/>
        <v>21.441539345203889</v>
      </c>
    </row>
    <row r="419" spans="1:13" x14ac:dyDescent="0.25">
      <c r="A419" s="3">
        <f t="shared" si="439"/>
        <v>4.4659999999999451</v>
      </c>
      <c r="B419" s="3">
        <f t="shared" si="440"/>
        <v>21.464567489948291</v>
      </c>
      <c r="D419" s="3">
        <f t="shared" si="441"/>
        <v>4.4659999999999451</v>
      </c>
      <c r="E419" s="3">
        <f t="shared" si="442"/>
        <v>21.464307780623464</v>
      </c>
      <c r="F419" s="3">
        <f t="shared" si="443"/>
        <v>21.464307162138862</v>
      </c>
      <c r="H419" s="3">
        <f t="shared" si="444"/>
        <v>4.4659999999999451</v>
      </c>
      <c r="I419" s="3">
        <f t="shared" si="445"/>
        <v>2.2768435419574736E-2</v>
      </c>
      <c r="J419" s="3">
        <f t="shared" ref="J419:K419" si="473">$B$4*(4-($M418+(1/2)*I419)/(($H418+(1/2)*$B$4)+100))</f>
        <v>2.2767816917210092E-2</v>
      </c>
      <c r="K419" s="3">
        <f t="shared" si="473"/>
        <v>2.2767816934972433E-2</v>
      </c>
      <c r="L419" s="3">
        <f t="shared" si="447"/>
        <v>2.2767198485891742E-2</v>
      </c>
      <c r="M419" s="3">
        <f t="shared" si="448"/>
        <v>21.464307162138862</v>
      </c>
    </row>
    <row r="420" spans="1:13" x14ac:dyDescent="0.25">
      <c r="A420" s="3">
        <f t="shared" si="439"/>
        <v>4.4719999999999454</v>
      </c>
      <c r="B420" s="3">
        <f t="shared" si="440"/>
        <v>21.487334673482266</v>
      </c>
      <c r="D420" s="3">
        <f t="shared" si="441"/>
        <v>4.4719999999999454</v>
      </c>
      <c r="E420" s="3">
        <f t="shared" si="442"/>
        <v>21.487074360624753</v>
      </c>
      <c r="F420" s="3">
        <f t="shared" si="443"/>
        <v>21.487073742246711</v>
      </c>
      <c r="H420" s="3">
        <f t="shared" si="444"/>
        <v>4.4719999999999454</v>
      </c>
      <c r="I420" s="3">
        <f t="shared" si="445"/>
        <v>2.2767198485891742E-2</v>
      </c>
      <c r="J420" s="3">
        <f t="shared" ref="J420:K420" si="474">$B$4*(4-($M419+(1/2)*I420)/(($H419+(1/2)*$B$4)+100))</f>
        <v>2.2766580090090929E-2</v>
      </c>
      <c r="K420" s="3">
        <f t="shared" si="474"/>
        <v>2.2766580107849186E-2</v>
      </c>
      <c r="L420" s="3">
        <f t="shared" si="447"/>
        <v>2.2765961765320083E-2</v>
      </c>
      <c r="M420" s="3">
        <f t="shared" si="448"/>
        <v>21.487073742246711</v>
      </c>
    </row>
    <row r="421" spans="1:13" x14ac:dyDescent="0.25">
      <c r="A421" s="3">
        <f t="shared" si="439"/>
        <v>4.4779999999999456</v>
      </c>
      <c r="B421" s="3">
        <f t="shared" si="440"/>
        <v>21.510100620261873</v>
      </c>
      <c r="D421" s="3">
        <f t="shared" si="441"/>
        <v>4.4779999999999456</v>
      </c>
      <c r="E421" s="3">
        <f t="shared" si="442"/>
        <v>21.50983970401203</v>
      </c>
      <c r="F421" s="3">
        <f t="shared" si="443"/>
        <v>21.509839085740524</v>
      </c>
      <c r="H421" s="3">
        <f t="shared" si="444"/>
        <v>4.4779999999999456</v>
      </c>
      <c r="I421" s="3">
        <f t="shared" si="445"/>
        <v>2.2765961765320083E-2</v>
      </c>
      <c r="J421" s="3">
        <f t="shared" ref="J421:K421" si="475">$B$4*(4-($M420+(1/2)*I421)/(($H420+(1/2)*$B$4)+100))</f>
        <v>2.2765343476058617E-2</v>
      </c>
      <c r="K421" s="3">
        <f t="shared" si="475"/>
        <v>2.2765343493812793E-2</v>
      </c>
      <c r="L421" s="3">
        <f t="shared" si="447"/>
        <v>2.27647252578108E-2</v>
      </c>
      <c r="M421" s="3">
        <f t="shared" si="448"/>
        <v>21.509839085740524</v>
      </c>
    </row>
    <row r="422" spans="1:13" x14ac:dyDescent="0.25">
      <c r="A422" s="3">
        <f t="shared" si="439"/>
        <v>4.4839999999999458</v>
      </c>
      <c r="B422" s="3">
        <f t="shared" si="440"/>
        <v>21.532865330500186</v>
      </c>
      <c r="D422" s="3">
        <f t="shared" si="441"/>
        <v>4.4839999999999458</v>
      </c>
      <c r="E422" s="3">
        <f t="shared" si="442"/>
        <v>21.532603810998335</v>
      </c>
      <c r="F422" s="3">
        <f t="shared" si="443"/>
        <v>21.532603192833339</v>
      </c>
      <c r="H422" s="3">
        <f t="shared" si="444"/>
        <v>4.4839999999999458</v>
      </c>
      <c r="I422" s="3">
        <f t="shared" si="445"/>
        <v>2.27647252578108E-2</v>
      </c>
      <c r="J422" s="3">
        <f t="shared" ref="J422:K422" si="476">$B$4*(4-($M421+(1/2)*I422)/(($H421+(1/2)*$B$4)+100))</f>
        <v>2.2764107075064207E-2</v>
      </c>
      <c r="K422" s="3">
        <f t="shared" si="476"/>
        <v>2.2764107092814307E-2</v>
      </c>
      <c r="L422" s="3">
        <f t="shared" si="447"/>
        <v>2.2763488963314957E-2</v>
      </c>
      <c r="M422" s="3">
        <f t="shared" si="448"/>
        <v>21.532603192833339</v>
      </c>
    </row>
    <row r="423" spans="1:13" x14ac:dyDescent="0.25">
      <c r="A423" s="3">
        <f t="shared" si="439"/>
        <v>4.489999999999946</v>
      </c>
      <c r="B423" s="3">
        <f t="shared" si="440"/>
        <v>21.55562880441023</v>
      </c>
      <c r="D423" s="3">
        <f t="shared" si="441"/>
        <v>4.489999999999946</v>
      </c>
      <c r="E423" s="3">
        <f t="shared" si="442"/>
        <v>21.555366681796652</v>
      </c>
      <c r="F423" s="3">
        <f t="shared" si="443"/>
        <v>21.555366063738141</v>
      </c>
      <c r="H423" s="3">
        <f t="shared" si="444"/>
        <v>4.489999999999946</v>
      </c>
      <c r="I423" s="3">
        <f t="shared" si="445"/>
        <v>2.2763488963314957E-2</v>
      </c>
      <c r="J423" s="3">
        <f t="shared" ref="J423:K423" si="477">$B$4*(4-($M422+(1/2)*I423)/(($H422+(1/2)*$B$4)+100))</f>
        <v>2.2762870887058775E-2</v>
      </c>
      <c r="K423" s="3">
        <f t="shared" si="477"/>
        <v>2.2762870904804798E-2</v>
      </c>
      <c r="L423" s="3">
        <f t="shared" si="447"/>
        <v>2.2762252881783625E-2</v>
      </c>
      <c r="M423" s="3">
        <f t="shared" si="448"/>
        <v>21.555366063738141</v>
      </c>
    </row>
    <row r="424" spans="1:13" x14ac:dyDescent="0.25">
      <c r="A424" s="3">
        <f t="shared" si="439"/>
        <v>4.4959999999999463</v>
      </c>
      <c r="B424" s="3">
        <f t="shared" si="440"/>
        <v>21.578391042204981</v>
      </c>
      <c r="D424" s="3">
        <f t="shared" si="441"/>
        <v>4.4959999999999463</v>
      </c>
      <c r="E424" s="3">
        <f t="shared" si="442"/>
        <v>21.578128316619924</v>
      </c>
      <c r="F424" s="3">
        <f t="shared" si="443"/>
        <v>21.578127698667878</v>
      </c>
      <c r="H424" s="3">
        <f t="shared" si="444"/>
        <v>4.4959999999999463</v>
      </c>
      <c r="I424" s="3">
        <f t="shared" si="445"/>
        <v>2.2762252881783625E-2</v>
      </c>
      <c r="J424" s="3">
        <f t="shared" ref="J424:K424" si="478">$B$4*(4-($M423+(1/2)*I424)/(($H423+(1/2)*$B$4)+100))</f>
        <v>2.2761634911993397E-2</v>
      </c>
      <c r="K424" s="3">
        <f t="shared" si="478"/>
        <v>2.2761634929735344E-2</v>
      </c>
      <c r="L424" s="3">
        <f t="shared" si="447"/>
        <v>2.2761017013167899E-2</v>
      </c>
      <c r="M424" s="3">
        <f t="shared" si="448"/>
        <v>21.578127698667878</v>
      </c>
    </row>
    <row r="425" spans="1:13" x14ac:dyDescent="0.25">
      <c r="A425" s="3">
        <f t="shared" si="439"/>
        <v>4.5019999999999465</v>
      </c>
      <c r="B425" s="3">
        <f t="shared" si="440"/>
        <v>21.601152044097368</v>
      </c>
      <c r="D425" s="3">
        <f t="shared" si="441"/>
        <v>4.5019999999999465</v>
      </c>
      <c r="E425" s="3">
        <f t="shared" si="442"/>
        <v>21.600888715681045</v>
      </c>
      <c r="F425" s="3">
        <f t="shared" si="443"/>
        <v>21.600888097835433</v>
      </c>
      <c r="H425" s="3">
        <f t="shared" si="444"/>
        <v>4.5019999999999465</v>
      </c>
      <c r="I425" s="3">
        <f t="shared" si="445"/>
        <v>2.2761017013167899E-2</v>
      </c>
      <c r="J425" s="3">
        <f t="shared" ref="J425:K425" si="479">$B$4*(4-($M424+(1/2)*I425)/(($H424+(1/2)*$B$4)+100))</f>
        <v>2.2760399149819168E-2</v>
      </c>
      <c r="K425" s="3">
        <f t="shared" si="479"/>
        <v>2.2760399167557042E-2</v>
      </c>
      <c r="L425" s="3">
        <f t="shared" si="447"/>
        <v>2.2759781357418876E-2</v>
      </c>
      <c r="M425" s="3">
        <f t="shared" si="448"/>
        <v>21.600888097835433</v>
      </c>
    </row>
    <row r="426" spans="1:13" x14ac:dyDescent="0.25">
      <c r="A426" s="3">
        <f t="shared" si="439"/>
        <v>4.5079999999999467</v>
      </c>
      <c r="B426" s="3">
        <f t="shared" si="440"/>
        <v>21.623911810300267</v>
      </c>
      <c r="D426" s="3">
        <f t="shared" si="441"/>
        <v>4.5079999999999467</v>
      </c>
      <c r="E426" s="3">
        <f t="shared" si="442"/>
        <v>21.623647879192852</v>
      </c>
      <c r="F426" s="3">
        <f t="shared" si="443"/>
        <v>21.623647261453655</v>
      </c>
      <c r="H426" s="3">
        <f t="shared" si="444"/>
        <v>4.5079999999999467</v>
      </c>
      <c r="I426" s="3">
        <f t="shared" si="445"/>
        <v>2.2759781357418876E-2</v>
      </c>
      <c r="J426" s="3">
        <f t="shared" ref="J426:K426" si="480">$B$4*(4-($M425+(1/2)*I426)/(($H425+(1/2)*$B$4)+100))</f>
        <v>2.2759163600487204E-2</v>
      </c>
      <c r="K426" s="3">
        <f t="shared" si="480"/>
        <v>2.2759163618221005E-2</v>
      </c>
      <c r="L426" s="3">
        <f t="shared" si="447"/>
        <v>2.2758545914487675E-2</v>
      </c>
      <c r="M426" s="3">
        <f t="shared" si="448"/>
        <v>21.623647261453655</v>
      </c>
    </row>
    <row r="427" spans="1:13" x14ac:dyDescent="0.25">
      <c r="A427" s="3">
        <f t="shared" si="439"/>
        <v>4.5139999999999469</v>
      </c>
      <c r="B427" s="3">
        <f t="shared" si="440"/>
        <v>21.64667034102651</v>
      </c>
      <c r="D427" s="3">
        <f t="shared" si="441"/>
        <v>4.5139999999999469</v>
      </c>
      <c r="E427" s="3">
        <f t="shared" si="442"/>
        <v>21.646405807368144</v>
      </c>
      <c r="F427" s="3">
        <f t="shared" si="443"/>
        <v>21.646405189735333</v>
      </c>
      <c r="H427" s="3">
        <f t="shared" si="444"/>
        <v>4.5139999999999469</v>
      </c>
      <c r="I427" s="3">
        <f t="shared" si="445"/>
        <v>2.2758545914487675E-2</v>
      </c>
      <c r="J427" s="3">
        <f t="shared" ref="J427:K427" si="481">$B$4*(4-($M426+(1/2)*I427)/(($H426+(1/2)*$B$4)+100))</f>
        <v>2.2757928263948624E-2</v>
      </c>
      <c r="K427" s="3">
        <f t="shared" si="481"/>
        <v>2.2757928281678351E-2</v>
      </c>
      <c r="L427" s="3">
        <f t="shared" si="447"/>
        <v>2.2757310684325429E-2</v>
      </c>
      <c r="M427" s="3">
        <f t="shared" si="448"/>
        <v>21.646405189735333</v>
      </c>
    </row>
    <row r="428" spans="1:13" x14ac:dyDescent="0.25">
      <c r="A428" s="3">
        <f t="shared" si="439"/>
        <v>4.5199999999999472</v>
      </c>
      <c r="B428" s="3">
        <f t="shared" si="440"/>
        <v>21.669427636488876</v>
      </c>
      <c r="D428" s="3">
        <f t="shared" si="441"/>
        <v>4.5199999999999472</v>
      </c>
      <c r="E428" s="3">
        <f t="shared" si="442"/>
        <v>21.66916250041966</v>
      </c>
      <c r="F428" s="3">
        <f t="shared" si="443"/>
        <v>21.669161882893214</v>
      </c>
      <c r="H428" s="3">
        <f t="shared" si="444"/>
        <v>4.5199999999999472</v>
      </c>
      <c r="I428" s="3">
        <f t="shared" si="445"/>
        <v>2.2757310684325429E-2</v>
      </c>
      <c r="J428" s="3">
        <f t="shared" ref="J428:K428" si="482">$B$4*(4-($M427+(1/2)*I428)/(($H427+(1/2)*$B$4)+100))</f>
        <v>2.2756693140154566E-2</v>
      </c>
      <c r="K428" s="3">
        <f t="shared" si="482"/>
        <v>2.2756693157880228E-2</v>
      </c>
      <c r="L428" s="3">
        <f t="shared" si="447"/>
        <v>2.2756075666883282E-2</v>
      </c>
      <c r="M428" s="3">
        <f t="shared" si="448"/>
        <v>21.669161882893214</v>
      </c>
    </row>
    <row r="429" spans="1:13" x14ac:dyDescent="0.25">
      <c r="A429" s="3">
        <f t="shared" si="439"/>
        <v>4.5259999999999474</v>
      </c>
      <c r="B429" s="3">
        <f t="shared" si="440"/>
        <v>21.692183696900099</v>
      </c>
      <c r="D429" s="3">
        <f t="shared" si="441"/>
        <v>4.5259999999999474</v>
      </c>
      <c r="E429" s="3">
        <f t="shared" si="442"/>
        <v>21.691917958560097</v>
      </c>
      <c r="F429" s="3">
        <f t="shared" si="443"/>
        <v>21.691917341139991</v>
      </c>
      <c r="H429" s="3">
        <f t="shared" si="444"/>
        <v>4.5259999999999474</v>
      </c>
      <c r="I429" s="3">
        <f t="shared" si="445"/>
        <v>2.2756075666883282E-2</v>
      </c>
      <c r="J429" s="3">
        <f t="shared" ref="J429:K429" si="483">$B$4*(4-($M428+(1/2)*I429)/(($H428+(1/2)*$B$4)+100))</f>
        <v>2.275545822905619E-2</v>
      </c>
      <c r="K429" s="3">
        <f t="shared" si="483"/>
        <v>2.2755458246777778E-2</v>
      </c>
      <c r="L429" s="3">
        <f t="shared" si="447"/>
        <v>2.2754840862112394E-2</v>
      </c>
      <c r="M429" s="3">
        <f t="shared" si="448"/>
        <v>21.691917341139991</v>
      </c>
    </row>
    <row r="430" spans="1:13" x14ac:dyDescent="0.25">
      <c r="A430" s="3">
        <f t="shared" si="439"/>
        <v>4.5319999999999476</v>
      </c>
      <c r="B430" s="3">
        <f t="shared" si="440"/>
        <v>21.71493852247286</v>
      </c>
      <c r="D430" s="3">
        <f t="shared" si="441"/>
        <v>4.5319999999999476</v>
      </c>
      <c r="E430" s="3">
        <f t="shared" si="442"/>
        <v>21.714672182002104</v>
      </c>
      <c r="F430" s="3">
        <f t="shared" si="443"/>
        <v>21.714671564688313</v>
      </c>
      <c r="H430" s="3">
        <f t="shared" si="444"/>
        <v>4.5319999999999476</v>
      </c>
      <c r="I430" s="3">
        <f t="shared" si="445"/>
        <v>2.2754840862112394E-2</v>
      </c>
      <c r="J430" s="3">
        <f t="shared" ref="J430:K430" si="484">$B$4*(4-($M429+(1/2)*I430)/(($H429+(1/2)*$B$4)+100))</f>
        <v>2.2754223530604651E-2</v>
      </c>
      <c r="K430" s="3">
        <f t="shared" si="484"/>
        <v>2.2754223548322169E-2</v>
      </c>
      <c r="L430" s="3">
        <f t="shared" si="447"/>
        <v>2.2753606269963936E-2</v>
      </c>
      <c r="M430" s="3">
        <f t="shared" si="448"/>
        <v>21.714671564688313</v>
      </c>
    </row>
    <row r="431" spans="1:13" x14ac:dyDescent="0.25">
      <c r="A431" s="3">
        <f t="shared" si="439"/>
        <v>4.5379999999999479</v>
      </c>
      <c r="B431" s="3">
        <f t="shared" si="440"/>
        <v>21.737692113419797</v>
      </c>
      <c r="D431" s="3">
        <f t="shared" si="441"/>
        <v>4.5379999999999479</v>
      </c>
      <c r="E431" s="3">
        <f t="shared" si="442"/>
        <v>21.737425170958279</v>
      </c>
      <c r="F431" s="3">
        <f t="shared" si="443"/>
        <v>21.737424553750778</v>
      </c>
      <c r="H431" s="3">
        <f t="shared" si="444"/>
        <v>4.5379999999999479</v>
      </c>
      <c r="I431" s="3">
        <f t="shared" si="445"/>
        <v>2.2753606269963936E-2</v>
      </c>
      <c r="J431" s="3">
        <f t="shared" ref="J431:K431" si="485">$B$4*(4-($M430+(1/2)*I431)/(($H430+(1/2)*$B$4)+100))</f>
        <v>2.2752989044751138E-2</v>
      </c>
      <c r="K431" s="3">
        <f t="shared" si="485"/>
        <v>2.275298906246459E-2</v>
      </c>
      <c r="L431" s="3">
        <f t="shared" si="447"/>
        <v>2.2752371890389096E-2</v>
      </c>
      <c r="M431" s="3">
        <f t="shared" si="448"/>
        <v>21.737424553750778</v>
      </c>
    </row>
    <row r="432" spans="1:13" x14ac:dyDescent="0.25">
      <c r="A432" s="3">
        <f t="shared" si="439"/>
        <v>4.5439999999999481</v>
      </c>
      <c r="B432" s="3">
        <f t="shared" si="440"/>
        <v>21.760444469953494</v>
      </c>
      <c r="D432" s="3">
        <f t="shared" si="441"/>
        <v>4.5439999999999481</v>
      </c>
      <c r="E432" s="3">
        <f t="shared" si="442"/>
        <v>21.760176925641165</v>
      </c>
      <c r="F432" s="3">
        <f t="shared" si="443"/>
        <v>21.760176308539933</v>
      </c>
      <c r="H432" s="3">
        <f t="shared" si="444"/>
        <v>4.5439999999999481</v>
      </c>
      <c r="I432" s="3">
        <f t="shared" si="445"/>
        <v>2.2752371890389096E-2</v>
      </c>
      <c r="J432" s="3">
        <f t="shared" ref="J432:K432" si="486">$B$4*(4-($M431+(1/2)*I432)/(($H431+(1/2)*$B$4)+100))</f>
        <v>2.2751754771446839E-2</v>
      </c>
      <c r="K432" s="3">
        <f t="shared" si="486"/>
        <v>2.2751754789156226E-2</v>
      </c>
      <c r="L432" s="3">
        <f t="shared" si="447"/>
        <v>2.2751137723339074E-2</v>
      </c>
      <c r="M432" s="3">
        <f t="shared" si="448"/>
        <v>21.760176308539933</v>
      </c>
    </row>
    <row r="433" spans="1:13" x14ac:dyDescent="0.25">
      <c r="A433" s="3">
        <f t="shared" si="439"/>
        <v>4.5499999999999483</v>
      </c>
      <c r="B433" s="3">
        <f t="shared" si="440"/>
        <v>21.783195592286486</v>
      </c>
      <c r="D433" s="3">
        <f t="shared" si="441"/>
        <v>4.5499999999999483</v>
      </c>
      <c r="E433" s="3">
        <f t="shared" si="442"/>
        <v>21.782927446263272</v>
      </c>
      <c r="F433" s="3">
        <f t="shared" si="443"/>
        <v>21.78292682926828</v>
      </c>
      <c r="H433" s="3">
        <f t="shared" si="444"/>
        <v>4.5499999999999483</v>
      </c>
      <c r="I433" s="3">
        <f t="shared" si="445"/>
        <v>2.2751137723339074E-2</v>
      </c>
      <c r="J433" s="3">
        <f t="shared" ref="J433:K433" si="487">$B$4*(4-($M432+(1/2)*I433)/(($H432+(1/2)*$B$4)+100))</f>
        <v>2.2750520710642968E-2</v>
      </c>
      <c r="K433" s="3">
        <f t="shared" si="487"/>
        <v>2.2750520728348288E-2</v>
      </c>
      <c r="L433" s="3">
        <f t="shared" si="447"/>
        <v>2.2749903768765092E-2</v>
      </c>
      <c r="M433" s="3">
        <f t="shared" si="448"/>
        <v>21.78292682926828</v>
      </c>
    </row>
    <row r="434" spans="1:13" x14ac:dyDescent="0.25">
      <c r="A434" s="3">
        <f t="shared" si="439"/>
        <v>4.5559999999999485</v>
      </c>
      <c r="B434" s="3">
        <f t="shared" si="440"/>
        <v>21.805945480631262</v>
      </c>
      <c r="D434" s="3">
        <f t="shared" si="441"/>
        <v>4.5559999999999485</v>
      </c>
      <c r="E434" s="3">
        <f t="shared" si="442"/>
        <v>21.805676733037046</v>
      </c>
      <c r="F434" s="3">
        <f t="shared" si="443"/>
        <v>21.805676116148273</v>
      </c>
      <c r="H434" s="3">
        <f t="shared" si="444"/>
        <v>4.5559999999999485</v>
      </c>
      <c r="I434" s="3">
        <f t="shared" si="445"/>
        <v>2.2749903768765092E-2</v>
      </c>
      <c r="J434" s="3">
        <f t="shared" ref="J434:K434" si="488">$B$4*(4-($M433+(1/2)*I434)/(($H433+(1/2)*$B$4)+100))</f>
        <v>2.2749286862290743E-2</v>
      </c>
      <c r="K434" s="3">
        <f t="shared" si="488"/>
        <v>2.2749286879991996E-2</v>
      </c>
      <c r="L434" s="3">
        <f t="shared" si="447"/>
        <v>2.2748670026618373E-2</v>
      </c>
      <c r="M434" s="3">
        <f t="shared" si="448"/>
        <v>21.805676116148273</v>
      </c>
    </row>
    <row r="435" spans="1:13" x14ac:dyDescent="0.25">
      <c r="A435" s="3">
        <f t="shared" si="439"/>
        <v>4.5619999999999488</v>
      </c>
      <c r="B435" s="3">
        <f t="shared" si="440"/>
        <v>21.828694135200262</v>
      </c>
      <c r="D435" s="3">
        <f t="shared" si="441"/>
        <v>4.5619999999999488</v>
      </c>
      <c r="E435" s="3">
        <f t="shared" si="442"/>
        <v>21.828424786174892</v>
      </c>
      <c r="F435" s="3">
        <f t="shared" si="443"/>
        <v>21.82842416939231</v>
      </c>
      <c r="H435" s="3">
        <f t="shared" si="444"/>
        <v>4.5619999999999488</v>
      </c>
      <c r="I435" s="3">
        <f t="shared" si="445"/>
        <v>2.2748670026618373E-2</v>
      </c>
      <c r="J435" s="3">
        <f t="shared" ref="J435:K435" si="489">$B$4*(4-($M434+(1/2)*I435)/(($H434+(1/2)*$B$4)+100))</f>
        <v>2.2748053226341401E-2</v>
      </c>
      <c r="K435" s="3">
        <f t="shared" si="489"/>
        <v>2.2748053244038596E-2</v>
      </c>
      <c r="L435" s="3">
        <f t="shared" si="447"/>
        <v>2.2747436496850158E-2</v>
      </c>
      <c r="M435" s="3">
        <f t="shared" si="448"/>
        <v>21.82842416939231</v>
      </c>
    </row>
    <row r="436" spans="1:13" x14ac:dyDescent="0.25">
      <c r="A436" s="3">
        <f t="shared" si="439"/>
        <v>4.567999999999949</v>
      </c>
      <c r="B436" s="3">
        <f t="shared" si="440"/>
        <v>21.851441556205874</v>
      </c>
      <c r="D436" s="3">
        <f t="shared" si="441"/>
        <v>4.567999999999949</v>
      </c>
      <c r="E436" s="3">
        <f t="shared" si="442"/>
        <v>21.85117160588916</v>
      </c>
      <c r="F436" s="3">
        <f t="shared" si="443"/>
        <v>21.851170989212751</v>
      </c>
      <c r="H436" s="3">
        <f t="shared" si="444"/>
        <v>4.567999999999949</v>
      </c>
      <c r="I436" s="3">
        <f t="shared" si="445"/>
        <v>2.2747436496850158E-2</v>
      </c>
      <c r="J436" s="3">
        <f t="shared" ref="J436:K436" si="490">$B$4*(4-($M435+(1/2)*I436)/(($H435+(1/2)*$B$4)+100))</f>
        <v>2.274681980274619E-2</v>
      </c>
      <c r="K436" s="3">
        <f t="shared" si="490"/>
        <v>2.2746819820439326E-2</v>
      </c>
      <c r="L436" s="3">
        <f t="shared" si="447"/>
        <v>2.2746203179411707E-2</v>
      </c>
      <c r="M436" s="3">
        <f t="shared" si="448"/>
        <v>21.851170989212751</v>
      </c>
    </row>
    <row r="437" spans="1:13" x14ac:dyDescent="0.25">
      <c r="A437" s="3">
        <f t="shared" si="439"/>
        <v>4.5739999999999492</v>
      </c>
      <c r="B437" s="3">
        <f t="shared" si="440"/>
        <v>21.874187743860439</v>
      </c>
      <c r="D437" s="3">
        <f t="shared" si="441"/>
        <v>4.5739999999999492</v>
      </c>
      <c r="E437" s="3">
        <f t="shared" si="442"/>
        <v>21.873917192392163</v>
      </c>
      <c r="F437" s="3">
        <f t="shared" si="443"/>
        <v>21.873916575821895</v>
      </c>
      <c r="H437" s="3">
        <f t="shared" si="444"/>
        <v>4.5739999999999492</v>
      </c>
      <c r="I437" s="3">
        <f t="shared" si="445"/>
        <v>2.2746203179411707E-2</v>
      </c>
      <c r="J437" s="3">
        <f t="shared" ref="J437:K437" si="491">$B$4*(4-($M436+(1/2)*I437)/(($H436+(1/2)*$B$4)+100))</f>
        <v>2.2745586591456382E-2</v>
      </c>
      <c r="K437" s="3">
        <f t="shared" si="491"/>
        <v>2.2745586609145451E-2</v>
      </c>
      <c r="L437" s="3">
        <f t="shared" si="447"/>
        <v>2.2744970074254297E-2</v>
      </c>
      <c r="M437" s="3">
        <f t="shared" si="448"/>
        <v>21.873916575821895</v>
      </c>
    </row>
    <row r="438" spans="1:13" x14ac:dyDescent="0.25">
      <c r="A438" s="3">
        <f t="shared" si="439"/>
        <v>4.5799999999999494</v>
      </c>
      <c r="B438" s="3">
        <f t="shared" si="440"/>
        <v>21.896932698376254</v>
      </c>
      <c r="D438" s="3">
        <f t="shared" si="441"/>
        <v>4.5799999999999494</v>
      </c>
      <c r="E438" s="3">
        <f t="shared" si="442"/>
        <v>21.896661545896148</v>
      </c>
      <c r="F438" s="3">
        <f t="shared" si="443"/>
        <v>21.896660929432002</v>
      </c>
      <c r="H438" s="3">
        <f t="shared" si="444"/>
        <v>4.5799999999999494</v>
      </c>
      <c r="I438" s="3">
        <f t="shared" si="445"/>
        <v>2.2744970074254297E-2</v>
      </c>
      <c r="J438" s="3">
        <f t="shared" ref="J438:K438" si="492">$B$4*(4-($M437+(1/2)*I438)/(($H437+(1/2)*$B$4)+100))</f>
        <v>2.2744353592423244E-2</v>
      </c>
      <c r="K438" s="3">
        <f t="shared" si="492"/>
        <v>2.2744353610108257E-2</v>
      </c>
      <c r="L438" s="3">
        <f t="shared" si="447"/>
        <v>2.2743737181329202E-2</v>
      </c>
      <c r="M438" s="3">
        <f t="shared" si="448"/>
        <v>21.896660929432002</v>
      </c>
    </row>
    <row r="439" spans="1:13" x14ac:dyDescent="0.25">
      <c r="A439" s="3">
        <f t="shared" si="439"/>
        <v>4.5859999999999497</v>
      </c>
      <c r="B439" s="3">
        <f t="shared" si="440"/>
        <v>21.919676419965562</v>
      </c>
      <c r="D439" s="3">
        <f t="shared" si="441"/>
        <v>4.5859999999999497</v>
      </c>
      <c r="E439" s="3">
        <f t="shared" si="442"/>
        <v>21.919404666613332</v>
      </c>
      <c r="F439" s="3">
        <f t="shared" si="443"/>
        <v>21.919404050255281</v>
      </c>
      <c r="H439" s="3">
        <f t="shared" si="444"/>
        <v>4.5859999999999497</v>
      </c>
      <c r="I439" s="3">
        <f t="shared" si="445"/>
        <v>2.2743737181329202E-2</v>
      </c>
      <c r="J439" s="3">
        <f t="shared" ref="J439:K439" si="493">$B$4*(4-($M438+(1/2)*I439)/(($H438+(1/2)*$B$4)+100))</f>
        <v>2.274312080559808E-2</v>
      </c>
      <c r="K439" s="3">
        <f t="shared" si="493"/>
        <v>2.2743120823279034E-2</v>
      </c>
      <c r="L439" s="3">
        <f t="shared" si="447"/>
        <v>2.2742504500587731E-2</v>
      </c>
      <c r="M439" s="3">
        <f t="shared" si="448"/>
        <v>21.919404050255281</v>
      </c>
    </row>
    <row r="440" spans="1:13" x14ac:dyDescent="0.25">
      <c r="A440" s="3">
        <f t="shared" si="439"/>
        <v>4.5919999999999499</v>
      </c>
      <c r="B440" s="3">
        <f t="shared" si="440"/>
        <v>21.942418908840558</v>
      </c>
      <c r="D440" s="3">
        <f t="shared" si="441"/>
        <v>4.5919999999999499</v>
      </c>
      <c r="E440" s="3">
        <f t="shared" si="442"/>
        <v>21.942146554755869</v>
      </c>
      <c r="F440" s="3">
        <f t="shared" si="443"/>
        <v>21.942145938503888</v>
      </c>
      <c r="H440" s="3">
        <f t="shared" si="444"/>
        <v>4.5919999999999499</v>
      </c>
      <c r="I440" s="3">
        <f t="shared" si="445"/>
        <v>2.2742504500587731E-2</v>
      </c>
      <c r="J440" s="3">
        <f t="shared" ref="J440:K440" si="494">$B$4*(4-($M439+(1/2)*I440)/(($H439+(1/2)*$B$4)+100))</f>
        <v>2.2741888230932188E-2</v>
      </c>
      <c r="K440" s="3">
        <f t="shared" si="494"/>
        <v>2.2741888248609083E-2</v>
      </c>
      <c r="L440" s="3">
        <f t="shared" si="447"/>
        <v>2.2741272031981192E-2</v>
      </c>
      <c r="M440" s="3">
        <f t="shared" si="448"/>
        <v>21.942145938503888</v>
      </c>
    </row>
    <row r="441" spans="1:13" x14ac:dyDescent="0.25">
      <c r="A441" s="3">
        <f t="shared" si="439"/>
        <v>4.5979999999999501</v>
      </c>
      <c r="B441" s="3">
        <f t="shared" si="440"/>
        <v>21.965160165213387</v>
      </c>
      <c r="D441" s="3">
        <f t="shared" si="441"/>
        <v>4.5979999999999501</v>
      </c>
      <c r="E441" s="3">
        <f t="shared" si="442"/>
        <v>21.964887210535871</v>
      </c>
      <c r="F441" s="3">
        <f t="shared" si="443"/>
        <v>21.964886594389938</v>
      </c>
      <c r="H441" s="3">
        <f t="shared" si="444"/>
        <v>4.5979999999999501</v>
      </c>
      <c r="I441" s="3">
        <f t="shared" si="445"/>
        <v>2.2741272031981192E-2</v>
      </c>
      <c r="J441" s="3">
        <f t="shared" ref="J441:K441" si="495">$B$4*(4-($M440+(1/2)*I441)/(($H440+(1/2)*$B$4)+100))</f>
        <v>2.274065586837689E-2</v>
      </c>
      <c r="K441" s="3">
        <f t="shared" si="495"/>
        <v>2.2740655886049732E-2</v>
      </c>
      <c r="L441" s="3">
        <f t="shared" si="447"/>
        <v>2.2740039775460911E-2</v>
      </c>
      <c r="M441" s="3">
        <f t="shared" si="448"/>
        <v>21.964886594389938</v>
      </c>
    </row>
    <row r="442" spans="1:13" x14ac:dyDescent="0.25">
      <c r="A442" s="3">
        <f t="shared" si="439"/>
        <v>4.6039999999999504</v>
      </c>
      <c r="B442" s="3">
        <f t="shared" si="440"/>
        <v>21.987900189296148</v>
      </c>
      <c r="D442" s="3">
        <f t="shared" si="441"/>
        <v>4.6039999999999504</v>
      </c>
      <c r="E442" s="3">
        <f t="shared" si="442"/>
        <v>21.987626634165398</v>
      </c>
      <c r="F442" s="3">
        <f t="shared" si="443"/>
        <v>21.987626018125489</v>
      </c>
      <c r="H442" s="3">
        <f t="shared" si="444"/>
        <v>4.6039999999999504</v>
      </c>
      <c r="I442" s="3">
        <f t="shared" si="445"/>
        <v>2.2740039775460911E-2</v>
      </c>
      <c r="J442" s="3">
        <f t="shared" ref="J442:K442" si="496">$B$4*(4-($M441+(1/2)*I442)/(($H441+(1/2)*$B$4)+100))</f>
        <v>2.2739423717883518E-2</v>
      </c>
      <c r="K442" s="3">
        <f t="shared" si="496"/>
        <v>2.2739423735552305E-2</v>
      </c>
      <c r="L442" s="3">
        <f t="shared" si="447"/>
        <v>2.2738807730978233E-2</v>
      </c>
      <c r="M442" s="3">
        <f t="shared" si="448"/>
        <v>21.987626018125489</v>
      </c>
    </row>
    <row r="443" spans="1:13" x14ac:dyDescent="0.25">
      <c r="A443" s="3">
        <f t="shared" si="439"/>
        <v>4.6099999999999506</v>
      </c>
      <c r="B443" s="3">
        <f t="shared" si="440"/>
        <v>22.010638981300893</v>
      </c>
      <c r="D443" s="3">
        <f t="shared" si="441"/>
        <v>4.6099999999999506</v>
      </c>
      <c r="E443" s="3">
        <f t="shared" si="442"/>
        <v>22.010364825856467</v>
      </c>
      <c r="F443" s="3">
        <f t="shared" si="443"/>
        <v>22.010364209922557</v>
      </c>
      <c r="H443" s="3">
        <f t="shared" si="444"/>
        <v>4.6099999999999506</v>
      </c>
      <c r="I443" s="3">
        <f t="shared" si="445"/>
        <v>2.2738807730978233E-2</v>
      </c>
      <c r="J443" s="3">
        <f t="shared" ref="J443:K443" si="497">$B$4*(4-($M442+(1/2)*I443)/(($H442+(1/2)*$B$4)+100))</f>
        <v>2.2738191779403425E-2</v>
      </c>
      <c r="K443" s="3">
        <f t="shared" si="497"/>
        <v>2.2738191797068159E-2</v>
      </c>
      <c r="L443" s="3">
        <f t="shared" si="447"/>
        <v>2.2737575898484512E-2</v>
      </c>
      <c r="M443" s="3">
        <f t="shared" si="448"/>
        <v>22.010364209922557</v>
      </c>
    </row>
    <row r="444" spans="1:13" x14ac:dyDescent="0.25">
      <c r="A444" s="3">
        <f t="shared" si="439"/>
        <v>4.6159999999999508</v>
      </c>
      <c r="B444" s="3">
        <f t="shared" si="440"/>
        <v>22.033376541439619</v>
      </c>
      <c r="D444" s="3">
        <f t="shared" si="441"/>
        <v>4.6159999999999508</v>
      </c>
      <c r="E444" s="3">
        <f t="shared" si="442"/>
        <v>22.033101785821042</v>
      </c>
      <c r="F444" s="3">
        <f t="shared" si="443"/>
        <v>22.033101169993106</v>
      </c>
      <c r="H444" s="3">
        <f t="shared" si="444"/>
        <v>4.6159999999999508</v>
      </c>
      <c r="I444" s="3">
        <f t="shared" si="445"/>
        <v>2.2737575898484512E-2</v>
      </c>
      <c r="J444" s="3">
        <f t="shared" ref="J444:K444" si="498">$B$4*(4-($M443+(1/2)*I444)/(($H443+(1/2)*$B$4)+100))</f>
        <v>2.2736960052887972E-2</v>
      </c>
      <c r="K444" s="3">
        <f t="shared" si="498"/>
        <v>2.2736960070548651E-2</v>
      </c>
      <c r="L444" s="3">
        <f t="shared" si="447"/>
        <v>2.2736344277931114E-2</v>
      </c>
      <c r="M444" s="3">
        <f t="shared" si="448"/>
        <v>22.033101169993106</v>
      </c>
    </row>
    <row r="445" spans="1:13" x14ac:dyDescent="0.25">
      <c r="A445" s="3">
        <f t="shared" si="439"/>
        <v>4.621999999999951</v>
      </c>
      <c r="B445" s="3">
        <f t="shared" si="440"/>
        <v>22.056112869924281</v>
      </c>
      <c r="D445" s="3">
        <f t="shared" si="441"/>
        <v>4.621999999999951</v>
      </c>
      <c r="E445" s="3">
        <f t="shared" si="442"/>
        <v>22.055837514271037</v>
      </c>
      <c r="F445" s="3">
        <f t="shared" si="443"/>
        <v>22.05583689854905</v>
      </c>
      <c r="H445" s="3">
        <f t="shared" si="444"/>
        <v>4.621999999999951</v>
      </c>
      <c r="I445" s="3">
        <f t="shared" si="445"/>
        <v>2.2736344277931114E-2</v>
      </c>
      <c r="J445" s="3">
        <f t="shared" ref="J445:K445" si="499">$B$4*(4-($M444+(1/2)*I445)/(($H444+(1/2)*$B$4)+100))</f>
        <v>2.2735728538288529E-2</v>
      </c>
      <c r="K445" s="3">
        <f t="shared" si="499"/>
        <v>2.2735728555945158E-2</v>
      </c>
      <c r="L445" s="3">
        <f t="shared" si="447"/>
        <v>2.2735112869269426E-2</v>
      </c>
      <c r="M445" s="3">
        <f t="shared" si="448"/>
        <v>22.05583689854905</v>
      </c>
    </row>
    <row r="446" spans="1:13" x14ac:dyDescent="0.25">
      <c r="A446" s="3">
        <f t="shared" si="439"/>
        <v>4.6279999999999513</v>
      </c>
      <c r="B446" s="3">
        <f t="shared" si="440"/>
        <v>22.07884796696678</v>
      </c>
      <c r="D446" s="3">
        <f t="shared" si="441"/>
        <v>4.6279999999999513</v>
      </c>
      <c r="E446" s="3">
        <f t="shared" si="442"/>
        <v>22.07857201141832</v>
      </c>
      <c r="F446" s="3">
        <f t="shared" si="443"/>
        <v>22.078571395802257</v>
      </c>
      <c r="H446" s="3">
        <f t="shared" si="444"/>
        <v>4.6279999999999513</v>
      </c>
      <c r="I446" s="3">
        <f t="shared" si="445"/>
        <v>2.2735112869269426E-2</v>
      </c>
      <c r="J446" s="3">
        <f t="shared" ref="J446:K446" si="500">$B$4*(4-($M445+(1/2)*I446)/(($H445+(1/2)*$B$4)+100))</f>
        <v>2.273449723555649E-2</v>
      </c>
      <c r="K446" s="3">
        <f t="shared" si="500"/>
        <v>2.2734497253209071E-2</v>
      </c>
      <c r="L446" s="3">
        <f t="shared" si="447"/>
        <v>2.2733881672450839E-2</v>
      </c>
      <c r="M446" s="3">
        <f t="shared" si="448"/>
        <v>22.078571395802257</v>
      </c>
    </row>
    <row r="447" spans="1:13" x14ac:dyDescent="0.25">
      <c r="A447" s="3">
        <f t="shared" si="439"/>
        <v>4.6339999999999515</v>
      </c>
      <c r="B447" s="3">
        <f t="shared" si="440"/>
        <v>22.101581832778972</v>
      </c>
      <c r="D447" s="3">
        <f t="shared" si="441"/>
        <v>4.6339999999999515</v>
      </c>
      <c r="E447" s="3">
        <f t="shared" si="442"/>
        <v>22.101305277474708</v>
      </c>
      <c r="F447" s="3">
        <f t="shared" si="443"/>
        <v>22.101304661964548</v>
      </c>
      <c r="H447" s="3">
        <f t="shared" si="444"/>
        <v>4.6339999999999515</v>
      </c>
      <c r="I447" s="3">
        <f t="shared" si="445"/>
        <v>2.2733881672450839E-2</v>
      </c>
      <c r="J447" s="3">
        <f t="shared" ref="J447:K447" si="501">$B$4*(4-($M446+(1/2)*I447)/(($H446+(1/2)*$B$4)+100))</f>
        <v>2.2733266144643261E-2</v>
      </c>
      <c r="K447" s="3">
        <f t="shared" si="501"/>
        <v>2.2733266162291793E-2</v>
      </c>
      <c r="L447" s="3">
        <f t="shared" si="447"/>
        <v>2.2732650687426772E-2</v>
      </c>
      <c r="M447" s="3">
        <f t="shared" si="448"/>
        <v>22.101304661964548</v>
      </c>
    </row>
    <row r="448" spans="1:13" x14ac:dyDescent="0.25">
      <c r="A448" s="3">
        <f t="shared" si="439"/>
        <v>4.6399999999999517</v>
      </c>
      <c r="B448" s="3">
        <f t="shared" si="440"/>
        <v>22.124314467572667</v>
      </c>
      <c r="D448" s="3">
        <f t="shared" si="441"/>
        <v>4.6399999999999517</v>
      </c>
      <c r="E448" s="3">
        <f t="shared" si="442"/>
        <v>22.124037312651975</v>
      </c>
      <c r="F448" s="3">
        <f t="shared" si="443"/>
        <v>22.124036697247693</v>
      </c>
      <c r="H448" s="3">
        <f t="shared" si="444"/>
        <v>4.6399999999999517</v>
      </c>
      <c r="I448" s="3">
        <f t="shared" si="445"/>
        <v>2.2732650687426772E-2</v>
      </c>
      <c r="J448" s="3">
        <f t="shared" ref="J448:K448" si="502">$B$4*(4-($M447+(1/2)*I448)/(($H447+(1/2)*$B$4)+100))</f>
        <v>2.2732035265500258E-2</v>
      </c>
      <c r="K448" s="3">
        <f t="shared" si="502"/>
        <v>2.2732035283144741E-2</v>
      </c>
      <c r="L448" s="3">
        <f t="shared" si="447"/>
        <v>2.2731419914148641E-2</v>
      </c>
      <c r="M448" s="3">
        <f t="shared" si="448"/>
        <v>22.124036697247693</v>
      </c>
    </row>
    <row r="449" spans="1:13" x14ac:dyDescent="0.25">
      <c r="A449" s="3">
        <f t="shared" si="439"/>
        <v>4.6459999999999519</v>
      </c>
      <c r="B449" s="3">
        <f t="shared" si="440"/>
        <v>22.147045871559619</v>
      </c>
      <c r="D449" s="3">
        <f t="shared" si="441"/>
        <v>4.6459999999999519</v>
      </c>
      <c r="E449" s="3">
        <f t="shared" si="442"/>
        <v>22.146768117161841</v>
      </c>
      <c r="F449" s="3">
        <f t="shared" si="443"/>
        <v>22.146767501863412</v>
      </c>
      <c r="H449" s="3">
        <f t="shared" si="444"/>
        <v>4.6459999999999519</v>
      </c>
      <c r="I449" s="3">
        <f t="shared" si="445"/>
        <v>2.2731419914148641E-2</v>
      </c>
      <c r="J449" s="3">
        <f t="shared" ref="J449:K449" si="503">$B$4*(4-($M448+(1/2)*I449)/(($H448+(1/2)*$B$4)+100))</f>
        <v>2.273080459807891E-2</v>
      </c>
      <c r="K449" s="3">
        <f t="shared" si="503"/>
        <v>2.2730804615719347E-2</v>
      </c>
      <c r="L449" s="3">
        <f t="shared" si="447"/>
        <v>2.2730189352567889E-2</v>
      </c>
      <c r="M449" s="3">
        <f t="shared" si="448"/>
        <v>22.146767501863412</v>
      </c>
    </row>
    <row r="450" spans="1:13" x14ac:dyDescent="0.25">
      <c r="A450" s="3">
        <f t="shared" si="439"/>
        <v>4.6519999999999522</v>
      </c>
      <c r="B450" s="3">
        <f t="shared" si="440"/>
        <v>22.169776044951536</v>
      </c>
      <c r="D450" s="3">
        <f t="shared" si="441"/>
        <v>4.6519999999999522</v>
      </c>
      <c r="E450" s="3">
        <f t="shared" si="442"/>
        <v>22.16949769121598</v>
      </c>
      <c r="F450" s="3">
        <f t="shared" si="443"/>
        <v>22.169497076023379</v>
      </c>
      <c r="H450" s="3">
        <f t="shared" si="444"/>
        <v>4.6519999999999522</v>
      </c>
      <c r="I450" s="3">
        <f t="shared" si="445"/>
        <v>2.2730189352567889E-2</v>
      </c>
      <c r="J450" s="3">
        <f t="shared" ref="J450:K450" si="504">$B$4*(4-($M449+(1/2)*I450)/(($H449+(1/2)*$B$4)+100))</f>
        <v>2.2729574142330667E-2</v>
      </c>
      <c r="K450" s="3">
        <f t="shared" si="504"/>
        <v>2.2729574159967056E-2</v>
      </c>
      <c r="L450" s="3">
        <f t="shared" si="447"/>
        <v>2.2728959002635971E-2</v>
      </c>
      <c r="M450" s="3">
        <f t="shared" si="448"/>
        <v>22.169497076023379</v>
      </c>
    </row>
    <row r="451" spans="1:13" x14ac:dyDescent="0.25">
      <c r="A451" s="3">
        <f t="shared" si="439"/>
        <v>4.6579999999999524</v>
      </c>
      <c r="B451" s="3">
        <f t="shared" si="440"/>
        <v>22.192504987960081</v>
      </c>
      <c r="D451" s="3">
        <f t="shared" si="441"/>
        <v>4.6579999999999524</v>
      </c>
      <c r="E451" s="3">
        <f t="shared" si="442"/>
        <v>22.192226035026014</v>
      </c>
      <c r="F451" s="3">
        <f t="shared" si="443"/>
        <v>22.19222541993922</v>
      </c>
      <c r="H451" s="3">
        <f t="shared" si="444"/>
        <v>4.6579999999999524</v>
      </c>
      <c r="I451" s="3">
        <f t="shared" si="445"/>
        <v>2.2728959002635971E-2</v>
      </c>
      <c r="J451" s="3">
        <f t="shared" ref="J451:K451" si="505">$B$4*(4-($M450+(1/2)*I451)/(($H450+(1/2)*$B$4)+100))</f>
        <v>2.2728343898206983E-2</v>
      </c>
      <c r="K451" s="3">
        <f t="shared" si="505"/>
        <v>2.272834391583933E-2</v>
      </c>
      <c r="L451" s="3">
        <f t="shared" si="447"/>
        <v>2.2727728864304349E-2</v>
      </c>
      <c r="M451" s="3">
        <f t="shared" si="448"/>
        <v>22.19222541993922</v>
      </c>
    </row>
    <row r="452" spans="1:13" x14ac:dyDescent="0.25">
      <c r="A452" s="3">
        <f t="shared" si="439"/>
        <v>4.6639999999999526</v>
      </c>
      <c r="B452" s="3">
        <f t="shared" si="440"/>
        <v>22.215232700796868</v>
      </c>
      <c r="D452" s="3">
        <f t="shared" si="441"/>
        <v>4.6639999999999526</v>
      </c>
      <c r="E452" s="3">
        <f t="shared" si="442"/>
        <v>22.214953148803524</v>
      </c>
      <c r="F452" s="3">
        <f t="shared" si="443"/>
        <v>22.214952533822508</v>
      </c>
      <c r="H452" s="3">
        <f t="shared" si="444"/>
        <v>4.6639999999999526</v>
      </c>
      <c r="I452" s="3">
        <f t="shared" si="445"/>
        <v>2.2727728864304349E-2</v>
      </c>
      <c r="J452" s="3">
        <f t="shared" ref="J452:K452" si="506">$B$4*(4-($M451+(1/2)*I452)/(($H451+(1/2)*$B$4)+100))</f>
        <v>2.2727113865659336E-2</v>
      </c>
      <c r="K452" s="3">
        <f t="shared" si="506"/>
        <v>2.2727113883287641E-2</v>
      </c>
      <c r="L452" s="3">
        <f t="shared" si="447"/>
        <v>2.2726498937524507E-2</v>
      </c>
      <c r="M452" s="3">
        <f t="shared" si="448"/>
        <v>22.214952533822508</v>
      </c>
    </row>
    <row r="453" spans="1:13" x14ac:dyDescent="0.25">
      <c r="A453" s="3">
        <f t="shared" si="439"/>
        <v>4.6699999999999529</v>
      </c>
      <c r="B453" s="3">
        <f t="shared" si="440"/>
        <v>22.237959183673457</v>
      </c>
      <c r="D453" s="3">
        <f t="shared" si="441"/>
        <v>4.6699999999999529</v>
      </c>
      <c r="E453" s="3">
        <f t="shared" si="442"/>
        <v>22.237679032760031</v>
      </c>
      <c r="F453" s="3">
        <f t="shared" si="443"/>
        <v>22.237678417884773</v>
      </c>
      <c r="H453" s="3">
        <f t="shared" si="444"/>
        <v>4.6699999999999529</v>
      </c>
      <c r="I453" s="3">
        <f t="shared" si="445"/>
        <v>2.2726498937524507E-2</v>
      </c>
      <c r="J453" s="3">
        <f t="shared" ref="J453:K453" si="507">$B$4*(4-($M452+(1/2)*I453)/(($H452+(1/2)*$B$4)+100))</f>
        <v>2.2725884044639211E-2</v>
      </c>
      <c r="K453" s="3">
        <f t="shared" si="507"/>
        <v>2.2725884062263474E-2</v>
      </c>
      <c r="L453" s="3">
        <f t="shared" si="447"/>
        <v>2.2725269222247935E-2</v>
      </c>
      <c r="M453" s="3">
        <f t="shared" si="448"/>
        <v>22.237678417884773</v>
      </c>
    </row>
    <row r="454" spans="1:13" x14ac:dyDescent="0.25">
      <c r="A454" s="3">
        <f t="shared" si="439"/>
        <v>4.6759999999999531</v>
      </c>
      <c r="B454" s="3">
        <f t="shared" si="440"/>
        <v>22.260684436801363</v>
      </c>
      <c r="D454" s="3">
        <f t="shared" si="441"/>
        <v>4.6759999999999531</v>
      </c>
      <c r="E454" s="3">
        <f t="shared" si="442"/>
        <v>22.260403687107022</v>
      </c>
      <c r="F454" s="3">
        <f t="shared" si="443"/>
        <v>22.260403072337489</v>
      </c>
      <c r="H454" s="3">
        <f t="shared" si="444"/>
        <v>4.6759999999999531</v>
      </c>
      <c r="I454" s="3">
        <f t="shared" si="445"/>
        <v>2.2725269222247935E-2</v>
      </c>
      <c r="J454" s="3">
        <f t="shared" ref="J454:K454" si="508">$B$4*(4-($M453+(1/2)*I454)/(($H453+(1/2)*$B$4)+100))</f>
        <v>2.2724654435098111E-2</v>
      </c>
      <c r="K454" s="3">
        <f t="shared" si="508"/>
        <v>2.2724654452718332E-2</v>
      </c>
      <c r="L454" s="3">
        <f t="shared" si="447"/>
        <v>2.2724039718426146E-2</v>
      </c>
      <c r="M454" s="3">
        <f t="shared" si="448"/>
        <v>22.260403072337489</v>
      </c>
    </row>
    <row r="455" spans="1:13" x14ac:dyDescent="0.25">
      <c r="A455" s="3">
        <f t="shared" si="439"/>
        <v>4.6819999999999533</v>
      </c>
      <c r="B455" s="3">
        <f t="shared" si="440"/>
        <v>22.283408460392053</v>
      </c>
      <c r="D455" s="3">
        <f t="shared" si="441"/>
        <v>4.6819999999999533</v>
      </c>
      <c r="E455" s="3">
        <f t="shared" si="442"/>
        <v>22.283127112055915</v>
      </c>
      <c r="F455" s="3">
        <f t="shared" si="443"/>
        <v>22.283126497392093</v>
      </c>
      <c r="H455" s="3">
        <f t="shared" si="444"/>
        <v>4.6819999999999533</v>
      </c>
      <c r="I455" s="3">
        <f t="shared" si="445"/>
        <v>2.2724039718426146E-2</v>
      </c>
      <c r="J455" s="3">
        <f t="shared" ref="J455:K455" si="509">$B$4*(4-($M454+(1/2)*I455)/(($H454+(1/2)*$B$4)+100))</f>
        <v>2.272342503698755E-2</v>
      </c>
      <c r="K455" s="3">
        <f t="shared" si="509"/>
        <v>2.2723425054603733E-2</v>
      </c>
      <c r="L455" s="3">
        <f t="shared" si="447"/>
        <v>2.2722810426010653E-2</v>
      </c>
      <c r="M455" s="3">
        <f t="shared" si="448"/>
        <v>22.283126497392093</v>
      </c>
    </row>
    <row r="456" spans="1:13" x14ac:dyDescent="0.25">
      <c r="A456" s="3">
        <f t="shared" si="439"/>
        <v>4.6879999999999535</v>
      </c>
      <c r="B456" s="3">
        <f t="shared" si="440"/>
        <v>22.306131254656947</v>
      </c>
      <c r="D456" s="3">
        <f t="shared" si="441"/>
        <v>4.6879999999999535</v>
      </c>
      <c r="E456" s="3">
        <f t="shared" si="442"/>
        <v>22.305849307818104</v>
      </c>
      <c r="F456" s="3">
        <f t="shared" si="443"/>
        <v>22.305848693259964</v>
      </c>
      <c r="H456" s="3">
        <f t="shared" si="444"/>
        <v>4.6879999999999535</v>
      </c>
      <c r="I456" s="3">
        <f t="shared" si="445"/>
        <v>2.2722810426010653E-2</v>
      </c>
      <c r="J456" s="3">
        <f t="shared" ref="J456:K456" si="510">$B$4*(4-($M455+(1/2)*I456)/(($H455+(1/2)*$B$4)+100))</f>
        <v>2.2722195850259058E-2</v>
      </c>
      <c r="K456" s="3">
        <f t="shared" si="510"/>
        <v>2.2722195867871203E-2</v>
      </c>
      <c r="L456" s="3">
        <f t="shared" si="447"/>
        <v>2.2721581344953005E-2</v>
      </c>
      <c r="M456" s="3">
        <f t="shared" si="448"/>
        <v>22.305848693259964</v>
      </c>
    </row>
    <row r="457" spans="1:13" x14ac:dyDescent="0.25">
      <c r="A457" s="3">
        <f t="shared" si="439"/>
        <v>4.6939999999999538</v>
      </c>
      <c r="B457" s="3">
        <f t="shared" si="440"/>
        <v>22.328852819807413</v>
      </c>
      <c r="D457" s="3">
        <f t="shared" si="441"/>
        <v>4.6939999999999538</v>
      </c>
      <c r="E457" s="3">
        <f t="shared" si="442"/>
        <v>22.328570274604918</v>
      </c>
      <c r="F457" s="3">
        <f t="shared" si="443"/>
        <v>22.328569660152436</v>
      </c>
      <c r="H457" s="3">
        <f t="shared" si="444"/>
        <v>4.6939999999999538</v>
      </c>
      <c r="I457" s="3">
        <f t="shared" si="445"/>
        <v>2.2721581344953005E-2</v>
      </c>
      <c r="J457" s="3">
        <f t="shared" ref="J457:K457" si="511">$B$4*(4-($M456+(1/2)*I457)/(($H456+(1/2)*$B$4)+100))</f>
        <v>2.2720966874864176E-2</v>
      </c>
      <c r="K457" s="3">
        <f t="shared" si="511"/>
        <v>2.2720966892472282E-2</v>
      </c>
      <c r="L457" s="3">
        <f t="shared" si="447"/>
        <v>2.2720352475204743E-2</v>
      </c>
      <c r="M457" s="3">
        <f t="shared" si="448"/>
        <v>22.328569660152436</v>
      </c>
    </row>
    <row r="458" spans="1:13" x14ac:dyDescent="0.25">
      <c r="A458" s="3">
        <f t="shared" ref="A458:A489" si="512">A457+$B$4</f>
        <v>4.699999999999954</v>
      </c>
      <c r="B458" s="3">
        <f t="shared" ref="B458:B508" si="513">B457+$B$4*(4-B457/(A457+100))</f>
        <v>22.351573156054773</v>
      </c>
      <c r="D458" s="3">
        <f t="shared" ref="D458:D508" si="514">D457+$B$4</f>
        <v>4.699999999999954</v>
      </c>
      <c r="E458" s="3">
        <f t="shared" ref="E458:E508" si="515">F457+$B$4*(4-F457/(D457+100))</f>
        <v>22.35129001262764</v>
      </c>
      <c r="F458" s="3">
        <f t="shared" ref="F458:F508" si="516">F457+($B$4/2)*(4-F457/(D457+100)+4-E458/(D458+100))</f>
        <v>22.351289398280795</v>
      </c>
      <c r="H458" s="3">
        <f t="shared" ref="H458:H508" si="517">H457+$B$4</f>
        <v>4.699999999999954</v>
      </c>
      <c r="I458" s="3">
        <f t="shared" ref="I458:I508" si="518">$B$4*(4-M457/(H457+100))</f>
        <v>2.2720352475204743E-2</v>
      </c>
      <c r="J458" s="3">
        <f t="shared" ref="J458:K458" si="519">$B$4*(4-($M457+(1/2)*I458)/(($H457+(1/2)*$B$4)+100))</f>
        <v>2.2719738110754461E-2</v>
      </c>
      <c r="K458" s="3">
        <f t="shared" si="519"/>
        <v>2.2719738128358528E-2</v>
      </c>
      <c r="L458" s="3">
        <f t="shared" ref="L458:L508" si="520">$B$4*(4-($M457+K458)/(($H457+$B$4)+100))</f>
        <v>2.2719123816717434E-2</v>
      </c>
      <c r="M458" s="3">
        <f t="shared" ref="M458:M508" si="521">M457+(1/6)*(I458+2*J458+2*K458+L458)</f>
        <v>22.351289398280795</v>
      </c>
    </row>
    <row r="459" spans="1:13" x14ac:dyDescent="0.25">
      <c r="A459" s="3">
        <f t="shared" si="512"/>
        <v>4.7059999999999542</v>
      </c>
      <c r="B459" s="3">
        <f t="shared" si="513"/>
        <v>22.3742922636103</v>
      </c>
      <c r="D459" s="3">
        <f t="shared" si="514"/>
        <v>4.7059999999999542</v>
      </c>
      <c r="E459" s="3">
        <f t="shared" si="515"/>
        <v>22.374008522097512</v>
      </c>
      <c r="F459" s="3">
        <f t="shared" si="516"/>
        <v>22.374007907856274</v>
      </c>
      <c r="H459" s="3">
        <f t="shared" si="517"/>
        <v>4.7059999999999542</v>
      </c>
      <c r="I459" s="3">
        <f t="shared" si="518"/>
        <v>2.2719123816717434E-2</v>
      </c>
      <c r="J459" s="3">
        <f t="shared" ref="J459:K459" si="522">$B$4*(4-($M458+(1/2)*I459)/(($H458+(1/2)*$B$4)+100))</f>
        <v>2.2718509557881485E-2</v>
      </c>
      <c r="K459" s="3">
        <f t="shared" si="522"/>
        <v>2.2718509575481521E-2</v>
      </c>
      <c r="L459" s="3">
        <f t="shared" si="520"/>
        <v>2.2717895369442652E-2</v>
      </c>
      <c r="M459" s="3">
        <f t="shared" si="521"/>
        <v>22.374007907856274</v>
      </c>
    </row>
    <row r="460" spans="1:13" x14ac:dyDescent="0.25">
      <c r="A460" s="3">
        <f t="shared" si="512"/>
        <v>4.7119999999999544</v>
      </c>
      <c r="B460" s="3">
        <f t="shared" si="513"/>
        <v>22.397010142685218</v>
      </c>
      <c r="D460" s="3">
        <f t="shared" si="514"/>
        <v>4.7119999999999544</v>
      </c>
      <c r="E460" s="3">
        <f t="shared" si="515"/>
        <v>22.396725803225717</v>
      </c>
      <c r="F460" s="3">
        <f t="shared" si="516"/>
        <v>22.396725189090066</v>
      </c>
      <c r="H460" s="3">
        <f t="shared" si="517"/>
        <v>4.7119999999999544</v>
      </c>
      <c r="I460" s="3">
        <f t="shared" si="518"/>
        <v>2.2717895369442652E-2</v>
      </c>
      <c r="J460" s="3">
        <f t="shared" ref="J460:K460" si="523">$B$4*(4-($M459+(1/2)*I460)/(($H459+(1/2)*$B$4)+100))</f>
        <v>2.2717281216196834E-2</v>
      </c>
      <c r="K460" s="3">
        <f t="shared" si="523"/>
        <v>2.2717281233792835E-2</v>
      </c>
      <c r="L460" s="3">
        <f t="shared" si="520"/>
        <v>2.2716667133331991E-2</v>
      </c>
      <c r="M460" s="3">
        <f t="shared" si="521"/>
        <v>22.396725189090066</v>
      </c>
    </row>
    <row r="461" spans="1:13" x14ac:dyDescent="0.25">
      <c r="A461" s="3">
        <f t="shared" si="512"/>
        <v>4.7179999999999547</v>
      </c>
      <c r="B461" s="3">
        <f t="shared" si="513"/>
        <v>22.419726793490703</v>
      </c>
      <c r="D461" s="3">
        <f t="shared" si="514"/>
        <v>4.7179999999999547</v>
      </c>
      <c r="E461" s="3">
        <f t="shared" si="515"/>
        <v>22.419441856223397</v>
      </c>
      <c r="F461" s="3">
        <f t="shared" si="516"/>
        <v>22.419441242193312</v>
      </c>
      <c r="H461" s="3">
        <f t="shared" si="517"/>
        <v>4.7179999999999547</v>
      </c>
      <c r="I461" s="3">
        <f t="shared" si="518"/>
        <v>2.2716667133331991E-2</v>
      </c>
      <c r="J461" s="3">
        <f t="shared" ref="J461:K461" si="524">$B$4*(4-($M460+(1/2)*I461)/(($H460+(1/2)*$B$4)+100))</f>
        <v>2.27160530856521E-2</v>
      </c>
      <c r="K461" s="3">
        <f t="shared" si="524"/>
        <v>2.2716053103244069E-2</v>
      </c>
      <c r="L461" s="3">
        <f t="shared" si="520"/>
        <v>2.2715439108337059E-2</v>
      </c>
      <c r="M461" s="3">
        <f t="shared" si="521"/>
        <v>22.419441242193312</v>
      </c>
    </row>
    <row r="462" spans="1:13" x14ac:dyDescent="0.25">
      <c r="A462" s="3">
        <f t="shared" si="512"/>
        <v>4.7239999999999549</v>
      </c>
      <c r="B462" s="3">
        <f t="shared" si="513"/>
        <v>22.442442216237882</v>
      </c>
      <c r="D462" s="3">
        <f t="shared" si="514"/>
        <v>4.7239999999999549</v>
      </c>
      <c r="E462" s="3">
        <f t="shared" si="515"/>
        <v>22.442156681301647</v>
      </c>
      <c r="F462" s="3">
        <f t="shared" si="516"/>
        <v>22.442156067377098</v>
      </c>
      <c r="H462" s="3">
        <f t="shared" si="517"/>
        <v>4.7239999999999549</v>
      </c>
      <c r="I462" s="3">
        <f t="shared" si="518"/>
        <v>2.2715439108337059E-2</v>
      </c>
      <c r="J462" s="3">
        <f t="shared" ref="J462:K462" si="525">$B$4*(4-($M461+(1/2)*I462)/(($H461+(1/2)*$B$4)+100))</f>
        <v>2.2714825166198903E-2</v>
      </c>
      <c r="K462" s="3">
        <f t="shared" si="525"/>
        <v>2.2714825183786837E-2</v>
      </c>
      <c r="L462" s="3">
        <f t="shared" si="520"/>
        <v>2.2714211294409471E-2</v>
      </c>
      <c r="M462" s="3">
        <f t="shared" si="521"/>
        <v>22.442156067377098</v>
      </c>
    </row>
    <row r="463" spans="1:13" x14ac:dyDescent="0.25">
      <c r="A463" s="3">
        <f t="shared" si="512"/>
        <v>4.7299999999999551</v>
      </c>
      <c r="B463" s="3">
        <f t="shared" si="513"/>
        <v>22.465156411137833</v>
      </c>
      <c r="D463" s="3">
        <f t="shared" si="514"/>
        <v>4.7299999999999551</v>
      </c>
      <c r="E463" s="3">
        <f t="shared" si="515"/>
        <v>22.464870278671508</v>
      </c>
      <c r="F463" s="3">
        <f t="shared" si="516"/>
        <v>22.464869664852472</v>
      </c>
      <c r="H463" s="3">
        <f t="shared" si="517"/>
        <v>4.7299999999999551</v>
      </c>
      <c r="I463" s="3">
        <f t="shared" si="518"/>
        <v>2.2714211294409471E-2</v>
      </c>
      <c r="J463" s="3">
        <f t="shared" ref="J463:K463" si="526">$B$4*(4-($M462+(1/2)*I463)/(($H462+(1/2)*$B$4)+100))</f>
        <v>2.2713597457788864E-2</v>
      </c>
      <c r="K463" s="3">
        <f t="shared" si="526"/>
        <v>2.2713597475372771E-2</v>
      </c>
      <c r="L463" s="3">
        <f t="shared" si="520"/>
        <v>2.2712983691500863E-2</v>
      </c>
      <c r="M463" s="3">
        <f t="shared" si="521"/>
        <v>22.464869664852472</v>
      </c>
    </row>
    <row r="464" spans="1:13" x14ac:dyDescent="0.25">
      <c r="A464" s="3">
        <f t="shared" si="512"/>
        <v>4.7359999999999554</v>
      </c>
      <c r="B464" s="3">
        <f t="shared" si="513"/>
        <v>22.487869378401591</v>
      </c>
      <c r="D464" s="3">
        <f t="shared" si="514"/>
        <v>4.7359999999999554</v>
      </c>
      <c r="E464" s="3">
        <f t="shared" si="515"/>
        <v>22.487582648543974</v>
      </c>
      <c r="F464" s="3">
        <f t="shared" si="516"/>
        <v>22.487582034830425</v>
      </c>
      <c r="H464" s="3">
        <f t="shared" si="517"/>
        <v>4.7359999999999554</v>
      </c>
      <c r="I464" s="3">
        <f t="shared" si="518"/>
        <v>2.2712983691500863E-2</v>
      </c>
      <c r="J464" s="3">
        <f t="shared" ref="J464:K464" si="527">$B$4*(4-($M463+(1/2)*I464)/(($H463+(1/2)*$B$4)+100))</f>
        <v>2.2712369960373624E-2</v>
      </c>
      <c r="K464" s="3">
        <f t="shared" si="527"/>
        <v>2.2712369977953503E-2</v>
      </c>
      <c r="L464" s="3">
        <f t="shared" si="520"/>
        <v>2.2711756299562878E-2</v>
      </c>
      <c r="M464" s="3">
        <f t="shared" si="521"/>
        <v>22.487582034830425</v>
      </c>
    </row>
    <row r="465" spans="1:13" x14ac:dyDescent="0.25">
      <c r="A465" s="3">
        <f t="shared" si="512"/>
        <v>4.7419999999999556</v>
      </c>
      <c r="B465" s="3">
        <f t="shared" si="513"/>
        <v>22.510581118240133</v>
      </c>
      <c r="D465" s="3">
        <f t="shared" si="514"/>
        <v>4.7419999999999556</v>
      </c>
      <c r="E465" s="3">
        <f t="shared" si="515"/>
        <v>22.510293791129989</v>
      </c>
      <c r="F465" s="3">
        <f t="shared" si="516"/>
        <v>22.510293177521906</v>
      </c>
      <c r="H465" s="3">
        <f t="shared" si="517"/>
        <v>4.7419999999999556</v>
      </c>
      <c r="I465" s="3">
        <f t="shared" si="518"/>
        <v>2.2711756299562878E-2</v>
      </c>
      <c r="J465" s="3">
        <f t="shared" ref="J465:K465" si="528">$B$4*(4-($M464+(1/2)*I465)/(($H464+(1/2)*$B$4)+100))</f>
        <v>2.2711142673904838E-2</v>
      </c>
      <c r="K465" s="3">
        <f t="shared" si="528"/>
        <v>2.2711142691480689E-2</v>
      </c>
      <c r="L465" s="3">
        <f t="shared" si="520"/>
        <v>2.2710529118547179E-2</v>
      </c>
      <c r="M465" s="3">
        <f t="shared" si="521"/>
        <v>22.510293177521906</v>
      </c>
    </row>
    <row r="466" spans="1:13" x14ac:dyDescent="0.25">
      <c r="A466" s="3">
        <f t="shared" si="512"/>
        <v>4.7479999999999558</v>
      </c>
      <c r="B466" s="3">
        <f t="shared" si="513"/>
        <v>22.533291630864394</v>
      </c>
      <c r="D466" s="3">
        <f t="shared" si="514"/>
        <v>4.7479999999999558</v>
      </c>
      <c r="E466" s="3">
        <f t="shared" si="515"/>
        <v>22.533003706640454</v>
      </c>
      <c r="F466" s="3">
        <f t="shared" si="516"/>
        <v>22.533003093137811</v>
      </c>
      <c r="H466" s="3">
        <f t="shared" si="517"/>
        <v>4.7479999999999558</v>
      </c>
      <c r="I466" s="3">
        <f t="shared" si="518"/>
        <v>2.2710529118547179E-2</v>
      </c>
      <c r="J466" s="3">
        <f t="shared" ref="J466:K466" si="529">$B$4*(4-($M465+(1/2)*I466)/(($H465+(1/2)*$B$4)+100))</f>
        <v>2.2709915598334171E-2</v>
      </c>
      <c r="K466" s="3">
        <f t="shared" si="529"/>
        <v>2.2709915615905997E-2</v>
      </c>
      <c r="L466" s="3">
        <f t="shared" si="520"/>
        <v>2.2709302148405441E-2</v>
      </c>
      <c r="M466" s="3">
        <f t="shared" si="521"/>
        <v>22.533003093137811</v>
      </c>
    </row>
    <row r="467" spans="1:13" x14ac:dyDescent="0.25">
      <c r="A467" s="3">
        <f t="shared" si="512"/>
        <v>4.753999999999956</v>
      </c>
      <c r="B467" s="3">
        <f t="shared" si="513"/>
        <v>22.556000916485264</v>
      </c>
      <c r="D467" s="3">
        <f t="shared" si="514"/>
        <v>4.753999999999956</v>
      </c>
      <c r="E467" s="3">
        <f t="shared" si="515"/>
        <v>22.555712395286218</v>
      </c>
      <c r="F467" s="3">
        <f t="shared" si="516"/>
        <v>22.555711781888991</v>
      </c>
      <c r="H467" s="3">
        <f t="shared" si="517"/>
        <v>4.753999999999956</v>
      </c>
      <c r="I467" s="3">
        <f t="shared" si="518"/>
        <v>2.2709302148405441E-2</v>
      </c>
      <c r="J467" s="3">
        <f t="shared" ref="J467:K467" si="530">$B$4*(4-($M466+(1/2)*I467)/(($H466+(1/2)*$B$4)+100))</f>
        <v>2.270868873361331E-2</v>
      </c>
      <c r="K467" s="3">
        <f t="shared" si="530"/>
        <v>2.2708688751181108E-2</v>
      </c>
      <c r="L467" s="3">
        <f t="shared" si="520"/>
        <v>2.2708075389089356E-2</v>
      </c>
      <c r="M467" s="3">
        <f t="shared" si="521"/>
        <v>22.555711781888991</v>
      </c>
    </row>
    <row r="468" spans="1:13" x14ac:dyDescent="0.25">
      <c r="A468" s="3">
        <f t="shared" si="512"/>
        <v>4.7599999999999563</v>
      </c>
      <c r="B468" s="3">
        <f t="shared" si="513"/>
        <v>22.578708975313578</v>
      </c>
      <c r="D468" s="3">
        <f t="shared" si="514"/>
        <v>4.7599999999999563</v>
      </c>
      <c r="E468" s="3">
        <f t="shared" si="515"/>
        <v>22.578419857278082</v>
      </c>
      <c r="F468" s="3">
        <f t="shared" si="516"/>
        <v>22.57841924398625</v>
      </c>
      <c r="H468" s="3">
        <f t="shared" si="517"/>
        <v>4.7599999999999563</v>
      </c>
      <c r="I468" s="3">
        <f t="shared" si="518"/>
        <v>2.2708075389089356E-2</v>
      </c>
      <c r="J468" s="3">
        <f t="shared" ref="J468:K468" si="531">$B$4*(4-($M467+(1/2)*I468)/(($H467+(1/2)*$B$4)+100))</f>
        <v>2.2707462079693947E-2</v>
      </c>
      <c r="K468" s="3">
        <f t="shared" si="531"/>
        <v>2.270746209725772E-2</v>
      </c>
      <c r="L468" s="3">
        <f t="shared" si="520"/>
        <v>2.2706848840550617E-2</v>
      </c>
      <c r="M468" s="3">
        <f t="shared" si="521"/>
        <v>22.57841924398625</v>
      </c>
    </row>
    <row r="469" spans="1:13" x14ac:dyDescent="0.25">
      <c r="A469" s="3">
        <f t="shared" si="512"/>
        <v>4.7659999999999565</v>
      </c>
      <c r="B469" s="3">
        <f t="shared" si="513"/>
        <v>22.601415807560123</v>
      </c>
      <c r="D469" s="3">
        <f t="shared" si="514"/>
        <v>4.7659999999999565</v>
      </c>
      <c r="E469" s="3">
        <f t="shared" si="515"/>
        <v>22.601126092826799</v>
      </c>
      <c r="F469" s="3">
        <f t="shared" si="516"/>
        <v>22.601125479640338</v>
      </c>
      <c r="H469" s="3">
        <f t="shared" si="517"/>
        <v>4.7659999999999565</v>
      </c>
      <c r="I469" s="3">
        <f t="shared" si="518"/>
        <v>2.2706848840550617E-2</v>
      </c>
      <c r="J469" s="3">
        <f t="shared" ref="J469:K469" si="532">$B$4*(4-($M468+(1/2)*I469)/(($H468+(1/2)*$B$4)+100))</f>
        <v>2.2706235636527791E-2</v>
      </c>
      <c r="K469" s="3">
        <f t="shared" si="532"/>
        <v>2.2706235654087539E-2</v>
      </c>
      <c r="L469" s="3">
        <f t="shared" si="520"/>
        <v>2.2705622502740948E-2</v>
      </c>
      <c r="M469" s="3">
        <f t="shared" si="521"/>
        <v>22.601125479640338</v>
      </c>
    </row>
    <row r="470" spans="1:13" x14ac:dyDescent="0.25">
      <c r="A470" s="3">
        <f t="shared" si="512"/>
        <v>4.7719999999999567</v>
      </c>
      <c r="B470" s="3">
        <f t="shared" si="513"/>
        <v>22.624121413435642</v>
      </c>
      <c r="D470" s="3">
        <f t="shared" si="514"/>
        <v>4.7719999999999567</v>
      </c>
      <c r="E470" s="3">
        <f t="shared" si="515"/>
        <v>22.623831102143079</v>
      </c>
      <c r="F470" s="3">
        <f t="shared" si="516"/>
        <v>22.623830489061959</v>
      </c>
      <c r="H470" s="3">
        <f t="shared" si="517"/>
        <v>4.7719999999999567</v>
      </c>
      <c r="I470" s="3">
        <f t="shared" si="518"/>
        <v>2.2705622502740948E-2</v>
      </c>
      <c r="J470" s="3">
        <f t="shared" ref="J470:K470" si="533">$B$4*(4-($M469+(1/2)*I470)/(($H469+(1/2)*$B$4)+100))</f>
        <v>2.2705009404066563E-2</v>
      </c>
      <c r="K470" s="3">
        <f t="shared" si="533"/>
        <v>2.2705009421622291E-2</v>
      </c>
      <c r="L470" s="3">
        <f t="shared" si="520"/>
        <v>2.2704396375612074E-2</v>
      </c>
      <c r="M470" s="3">
        <f t="shared" si="521"/>
        <v>22.623830489061959</v>
      </c>
    </row>
    <row r="471" spans="1:13" x14ac:dyDescent="0.25">
      <c r="A471" s="3">
        <f t="shared" si="512"/>
        <v>4.7779999999999569</v>
      </c>
      <c r="B471" s="3">
        <f t="shared" si="513"/>
        <v>22.646825793150828</v>
      </c>
      <c r="D471" s="3">
        <f t="shared" si="514"/>
        <v>4.7779999999999569</v>
      </c>
      <c r="E471" s="3">
        <f t="shared" si="515"/>
        <v>22.646534885437571</v>
      </c>
      <c r="F471" s="3">
        <f t="shared" si="516"/>
        <v>22.646534272461771</v>
      </c>
      <c r="H471" s="3">
        <f t="shared" si="517"/>
        <v>4.7779999999999569</v>
      </c>
      <c r="I471" s="3">
        <f t="shared" si="518"/>
        <v>2.2704396375612074E-2</v>
      </c>
      <c r="J471" s="3">
        <f t="shared" ref="J471:K471" si="534">$B$4*(4-($M470+(1/2)*I471)/(($H470+(1/2)*$B$4)+100))</f>
        <v>2.2703783382262005E-2</v>
      </c>
      <c r="K471" s="3">
        <f t="shared" si="534"/>
        <v>2.2703783399813712E-2</v>
      </c>
      <c r="L471" s="3">
        <f t="shared" si="520"/>
        <v>2.2703170459115744E-2</v>
      </c>
      <c r="M471" s="3">
        <f t="shared" si="521"/>
        <v>22.646534272461771</v>
      </c>
    </row>
    <row r="472" spans="1:13" x14ac:dyDescent="0.25">
      <c r="A472" s="3">
        <f t="shared" si="512"/>
        <v>4.7839999999999572</v>
      </c>
      <c r="B472" s="3">
        <f t="shared" si="513"/>
        <v>22.669528946916323</v>
      </c>
      <c r="D472" s="3">
        <f t="shared" si="514"/>
        <v>4.7839999999999572</v>
      </c>
      <c r="E472" s="3">
        <f t="shared" si="515"/>
        <v>22.669237442920888</v>
      </c>
      <c r="F472" s="3">
        <f t="shared" si="516"/>
        <v>22.669236830050384</v>
      </c>
      <c r="H472" s="3">
        <f t="shared" si="517"/>
        <v>4.7839999999999572</v>
      </c>
      <c r="I472" s="3">
        <f t="shared" si="518"/>
        <v>2.2703170459115744E-2</v>
      </c>
      <c r="J472" s="3">
        <f t="shared" ref="J472:K472" si="535">$B$4*(4-($M471+(1/2)*I472)/(($H471+(1/2)*$B$4)+100))</f>
        <v>2.2702557571065863E-2</v>
      </c>
      <c r="K472" s="3">
        <f t="shared" si="535"/>
        <v>2.2702557588613548E-2</v>
      </c>
      <c r="L472" s="3">
        <f t="shared" si="520"/>
        <v>2.2701944753203713E-2</v>
      </c>
      <c r="M472" s="3">
        <f t="shared" si="521"/>
        <v>22.669236830050384</v>
      </c>
    </row>
    <row r="473" spans="1:13" x14ac:dyDescent="0.25">
      <c r="A473" s="3">
        <f t="shared" si="512"/>
        <v>4.7899999999999574</v>
      </c>
      <c r="B473" s="3">
        <f t="shared" si="513"/>
        <v>22.692230874942723</v>
      </c>
      <c r="D473" s="3">
        <f t="shared" si="514"/>
        <v>4.7899999999999574</v>
      </c>
      <c r="E473" s="3">
        <f t="shared" si="515"/>
        <v>22.691938774803589</v>
      </c>
      <c r="F473" s="3">
        <f t="shared" si="516"/>
        <v>22.691938162038358</v>
      </c>
      <c r="H473" s="3">
        <f t="shared" si="517"/>
        <v>4.7899999999999574</v>
      </c>
      <c r="I473" s="3">
        <f t="shared" si="518"/>
        <v>2.2701944753203713E-2</v>
      </c>
      <c r="J473" s="3">
        <f t="shared" ref="J473:K473" si="536">$B$4*(4-($M472+(1/2)*I473)/(($H472+(1/2)*$B$4)+100))</f>
        <v>2.2701331970429901E-2</v>
      </c>
      <c r="K473" s="3">
        <f t="shared" si="536"/>
        <v>2.2701331987973569E-2</v>
      </c>
      <c r="L473" s="3">
        <f t="shared" si="520"/>
        <v>2.270071925782775E-2</v>
      </c>
      <c r="M473" s="3">
        <f t="shared" si="521"/>
        <v>22.691938162038358</v>
      </c>
    </row>
    <row r="474" spans="1:13" x14ac:dyDescent="0.25">
      <c r="A474" s="3">
        <f t="shared" si="512"/>
        <v>4.7959999999999576</v>
      </c>
      <c r="B474" s="3">
        <f t="shared" si="513"/>
        <v>22.714931577440581</v>
      </c>
      <c r="D474" s="3">
        <f t="shared" si="514"/>
        <v>4.7959999999999576</v>
      </c>
      <c r="E474" s="3">
        <f t="shared" si="515"/>
        <v>22.714638881296185</v>
      </c>
      <c r="F474" s="3">
        <f t="shared" si="516"/>
        <v>22.714638268636204</v>
      </c>
      <c r="H474" s="3">
        <f t="shared" si="517"/>
        <v>4.7959999999999576</v>
      </c>
      <c r="I474" s="3">
        <f t="shared" si="518"/>
        <v>2.270071925782775E-2</v>
      </c>
      <c r="J474" s="3">
        <f t="shared" ref="J474:K474" si="537">$B$4*(4-($M473+(1/2)*I474)/(($H473+(1/2)*$B$4)+100))</f>
        <v>2.2700106580305902E-2</v>
      </c>
      <c r="K474" s="3">
        <f t="shared" si="537"/>
        <v>2.2700106597845552E-2</v>
      </c>
      <c r="L474" s="3">
        <f t="shared" si="520"/>
        <v>2.2699493972939643E-2</v>
      </c>
      <c r="M474" s="3">
        <f t="shared" si="521"/>
        <v>22.714638268636204</v>
      </c>
    </row>
    <row r="475" spans="1:13" x14ac:dyDescent="0.25">
      <c r="A475" s="3">
        <f t="shared" si="512"/>
        <v>4.8019999999999579</v>
      </c>
      <c r="B475" s="3">
        <f t="shared" si="513"/>
        <v>22.73763105462039</v>
      </c>
      <c r="D475" s="3">
        <f t="shared" si="514"/>
        <v>4.8019999999999579</v>
      </c>
      <c r="E475" s="3">
        <f t="shared" si="515"/>
        <v>22.737337762609144</v>
      </c>
      <c r="F475" s="3">
        <f t="shared" si="516"/>
        <v>22.737337150054383</v>
      </c>
      <c r="H475" s="3">
        <f t="shared" si="517"/>
        <v>4.8019999999999579</v>
      </c>
      <c r="I475" s="3">
        <f t="shared" si="518"/>
        <v>2.2699493972939643E-2</v>
      </c>
      <c r="J475" s="3">
        <f t="shared" ref="J475:K475" si="538">$B$4*(4-($M474+(1/2)*I475)/(($H474+(1/2)*$B$4)+100))</f>
        <v>2.2698881400645656E-2</v>
      </c>
      <c r="K475" s="3">
        <f t="shared" si="538"/>
        <v>2.2698881418181289E-2</v>
      </c>
      <c r="L475" s="3">
        <f t="shared" si="520"/>
        <v>2.2698268898491192E-2</v>
      </c>
      <c r="M475" s="3">
        <f t="shared" si="521"/>
        <v>22.737337150054383</v>
      </c>
    </row>
    <row r="476" spans="1:13" x14ac:dyDescent="0.25">
      <c r="A476" s="3">
        <f t="shared" si="512"/>
        <v>4.8079999999999581</v>
      </c>
      <c r="B476" s="3">
        <f t="shared" si="513"/>
        <v>22.760329306692604</v>
      </c>
      <c r="D476" s="3">
        <f t="shared" si="514"/>
        <v>4.8079999999999581</v>
      </c>
      <c r="E476" s="3">
        <f t="shared" si="515"/>
        <v>22.760035418952874</v>
      </c>
      <c r="F476" s="3">
        <f t="shared" si="516"/>
        <v>22.760034806503317</v>
      </c>
      <c r="H476" s="3">
        <f t="shared" si="517"/>
        <v>4.8079999999999581</v>
      </c>
      <c r="I476" s="3">
        <f t="shared" si="518"/>
        <v>2.2698268898491192E-2</v>
      </c>
      <c r="J476" s="3">
        <f t="shared" ref="J476:K476" si="539">$B$4*(4-($M475+(1/2)*I476)/(($H475+(1/2)*$B$4)+100))</f>
        <v>2.2697656431400967E-2</v>
      </c>
      <c r="K476" s="3">
        <f t="shared" si="539"/>
        <v>2.2697656448932586E-2</v>
      </c>
      <c r="L476" s="3">
        <f t="shared" si="520"/>
        <v>2.2697044034434205E-2</v>
      </c>
      <c r="M476" s="3">
        <f t="shared" si="521"/>
        <v>22.760034806503317</v>
      </c>
    </row>
    <row r="477" spans="1:13" x14ac:dyDescent="0.25">
      <c r="A477" s="3">
        <f t="shared" si="512"/>
        <v>4.8139999999999583</v>
      </c>
      <c r="B477" s="3">
        <f t="shared" si="513"/>
        <v>22.783026333867628</v>
      </c>
      <c r="D477" s="3">
        <f t="shared" si="514"/>
        <v>4.8139999999999583</v>
      </c>
      <c r="E477" s="3">
        <f t="shared" si="515"/>
        <v>22.782731850537751</v>
      </c>
      <c r="F477" s="3">
        <f t="shared" si="516"/>
        <v>22.782731238193367</v>
      </c>
      <c r="H477" s="3">
        <f t="shared" si="517"/>
        <v>4.8139999999999583</v>
      </c>
      <c r="I477" s="3">
        <f t="shared" si="518"/>
        <v>2.2697044034434205E-2</v>
      </c>
      <c r="J477" s="3">
        <f t="shared" ref="J477:K477" si="540">$B$4*(4-($M476+(1/2)*I477)/(($H476+(1/2)*$B$4)+100))</f>
        <v>2.2696431672523654E-2</v>
      </c>
      <c r="K477" s="3">
        <f t="shared" si="540"/>
        <v>2.2696431690051259E-2</v>
      </c>
      <c r="L477" s="3">
        <f t="shared" si="520"/>
        <v>2.2695819380720513E-2</v>
      </c>
      <c r="M477" s="3">
        <f t="shared" si="521"/>
        <v>22.782731238193367</v>
      </c>
    </row>
    <row r="478" spans="1:13" x14ac:dyDescent="0.25">
      <c r="A478" s="3">
        <f t="shared" si="512"/>
        <v>4.8199999999999585</v>
      </c>
      <c r="B478" s="3">
        <f t="shared" si="513"/>
        <v>22.805722136355815</v>
      </c>
      <c r="D478" s="3">
        <f t="shared" si="514"/>
        <v>4.8199999999999585</v>
      </c>
      <c r="E478" s="3">
        <f t="shared" si="515"/>
        <v>22.805427057574089</v>
      </c>
      <c r="F478" s="3">
        <f t="shared" si="516"/>
        <v>22.805426445334856</v>
      </c>
      <c r="H478" s="3">
        <f t="shared" si="517"/>
        <v>4.8199999999999585</v>
      </c>
      <c r="I478" s="3">
        <f t="shared" si="518"/>
        <v>2.2695819380720513E-2</v>
      </c>
      <c r="J478" s="3">
        <f t="shared" ref="J478:K478" si="541">$B$4*(4-($M477+(1/2)*I478)/(($H477+(1/2)*$B$4)+100))</f>
        <v>2.2695207123965555E-2</v>
      </c>
      <c r="K478" s="3">
        <f t="shared" si="541"/>
        <v>2.2695207141489145E-2</v>
      </c>
      <c r="L478" s="3">
        <f t="shared" si="520"/>
        <v>2.2694594937301953E-2</v>
      </c>
      <c r="M478" s="3">
        <f t="shared" si="521"/>
        <v>22.805426445334856</v>
      </c>
    </row>
    <row r="479" spans="1:13" x14ac:dyDescent="0.25">
      <c r="A479" s="3">
        <f t="shared" si="512"/>
        <v>4.8259999999999588</v>
      </c>
      <c r="B479" s="3">
        <f t="shared" si="513"/>
        <v>22.828416714367471</v>
      </c>
      <c r="D479" s="3">
        <f t="shared" si="514"/>
        <v>4.8259999999999588</v>
      </c>
      <c r="E479" s="3">
        <f t="shared" si="515"/>
        <v>22.828121040272158</v>
      </c>
      <c r="F479" s="3">
        <f t="shared" si="516"/>
        <v>22.828120428138053</v>
      </c>
      <c r="H479" s="3">
        <f t="shared" si="517"/>
        <v>4.8259999999999588</v>
      </c>
      <c r="I479" s="3">
        <f t="shared" si="518"/>
        <v>2.2694594937301953E-2</v>
      </c>
      <c r="J479" s="3">
        <f t="shared" ref="J479:K479" si="542">$B$4*(4-($M478+(1/2)*I479)/(($H478+(1/2)*$B$4)+100))</f>
        <v>2.2693982785678513E-2</v>
      </c>
      <c r="K479" s="3">
        <f t="shared" si="542"/>
        <v>2.2693982803198096E-2</v>
      </c>
      <c r="L479" s="3">
        <f t="shared" si="520"/>
        <v>2.2693370704130383E-2</v>
      </c>
      <c r="M479" s="3">
        <f t="shared" si="521"/>
        <v>22.828120428138053</v>
      </c>
    </row>
    <row r="480" spans="1:13" x14ac:dyDescent="0.25">
      <c r="A480" s="3">
        <f t="shared" si="512"/>
        <v>4.831999999999959</v>
      </c>
      <c r="B480" s="3">
        <f t="shared" si="513"/>
        <v>22.851110068112856</v>
      </c>
      <c r="D480" s="3">
        <f t="shared" si="514"/>
        <v>4.831999999999959</v>
      </c>
      <c r="E480" s="3">
        <f t="shared" si="515"/>
        <v>22.850813798842182</v>
      </c>
      <c r="F480" s="3">
        <f t="shared" si="516"/>
        <v>22.850813186813184</v>
      </c>
      <c r="H480" s="3">
        <f t="shared" si="517"/>
        <v>4.831999999999959</v>
      </c>
      <c r="I480" s="3">
        <f t="shared" si="518"/>
        <v>2.2693370704130383E-2</v>
      </c>
      <c r="J480" s="3">
        <f t="shared" ref="J480:K480" si="543">$B$4*(4-($M479+(1/2)*I480)/(($H479+(1/2)*$B$4)+100))</f>
        <v>2.2692758657614394E-2</v>
      </c>
      <c r="K480" s="3">
        <f t="shared" si="543"/>
        <v>2.2692758675129963E-2</v>
      </c>
      <c r="L480" s="3">
        <f t="shared" si="520"/>
        <v>2.2692146681157672E-2</v>
      </c>
      <c r="M480" s="3">
        <f t="shared" si="521"/>
        <v>22.850813186813184</v>
      </c>
    </row>
    <row r="481" spans="1:13" x14ac:dyDescent="0.25">
      <c r="A481" s="3">
        <f t="shared" si="512"/>
        <v>4.8379999999999592</v>
      </c>
      <c r="B481" s="3">
        <f t="shared" si="513"/>
        <v>22.873802197802181</v>
      </c>
      <c r="D481" s="3">
        <f t="shared" si="514"/>
        <v>4.8379999999999592</v>
      </c>
      <c r="E481" s="3">
        <f t="shared" si="515"/>
        <v>22.873505333494343</v>
      </c>
      <c r="F481" s="3">
        <f t="shared" si="516"/>
        <v>22.87350472157042</v>
      </c>
      <c r="H481" s="3">
        <f t="shared" si="517"/>
        <v>4.8379999999999592</v>
      </c>
      <c r="I481" s="3">
        <f t="shared" si="518"/>
        <v>2.2692146681157672E-2</v>
      </c>
      <c r="J481" s="3">
        <f t="shared" ref="J481:K481" si="544">$B$4*(4-($M480+(1/2)*I481)/(($H480+(1/2)*$B$4)+100))</f>
        <v>2.2691534739725069E-2</v>
      </c>
      <c r="K481" s="3">
        <f t="shared" si="544"/>
        <v>2.2691534757236623E-2</v>
      </c>
      <c r="L481" s="3">
        <f t="shared" si="520"/>
        <v>2.2690922868335694E-2</v>
      </c>
      <c r="M481" s="3">
        <f t="shared" si="521"/>
        <v>22.87350472157042</v>
      </c>
    </row>
    <row r="482" spans="1:13" x14ac:dyDescent="0.25">
      <c r="A482" s="3">
        <f t="shared" si="512"/>
        <v>4.8439999999999594</v>
      </c>
      <c r="B482" s="3">
        <f t="shared" si="513"/>
        <v>22.896493103645607</v>
      </c>
      <c r="D482" s="3">
        <f t="shared" si="514"/>
        <v>4.8439999999999594</v>
      </c>
      <c r="E482" s="3">
        <f t="shared" si="515"/>
        <v>22.896195644438755</v>
      </c>
      <c r="F482" s="3">
        <f t="shared" si="516"/>
        <v>22.89619503261989</v>
      </c>
      <c r="H482" s="3">
        <f t="shared" si="517"/>
        <v>4.8439999999999594</v>
      </c>
      <c r="I482" s="3">
        <f t="shared" si="518"/>
        <v>2.2690922868335694E-2</v>
      </c>
      <c r="J482" s="3">
        <f t="shared" ref="J482:K482" si="545">$B$4*(4-($M481+(1/2)*I482)/(($H481+(1/2)*$B$4)+100))</f>
        <v>2.2690311031962423E-2</v>
      </c>
      <c r="K482" s="3">
        <f t="shared" si="545"/>
        <v>2.2690311049469974E-2</v>
      </c>
      <c r="L482" s="3">
        <f t="shared" si="520"/>
        <v>2.2689699265616353E-2</v>
      </c>
      <c r="M482" s="3">
        <f t="shared" si="521"/>
        <v>22.89619503261989</v>
      </c>
    </row>
    <row r="483" spans="1:13" x14ac:dyDescent="0.25">
      <c r="A483" s="3">
        <f t="shared" si="512"/>
        <v>4.8499999999999597</v>
      </c>
      <c r="B483" s="3">
        <f t="shared" si="513"/>
        <v>22.919182785853252</v>
      </c>
      <c r="D483" s="3">
        <f t="shared" si="514"/>
        <v>4.8499999999999597</v>
      </c>
      <c r="E483" s="3">
        <f t="shared" si="515"/>
        <v>22.918884731885505</v>
      </c>
      <c r="F483" s="3">
        <f t="shared" si="516"/>
        <v>22.918884120171672</v>
      </c>
      <c r="H483" s="3">
        <f t="shared" si="517"/>
        <v>4.8499999999999597</v>
      </c>
      <c r="I483" s="3">
        <f t="shared" si="518"/>
        <v>2.2689699265616353E-2</v>
      </c>
      <c r="J483" s="3">
        <f t="shared" ref="J483:K483" si="546">$B$4*(4-($M482+(1/2)*I483)/(($H482+(1/2)*$B$4)+100))</f>
        <v>2.2689087534278368E-2</v>
      </c>
      <c r="K483" s="3">
        <f t="shared" si="546"/>
        <v>2.2689087551781909E-2</v>
      </c>
      <c r="L483" s="3">
        <f t="shared" si="520"/>
        <v>2.2688475872951551E-2</v>
      </c>
      <c r="M483" s="3">
        <f t="shared" si="521"/>
        <v>22.918884120171672</v>
      </c>
    </row>
    <row r="484" spans="1:13" x14ac:dyDescent="0.25">
      <c r="A484" s="3">
        <f t="shared" si="512"/>
        <v>4.8559999999999599</v>
      </c>
      <c r="B484" s="3">
        <f t="shared" si="513"/>
        <v>22.941871244635177</v>
      </c>
      <c r="D484" s="3">
        <f t="shared" si="514"/>
        <v>4.8559999999999599</v>
      </c>
      <c r="E484" s="3">
        <f t="shared" si="515"/>
        <v>22.941572596044622</v>
      </c>
      <c r="F484" s="3">
        <f t="shared" si="516"/>
        <v>22.941571984435797</v>
      </c>
      <c r="H484" s="3">
        <f t="shared" si="517"/>
        <v>4.8559999999999599</v>
      </c>
      <c r="I484" s="3">
        <f t="shared" si="518"/>
        <v>2.2688475872951551E-2</v>
      </c>
      <c r="J484" s="3">
        <f t="shared" ref="J484:K484" si="547">$B$4*(4-($M483+(1/2)*I484)/(($H483+(1/2)*$B$4)+100))</f>
        <v>2.2687864246624809E-2</v>
      </c>
      <c r="K484" s="3">
        <f t="shared" si="547"/>
        <v>2.2687864264124346E-2</v>
      </c>
      <c r="L484" s="3">
        <f t="shared" si="520"/>
        <v>2.2687252690293216E-2</v>
      </c>
      <c r="M484" s="3">
        <f t="shared" si="521"/>
        <v>22.941571984435797</v>
      </c>
    </row>
    <row r="485" spans="1:13" x14ac:dyDescent="0.25">
      <c r="A485" s="3">
        <f t="shared" si="512"/>
        <v>4.8619999999999601</v>
      </c>
      <c r="B485" s="3">
        <f t="shared" si="513"/>
        <v>22.964558480201404</v>
      </c>
      <c r="D485" s="3">
        <f t="shared" si="514"/>
        <v>4.8619999999999601</v>
      </c>
      <c r="E485" s="3">
        <f t="shared" si="515"/>
        <v>22.96425923712609</v>
      </c>
      <c r="F485" s="3">
        <f t="shared" si="516"/>
        <v>22.964258625622247</v>
      </c>
      <c r="H485" s="3">
        <f t="shared" si="517"/>
        <v>4.8619999999999601</v>
      </c>
      <c r="I485" s="3">
        <f t="shared" si="518"/>
        <v>2.2687252690293216E-2</v>
      </c>
      <c r="J485" s="3">
        <f t="shared" ref="J485:K485" si="548">$B$4*(4-($M484+(1/2)*I485)/(($H484+(1/2)*$B$4)+100))</f>
        <v>2.2686641168953685E-2</v>
      </c>
      <c r="K485" s="3">
        <f t="shared" si="548"/>
        <v>2.2686641186449218E-2</v>
      </c>
      <c r="L485" s="3">
        <f t="shared" si="520"/>
        <v>2.268602971759328E-2</v>
      </c>
      <c r="M485" s="3">
        <f t="shared" si="521"/>
        <v>22.964258625622247</v>
      </c>
    </row>
    <row r="486" spans="1:13" x14ac:dyDescent="0.25">
      <c r="A486" s="3">
        <f t="shared" si="512"/>
        <v>4.8679999999999604</v>
      </c>
      <c r="B486" s="3">
        <f t="shared" si="513"/>
        <v>22.987244492761899</v>
      </c>
      <c r="D486" s="3">
        <f t="shared" si="514"/>
        <v>4.8679999999999604</v>
      </c>
      <c r="E486" s="3">
        <f t="shared" si="515"/>
        <v>22.98694465533984</v>
      </c>
      <c r="F486" s="3">
        <f t="shared" si="516"/>
        <v>22.986944043940955</v>
      </c>
      <c r="H486" s="3">
        <f t="shared" si="517"/>
        <v>4.8679999999999604</v>
      </c>
      <c r="I486" s="3">
        <f t="shared" si="518"/>
        <v>2.268602971759328E-2</v>
      </c>
      <c r="J486" s="3">
        <f t="shared" ref="J486:K486" si="549">$B$4*(4-($M485+(1/2)*I486)/(($H485+(1/2)*$B$4)+100))</f>
        <v>2.2685418301216936E-2</v>
      </c>
      <c r="K486" s="3">
        <f t="shared" si="549"/>
        <v>2.2685418318708461E-2</v>
      </c>
      <c r="L486" s="3">
        <f t="shared" si="520"/>
        <v>2.26848069548037E-2</v>
      </c>
      <c r="M486" s="3">
        <f t="shared" si="521"/>
        <v>22.986944043940955</v>
      </c>
    </row>
    <row r="487" spans="1:13" x14ac:dyDescent="0.25">
      <c r="A487" s="3">
        <f t="shared" si="512"/>
        <v>4.8739999999999606</v>
      </c>
      <c r="B487" s="3">
        <f t="shared" si="513"/>
        <v>23.009929282526588</v>
      </c>
      <c r="D487" s="3">
        <f t="shared" si="514"/>
        <v>4.8739999999999606</v>
      </c>
      <c r="E487" s="3">
        <f t="shared" si="515"/>
        <v>23.009628850895758</v>
      </c>
      <c r="F487" s="3">
        <f t="shared" si="516"/>
        <v>23.00962823960181</v>
      </c>
      <c r="H487" s="3">
        <f t="shared" si="517"/>
        <v>4.8739999999999606</v>
      </c>
      <c r="I487" s="3">
        <f t="shared" si="518"/>
        <v>2.26848069548037E-2</v>
      </c>
      <c r="J487" s="3">
        <f t="shared" ref="J487:K487" si="550">$B$4*(4-($M486+(1/2)*I487)/(($H486+(1/2)*$B$4)+100))</f>
        <v>2.2684195643366517E-2</v>
      </c>
      <c r="K487" s="3">
        <f t="shared" si="550"/>
        <v>2.2684195660854039E-2</v>
      </c>
      <c r="L487" s="3">
        <f t="shared" si="520"/>
        <v>2.2683584401876431E-2</v>
      </c>
      <c r="M487" s="3">
        <f t="shared" si="521"/>
        <v>23.00962823960181</v>
      </c>
    </row>
    <row r="488" spans="1:13" x14ac:dyDescent="0.25">
      <c r="A488" s="3">
        <f t="shared" si="512"/>
        <v>4.8799999999999608</v>
      </c>
      <c r="B488" s="3">
        <f t="shared" si="513"/>
        <v>23.032612849705345</v>
      </c>
      <c r="D488" s="3">
        <f t="shared" si="514"/>
        <v>4.8799999999999608</v>
      </c>
      <c r="E488" s="3">
        <f t="shared" si="515"/>
        <v>23.032311824003685</v>
      </c>
      <c r="F488" s="3">
        <f t="shared" si="516"/>
        <v>23.032311212814648</v>
      </c>
      <c r="H488" s="3">
        <f t="shared" si="517"/>
        <v>4.8799999999999608</v>
      </c>
      <c r="I488" s="3">
        <f t="shared" si="518"/>
        <v>2.2683584401876431E-2</v>
      </c>
      <c r="J488" s="3">
        <f t="shared" ref="J488:K488" si="551">$B$4*(4-($M487+(1/2)*I488)/(($H487+(1/2)*$B$4)+100))</f>
        <v>2.2682973195354401E-2</v>
      </c>
      <c r="K488" s="3">
        <f t="shared" si="551"/>
        <v>2.2682973212837926E-2</v>
      </c>
      <c r="L488" s="3">
        <f t="shared" si="520"/>
        <v>2.2682362058763464E-2</v>
      </c>
      <c r="M488" s="3">
        <f t="shared" si="521"/>
        <v>23.032311212814648</v>
      </c>
    </row>
    <row r="489" spans="1:13" x14ac:dyDescent="0.25">
      <c r="A489" s="3">
        <f t="shared" si="512"/>
        <v>4.885999999999961</v>
      </c>
      <c r="B489" s="3">
        <f t="shared" si="513"/>
        <v>23.055295194507995</v>
      </c>
      <c r="D489" s="3">
        <f t="shared" si="514"/>
        <v>4.885999999999961</v>
      </c>
      <c r="E489" s="3">
        <f t="shared" si="515"/>
        <v>23.054993574873411</v>
      </c>
      <c r="F489" s="3">
        <f t="shared" si="516"/>
        <v>23.05499296378926</v>
      </c>
      <c r="H489" s="3">
        <f t="shared" si="517"/>
        <v>4.885999999999961</v>
      </c>
      <c r="I489" s="3">
        <f t="shared" si="518"/>
        <v>2.2682362058763464E-2</v>
      </c>
      <c r="J489" s="3">
        <f t="shared" ref="J489:K489" si="552">$B$4*(4-($M488+(1/2)*I489)/(($H488+(1/2)*$B$4)+100))</f>
        <v>2.2681750957132575E-2</v>
      </c>
      <c r="K489" s="3">
        <f t="shared" si="552"/>
        <v>2.26817509746121E-2</v>
      </c>
      <c r="L489" s="3">
        <f t="shared" si="520"/>
        <v>2.2681139925416781E-2</v>
      </c>
      <c r="M489" s="3">
        <f t="shared" si="521"/>
        <v>23.05499296378926</v>
      </c>
    </row>
    <row r="490" spans="1:13" x14ac:dyDescent="0.25">
      <c r="A490" s="3">
        <f t="shared" ref="A490:A508" si="553">A489+$B$4</f>
        <v>4.8919999999999613</v>
      </c>
      <c r="B490" s="3">
        <f t="shared" si="513"/>
        <v>23.077976317144312</v>
      </c>
      <c r="D490" s="3">
        <f t="shared" si="514"/>
        <v>4.8919999999999613</v>
      </c>
      <c r="E490" s="3">
        <f t="shared" si="515"/>
        <v>23.077674103714678</v>
      </c>
      <c r="F490" s="3">
        <f t="shared" si="516"/>
        <v>23.077673492735389</v>
      </c>
      <c r="H490" s="3">
        <f t="shared" si="517"/>
        <v>4.8919999999999613</v>
      </c>
      <c r="I490" s="3">
        <f t="shared" si="518"/>
        <v>2.2681139925416781E-2</v>
      </c>
      <c r="J490" s="3">
        <f t="shared" ref="J490:K490" si="554">$B$4*(4-($M489+(1/2)*I490)/(($H489+(1/2)*$B$4)+100))</f>
        <v>2.2680528928653035E-2</v>
      </c>
      <c r="K490" s="3">
        <f t="shared" si="554"/>
        <v>2.2680528946128559E-2</v>
      </c>
      <c r="L490" s="3">
        <f t="shared" si="520"/>
        <v>2.2679918001788389E-2</v>
      </c>
      <c r="M490" s="3">
        <f t="shared" si="521"/>
        <v>23.077673492735389</v>
      </c>
    </row>
    <row r="491" spans="1:13" x14ac:dyDescent="0.25">
      <c r="A491" s="3">
        <f t="shared" si="553"/>
        <v>4.8979999999999615</v>
      </c>
      <c r="B491" s="3">
        <f t="shared" si="513"/>
        <v>23.100656217824032</v>
      </c>
      <c r="D491" s="3">
        <f t="shared" si="514"/>
        <v>4.8979999999999615</v>
      </c>
      <c r="E491" s="3">
        <f t="shared" si="515"/>
        <v>23.100353410737178</v>
      </c>
      <c r="F491" s="3">
        <f t="shared" si="516"/>
        <v>23.10035279986273</v>
      </c>
      <c r="H491" s="3">
        <f t="shared" si="517"/>
        <v>4.8979999999999615</v>
      </c>
      <c r="I491" s="3">
        <f t="shared" si="518"/>
        <v>2.2679918001788389E-2</v>
      </c>
      <c r="J491" s="3">
        <f t="shared" ref="J491:K491" si="555">$B$4*(4-($M490+(1/2)*I491)/(($H490+(1/2)*$B$4)+100))</f>
        <v>2.2679307109867795E-2</v>
      </c>
      <c r="K491" s="3">
        <f t="shared" si="555"/>
        <v>2.2679307127339322E-2</v>
      </c>
      <c r="L491" s="3">
        <f t="shared" si="520"/>
        <v>2.2678696287830306E-2</v>
      </c>
      <c r="M491" s="3">
        <f t="shared" si="521"/>
        <v>23.10035279986273</v>
      </c>
    </row>
    <row r="492" spans="1:13" x14ac:dyDescent="0.25">
      <c r="A492" s="3">
        <f t="shared" si="553"/>
        <v>4.9039999999999617</v>
      </c>
      <c r="B492" s="3">
        <f t="shared" si="513"/>
        <v>23.123334896756834</v>
      </c>
      <c r="D492" s="3">
        <f t="shared" si="514"/>
        <v>4.9039999999999617</v>
      </c>
      <c r="E492" s="3">
        <f t="shared" si="515"/>
        <v>23.12303149615056</v>
      </c>
      <c r="F492" s="3">
        <f t="shared" si="516"/>
        <v>23.123030885380924</v>
      </c>
      <c r="H492" s="3">
        <f t="shared" si="517"/>
        <v>4.9039999999999617</v>
      </c>
      <c r="I492" s="3">
        <f t="shared" si="518"/>
        <v>2.2678696287830306E-2</v>
      </c>
      <c r="J492" s="3">
        <f t="shared" ref="J492:K492" si="556">$B$4*(4-($M491+(1/2)*I492)/(($H491+(1/2)*$B$4)+100))</f>
        <v>2.2678085500728879E-2</v>
      </c>
      <c r="K492" s="3">
        <f t="shared" si="556"/>
        <v>2.267808551819641E-2</v>
      </c>
      <c r="L492" s="3">
        <f t="shared" si="520"/>
        <v>2.2677474783494571E-2</v>
      </c>
      <c r="M492" s="3">
        <f t="shared" si="521"/>
        <v>23.123030885380924</v>
      </c>
    </row>
    <row r="493" spans="1:13" x14ac:dyDescent="0.25">
      <c r="A493" s="3">
        <f t="shared" si="553"/>
        <v>4.909999999999962</v>
      </c>
      <c r="B493" s="3">
        <f t="shared" si="513"/>
        <v>23.146012354152351</v>
      </c>
      <c r="D493" s="3">
        <f t="shared" si="514"/>
        <v>4.909999999999962</v>
      </c>
      <c r="E493" s="3">
        <f t="shared" si="515"/>
        <v>23.14570836016442</v>
      </c>
      <c r="F493" s="3">
        <f t="shared" si="516"/>
        <v>23.145707749499575</v>
      </c>
      <c r="H493" s="3">
        <f t="shared" si="517"/>
        <v>4.909999999999962</v>
      </c>
      <c r="I493" s="3">
        <f t="shared" si="518"/>
        <v>2.2677474783494571E-2</v>
      </c>
      <c r="J493" s="3">
        <f t="shared" ref="J493:K493" si="557">$B$4*(4-($M492+(1/2)*I493)/(($H492+(1/2)*$B$4)+100))</f>
        <v>2.2676864101188327E-2</v>
      </c>
      <c r="K493" s="3">
        <f t="shared" si="557"/>
        <v>2.2676864118651861E-2</v>
      </c>
      <c r="L493" s="3">
        <f t="shared" si="520"/>
        <v>2.2676253488733224E-2</v>
      </c>
      <c r="M493" s="3">
        <f t="shared" si="521"/>
        <v>23.145707749499575</v>
      </c>
    </row>
    <row r="494" spans="1:13" x14ac:dyDescent="0.25">
      <c r="A494" s="3">
        <f t="shared" si="553"/>
        <v>4.9159999999999622</v>
      </c>
      <c r="B494" s="3">
        <f t="shared" si="513"/>
        <v>23.168688590220171</v>
      </c>
      <c r="D494" s="3">
        <f t="shared" si="514"/>
        <v>4.9159999999999622</v>
      </c>
      <c r="E494" s="3">
        <f t="shared" si="515"/>
        <v>23.168384002988308</v>
      </c>
      <c r="F494" s="3">
        <f t="shared" si="516"/>
        <v>23.168383392428233</v>
      </c>
      <c r="H494" s="3">
        <f t="shared" si="517"/>
        <v>4.9159999999999622</v>
      </c>
      <c r="I494" s="3">
        <f t="shared" si="518"/>
        <v>2.2676253488733224E-2</v>
      </c>
      <c r="J494" s="3">
        <f t="shared" ref="J494:K494" si="558">$B$4*(4-($M493+(1/2)*I494)/(($H493+(1/2)*$B$4)+100))</f>
        <v>2.2675642911198196E-2</v>
      </c>
      <c r="K494" s="3">
        <f t="shared" si="558"/>
        <v>2.2675642928657733E-2</v>
      </c>
      <c r="L494" s="3">
        <f t="shared" si="520"/>
        <v>2.267503240349833E-2</v>
      </c>
      <c r="M494" s="3">
        <f t="shared" si="521"/>
        <v>23.168383392428233</v>
      </c>
    </row>
    <row r="495" spans="1:13" x14ac:dyDescent="0.25">
      <c r="A495" s="3">
        <f t="shared" si="553"/>
        <v>4.9219999999999624</v>
      </c>
      <c r="B495" s="3">
        <f t="shared" si="513"/>
        <v>23.191363605169833</v>
      </c>
      <c r="D495" s="3">
        <f t="shared" si="514"/>
        <v>4.9219999999999624</v>
      </c>
      <c r="E495" s="3">
        <f t="shared" si="515"/>
        <v>23.191058424831731</v>
      </c>
      <c r="F495" s="3">
        <f t="shared" si="516"/>
        <v>23.191057814376396</v>
      </c>
      <c r="H495" s="3">
        <f t="shared" si="517"/>
        <v>4.9219999999999624</v>
      </c>
      <c r="I495" s="3">
        <f t="shared" si="518"/>
        <v>2.267503240349833E-2</v>
      </c>
      <c r="J495" s="3">
        <f t="shared" ref="J495:K495" si="559">$B$4*(4-($M494+(1/2)*I495)/(($H494+(1/2)*$B$4)+100))</f>
        <v>2.267442193071055E-2</v>
      </c>
      <c r="K495" s="3">
        <f t="shared" si="559"/>
        <v>2.2674421948166094E-2</v>
      </c>
      <c r="L495" s="3">
        <f t="shared" si="520"/>
        <v>2.2673811527741956E-2</v>
      </c>
      <c r="M495" s="3">
        <f t="shared" si="521"/>
        <v>23.191057814376396</v>
      </c>
    </row>
    <row r="496" spans="1:13" x14ac:dyDescent="0.25">
      <c r="A496" s="3">
        <f t="shared" si="553"/>
        <v>4.9279999999999626</v>
      </c>
      <c r="B496" s="3">
        <f t="shared" si="513"/>
        <v>23.214037399210824</v>
      </c>
      <c r="D496" s="3">
        <f t="shared" si="514"/>
        <v>4.9279999999999626</v>
      </c>
      <c r="E496" s="3">
        <f t="shared" si="515"/>
        <v>23.213731625904138</v>
      </c>
      <c r="F496" s="3">
        <f t="shared" si="516"/>
        <v>23.213731015553524</v>
      </c>
      <c r="H496" s="3">
        <f t="shared" si="517"/>
        <v>4.9279999999999626</v>
      </c>
      <c r="I496" s="3">
        <f t="shared" si="518"/>
        <v>2.2673811527741956E-2</v>
      </c>
      <c r="J496" s="3">
        <f t="shared" ref="J496:K496" si="560">$B$4*(4-($M495+(1/2)*I496)/(($H495+(1/2)*$B$4)+100))</f>
        <v>2.267320115967747E-2</v>
      </c>
      <c r="K496" s="3">
        <f t="shared" si="560"/>
        <v>2.267320117712902E-2</v>
      </c>
      <c r="L496" s="3">
        <f t="shared" si="520"/>
        <v>2.2672590861416198E-2</v>
      </c>
      <c r="M496" s="3">
        <f t="shared" si="521"/>
        <v>23.213731015553524</v>
      </c>
    </row>
    <row r="497" spans="1:13" x14ac:dyDescent="0.25">
      <c r="A497" s="3">
        <f t="shared" si="553"/>
        <v>4.9339999999999629</v>
      </c>
      <c r="B497" s="3">
        <f t="shared" si="513"/>
        <v>23.236709972552589</v>
      </c>
      <c r="D497" s="3">
        <f t="shared" si="514"/>
        <v>4.9339999999999629</v>
      </c>
      <c r="E497" s="3">
        <f t="shared" si="515"/>
        <v>23.236403606414939</v>
      </c>
      <c r="F497" s="3">
        <f t="shared" si="516"/>
        <v>23.236402996169023</v>
      </c>
      <c r="H497" s="3">
        <f t="shared" si="517"/>
        <v>4.9339999999999629</v>
      </c>
      <c r="I497" s="3">
        <f t="shared" si="518"/>
        <v>2.2672590861416198E-2</v>
      </c>
      <c r="J497" s="3">
        <f t="shared" ref="J497:K497" si="561">$B$4*(4-($M496+(1/2)*I497)/(($H496+(1/2)*$B$4)+100))</f>
        <v>2.2671980598051047E-2</v>
      </c>
      <c r="K497" s="3">
        <f t="shared" si="561"/>
        <v>2.2671980615498612E-2</v>
      </c>
      <c r="L497" s="3">
        <f t="shared" si="520"/>
        <v>2.2671370404473153E-2</v>
      </c>
      <c r="M497" s="3">
        <f t="shared" si="521"/>
        <v>23.236402996169023</v>
      </c>
    </row>
    <row r="498" spans="1:13" x14ac:dyDescent="0.25">
      <c r="A498" s="3">
        <f t="shared" si="553"/>
        <v>4.9399999999999631</v>
      </c>
      <c r="B498" s="3">
        <f t="shared" si="513"/>
        <v>23.259381325404522</v>
      </c>
      <c r="D498" s="3">
        <f t="shared" si="514"/>
        <v>4.9399999999999631</v>
      </c>
      <c r="E498" s="3">
        <f t="shared" si="515"/>
        <v>23.259074366573497</v>
      </c>
      <c r="F498" s="3">
        <f t="shared" si="516"/>
        <v>23.259073756432251</v>
      </c>
      <c r="H498" s="3">
        <f t="shared" si="517"/>
        <v>4.9399999999999631</v>
      </c>
      <c r="I498" s="3">
        <f t="shared" si="518"/>
        <v>2.2671370404473153E-2</v>
      </c>
      <c r="J498" s="3">
        <f t="shared" ref="J498:K498" si="562">$B$4*(4-($M497+(1/2)*I498)/(($H497+(1/2)*$B$4)+100))</f>
        <v>2.2670760245783399E-2</v>
      </c>
      <c r="K498" s="3">
        <f t="shared" si="562"/>
        <v>2.267076026322697E-2</v>
      </c>
      <c r="L498" s="3">
        <f t="shared" si="520"/>
        <v>2.2670150156864938E-2</v>
      </c>
      <c r="M498" s="3">
        <f t="shared" si="521"/>
        <v>23.259073756432251</v>
      </c>
    </row>
    <row r="499" spans="1:13" x14ac:dyDescent="0.25">
      <c r="A499" s="3">
        <f t="shared" si="553"/>
        <v>4.9459999999999633</v>
      </c>
      <c r="B499" s="3">
        <f t="shared" si="513"/>
        <v>23.282051457975967</v>
      </c>
      <c r="D499" s="3">
        <f t="shared" si="514"/>
        <v>4.9459999999999633</v>
      </c>
      <c r="E499" s="3">
        <f t="shared" si="515"/>
        <v>23.281743906589117</v>
      </c>
      <c r="F499" s="3">
        <f t="shared" si="516"/>
        <v>23.281743296552516</v>
      </c>
      <c r="H499" s="3">
        <f t="shared" si="517"/>
        <v>4.9459999999999633</v>
      </c>
      <c r="I499" s="3">
        <f t="shared" si="518"/>
        <v>2.2670150156864938E-2</v>
      </c>
      <c r="J499" s="3">
        <f t="shared" ref="J499:K499" si="563">$B$4*(4-($M498+(1/2)*I499)/(($H498+(1/2)*$B$4)+100))</f>
        <v>2.2669540102826638E-2</v>
      </c>
      <c r="K499" s="3">
        <f t="shared" si="563"/>
        <v>2.2669540120266223E-2</v>
      </c>
      <c r="L499" s="3">
        <f t="shared" si="520"/>
        <v>2.2668930118543679E-2</v>
      </c>
      <c r="M499" s="3">
        <f t="shared" si="521"/>
        <v>23.281743296552516</v>
      </c>
    </row>
    <row r="500" spans="1:13" x14ac:dyDescent="0.25">
      <c r="A500" s="3">
        <f t="shared" si="553"/>
        <v>4.9519999999999635</v>
      </c>
      <c r="B500" s="3">
        <f t="shared" si="513"/>
        <v>23.304720370476225</v>
      </c>
      <c r="D500" s="3">
        <f t="shared" si="514"/>
        <v>4.9519999999999635</v>
      </c>
      <c r="E500" s="3">
        <f t="shared" si="515"/>
        <v>23.304412226671062</v>
      </c>
      <c r="F500" s="3">
        <f t="shared" si="516"/>
        <v>23.304411616739085</v>
      </c>
      <c r="H500" s="3">
        <f t="shared" si="517"/>
        <v>4.9519999999999635</v>
      </c>
      <c r="I500" s="3">
        <f t="shared" si="518"/>
        <v>2.2668930118543679E-2</v>
      </c>
      <c r="J500" s="3">
        <f t="shared" ref="J500:K500" si="564">$B$4*(4-($M499+(1/2)*I500)/(($H499+(1/2)*$B$4)+100))</f>
        <v>2.2668320169132904E-2</v>
      </c>
      <c r="K500" s="3">
        <f t="shared" si="564"/>
        <v>2.2668320186568499E-2</v>
      </c>
      <c r="L500" s="3">
        <f t="shared" si="520"/>
        <v>2.2667710289461521E-2</v>
      </c>
      <c r="M500" s="3">
        <f t="shared" si="521"/>
        <v>23.304411616739085</v>
      </c>
    </row>
    <row r="501" spans="1:13" x14ac:dyDescent="0.25">
      <c r="A501" s="3">
        <f t="shared" si="553"/>
        <v>4.9579999999999638</v>
      </c>
      <c r="B501" s="3">
        <f t="shared" si="513"/>
        <v>23.327388063114547</v>
      </c>
      <c r="D501" s="3">
        <f t="shared" si="514"/>
        <v>4.9579999999999638</v>
      </c>
      <c r="E501" s="3">
        <f t="shared" si="515"/>
        <v>23.327079327028546</v>
      </c>
      <c r="F501" s="3">
        <f t="shared" si="516"/>
        <v>23.327078717201172</v>
      </c>
      <c r="H501" s="3">
        <f t="shared" si="517"/>
        <v>4.9579999999999638</v>
      </c>
      <c r="I501" s="3">
        <f t="shared" si="518"/>
        <v>2.2667710289461521E-2</v>
      </c>
      <c r="J501" s="3">
        <f t="shared" ref="J501:K501" si="565">$B$4*(4-($M500+(1/2)*I501)/(($H500+(1/2)*$B$4)+100))</f>
        <v>2.2667100444654347E-2</v>
      </c>
      <c r="K501" s="3">
        <f t="shared" si="565"/>
        <v>2.2667100462085955E-2</v>
      </c>
      <c r="L501" s="3">
        <f t="shared" si="520"/>
        <v>2.2666490669570619E-2</v>
      </c>
      <c r="M501" s="3">
        <f t="shared" si="521"/>
        <v>23.327078717201172</v>
      </c>
    </row>
    <row r="502" spans="1:13" x14ac:dyDescent="0.25">
      <c r="A502" s="3">
        <f t="shared" si="553"/>
        <v>4.963999999999964</v>
      </c>
      <c r="B502" s="3">
        <f t="shared" si="513"/>
        <v>23.350054536100135</v>
      </c>
      <c r="D502" s="3">
        <f t="shared" si="514"/>
        <v>4.963999999999964</v>
      </c>
      <c r="E502" s="3">
        <f t="shared" si="515"/>
        <v>23.349745207870743</v>
      </c>
      <c r="F502" s="3">
        <f t="shared" si="516"/>
        <v>23.349744598147943</v>
      </c>
      <c r="H502" s="3">
        <f t="shared" si="517"/>
        <v>4.963999999999964</v>
      </c>
      <c r="I502" s="3">
        <f t="shared" si="518"/>
        <v>2.2666490669570619E-2</v>
      </c>
      <c r="J502" s="3">
        <f t="shared" ref="J502:K502" si="566">$B$4*(4-($M501+(1/2)*I502)/(($H501+(1/2)*$B$4)+100))</f>
        <v>2.266588092934313E-2</v>
      </c>
      <c r="K502" s="3">
        <f t="shared" si="566"/>
        <v>2.2665880946770751E-2</v>
      </c>
      <c r="L502" s="3">
        <f t="shared" si="520"/>
        <v>2.2665271258823141E-2</v>
      </c>
      <c r="M502" s="3">
        <f t="shared" si="521"/>
        <v>23.349744598147943</v>
      </c>
    </row>
    <row r="503" spans="1:13" x14ac:dyDescent="0.25">
      <c r="A503" s="3">
        <f t="shared" si="553"/>
        <v>4.9699999999999642</v>
      </c>
      <c r="B503" s="3">
        <f t="shared" si="513"/>
        <v>23.372719789642144</v>
      </c>
      <c r="D503" s="3">
        <f t="shared" si="514"/>
        <v>4.9699999999999642</v>
      </c>
      <c r="E503" s="3">
        <f t="shared" si="515"/>
        <v>23.372409869406766</v>
      </c>
      <c r="F503" s="3">
        <f t="shared" si="516"/>
        <v>23.372409259788519</v>
      </c>
      <c r="H503" s="3">
        <f t="shared" si="517"/>
        <v>4.9699999999999642</v>
      </c>
      <c r="I503" s="3">
        <f t="shared" si="518"/>
        <v>2.2665271258823141E-2</v>
      </c>
      <c r="J503" s="3">
        <f t="shared" ref="J503:K503" si="567">$B$4*(4-($M502+(1/2)*I503)/(($H502+(1/2)*$B$4)+100))</f>
        <v>2.2664661623151425E-2</v>
      </c>
      <c r="K503" s="3">
        <f t="shared" si="567"/>
        <v>2.2664661640575064E-2</v>
      </c>
      <c r="L503" s="3">
        <f t="shared" si="520"/>
        <v>2.2664052057171275E-2</v>
      </c>
      <c r="M503" s="3">
        <f t="shared" si="521"/>
        <v>23.372409259788519</v>
      </c>
    </row>
    <row r="504" spans="1:13" x14ac:dyDescent="0.25">
      <c r="A504" s="3">
        <f t="shared" si="553"/>
        <v>4.9759999999999645</v>
      </c>
      <c r="B504" s="3">
        <f t="shared" si="513"/>
        <v>23.395383823949679</v>
      </c>
      <c r="D504" s="3">
        <f t="shared" si="514"/>
        <v>4.9759999999999645</v>
      </c>
      <c r="E504" s="3">
        <f t="shared" si="515"/>
        <v>23.395073311845689</v>
      </c>
      <c r="F504" s="3">
        <f t="shared" si="516"/>
        <v>23.395072702331969</v>
      </c>
      <c r="H504" s="3">
        <f t="shared" si="517"/>
        <v>4.9759999999999645</v>
      </c>
      <c r="I504" s="3">
        <f t="shared" si="518"/>
        <v>2.2664052057171275E-2</v>
      </c>
      <c r="J504" s="3">
        <f t="shared" ref="J504:K504" si="568">$B$4*(4-($M503+(1/2)*I504)/(($H503+(1/2)*$B$4)+100))</f>
        <v>2.2663442526031433E-2</v>
      </c>
      <c r="K504" s="3">
        <f t="shared" si="568"/>
        <v>2.2663442543451085E-2</v>
      </c>
      <c r="L504" s="3">
        <f t="shared" si="520"/>
        <v>2.2662833064567216E-2</v>
      </c>
      <c r="M504" s="3">
        <f t="shared" si="521"/>
        <v>23.395072702331969</v>
      </c>
    </row>
    <row r="505" spans="1:13" x14ac:dyDescent="0.25">
      <c r="A505" s="3">
        <f t="shared" si="553"/>
        <v>4.9819999999999647</v>
      </c>
      <c r="B505" s="3">
        <f t="shared" si="513"/>
        <v>23.418046639231804</v>
      </c>
      <c r="D505" s="3">
        <f t="shared" si="514"/>
        <v>4.9819999999999647</v>
      </c>
      <c r="E505" s="3">
        <f t="shared" si="515"/>
        <v>23.417735535396538</v>
      </c>
      <c r="F505" s="3">
        <f t="shared" si="516"/>
        <v>23.417734925987318</v>
      </c>
      <c r="H505" s="3">
        <f t="shared" si="517"/>
        <v>4.9819999999999647</v>
      </c>
      <c r="I505" s="3">
        <f t="shared" si="518"/>
        <v>2.2662833064567216E-2</v>
      </c>
      <c r="J505" s="3">
        <f t="shared" ref="J505:K505" si="569">$B$4*(4-($M504+(1/2)*I505)/(($H504+(1/2)*$B$4)+100))</f>
        <v>2.2662223637935346E-2</v>
      </c>
      <c r="K505" s="3">
        <f t="shared" si="569"/>
        <v>2.2662223655351015E-2</v>
      </c>
      <c r="L505" s="3">
        <f t="shared" si="520"/>
        <v>2.2661614280963176E-2</v>
      </c>
      <c r="M505" s="3">
        <f t="shared" si="521"/>
        <v>23.417734925987318</v>
      </c>
    </row>
    <row r="506" spans="1:13" x14ac:dyDescent="0.25">
      <c r="A506" s="3">
        <f t="shared" si="553"/>
        <v>4.9879999999999649</v>
      </c>
      <c r="B506" s="3">
        <f t="shared" si="513"/>
        <v>23.440708235697528</v>
      </c>
      <c r="D506" s="3">
        <f t="shared" si="514"/>
        <v>4.9879999999999649</v>
      </c>
      <c r="E506" s="3">
        <f t="shared" si="515"/>
        <v>23.440396540268281</v>
      </c>
      <c r="F506" s="3">
        <f t="shared" si="516"/>
        <v>23.440395930963543</v>
      </c>
      <c r="H506" s="3">
        <f t="shared" si="517"/>
        <v>4.9879999999999649</v>
      </c>
      <c r="I506" s="3">
        <f t="shared" si="518"/>
        <v>2.2661614280963176E-2</v>
      </c>
      <c r="J506" s="3">
        <f t="shared" ref="J506:K506" si="570">$B$4*(4-($M505+(1/2)*I506)/(($H505+(1/2)*$B$4)+100))</f>
        <v>2.2661004958815387E-2</v>
      </c>
      <c r="K506" s="3">
        <f t="shared" si="570"/>
        <v>2.2661004976227077E-2</v>
      </c>
      <c r="L506" s="3">
        <f t="shared" si="520"/>
        <v>2.2660395706311374E-2</v>
      </c>
      <c r="M506" s="3">
        <f t="shared" si="521"/>
        <v>23.440395930963543</v>
      </c>
    </row>
    <row r="507" spans="1:13" x14ac:dyDescent="0.25">
      <c r="A507" s="3">
        <f t="shared" si="553"/>
        <v>4.9939999999999651</v>
      </c>
      <c r="B507" s="3">
        <f t="shared" si="513"/>
        <v>23.463368613555815</v>
      </c>
      <c r="D507" s="3">
        <f t="shared" si="514"/>
        <v>4.9939999999999651</v>
      </c>
      <c r="E507" s="3">
        <f t="shared" si="515"/>
        <v>23.463056326669854</v>
      </c>
      <c r="F507" s="3">
        <f t="shared" si="516"/>
        <v>23.463055717469576</v>
      </c>
      <c r="H507" s="3">
        <f t="shared" si="517"/>
        <v>4.9939999999999651</v>
      </c>
      <c r="I507" s="3">
        <f t="shared" si="518"/>
        <v>2.2660395706311374E-2</v>
      </c>
      <c r="J507" s="3">
        <f t="shared" ref="J507:K507" si="571">$B$4*(4-($M506+(1/2)*I507)/(($H506+(1/2)*$B$4)+100))</f>
        <v>2.2659786488623785E-2</v>
      </c>
      <c r="K507" s="3">
        <f t="shared" si="571"/>
        <v>2.2659786506031499E-2</v>
      </c>
      <c r="L507" s="3">
        <f t="shared" si="520"/>
        <v>2.2659177340564055E-2</v>
      </c>
      <c r="M507" s="3">
        <f t="shared" si="521"/>
        <v>23.463055717469576</v>
      </c>
    </row>
    <row r="508" spans="1:13" x14ac:dyDescent="0.25">
      <c r="A508" s="3">
        <f t="shared" si="553"/>
        <v>4.9999999999999654</v>
      </c>
      <c r="B508" s="5">
        <f t="shared" si="513"/>
        <v>23.486027773015582</v>
      </c>
      <c r="D508" s="3">
        <f t="shared" si="514"/>
        <v>4.9999999999999654</v>
      </c>
      <c r="E508" s="3">
        <f t="shared" si="515"/>
        <v>23.48571489481014</v>
      </c>
      <c r="F508" s="5">
        <f t="shared" si="516"/>
        <v>23.485714285714291</v>
      </c>
      <c r="H508" s="3">
        <f t="shared" si="517"/>
        <v>4.9999999999999654</v>
      </c>
      <c r="I508" s="3">
        <f t="shared" si="518"/>
        <v>2.2659177340564055E-2</v>
      </c>
      <c r="J508" s="3">
        <f t="shared" ref="J508:K508" si="572">$B$4*(4-($M507+(1/2)*I508)/(($H507+(1/2)*$B$4)+100))</f>
        <v>2.2658568227312787E-2</v>
      </c>
      <c r="K508" s="3">
        <f t="shared" si="572"/>
        <v>2.2658568244716522E-2</v>
      </c>
      <c r="L508" s="3">
        <f t="shared" si="520"/>
        <v>2.2657959183673471E-2</v>
      </c>
      <c r="M508" s="5">
        <f t="shared" si="521"/>
        <v>23.485714285714291</v>
      </c>
    </row>
  </sheetData>
  <mergeCells count="3">
    <mergeCell ref="A6:B6"/>
    <mergeCell ref="D6:F6"/>
    <mergeCell ref="H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7616-3CF9-4A87-B136-169A5FF19A84}">
  <dimension ref="A1:K507"/>
  <sheetViews>
    <sheetView zoomScale="70" zoomScaleNormal="70" workbookViewId="0">
      <selection activeCell="I10" sqref="I10"/>
    </sheetView>
  </sheetViews>
  <sheetFormatPr baseColWidth="10" defaultColWidth="8.7109375" defaultRowHeight="15" x14ac:dyDescent="0.25"/>
  <cols>
    <col min="1" max="5" width="8.7109375" style="1"/>
    <col min="6" max="6" width="11.85546875" style="1" bestFit="1" customWidth="1"/>
    <col min="7" max="8" width="11.85546875" style="1" customWidth="1"/>
    <col min="9" max="9" width="11.85546875" style="1" bestFit="1" customWidth="1"/>
    <col min="10" max="10" width="8.7109375" style="1"/>
    <col min="11" max="11" width="12.42578125" style="1" bestFit="1" customWidth="1"/>
    <col min="12" max="16384" width="8.7109375" style="1"/>
  </cols>
  <sheetData>
    <row r="1" spans="1:11" x14ac:dyDescent="0.25">
      <c r="A1" s="6" t="s">
        <v>16</v>
      </c>
      <c r="B1" s="7">
        <v>0</v>
      </c>
      <c r="C1" s="6" t="s">
        <v>19</v>
      </c>
      <c r="D1" s="11">
        <v>2E-3</v>
      </c>
      <c r="F1" s="9" t="s">
        <v>9</v>
      </c>
      <c r="G1" s="10">
        <f>F27</f>
        <v>11.593143400070877</v>
      </c>
      <c r="H1" s="9" t="s">
        <v>22</v>
      </c>
      <c r="I1" s="10">
        <f>G1*(100/8000)</f>
        <v>0.14491429250088597</v>
      </c>
      <c r="J1" s="9" t="s">
        <v>20</v>
      </c>
      <c r="K1" s="10">
        <f>ABS((I2-I1)/I2)</f>
        <v>9.7379825154955284E-10</v>
      </c>
    </row>
    <row r="2" spans="1:11" x14ac:dyDescent="0.25">
      <c r="A2" s="6" t="s">
        <v>17</v>
      </c>
      <c r="B2" s="7">
        <v>2</v>
      </c>
      <c r="C2" s="6" t="s">
        <v>18</v>
      </c>
      <c r="D2" s="7">
        <f>D1*8000</f>
        <v>16</v>
      </c>
      <c r="F2" s="9" t="s">
        <v>15</v>
      </c>
      <c r="G2" s="10">
        <f>4.8+11.2/(EXP(B2/4))</f>
        <v>11.593143388781494</v>
      </c>
      <c r="H2" s="9" t="s">
        <v>21</v>
      </c>
      <c r="I2" s="10">
        <f>G2*(100/8000)</f>
        <v>0.14491429235976869</v>
      </c>
    </row>
    <row r="3" spans="1:11" x14ac:dyDescent="0.25">
      <c r="A3" s="6" t="s">
        <v>0</v>
      </c>
      <c r="B3" s="7">
        <v>0.1</v>
      </c>
    </row>
    <row r="5" spans="1:11" x14ac:dyDescent="0.25">
      <c r="A5" s="35" t="s">
        <v>13</v>
      </c>
      <c r="B5" s="35"/>
      <c r="C5" s="35"/>
      <c r="D5" s="35"/>
      <c r="E5" s="35"/>
      <c r="F5" s="35"/>
    </row>
    <row r="6" spans="1:11" x14ac:dyDescent="0.25">
      <c r="A6" s="2" t="s">
        <v>1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3</v>
      </c>
    </row>
    <row r="7" spans="1:11" x14ac:dyDescent="0.25">
      <c r="A7" s="3">
        <f>B1</f>
        <v>0</v>
      </c>
      <c r="B7" s="3"/>
      <c r="C7" s="3"/>
      <c r="D7" s="3"/>
      <c r="E7" s="3"/>
      <c r="F7" s="3">
        <f>D2</f>
        <v>16</v>
      </c>
    </row>
    <row r="8" spans="1:11" x14ac:dyDescent="0.25">
      <c r="A8" s="3">
        <f>A7+$B$3</f>
        <v>0.1</v>
      </c>
      <c r="B8" s="3">
        <f>$B$3*(1.2-F7/4)</f>
        <v>-0.27999999999999997</v>
      </c>
      <c r="C8" s="3">
        <f>$B$3*(1.2-($F7+(1/2)*B8)/4)</f>
        <v>-0.27649999999999997</v>
      </c>
      <c r="D8" s="3">
        <f>$B$3*(1.2-($F7+(1/2)*C8)/4)</f>
        <v>-0.27654375000000003</v>
      </c>
      <c r="E8" s="3">
        <f>$B$3*(1.2-($F7+D8)/4)</f>
        <v>-0.27308640625000002</v>
      </c>
      <c r="F8" s="3">
        <f>F7+(1/6)*(B8+2*C8+2*D8+E8)</f>
        <v>15.723471015625</v>
      </c>
    </row>
    <row r="9" spans="1:11" x14ac:dyDescent="0.25">
      <c r="A9" s="3">
        <f t="shared" ref="A9:A27" si="0">A8+$B$3</f>
        <v>0.2</v>
      </c>
      <c r="B9" s="3">
        <f t="shared" ref="B9:B27" si="1">$B$3*(1.2-F8/4)</f>
        <v>-0.27308677539062504</v>
      </c>
      <c r="C9" s="3">
        <f t="shared" ref="C9:D9" si="2">$B$3*(1.2-($F8+(1/2)*B9)/4)</f>
        <v>-0.26967319069824225</v>
      </c>
      <c r="D9" s="3">
        <f t="shared" si="2"/>
        <v>-0.269715860506897</v>
      </c>
      <c r="E9" s="3">
        <f t="shared" ref="E9:E27" si="3">$B$3*(1.2-($F8+D9)/4)</f>
        <v>-0.26634387887795258</v>
      </c>
      <c r="F9" s="3">
        <f t="shared" ref="F9:F27" si="4">F8+(1/6)*(B9+2*C9+2*D9+E9)</f>
        <v>15.453769556178523</v>
      </c>
    </row>
    <row r="10" spans="1:11" x14ac:dyDescent="0.25">
      <c r="A10" s="3">
        <f t="shared" si="0"/>
        <v>0.30000000000000004</v>
      </c>
      <c r="B10" s="3">
        <f t="shared" si="1"/>
        <v>-0.26634423890446313</v>
      </c>
      <c r="C10" s="3">
        <f t="shared" ref="C10:D10" si="5">$B$3*(1.2-($F9+(1/2)*B10)/4)</f>
        <v>-0.26301493591815728</v>
      </c>
      <c r="D10" s="3">
        <f t="shared" si="5"/>
        <v>-0.26305655220548613</v>
      </c>
      <c r="E10" s="3">
        <f t="shared" si="3"/>
        <v>-0.25976782509932594</v>
      </c>
      <c r="F10" s="3">
        <f t="shared" si="4"/>
        <v>15.190727049470011</v>
      </c>
    </row>
    <row r="11" spans="1:11" x14ac:dyDescent="0.25">
      <c r="A11" s="3">
        <f t="shared" si="0"/>
        <v>0.4</v>
      </c>
      <c r="B11" s="3">
        <f t="shared" si="1"/>
        <v>-0.2597681762367503</v>
      </c>
      <c r="C11" s="3">
        <f t="shared" ref="C11:D11" si="6">$B$3*(1.2-($F10+(1/2)*B11)/4)</f>
        <v>-0.25652107403379087</v>
      </c>
      <c r="D11" s="3">
        <f t="shared" si="6"/>
        <v>-0.25656166281132792</v>
      </c>
      <c r="E11" s="3">
        <f t="shared" si="3"/>
        <v>-0.25335413466646711</v>
      </c>
      <c r="F11" s="3">
        <f t="shared" si="4"/>
        <v>14.934179085371103</v>
      </c>
    </row>
    <row r="12" spans="1:11" x14ac:dyDescent="0.25">
      <c r="A12" s="3">
        <f t="shared" si="0"/>
        <v>0.5</v>
      </c>
      <c r="B12" s="3">
        <f t="shared" si="1"/>
        <v>-0.25335447713427756</v>
      </c>
      <c r="C12" s="3">
        <f t="shared" ref="C12:D12" si="7">$B$3*(1.2-($F11+(1/2)*B12)/4)</f>
        <v>-0.25018754617009914</v>
      </c>
      <c r="D12" s="3">
        <f t="shared" si="7"/>
        <v>-0.25022713280715136</v>
      </c>
      <c r="E12" s="3">
        <f t="shared" si="3"/>
        <v>-0.2470987988140988</v>
      </c>
      <c r="F12" s="3">
        <f t="shared" si="4"/>
        <v>14.683965313053957</v>
      </c>
    </row>
    <row r="13" spans="1:11" x14ac:dyDescent="0.25">
      <c r="A13" s="3">
        <f t="shared" si="0"/>
        <v>0.6</v>
      </c>
      <c r="B13" s="3">
        <f t="shared" si="1"/>
        <v>-0.24709913282634891</v>
      </c>
      <c r="C13" s="3">
        <f t="shared" ref="C13:D13" si="8">$B$3*(1.2-($F12+(1/2)*B13)/4)</f>
        <v>-0.24401039366601954</v>
      </c>
      <c r="D13" s="3">
        <f t="shared" si="8"/>
        <v>-0.2440490029055237</v>
      </c>
      <c r="E13" s="3">
        <f t="shared" si="3"/>
        <v>-0.24099790775371083</v>
      </c>
      <c r="F13" s="3">
        <f t="shared" si="4"/>
        <v>14.439929340766765</v>
      </c>
    </row>
    <row r="14" spans="1:11" x14ac:dyDescent="0.25">
      <c r="A14" s="3">
        <f t="shared" si="0"/>
        <v>0.7</v>
      </c>
      <c r="B14" s="3">
        <f t="shared" si="1"/>
        <v>-0.24099823351916916</v>
      </c>
      <c r="C14" s="3">
        <f t="shared" ref="C14:D14" si="9">$B$3*(1.2-($F13+(1/2)*B14)/4)</f>
        <v>-0.23798575560017954</v>
      </c>
      <c r="D14" s="3">
        <f t="shared" si="9"/>
        <v>-0.23802341157416695</v>
      </c>
      <c r="E14" s="3">
        <f t="shared" si="3"/>
        <v>-0.23504764822981494</v>
      </c>
      <c r="F14" s="3">
        <f t="shared" si="4"/>
        <v>14.20191863808382</v>
      </c>
    </row>
    <row r="15" spans="1:11" x14ac:dyDescent="0.25">
      <c r="A15" s="3">
        <f t="shared" si="0"/>
        <v>0.79999999999999993</v>
      </c>
      <c r="B15" s="3">
        <f t="shared" si="1"/>
        <v>-0.23504796595209554</v>
      </c>
      <c r="C15" s="3">
        <f t="shared" ref="C15:D15" si="10">$B$3*(1.2-($F14+(1/2)*B15)/4)</f>
        <v>-0.23210986637769429</v>
      </c>
      <c r="D15" s="3">
        <f t="shared" si="10"/>
        <v>-0.2321465926223743</v>
      </c>
      <c r="E15" s="3">
        <f t="shared" si="3"/>
        <v>-0.22924430113653615</v>
      </c>
      <c r="F15" s="3">
        <f t="shared" si="4"/>
        <v>13.969784440569025</v>
      </c>
    </row>
    <row r="16" spans="1:11" x14ac:dyDescent="0.25">
      <c r="A16" s="3">
        <f t="shared" si="0"/>
        <v>0.89999999999999991</v>
      </c>
      <c r="B16" s="3">
        <f t="shared" si="1"/>
        <v>-0.22924461101422564</v>
      </c>
      <c r="C16" s="3">
        <f t="shared" ref="C16:D16" si="11">$B$3*(1.2-($F15+(1/2)*B16)/4)</f>
        <v>-0.22637905337654785</v>
      </c>
      <c r="D16" s="3">
        <f t="shared" si="11"/>
        <v>-0.22641487284701878</v>
      </c>
      <c r="E16" s="3">
        <f t="shared" si="3"/>
        <v>-0.22358423919305015</v>
      </c>
      <c r="F16" s="3">
        <f t="shared" si="4"/>
        <v>13.743381656793291</v>
      </c>
    </row>
    <row r="17" spans="1:6" x14ac:dyDescent="0.25">
      <c r="A17" s="3">
        <f t="shared" si="0"/>
        <v>0.99999999999999989</v>
      </c>
      <c r="B17" s="3">
        <f t="shared" si="1"/>
        <v>-0.22358454141983231</v>
      </c>
      <c r="C17" s="3">
        <f t="shared" ref="C17:D17" si="12">$B$3*(1.2-($F16+(1/2)*B17)/4)</f>
        <v>-0.2207897346520844</v>
      </c>
      <c r="D17" s="3">
        <f t="shared" si="12"/>
        <v>-0.22082466973668124</v>
      </c>
      <c r="E17" s="3">
        <f t="shared" si="3"/>
        <v>-0.21806392467641525</v>
      </c>
      <c r="F17" s="3">
        <f t="shared" si="4"/>
        <v>13.522568777647662</v>
      </c>
    </row>
    <row r="18" spans="1:6" x14ac:dyDescent="0.25">
      <c r="A18" s="3">
        <f t="shared" si="0"/>
        <v>1.0999999999999999</v>
      </c>
      <c r="B18" s="3">
        <f t="shared" si="1"/>
        <v>-0.21806421944119159</v>
      </c>
      <c r="C18" s="3">
        <f t="shared" ref="C18:D18" si="13">$B$3*(1.2-($F17+(1/2)*B18)/4)</f>
        <v>-0.21533841669817663</v>
      </c>
      <c r="D18" s="3">
        <f t="shared" si="13"/>
        <v>-0.21537248923246433</v>
      </c>
      <c r="E18" s="3">
        <f t="shared" si="3"/>
        <v>-0.21267990721037996</v>
      </c>
      <c r="F18" s="3">
        <f t="shared" si="4"/>
        <v>13.30720778789552</v>
      </c>
    </row>
    <row r="19" spans="1:6" x14ac:dyDescent="0.25">
      <c r="A19" s="3">
        <f t="shared" si="0"/>
        <v>1.2</v>
      </c>
      <c r="B19" s="3">
        <f t="shared" si="1"/>
        <v>-0.21268019469738803</v>
      </c>
      <c r="C19" s="3">
        <f t="shared" ref="C19:D19" si="14">$B$3*(1.2-($F18+(1/2)*B19)/4)</f>
        <v>-0.21002169226367062</v>
      </c>
      <c r="D19" s="3">
        <f t="shared" si="14"/>
        <v>-0.21005492354409211</v>
      </c>
      <c r="E19" s="3">
        <f t="shared" si="3"/>
        <v>-0.20742882160878573</v>
      </c>
      <c r="F19" s="3">
        <f t="shared" si="4"/>
        <v>13.09716407990857</v>
      </c>
    </row>
    <row r="20" spans="1:6" x14ac:dyDescent="0.25">
      <c r="A20" s="3">
        <f t="shared" si="0"/>
        <v>1.3</v>
      </c>
      <c r="B20" s="3">
        <f t="shared" si="1"/>
        <v>-0.20742910199771425</v>
      </c>
      <c r="C20" s="3">
        <f t="shared" ref="C20:D20" si="15">$B$3*(1.2-($F19+(1/2)*B20)/4)</f>
        <v>-0.20483623822274286</v>
      </c>
      <c r="D20" s="3">
        <f t="shared" si="15"/>
        <v>-0.20486864901992999</v>
      </c>
      <c r="E20" s="3">
        <f t="shared" si="3"/>
        <v>-0.20230738577221602</v>
      </c>
      <c r="F20" s="3">
        <f t="shared" si="4"/>
        <v>12.89230636953269</v>
      </c>
    </row>
    <row r="21" spans="1:6" x14ac:dyDescent="0.25">
      <c r="A21" s="3">
        <f t="shared" si="0"/>
        <v>1.4000000000000001</v>
      </c>
      <c r="B21" s="3">
        <f t="shared" si="1"/>
        <v>-0.20230765923831726</v>
      </c>
      <c r="C21" s="3">
        <f t="shared" ref="C21:D21" si="16">$B$3*(1.2-($F20+(1/2)*B21)/4)</f>
        <v>-0.1997788134978383</v>
      </c>
      <c r="D21" s="3">
        <f t="shared" si="16"/>
        <v>-0.19981042406959426</v>
      </c>
      <c r="E21" s="3">
        <f t="shared" si="3"/>
        <v>-0.1973123986365774</v>
      </c>
      <c r="F21" s="3">
        <f t="shared" si="4"/>
        <v>12.692506614031064</v>
      </c>
    </row>
    <row r="22" spans="1:6" x14ac:dyDescent="0.25">
      <c r="A22" s="3">
        <f t="shared" si="0"/>
        <v>1.5000000000000002</v>
      </c>
      <c r="B22" s="3">
        <f t="shared" si="1"/>
        <v>-0.19731266535077663</v>
      </c>
      <c r="C22" s="3">
        <f t="shared" ref="C22:D22" si="17">$B$3*(1.2-($F21+(1/2)*B22)/4)</f>
        <v>-0.19484625703389191</v>
      </c>
      <c r="D22" s="3">
        <f t="shared" si="17"/>
        <v>-0.19487708713785298</v>
      </c>
      <c r="E22" s="3">
        <f t="shared" si="3"/>
        <v>-0.19244073817233032</v>
      </c>
      <c r="F22" s="3">
        <f t="shared" si="4"/>
        <v>12.497639932053298</v>
      </c>
    </row>
    <row r="23" spans="1:6" x14ac:dyDescent="0.25">
      <c r="A23" s="3">
        <f t="shared" si="0"/>
        <v>1.6000000000000003</v>
      </c>
      <c r="B23" s="3">
        <f t="shared" si="1"/>
        <v>-0.19244099830133246</v>
      </c>
      <c r="C23" s="3">
        <f t="shared" ref="C23:D23" si="18">$B$3*(1.2-($F22+(1/2)*B23)/4)</f>
        <v>-0.1900354858225658</v>
      </c>
      <c r="D23" s="3">
        <f t="shared" si="18"/>
        <v>-0.19006555472855038</v>
      </c>
      <c r="E23" s="3">
        <f t="shared" si="3"/>
        <v>-0.18768935943311871</v>
      </c>
      <c r="F23" s="3">
        <f t="shared" si="4"/>
        <v>12.307584525580518</v>
      </c>
    </row>
    <row r="24" spans="1:6" x14ac:dyDescent="0.25">
      <c r="A24" s="3">
        <f t="shared" si="0"/>
        <v>1.7000000000000004</v>
      </c>
      <c r="B24" s="3">
        <f t="shared" si="1"/>
        <v>-0.18768961313951296</v>
      </c>
      <c r="C24" s="3">
        <f t="shared" ref="C24:D24" si="19">$B$3*(1.2-($F23+(1/2)*B24)/4)</f>
        <v>-0.18534349297526909</v>
      </c>
      <c r="D24" s="3">
        <f t="shared" si="19"/>
        <v>-0.18537281947732212</v>
      </c>
      <c r="E24" s="3">
        <f t="shared" si="3"/>
        <v>-0.18305529265257992</v>
      </c>
      <c r="F24" s="3">
        <f t="shared" si="4"/>
        <v>12.122221603797639</v>
      </c>
    </row>
    <row r="25" spans="1:6" x14ac:dyDescent="0.25">
      <c r="A25" s="3">
        <f t="shared" si="0"/>
        <v>1.8000000000000005</v>
      </c>
      <c r="B25" s="3">
        <f t="shared" si="1"/>
        <v>-0.18305554009494099</v>
      </c>
      <c r="C25" s="3">
        <f t="shared" ref="C25:D25" si="20">$B$3*(1.2-($F24+(1/2)*B25)/4)</f>
        <v>-0.18076734584375423</v>
      </c>
      <c r="D25" s="3">
        <f t="shared" si="20"/>
        <v>-0.18079594827189405</v>
      </c>
      <c r="E25" s="3">
        <f t="shared" si="3"/>
        <v>-0.17853564138814362</v>
      </c>
      <c r="F25" s="3">
        <f t="shared" si="4"/>
        <v>11.941435308845243</v>
      </c>
    </row>
    <row r="26" spans="1:6" x14ac:dyDescent="0.25">
      <c r="A26" s="3">
        <f t="shared" si="0"/>
        <v>1.9000000000000006</v>
      </c>
      <c r="B26" s="3">
        <f t="shared" si="1"/>
        <v>-0.17853588272113108</v>
      </c>
      <c r="C26" s="3">
        <f t="shared" ref="C26:D26" si="21">$B$3*(1.2-($F25+(1/2)*B26)/4)</f>
        <v>-0.17630418418711694</v>
      </c>
      <c r="D26" s="3">
        <f t="shared" si="21"/>
        <v>-0.17633208041879211</v>
      </c>
      <c r="E26" s="3">
        <f t="shared" si="3"/>
        <v>-0.17412758071066128</v>
      </c>
      <c r="F26" s="3">
        <f t="shared" si="4"/>
        <v>11.765112643404642</v>
      </c>
    </row>
    <row r="27" spans="1:6" x14ac:dyDescent="0.25">
      <c r="A27" s="3">
        <f t="shared" si="0"/>
        <v>2.0000000000000004</v>
      </c>
      <c r="B27" s="3">
        <f t="shared" si="1"/>
        <v>-0.17412781608511607</v>
      </c>
      <c r="C27" s="3">
        <f t="shared" ref="C27:D27" si="22">$B$3*(1.2-($F26+(1/2)*B27)/4)</f>
        <v>-0.17195121838405214</v>
      </c>
      <c r="D27" s="3">
        <f t="shared" si="22"/>
        <v>-0.17197842585531542</v>
      </c>
      <c r="E27" s="3">
        <f t="shared" si="3"/>
        <v>-0.1698283554387332</v>
      </c>
      <c r="F27" s="5">
        <f t="shared" si="4"/>
        <v>11.593143400070877</v>
      </c>
    </row>
    <row r="28" spans="1:6" x14ac:dyDescent="0.25">
      <c r="A28" s="8"/>
      <c r="B28" s="8"/>
      <c r="C28" s="8"/>
      <c r="D28" s="8"/>
      <c r="E28" s="8"/>
      <c r="F28" s="8"/>
    </row>
    <row r="29" spans="1:6" x14ac:dyDescent="0.25">
      <c r="A29" s="8"/>
      <c r="B29" s="8"/>
      <c r="C29" s="8"/>
      <c r="D29" s="8"/>
      <c r="E29" s="8"/>
      <c r="F29" s="8"/>
    </row>
    <row r="30" spans="1:6" x14ac:dyDescent="0.25">
      <c r="A30" s="8"/>
      <c r="B30" s="8"/>
      <c r="C30" s="8"/>
      <c r="D30" s="8"/>
      <c r="E30" s="8"/>
      <c r="F30" s="8"/>
    </row>
    <row r="31" spans="1:6" x14ac:dyDescent="0.25">
      <c r="A31" s="8"/>
      <c r="B31" s="8"/>
      <c r="C31" s="8"/>
      <c r="D31" s="8"/>
      <c r="E31" s="8"/>
      <c r="F31" s="8"/>
    </row>
    <row r="32" spans="1:6" x14ac:dyDescent="0.25">
      <c r="A32" s="8"/>
      <c r="B32" s="8"/>
      <c r="C32" s="8"/>
      <c r="D32" s="8"/>
      <c r="E32" s="8"/>
      <c r="F32" s="8"/>
    </row>
    <row r="33" spans="1:6" x14ac:dyDescent="0.25">
      <c r="A33" s="8"/>
      <c r="B33" s="8"/>
      <c r="C33" s="8"/>
      <c r="D33" s="8"/>
      <c r="E33" s="8"/>
      <c r="F33" s="8"/>
    </row>
    <row r="34" spans="1:6" x14ac:dyDescent="0.25">
      <c r="A34" s="8"/>
      <c r="B34" s="8"/>
      <c r="C34" s="8"/>
      <c r="D34" s="8"/>
      <c r="E34" s="8"/>
      <c r="F34" s="8"/>
    </row>
    <row r="35" spans="1:6" x14ac:dyDescent="0.25">
      <c r="A35" s="8"/>
      <c r="B35" s="8"/>
      <c r="C35" s="8"/>
      <c r="D35" s="8"/>
      <c r="E35" s="8"/>
      <c r="F35" s="8"/>
    </row>
    <row r="36" spans="1:6" x14ac:dyDescent="0.25">
      <c r="A36" s="8"/>
      <c r="B36" s="8"/>
      <c r="C36" s="8"/>
      <c r="D36" s="8"/>
      <c r="E36" s="8"/>
      <c r="F36" s="8"/>
    </row>
    <row r="37" spans="1:6" x14ac:dyDescent="0.25">
      <c r="A37" s="8"/>
      <c r="B37" s="8"/>
      <c r="C37" s="8"/>
      <c r="D37" s="8"/>
      <c r="E37" s="8"/>
      <c r="F37" s="8"/>
    </row>
    <row r="38" spans="1:6" x14ac:dyDescent="0.25">
      <c r="A38" s="8"/>
      <c r="B38" s="8"/>
      <c r="C38" s="8"/>
      <c r="D38" s="8"/>
      <c r="E38" s="8"/>
      <c r="F38" s="8"/>
    </row>
    <row r="39" spans="1:6" x14ac:dyDescent="0.25">
      <c r="A39" s="8"/>
      <c r="B39" s="8"/>
      <c r="C39" s="8"/>
      <c r="D39" s="8"/>
      <c r="E39" s="8"/>
      <c r="F39" s="8"/>
    </row>
    <row r="40" spans="1:6" x14ac:dyDescent="0.25">
      <c r="A40" s="8"/>
      <c r="B40" s="8"/>
      <c r="C40" s="8"/>
      <c r="D40" s="8"/>
      <c r="E40" s="8"/>
      <c r="F40" s="8"/>
    </row>
    <row r="41" spans="1:6" x14ac:dyDescent="0.25">
      <c r="A41" s="8"/>
      <c r="B41" s="8"/>
      <c r="C41" s="8"/>
      <c r="D41" s="8"/>
      <c r="E41" s="8"/>
      <c r="F41" s="8"/>
    </row>
    <row r="42" spans="1:6" x14ac:dyDescent="0.25">
      <c r="A42" s="8"/>
      <c r="B42" s="8"/>
      <c r="C42" s="8"/>
      <c r="D42" s="8"/>
      <c r="E42" s="8"/>
      <c r="F42" s="8"/>
    </row>
    <row r="43" spans="1:6" x14ac:dyDescent="0.25">
      <c r="A43" s="8"/>
      <c r="B43" s="8"/>
      <c r="C43" s="8"/>
      <c r="D43" s="8"/>
      <c r="E43" s="8"/>
      <c r="F43" s="8"/>
    </row>
    <row r="44" spans="1:6" x14ac:dyDescent="0.25">
      <c r="A44" s="8"/>
      <c r="B44" s="8"/>
      <c r="C44" s="8"/>
      <c r="D44" s="8"/>
      <c r="E44" s="8"/>
      <c r="F44" s="8"/>
    </row>
    <row r="45" spans="1:6" x14ac:dyDescent="0.25">
      <c r="A45" s="8"/>
      <c r="B45" s="8"/>
      <c r="C45" s="8"/>
      <c r="D45" s="8"/>
      <c r="E45" s="8"/>
      <c r="F45" s="8"/>
    </row>
    <row r="46" spans="1:6" x14ac:dyDescent="0.25">
      <c r="A46" s="8"/>
      <c r="B46" s="8"/>
      <c r="C46" s="8"/>
      <c r="D46" s="8"/>
      <c r="E46" s="8"/>
      <c r="F46" s="8"/>
    </row>
    <row r="47" spans="1:6" x14ac:dyDescent="0.25">
      <c r="A47" s="8"/>
      <c r="B47" s="8"/>
      <c r="C47" s="8"/>
      <c r="D47" s="8"/>
      <c r="E47" s="8"/>
      <c r="F47" s="8"/>
    </row>
    <row r="48" spans="1:6" x14ac:dyDescent="0.25">
      <c r="A48" s="8"/>
      <c r="B48" s="8"/>
      <c r="C48" s="8"/>
      <c r="D48" s="8"/>
      <c r="E48" s="8"/>
      <c r="F48" s="8"/>
    </row>
    <row r="49" spans="1:6" x14ac:dyDescent="0.25">
      <c r="A49" s="8"/>
      <c r="B49" s="8"/>
      <c r="C49" s="8"/>
      <c r="D49" s="8"/>
      <c r="E49" s="8"/>
      <c r="F49" s="8"/>
    </row>
    <row r="50" spans="1:6" x14ac:dyDescent="0.25">
      <c r="A50" s="8"/>
      <c r="B50" s="8"/>
      <c r="C50" s="8"/>
      <c r="D50" s="8"/>
      <c r="E50" s="8"/>
      <c r="F50" s="8"/>
    </row>
    <row r="51" spans="1:6" x14ac:dyDescent="0.25">
      <c r="A51" s="8"/>
      <c r="B51" s="8"/>
      <c r="C51" s="8"/>
      <c r="D51" s="8"/>
      <c r="E51" s="8"/>
      <c r="F51" s="8"/>
    </row>
    <row r="52" spans="1:6" x14ac:dyDescent="0.25">
      <c r="A52" s="8"/>
      <c r="B52" s="8"/>
      <c r="C52" s="8"/>
      <c r="D52" s="8"/>
      <c r="E52" s="8"/>
      <c r="F52" s="8"/>
    </row>
    <row r="53" spans="1:6" x14ac:dyDescent="0.25">
      <c r="A53" s="8"/>
      <c r="B53" s="8"/>
      <c r="C53" s="8"/>
      <c r="D53" s="8"/>
      <c r="E53" s="8"/>
      <c r="F53" s="8"/>
    </row>
    <row r="54" spans="1:6" x14ac:dyDescent="0.25">
      <c r="A54" s="8"/>
      <c r="B54" s="8"/>
      <c r="C54" s="8"/>
      <c r="D54" s="8"/>
      <c r="E54" s="8"/>
      <c r="F54" s="8"/>
    </row>
    <row r="55" spans="1:6" x14ac:dyDescent="0.25">
      <c r="A55" s="8"/>
      <c r="B55" s="8"/>
      <c r="C55" s="8"/>
      <c r="D55" s="8"/>
      <c r="E55" s="8"/>
      <c r="F55" s="8"/>
    </row>
    <row r="56" spans="1:6" x14ac:dyDescent="0.25">
      <c r="A56" s="8"/>
      <c r="B56" s="8"/>
      <c r="C56" s="8"/>
      <c r="D56" s="8"/>
      <c r="E56" s="8"/>
      <c r="F56" s="8"/>
    </row>
    <row r="57" spans="1:6" x14ac:dyDescent="0.25">
      <c r="A57" s="8"/>
      <c r="B57" s="8"/>
      <c r="C57" s="8"/>
      <c r="D57" s="8"/>
      <c r="E57" s="8"/>
      <c r="F57" s="8"/>
    </row>
    <row r="58" spans="1:6" x14ac:dyDescent="0.25">
      <c r="A58" s="8"/>
      <c r="B58" s="8"/>
      <c r="C58" s="8"/>
      <c r="D58" s="8"/>
      <c r="E58" s="8"/>
      <c r="F58" s="8"/>
    </row>
    <row r="59" spans="1:6" x14ac:dyDescent="0.25">
      <c r="A59" s="8"/>
      <c r="B59" s="8"/>
      <c r="C59" s="8"/>
      <c r="D59" s="8"/>
      <c r="E59" s="8"/>
      <c r="F59" s="8"/>
    </row>
    <row r="60" spans="1:6" x14ac:dyDescent="0.25">
      <c r="A60" s="8"/>
      <c r="B60" s="8"/>
      <c r="C60" s="8"/>
      <c r="D60" s="8"/>
      <c r="E60" s="8"/>
      <c r="F60" s="8"/>
    </row>
    <row r="61" spans="1:6" x14ac:dyDescent="0.25">
      <c r="A61" s="8"/>
      <c r="B61" s="8"/>
      <c r="C61" s="8"/>
      <c r="D61" s="8"/>
      <c r="E61" s="8"/>
      <c r="F61" s="8"/>
    </row>
    <row r="62" spans="1:6" x14ac:dyDescent="0.25">
      <c r="A62" s="8"/>
      <c r="B62" s="8"/>
      <c r="C62" s="8"/>
      <c r="D62" s="8"/>
      <c r="E62" s="8"/>
      <c r="F62" s="8"/>
    </row>
    <row r="63" spans="1:6" x14ac:dyDescent="0.25">
      <c r="A63" s="8"/>
      <c r="B63" s="8"/>
      <c r="C63" s="8"/>
      <c r="D63" s="8"/>
      <c r="E63" s="8"/>
      <c r="F63" s="8"/>
    </row>
    <row r="64" spans="1:6" x14ac:dyDescent="0.25">
      <c r="A64" s="8"/>
      <c r="B64" s="8"/>
      <c r="C64" s="8"/>
      <c r="D64" s="8"/>
      <c r="E64" s="8"/>
      <c r="F64" s="8"/>
    </row>
    <row r="65" spans="1:6" x14ac:dyDescent="0.25">
      <c r="A65" s="8"/>
      <c r="B65" s="8"/>
      <c r="C65" s="8"/>
      <c r="D65" s="8"/>
      <c r="E65" s="8"/>
      <c r="F65" s="8"/>
    </row>
    <row r="66" spans="1:6" x14ac:dyDescent="0.25">
      <c r="A66" s="8"/>
      <c r="B66" s="8"/>
      <c r="C66" s="8"/>
      <c r="D66" s="8"/>
      <c r="E66" s="8"/>
      <c r="F66" s="8"/>
    </row>
    <row r="67" spans="1:6" x14ac:dyDescent="0.25">
      <c r="A67" s="8"/>
      <c r="B67" s="8"/>
      <c r="C67" s="8"/>
      <c r="D67" s="8"/>
      <c r="E67" s="8"/>
      <c r="F67" s="8"/>
    </row>
    <row r="68" spans="1:6" x14ac:dyDescent="0.25">
      <c r="A68" s="8"/>
      <c r="B68" s="8"/>
      <c r="C68" s="8"/>
      <c r="D68" s="8"/>
      <c r="E68" s="8"/>
      <c r="F68" s="8"/>
    </row>
    <row r="69" spans="1:6" x14ac:dyDescent="0.25">
      <c r="A69" s="8"/>
      <c r="B69" s="8"/>
      <c r="C69" s="8"/>
      <c r="D69" s="8"/>
      <c r="E69" s="8"/>
      <c r="F69" s="8"/>
    </row>
    <row r="70" spans="1:6" x14ac:dyDescent="0.25">
      <c r="A70" s="8"/>
      <c r="B70" s="8"/>
      <c r="C70" s="8"/>
      <c r="D70" s="8"/>
      <c r="E70" s="8"/>
      <c r="F70" s="8"/>
    </row>
    <row r="71" spans="1:6" x14ac:dyDescent="0.25">
      <c r="A71" s="8"/>
      <c r="B71" s="8"/>
      <c r="C71" s="8"/>
      <c r="D71" s="8"/>
      <c r="E71" s="8"/>
      <c r="F71" s="8"/>
    </row>
    <row r="72" spans="1:6" x14ac:dyDescent="0.25">
      <c r="A72" s="8"/>
      <c r="B72" s="8"/>
      <c r="C72" s="8"/>
      <c r="D72" s="8"/>
      <c r="E72" s="8"/>
      <c r="F72" s="8"/>
    </row>
    <row r="73" spans="1:6" x14ac:dyDescent="0.25">
      <c r="A73" s="8"/>
      <c r="B73" s="8"/>
      <c r="C73" s="8"/>
      <c r="D73" s="8"/>
      <c r="E73" s="8"/>
      <c r="F73" s="8"/>
    </row>
    <row r="74" spans="1:6" x14ac:dyDescent="0.25">
      <c r="A74" s="8"/>
      <c r="B74" s="8"/>
      <c r="C74" s="8"/>
      <c r="D74" s="8"/>
      <c r="E74" s="8"/>
      <c r="F74" s="8"/>
    </row>
    <row r="75" spans="1:6" x14ac:dyDescent="0.25">
      <c r="A75" s="8"/>
      <c r="B75" s="8"/>
      <c r="C75" s="8"/>
      <c r="D75" s="8"/>
      <c r="E75" s="8"/>
      <c r="F75" s="8"/>
    </row>
    <row r="76" spans="1:6" x14ac:dyDescent="0.25">
      <c r="A76" s="8"/>
      <c r="B76" s="8"/>
      <c r="C76" s="8"/>
      <c r="D76" s="8"/>
      <c r="E76" s="8"/>
      <c r="F76" s="8"/>
    </row>
    <row r="77" spans="1:6" x14ac:dyDescent="0.25">
      <c r="A77" s="8"/>
      <c r="B77" s="8"/>
      <c r="C77" s="8"/>
      <c r="D77" s="8"/>
      <c r="E77" s="8"/>
      <c r="F77" s="8"/>
    </row>
    <row r="78" spans="1:6" x14ac:dyDescent="0.25">
      <c r="A78" s="8"/>
      <c r="B78" s="8"/>
      <c r="C78" s="8"/>
      <c r="D78" s="8"/>
      <c r="E78" s="8"/>
      <c r="F78" s="8"/>
    </row>
    <row r="79" spans="1:6" x14ac:dyDescent="0.25">
      <c r="A79" s="8"/>
      <c r="B79" s="8"/>
      <c r="C79" s="8"/>
      <c r="D79" s="8"/>
      <c r="E79" s="8"/>
      <c r="F79" s="8"/>
    </row>
    <row r="80" spans="1:6" x14ac:dyDescent="0.25">
      <c r="A80" s="8"/>
      <c r="B80" s="8"/>
      <c r="C80" s="8"/>
      <c r="D80" s="8"/>
      <c r="E80" s="8"/>
      <c r="F80" s="8"/>
    </row>
    <row r="81" spans="1:6" x14ac:dyDescent="0.25">
      <c r="A81" s="8"/>
      <c r="B81" s="8"/>
      <c r="C81" s="8"/>
      <c r="D81" s="8"/>
      <c r="E81" s="8"/>
      <c r="F81" s="8"/>
    </row>
    <row r="82" spans="1:6" x14ac:dyDescent="0.25">
      <c r="A82" s="8"/>
      <c r="B82" s="8"/>
      <c r="C82" s="8"/>
      <c r="D82" s="8"/>
      <c r="E82" s="8"/>
      <c r="F82" s="8"/>
    </row>
    <row r="83" spans="1:6" x14ac:dyDescent="0.25">
      <c r="A83" s="8"/>
      <c r="B83" s="8"/>
      <c r="C83" s="8"/>
      <c r="D83" s="8"/>
      <c r="E83" s="8"/>
      <c r="F83" s="8"/>
    </row>
    <row r="84" spans="1:6" x14ac:dyDescent="0.25">
      <c r="A84" s="8"/>
      <c r="B84" s="8"/>
      <c r="C84" s="8"/>
      <c r="D84" s="8"/>
      <c r="E84" s="8"/>
      <c r="F84" s="8"/>
    </row>
    <row r="85" spans="1:6" x14ac:dyDescent="0.25">
      <c r="A85" s="8"/>
      <c r="B85" s="8"/>
      <c r="C85" s="8"/>
      <c r="D85" s="8"/>
      <c r="E85" s="8"/>
      <c r="F85" s="8"/>
    </row>
    <row r="86" spans="1:6" x14ac:dyDescent="0.25">
      <c r="A86" s="8"/>
      <c r="B86" s="8"/>
      <c r="C86" s="8"/>
      <c r="D86" s="8"/>
      <c r="E86" s="8"/>
      <c r="F86" s="8"/>
    </row>
    <row r="87" spans="1:6" x14ac:dyDescent="0.25">
      <c r="A87" s="8"/>
      <c r="B87" s="8"/>
      <c r="C87" s="8"/>
      <c r="D87" s="8"/>
      <c r="E87" s="8"/>
      <c r="F87" s="8"/>
    </row>
    <row r="88" spans="1:6" x14ac:dyDescent="0.25">
      <c r="A88" s="8"/>
      <c r="B88" s="8"/>
      <c r="C88" s="8"/>
      <c r="D88" s="8"/>
      <c r="E88" s="8"/>
      <c r="F88" s="8"/>
    </row>
    <row r="89" spans="1:6" x14ac:dyDescent="0.25">
      <c r="A89" s="8"/>
      <c r="B89" s="8"/>
      <c r="C89" s="8"/>
      <c r="D89" s="8"/>
      <c r="E89" s="8"/>
      <c r="F89" s="8"/>
    </row>
    <row r="90" spans="1:6" x14ac:dyDescent="0.25">
      <c r="A90" s="8"/>
      <c r="B90" s="8"/>
      <c r="C90" s="8"/>
      <c r="D90" s="8"/>
      <c r="E90" s="8"/>
      <c r="F90" s="8"/>
    </row>
    <row r="91" spans="1:6" x14ac:dyDescent="0.25">
      <c r="A91" s="8"/>
      <c r="B91" s="8"/>
      <c r="C91" s="8"/>
      <c r="D91" s="8"/>
      <c r="E91" s="8"/>
      <c r="F91" s="8"/>
    </row>
    <row r="92" spans="1:6" x14ac:dyDescent="0.25">
      <c r="A92" s="8"/>
      <c r="B92" s="8"/>
      <c r="C92" s="8"/>
      <c r="D92" s="8"/>
      <c r="E92" s="8"/>
      <c r="F92" s="8"/>
    </row>
    <row r="93" spans="1:6" x14ac:dyDescent="0.25">
      <c r="A93" s="8"/>
      <c r="B93" s="8"/>
      <c r="C93" s="8"/>
      <c r="D93" s="8"/>
      <c r="E93" s="8"/>
      <c r="F93" s="8"/>
    </row>
    <row r="94" spans="1:6" x14ac:dyDescent="0.25">
      <c r="A94" s="8"/>
      <c r="B94" s="8"/>
      <c r="C94" s="8"/>
      <c r="D94" s="8"/>
      <c r="E94" s="8"/>
      <c r="F94" s="8"/>
    </row>
    <row r="95" spans="1:6" x14ac:dyDescent="0.25">
      <c r="A95" s="8"/>
      <c r="B95" s="8"/>
      <c r="C95" s="8"/>
      <c r="D95" s="8"/>
      <c r="E95" s="8"/>
      <c r="F95" s="8"/>
    </row>
    <row r="96" spans="1:6" x14ac:dyDescent="0.25">
      <c r="A96" s="8"/>
      <c r="B96" s="8"/>
      <c r="C96" s="8"/>
      <c r="D96" s="8"/>
      <c r="E96" s="8"/>
      <c r="F96" s="8"/>
    </row>
    <row r="97" spans="1:6" x14ac:dyDescent="0.25">
      <c r="A97" s="8"/>
      <c r="B97" s="8"/>
      <c r="C97" s="8"/>
      <c r="D97" s="8"/>
      <c r="E97" s="8"/>
      <c r="F97" s="8"/>
    </row>
    <row r="98" spans="1:6" x14ac:dyDescent="0.25">
      <c r="A98" s="8"/>
      <c r="B98" s="8"/>
      <c r="C98" s="8"/>
      <c r="D98" s="8"/>
      <c r="E98" s="8"/>
      <c r="F98" s="8"/>
    </row>
    <row r="99" spans="1:6" x14ac:dyDescent="0.25">
      <c r="A99" s="8"/>
      <c r="B99" s="8"/>
      <c r="C99" s="8"/>
      <c r="D99" s="8"/>
      <c r="E99" s="8"/>
      <c r="F99" s="8"/>
    </row>
    <row r="100" spans="1:6" x14ac:dyDescent="0.25">
      <c r="A100" s="8"/>
      <c r="B100" s="8"/>
      <c r="C100" s="8"/>
      <c r="D100" s="8"/>
      <c r="E100" s="8"/>
      <c r="F100" s="8"/>
    </row>
    <row r="101" spans="1:6" x14ac:dyDescent="0.25">
      <c r="A101" s="8"/>
      <c r="B101" s="8"/>
      <c r="C101" s="8"/>
      <c r="D101" s="8"/>
      <c r="E101" s="8"/>
      <c r="F101" s="8"/>
    </row>
    <row r="102" spans="1:6" x14ac:dyDescent="0.25">
      <c r="A102" s="8"/>
      <c r="B102" s="8"/>
      <c r="C102" s="8"/>
      <c r="D102" s="8"/>
      <c r="E102" s="8"/>
      <c r="F102" s="8"/>
    </row>
    <row r="103" spans="1:6" x14ac:dyDescent="0.25">
      <c r="A103" s="8"/>
      <c r="B103" s="8"/>
      <c r="C103" s="8"/>
      <c r="D103" s="8"/>
      <c r="E103" s="8"/>
      <c r="F103" s="8"/>
    </row>
    <row r="104" spans="1:6" x14ac:dyDescent="0.25">
      <c r="A104" s="8"/>
      <c r="B104" s="8"/>
      <c r="C104" s="8"/>
      <c r="D104" s="8"/>
      <c r="E104" s="8"/>
      <c r="F104" s="8"/>
    </row>
    <row r="105" spans="1:6" x14ac:dyDescent="0.25">
      <c r="A105" s="8"/>
      <c r="B105" s="8"/>
      <c r="C105" s="8"/>
      <c r="D105" s="8"/>
      <c r="E105" s="8"/>
      <c r="F105" s="8"/>
    </row>
    <row r="106" spans="1:6" x14ac:dyDescent="0.25">
      <c r="A106" s="8"/>
      <c r="B106" s="8"/>
      <c r="C106" s="8"/>
      <c r="D106" s="8"/>
      <c r="E106" s="8"/>
      <c r="F106" s="8"/>
    </row>
    <row r="107" spans="1:6" x14ac:dyDescent="0.25">
      <c r="A107" s="8"/>
      <c r="B107" s="8"/>
      <c r="C107" s="8"/>
      <c r="D107" s="8"/>
      <c r="E107" s="8"/>
      <c r="F107" s="8"/>
    </row>
    <row r="108" spans="1:6" x14ac:dyDescent="0.25">
      <c r="A108" s="8"/>
      <c r="B108" s="8"/>
      <c r="C108" s="8"/>
      <c r="D108" s="8"/>
      <c r="E108" s="8"/>
      <c r="F108" s="8"/>
    </row>
    <row r="109" spans="1:6" x14ac:dyDescent="0.25">
      <c r="A109" s="8"/>
      <c r="B109" s="8"/>
      <c r="C109" s="8"/>
      <c r="D109" s="8"/>
      <c r="E109" s="8"/>
      <c r="F109" s="8"/>
    </row>
    <row r="110" spans="1:6" x14ac:dyDescent="0.25">
      <c r="A110" s="8"/>
      <c r="B110" s="8"/>
      <c r="C110" s="8"/>
      <c r="D110" s="8"/>
      <c r="E110" s="8"/>
      <c r="F110" s="8"/>
    </row>
    <row r="111" spans="1:6" x14ac:dyDescent="0.25">
      <c r="A111" s="8"/>
      <c r="B111" s="8"/>
      <c r="C111" s="8"/>
      <c r="D111" s="8"/>
      <c r="E111" s="8"/>
      <c r="F111" s="8"/>
    </row>
    <row r="112" spans="1:6" x14ac:dyDescent="0.25">
      <c r="A112" s="8"/>
      <c r="B112" s="8"/>
      <c r="C112" s="8"/>
      <c r="D112" s="8"/>
      <c r="E112" s="8"/>
      <c r="F112" s="8"/>
    </row>
    <row r="113" spans="1:6" x14ac:dyDescent="0.25">
      <c r="A113" s="8"/>
      <c r="B113" s="8"/>
      <c r="C113" s="8"/>
      <c r="D113" s="8"/>
      <c r="E113" s="8"/>
      <c r="F113" s="8"/>
    </row>
    <row r="114" spans="1:6" x14ac:dyDescent="0.25">
      <c r="A114" s="8"/>
      <c r="B114" s="8"/>
      <c r="C114" s="8"/>
      <c r="D114" s="8"/>
      <c r="E114" s="8"/>
      <c r="F114" s="8"/>
    </row>
    <row r="115" spans="1:6" x14ac:dyDescent="0.25">
      <c r="A115" s="8"/>
      <c r="B115" s="8"/>
      <c r="C115" s="8"/>
      <c r="D115" s="8"/>
      <c r="E115" s="8"/>
      <c r="F115" s="8"/>
    </row>
    <row r="116" spans="1:6" x14ac:dyDescent="0.25">
      <c r="A116" s="8"/>
      <c r="B116" s="8"/>
      <c r="C116" s="8"/>
      <c r="D116" s="8"/>
      <c r="E116" s="8"/>
      <c r="F116" s="8"/>
    </row>
    <row r="117" spans="1:6" x14ac:dyDescent="0.25">
      <c r="A117" s="8"/>
      <c r="B117" s="8"/>
      <c r="C117" s="8"/>
      <c r="D117" s="8"/>
      <c r="E117" s="8"/>
      <c r="F117" s="8"/>
    </row>
    <row r="118" spans="1:6" x14ac:dyDescent="0.25">
      <c r="A118" s="8"/>
      <c r="B118" s="8"/>
      <c r="C118" s="8"/>
      <c r="D118" s="8"/>
      <c r="E118" s="8"/>
      <c r="F118" s="8"/>
    </row>
    <row r="119" spans="1:6" x14ac:dyDescent="0.25">
      <c r="A119" s="8"/>
      <c r="B119" s="8"/>
      <c r="C119" s="8"/>
      <c r="D119" s="8"/>
      <c r="E119" s="8"/>
      <c r="F119" s="8"/>
    </row>
    <row r="120" spans="1:6" x14ac:dyDescent="0.25">
      <c r="A120" s="8"/>
      <c r="B120" s="8"/>
      <c r="C120" s="8"/>
      <c r="D120" s="8"/>
      <c r="E120" s="8"/>
      <c r="F120" s="8"/>
    </row>
    <row r="121" spans="1:6" x14ac:dyDescent="0.25">
      <c r="A121" s="8"/>
      <c r="B121" s="8"/>
      <c r="C121" s="8"/>
      <c r="D121" s="8"/>
      <c r="E121" s="8"/>
      <c r="F121" s="8"/>
    </row>
    <row r="122" spans="1:6" x14ac:dyDescent="0.25">
      <c r="A122" s="8"/>
      <c r="B122" s="8"/>
      <c r="C122" s="8"/>
      <c r="D122" s="8"/>
      <c r="E122" s="8"/>
      <c r="F122" s="8"/>
    </row>
    <row r="123" spans="1:6" x14ac:dyDescent="0.25">
      <c r="A123" s="8"/>
      <c r="B123" s="8"/>
      <c r="C123" s="8"/>
      <c r="D123" s="8"/>
      <c r="E123" s="8"/>
      <c r="F123" s="8"/>
    </row>
    <row r="124" spans="1:6" x14ac:dyDescent="0.25">
      <c r="A124" s="8"/>
      <c r="B124" s="8"/>
      <c r="C124" s="8"/>
      <c r="D124" s="8"/>
      <c r="E124" s="8"/>
      <c r="F124" s="8"/>
    </row>
    <row r="125" spans="1:6" x14ac:dyDescent="0.25">
      <c r="A125" s="8"/>
      <c r="B125" s="8"/>
      <c r="C125" s="8"/>
      <c r="D125" s="8"/>
      <c r="E125" s="8"/>
      <c r="F125" s="8"/>
    </row>
    <row r="126" spans="1:6" x14ac:dyDescent="0.25">
      <c r="A126" s="8"/>
      <c r="B126" s="8"/>
      <c r="C126" s="8"/>
      <c r="D126" s="8"/>
      <c r="E126" s="8"/>
      <c r="F126" s="8"/>
    </row>
    <row r="127" spans="1:6" x14ac:dyDescent="0.25">
      <c r="A127" s="8"/>
      <c r="B127" s="8"/>
      <c r="C127" s="8"/>
      <c r="D127" s="8"/>
      <c r="E127" s="8"/>
      <c r="F127" s="8"/>
    </row>
    <row r="128" spans="1:6" x14ac:dyDescent="0.25">
      <c r="A128" s="8"/>
      <c r="B128" s="8"/>
      <c r="C128" s="8"/>
      <c r="D128" s="8"/>
      <c r="E128" s="8"/>
      <c r="F128" s="8"/>
    </row>
    <row r="129" spans="1:6" x14ac:dyDescent="0.25">
      <c r="A129" s="8"/>
      <c r="B129" s="8"/>
      <c r="C129" s="8"/>
      <c r="D129" s="8"/>
      <c r="E129" s="8"/>
      <c r="F129" s="8"/>
    </row>
    <row r="130" spans="1:6" x14ac:dyDescent="0.25">
      <c r="A130" s="8"/>
      <c r="B130" s="8"/>
      <c r="C130" s="8"/>
      <c r="D130" s="8"/>
      <c r="E130" s="8"/>
      <c r="F130" s="8"/>
    </row>
    <row r="131" spans="1:6" x14ac:dyDescent="0.25">
      <c r="A131" s="8"/>
      <c r="B131" s="8"/>
      <c r="C131" s="8"/>
      <c r="D131" s="8"/>
      <c r="E131" s="8"/>
      <c r="F131" s="8"/>
    </row>
    <row r="132" spans="1:6" x14ac:dyDescent="0.25">
      <c r="A132" s="8"/>
      <c r="B132" s="8"/>
      <c r="C132" s="8"/>
      <c r="D132" s="8"/>
      <c r="E132" s="8"/>
      <c r="F132" s="8"/>
    </row>
    <row r="133" spans="1:6" x14ac:dyDescent="0.25">
      <c r="A133" s="8"/>
      <c r="B133" s="8"/>
      <c r="C133" s="8"/>
      <c r="D133" s="8"/>
      <c r="E133" s="8"/>
      <c r="F133" s="8"/>
    </row>
    <row r="134" spans="1:6" x14ac:dyDescent="0.25">
      <c r="A134" s="8"/>
      <c r="B134" s="8"/>
      <c r="C134" s="8"/>
      <c r="D134" s="8"/>
      <c r="E134" s="8"/>
      <c r="F134" s="8"/>
    </row>
    <row r="135" spans="1:6" x14ac:dyDescent="0.25">
      <c r="A135" s="8"/>
      <c r="B135" s="8"/>
      <c r="C135" s="8"/>
      <c r="D135" s="8"/>
      <c r="E135" s="8"/>
      <c r="F135" s="8"/>
    </row>
    <row r="136" spans="1:6" x14ac:dyDescent="0.25">
      <c r="A136" s="8"/>
      <c r="B136" s="8"/>
      <c r="C136" s="8"/>
      <c r="D136" s="8"/>
      <c r="E136" s="8"/>
      <c r="F136" s="8"/>
    </row>
    <row r="137" spans="1:6" x14ac:dyDescent="0.25">
      <c r="A137" s="8"/>
      <c r="B137" s="8"/>
      <c r="C137" s="8"/>
      <c r="D137" s="8"/>
      <c r="E137" s="8"/>
      <c r="F137" s="8"/>
    </row>
    <row r="138" spans="1:6" x14ac:dyDescent="0.25">
      <c r="A138" s="8"/>
      <c r="B138" s="8"/>
      <c r="C138" s="8"/>
      <c r="D138" s="8"/>
      <c r="E138" s="8"/>
      <c r="F138" s="8"/>
    </row>
    <row r="139" spans="1:6" x14ac:dyDescent="0.25">
      <c r="A139" s="8"/>
      <c r="B139" s="8"/>
      <c r="C139" s="8"/>
      <c r="D139" s="8"/>
      <c r="E139" s="8"/>
      <c r="F139" s="8"/>
    </row>
    <row r="140" spans="1:6" x14ac:dyDescent="0.25">
      <c r="A140" s="8"/>
      <c r="B140" s="8"/>
      <c r="C140" s="8"/>
      <c r="D140" s="8"/>
      <c r="E140" s="8"/>
      <c r="F140" s="8"/>
    </row>
    <row r="141" spans="1:6" x14ac:dyDescent="0.25">
      <c r="A141" s="8"/>
      <c r="B141" s="8"/>
      <c r="C141" s="8"/>
      <c r="D141" s="8"/>
      <c r="E141" s="8"/>
      <c r="F141" s="8"/>
    </row>
    <row r="142" spans="1:6" x14ac:dyDescent="0.25">
      <c r="A142" s="8"/>
      <c r="B142" s="8"/>
      <c r="C142" s="8"/>
      <c r="D142" s="8"/>
      <c r="E142" s="8"/>
      <c r="F142" s="8"/>
    </row>
    <row r="143" spans="1:6" x14ac:dyDescent="0.25">
      <c r="A143" s="8"/>
      <c r="B143" s="8"/>
      <c r="C143" s="8"/>
      <c r="D143" s="8"/>
      <c r="E143" s="8"/>
      <c r="F143" s="8"/>
    </row>
    <row r="144" spans="1:6" x14ac:dyDescent="0.25">
      <c r="A144" s="8"/>
      <c r="B144" s="8"/>
      <c r="C144" s="8"/>
      <c r="D144" s="8"/>
      <c r="E144" s="8"/>
      <c r="F144" s="8"/>
    </row>
    <row r="145" spans="1:6" x14ac:dyDescent="0.25">
      <c r="A145" s="8"/>
      <c r="B145" s="8"/>
      <c r="C145" s="8"/>
      <c r="D145" s="8"/>
      <c r="E145" s="8"/>
      <c r="F145" s="8"/>
    </row>
    <row r="146" spans="1:6" x14ac:dyDescent="0.25">
      <c r="A146" s="8"/>
      <c r="B146" s="8"/>
      <c r="C146" s="8"/>
      <c r="D146" s="8"/>
      <c r="E146" s="8"/>
      <c r="F146" s="8"/>
    </row>
    <row r="147" spans="1:6" x14ac:dyDescent="0.25">
      <c r="A147" s="8"/>
      <c r="B147" s="8"/>
      <c r="C147" s="8"/>
      <c r="D147" s="8"/>
      <c r="E147" s="8"/>
      <c r="F147" s="8"/>
    </row>
    <row r="148" spans="1:6" x14ac:dyDescent="0.25">
      <c r="A148" s="8"/>
      <c r="B148" s="8"/>
      <c r="C148" s="8"/>
      <c r="D148" s="8"/>
      <c r="E148" s="8"/>
      <c r="F148" s="8"/>
    </row>
    <row r="149" spans="1:6" x14ac:dyDescent="0.25">
      <c r="A149" s="8"/>
      <c r="B149" s="8"/>
      <c r="C149" s="8"/>
      <c r="D149" s="8"/>
      <c r="E149" s="8"/>
      <c r="F149" s="8"/>
    </row>
    <row r="150" spans="1:6" x14ac:dyDescent="0.25">
      <c r="A150" s="8"/>
      <c r="B150" s="8"/>
      <c r="C150" s="8"/>
      <c r="D150" s="8"/>
      <c r="E150" s="8"/>
      <c r="F150" s="8"/>
    </row>
    <row r="151" spans="1:6" x14ac:dyDescent="0.25">
      <c r="A151" s="8"/>
      <c r="B151" s="8"/>
      <c r="C151" s="8"/>
      <c r="D151" s="8"/>
      <c r="E151" s="8"/>
      <c r="F151" s="8"/>
    </row>
    <row r="152" spans="1:6" x14ac:dyDescent="0.25">
      <c r="A152" s="8"/>
      <c r="B152" s="8"/>
      <c r="C152" s="8"/>
      <c r="D152" s="8"/>
      <c r="E152" s="8"/>
      <c r="F152" s="8"/>
    </row>
    <row r="153" spans="1:6" x14ac:dyDescent="0.25">
      <c r="A153" s="8"/>
      <c r="B153" s="8"/>
      <c r="C153" s="8"/>
      <c r="D153" s="8"/>
      <c r="E153" s="8"/>
      <c r="F153" s="8"/>
    </row>
    <row r="154" spans="1:6" x14ac:dyDescent="0.25">
      <c r="A154" s="8"/>
      <c r="B154" s="8"/>
      <c r="C154" s="8"/>
      <c r="D154" s="8"/>
      <c r="E154" s="8"/>
      <c r="F154" s="8"/>
    </row>
    <row r="155" spans="1:6" x14ac:dyDescent="0.25">
      <c r="A155" s="8"/>
      <c r="B155" s="8"/>
      <c r="C155" s="8"/>
      <c r="D155" s="8"/>
      <c r="E155" s="8"/>
      <c r="F155" s="8"/>
    </row>
    <row r="156" spans="1:6" x14ac:dyDescent="0.25">
      <c r="A156" s="8"/>
      <c r="B156" s="8"/>
      <c r="C156" s="8"/>
      <c r="D156" s="8"/>
      <c r="E156" s="8"/>
      <c r="F156" s="8"/>
    </row>
    <row r="157" spans="1:6" x14ac:dyDescent="0.25">
      <c r="A157" s="8"/>
      <c r="B157" s="8"/>
      <c r="C157" s="8"/>
      <c r="D157" s="8"/>
      <c r="E157" s="8"/>
      <c r="F157" s="8"/>
    </row>
    <row r="158" spans="1:6" x14ac:dyDescent="0.25">
      <c r="A158" s="8"/>
      <c r="B158" s="8"/>
      <c r="C158" s="8"/>
      <c r="D158" s="8"/>
      <c r="E158" s="8"/>
      <c r="F158" s="8"/>
    </row>
    <row r="159" spans="1:6" x14ac:dyDescent="0.25">
      <c r="A159" s="8"/>
      <c r="B159" s="8"/>
      <c r="C159" s="8"/>
      <c r="D159" s="8"/>
      <c r="E159" s="8"/>
      <c r="F159" s="8"/>
    </row>
    <row r="160" spans="1:6" x14ac:dyDescent="0.25">
      <c r="A160" s="8"/>
      <c r="B160" s="8"/>
      <c r="C160" s="8"/>
      <c r="D160" s="8"/>
      <c r="E160" s="8"/>
      <c r="F160" s="8"/>
    </row>
    <row r="161" spans="1:6" x14ac:dyDescent="0.25">
      <c r="A161" s="8"/>
      <c r="B161" s="8"/>
      <c r="C161" s="8"/>
      <c r="D161" s="8"/>
      <c r="E161" s="8"/>
      <c r="F161" s="8"/>
    </row>
    <row r="162" spans="1:6" x14ac:dyDescent="0.25">
      <c r="A162" s="8"/>
      <c r="B162" s="8"/>
      <c r="C162" s="8"/>
      <c r="D162" s="8"/>
      <c r="E162" s="8"/>
      <c r="F162" s="8"/>
    </row>
    <row r="163" spans="1:6" x14ac:dyDescent="0.25">
      <c r="A163" s="8"/>
      <c r="B163" s="8"/>
      <c r="C163" s="8"/>
      <c r="D163" s="8"/>
      <c r="E163" s="8"/>
      <c r="F163" s="8"/>
    </row>
    <row r="164" spans="1:6" x14ac:dyDescent="0.25">
      <c r="A164" s="8"/>
      <c r="B164" s="8"/>
      <c r="C164" s="8"/>
      <c r="D164" s="8"/>
      <c r="E164" s="8"/>
      <c r="F164" s="8"/>
    </row>
    <row r="165" spans="1:6" x14ac:dyDescent="0.25">
      <c r="A165" s="8"/>
      <c r="B165" s="8"/>
      <c r="C165" s="8"/>
      <c r="D165" s="8"/>
      <c r="E165" s="8"/>
      <c r="F165" s="8"/>
    </row>
    <row r="166" spans="1:6" x14ac:dyDescent="0.25">
      <c r="A166" s="8"/>
      <c r="B166" s="8"/>
      <c r="C166" s="8"/>
      <c r="D166" s="8"/>
      <c r="E166" s="8"/>
      <c r="F166" s="8"/>
    </row>
    <row r="167" spans="1:6" x14ac:dyDescent="0.25">
      <c r="A167" s="8"/>
      <c r="B167" s="8"/>
      <c r="C167" s="8"/>
      <c r="D167" s="8"/>
      <c r="E167" s="8"/>
      <c r="F167" s="8"/>
    </row>
    <row r="168" spans="1:6" x14ac:dyDescent="0.25">
      <c r="A168" s="8"/>
      <c r="B168" s="8"/>
      <c r="C168" s="8"/>
      <c r="D168" s="8"/>
      <c r="E168" s="8"/>
      <c r="F168" s="8"/>
    </row>
    <row r="169" spans="1:6" x14ac:dyDescent="0.25">
      <c r="A169" s="8"/>
      <c r="B169" s="8"/>
      <c r="C169" s="8"/>
      <c r="D169" s="8"/>
      <c r="E169" s="8"/>
      <c r="F169" s="8"/>
    </row>
    <row r="170" spans="1:6" x14ac:dyDescent="0.25">
      <c r="A170" s="8"/>
      <c r="B170" s="8"/>
      <c r="C170" s="8"/>
      <c r="D170" s="8"/>
      <c r="E170" s="8"/>
      <c r="F170" s="8"/>
    </row>
    <row r="171" spans="1:6" x14ac:dyDescent="0.25">
      <c r="A171" s="8"/>
      <c r="B171" s="8"/>
      <c r="C171" s="8"/>
      <c r="D171" s="8"/>
      <c r="E171" s="8"/>
      <c r="F171" s="8"/>
    </row>
    <row r="172" spans="1:6" x14ac:dyDescent="0.25">
      <c r="A172" s="8"/>
      <c r="B172" s="8"/>
      <c r="C172" s="8"/>
      <c r="D172" s="8"/>
      <c r="E172" s="8"/>
      <c r="F172" s="8"/>
    </row>
    <row r="173" spans="1:6" x14ac:dyDescent="0.25">
      <c r="A173" s="8"/>
      <c r="B173" s="8"/>
      <c r="C173" s="8"/>
      <c r="D173" s="8"/>
      <c r="E173" s="8"/>
      <c r="F173" s="8"/>
    </row>
    <row r="174" spans="1:6" x14ac:dyDescent="0.25">
      <c r="A174" s="8"/>
      <c r="B174" s="8"/>
      <c r="C174" s="8"/>
      <c r="D174" s="8"/>
      <c r="E174" s="8"/>
      <c r="F174" s="8"/>
    </row>
    <row r="175" spans="1:6" x14ac:dyDescent="0.25">
      <c r="A175" s="8"/>
      <c r="B175" s="8"/>
      <c r="C175" s="8"/>
      <c r="D175" s="8"/>
      <c r="E175" s="8"/>
      <c r="F175" s="8"/>
    </row>
    <row r="176" spans="1:6" x14ac:dyDescent="0.25">
      <c r="A176" s="8"/>
      <c r="B176" s="8"/>
      <c r="C176" s="8"/>
      <c r="D176" s="8"/>
      <c r="E176" s="8"/>
      <c r="F176" s="8"/>
    </row>
    <row r="177" spans="1:6" x14ac:dyDescent="0.25">
      <c r="A177" s="8"/>
      <c r="B177" s="8"/>
      <c r="C177" s="8"/>
      <c r="D177" s="8"/>
      <c r="E177" s="8"/>
      <c r="F177" s="8"/>
    </row>
    <row r="178" spans="1:6" x14ac:dyDescent="0.25">
      <c r="A178" s="8"/>
      <c r="B178" s="8"/>
      <c r="C178" s="8"/>
      <c r="D178" s="8"/>
      <c r="E178" s="8"/>
      <c r="F178" s="8"/>
    </row>
    <row r="179" spans="1:6" x14ac:dyDescent="0.25">
      <c r="A179" s="8"/>
      <c r="B179" s="8"/>
      <c r="C179" s="8"/>
      <c r="D179" s="8"/>
      <c r="E179" s="8"/>
      <c r="F179" s="8"/>
    </row>
    <row r="180" spans="1:6" x14ac:dyDescent="0.25">
      <c r="A180" s="8"/>
      <c r="B180" s="8"/>
      <c r="C180" s="8"/>
      <c r="D180" s="8"/>
      <c r="E180" s="8"/>
      <c r="F180" s="8"/>
    </row>
    <row r="181" spans="1:6" x14ac:dyDescent="0.25">
      <c r="A181" s="8"/>
      <c r="B181" s="8"/>
      <c r="C181" s="8"/>
      <c r="D181" s="8"/>
      <c r="E181" s="8"/>
      <c r="F181" s="8"/>
    </row>
    <row r="182" spans="1:6" x14ac:dyDescent="0.25">
      <c r="A182" s="8"/>
      <c r="B182" s="8"/>
      <c r="C182" s="8"/>
      <c r="D182" s="8"/>
      <c r="E182" s="8"/>
      <c r="F182" s="8"/>
    </row>
    <row r="183" spans="1:6" x14ac:dyDescent="0.25">
      <c r="A183" s="8"/>
      <c r="B183" s="8"/>
      <c r="C183" s="8"/>
      <c r="D183" s="8"/>
      <c r="E183" s="8"/>
      <c r="F183" s="8"/>
    </row>
    <row r="184" spans="1:6" x14ac:dyDescent="0.25">
      <c r="A184" s="8"/>
      <c r="B184" s="8"/>
      <c r="C184" s="8"/>
      <c r="D184" s="8"/>
      <c r="E184" s="8"/>
      <c r="F184" s="8"/>
    </row>
    <row r="185" spans="1:6" x14ac:dyDescent="0.25">
      <c r="A185" s="8"/>
      <c r="B185" s="8"/>
      <c r="C185" s="8"/>
      <c r="D185" s="8"/>
      <c r="E185" s="8"/>
      <c r="F185" s="8"/>
    </row>
    <row r="186" spans="1:6" x14ac:dyDescent="0.25">
      <c r="A186" s="8"/>
      <c r="B186" s="8"/>
      <c r="C186" s="8"/>
      <c r="D186" s="8"/>
      <c r="E186" s="8"/>
      <c r="F186" s="8"/>
    </row>
    <row r="187" spans="1:6" x14ac:dyDescent="0.25">
      <c r="A187" s="8"/>
      <c r="B187" s="8"/>
      <c r="C187" s="8"/>
      <c r="D187" s="8"/>
      <c r="E187" s="8"/>
      <c r="F187" s="8"/>
    </row>
    <row r="188" spans="1:6" x14ac:dyDescent="0.25">
      <c r="A188" s="8"/>
      <c r="B188" s="8"/>
      <c r="C188" s="8"/>
      <c r="D188" s="8"/>
      <c r="E188" s="8"/>
      <c r="F188" s="8"/>
    </row>
    <row r="189" spans="1:6" x14ac:dyDescent="0.25">
      <c r="A189" s="8"/>
      <c r="B189" s="8"/>
      <c r="C189" s="8"/>
      <c r="D189" s="8"/>
      <c r="E189" s="8"/>
      <c r="F189" s="8"/>
    </row>
    <row r="190" spans="1:6" x14ac:dyDescent="0.25">
      <c r="A190" s="8"/>
      <c r="B190" s="8"/>
      <c r="C190" s="8"/>
      <c r="D190" s="8"/>
      <c r="E190" s="8"/>
      <c r="F190" s="8"/>
    </row>
    <row r="191" spans="1:6" x14ac:dyDescent="0.25">
      <c r="A191" s="8"/>
      <c r="B191" s="8"/>
      <c r="C191" s="8"/>
      <c r="D191" s="8"/>
      <c r="E191" s="8"/>
      <c r="F191" s="8"/>
    </row>
    <row r="192" spans="1:6" x14ac:dyDescent="0.25">
      <c r="A192" s="8"/>
      <c r="B192" s="8"/>
      <c r="C192" s="8"/>
      <c r="D192" s="8"/>
      <c r="E192" s="8"/>
      <c r="F192" s="8"/>
    </row>
    <row r="193" spans="1:6" x14ac:dyDescent="0.25">
      <c r="A193" s="8"/>
      <c r="B193" s="8"/>
      <c r="C193" s="8"/>
      <c r="D193" s="8"/>
      <c r="E193" s="8"/>
      <c r="F193" s="8"/>
    </row>
    <row r="194" spans="1:6" x14ac:dyDescent="0.25">
      <c r="A194" s="8"/>
      <c r="B194" s="8"/>
      <c r="C194" s="8"/>
      <c r="D194" s="8"/>
      <c r="E194" s="8"/>
      <c r="F194" s="8"/>
    </row>
    <row r="195" spans="1:6" x14ac:dyDescent="0.25">
      <c r="A195" s="8"/>
      <c r="B195" s="8"/>
      <c r="C195" s="8"/>
      <c r="D195" s="8"/>
      <c r="E195" s="8"/>
      <c r="F195" s="8"/>
    </row>
    <row r="196" spans="1:6" x14ac:dyDescent="0.25">
      <c r="A196" s="8"/>
      <c r="B196" s="8"/>
      <c r="C196" s="8"/>
      <c r="D196" s="8"/>
      <c r="E196" s="8"/>
      <c r="F196" s="8"/>
    </row>
    <row r="197" spans="1:6" x14ac:dyDescent="0.25">
      <c r="A197" s="8"/>
      <c r="B197" s="8"/>
      <c r="C197" s="8"/>
      <c r="D197" s="8"/>
      <c r="E197" s="8"/>
      <c r="F197" s="8"/>
    </row>
    <row r="198" spans="1:6" x14ac:dyDescent="0.25">
      <c r="A198" s="8"/>
      <c r="B198" s="8"/>
      <c r="C198" s="8"/>
      <c r="D198" s="8"/>
      <c r="E198" s="8"/>
      <c r="F198" s="8"/>
    </row>
    <row r="199" spans="1:6" x14ac:dyDescent="0.25">
      <c r="A199" s="8"/>
      <c r="B199" s="8"/>
      <c r="C199" s="8"/>
      <c r="D199" s="8"/>
      <c r="E199" s="8"/>
      <c r="F199" s="8"/>
    </row>
    <row r="200" spans="1:6" x14ac:dyDescent="0.25">
      <c r="A200" s="8"/>
      <c r="B200" s="8"/>
      <c r="C200" s="8"/>
      <c r="D200" s="8"/>
      <c r="E200" s="8"/>
      <c r="F200" s="8"/>
    </row>
    <row r="201" spans="1:6" x14ac:dyDescent="0.25">
      <c r="A201" s="8"/>
      <c r="B201" s="8"/>
      <c r="C201" s="8"/>
      <c r="D201" s="8"/>
      <c r="E201" s="8"/>
      <c r="F201" s="8"/>
    </row>
    <row r="202" spans="1:6" x14ac:dyDescent="0.25">
      <c r="A202" s="8"/>
      <c r="B202" s="8"/>
      <c r="C202" s="8"/>
      <c r="D202" s="8"/>
      <c r="E202" s="8"/>
      <c r="F202" s="8"/>
    </row>
    <row r="203" spans="1:6" x14ac:dyDescent="0.25">
      <c r="A203" s="8"/>
      <c r="B203" s="8"/>
      <c r="C203" s="8"/>
      <c r="D203" s="8"/>
      <c r="E203" s="8"/>
      <c r="F203" s="8"/>
    </row>
    <row r="204" spans="1:6" x14ac:dyDescent="0.25">
      <c r="A204" s="8"/>
      <c r="B204" s="8"/>
      <c r="C204" s="8"/>
      <c r="D204" s="8"/>
      <c r="E204" s="8"/>
      <c r="F204" s="8"/>
    </row>
    <row r="205" spans="1:6" x14ac:dyDescent="0.25">
      <c r="A205" s="8"/>
      <c r="B205" s="8"/>
      <c r="C205" s="8"/>
      <c r="D205" s="8"/>
      <c r="E205" s="8"/>
      <c r="F205" s="8"/>
    </row>
    <row r="206" spans="1:6" x14ac:dyDescent="0.25">
      <c r="A206" s="8"/>
      <c r="B206" s="8"/>
      <c r="C206" s="8"/>
      <c r="D206" s="8"/>
      <c r="E206" s="8"/>
      <c r="F206" s="8"/>
    </row>
    <row r="207" spans="1:6" x14ac:dyDescent="0.25">
      <c r="A207" s="8"/>
      <c r="B207" s="8"/>
      <c r="C207" s="8"/>
      <c r="D207" s="8"/>
      <c r="E207" s="8"/>
      <c r="F207" s="8"/>
    </row>
    <row r="208" spans="1:6" x14ac:dyDescent="0.25">
      <c r="A208" s="8"/>
      <c r="B208" s="8"/>
      <c r="C208" s="8"/>
      <c r="D208" s="8"/>
      <c r="E208" s="8"/>
      <c r="F208" s="8"/>
    </row>
    <row r="209" spans="1:6" x14ac:dyDescent="0.25">
      <c r="A209" s="8"/>
      <c r="B209" s="8"/>
      <c r="C209" s="8"/>
      <c r="D209" s="8"/>
      <c r="E209" s="8"/>
      <c r="F209" s="8"/>
    </row>
    <row r="210" spans="1:6" x14ac:dyDescent="0.25">
      <c r="A210" s="8"/>
      <c r="B210" s="8"/>
      <c r="C210" s="8"/>
      <c r="D210" s="8"/>
      <c r="E210" s="8"/>
      <c r="F210" s="8"/>
    </row>
    <row r="211" spans="1:6" x14ac:dyDescent="0.25">
      <c r="A211" s="8"/>
      <c r="B211" s="8"/>
      <c r="C211" s="8"/>
      <c r="D211" s="8"/>
      <c r="E211" s="8"/>
      <c r="F211" s="8"/>
    </row>
    <row r="212" spans="1:6" x14ac:dyDescent="0.25">
      <c r="A212" s="8"/>
      <c r="B212" s="8"/>
      <c r="C212" s="8"/>
      <c r="D212" s="8"/>
      <c r="E212" s="8"/>
      <c r="F212" s="8"/>
    </row>
    <row r="213" spans="1:6" x14ac:dyDescent="0.25">
      <c r="A213" s="8"/>
      <c r="B213" s="8"/>
      <c r="C213" s="8"/>
      <c r="D213" s="8"/>
      <c r="E213" s="8"/>
      <c r="F213" s="8"/>
    </row>
    <row r="214" spans="1:6" x14ac:dyDescent="0.25">
      <c r="A214" s="8"/>
      <c r="B214" s="8"/>
      <c r="C214" s="8"/>
      <c r="D214" s="8"/>
      <c r="E214" s="8"/>
      <c r="F214" s="8"/>
    </row>
    <row r="215" spans="1:6" x14ac:dyDescent="0.25">
      <c r="A215" s="8"/>
      <c r="B215" s="8"/>
      <c r="C215" s="8"/>
      <c r="D215" s="8"/>
      <c r="E215" s="8"/>
      <c r="F215" s="8"/>
    </row>
    <row r="216" spans="1:6" x14ac:dyDescent="0.25">
      <c r="A216" s="8"/>
      <c r="B216" s="8"/>
      <c r="C216" s="8"/>
      <c r="D216" s="8"/>
      <c r="E216" s="8"/>
      <c r="F216" s="8"/>
    </row>
    <row r="217" spans="1:6" x14ac:dyDescent="0.25">
      <c r="A217" s="8"/>
      <c r="B217" s="8"/>
      <c r="C217" s="8"/>
      <c r="D217" s="8"/>
      <c r="E217" s="8"/>
      <c r="F217" s="8"/>
    </row>
    <row r="218" spans="1:6" x14ac:dyDescent="0.25">
      <c r="A218" s="8"/>
      <c r="B218" s="8"/>
      <c r="C218" s="8"/>
      <c r="D218" s="8"/>
      <c r="E218" s="8"/>
      <c r="F218" s="8"/>
    </row>
    <row r="219" spans="1:6" x14ac:dyDescent="0.25">
      <c r="A219" s="8"/>
      <c r="B219" s="8"/>
      <c r="C219" s="8"/>
      <c r="D219" s="8"/>
      <c r="E219" s="8"/>
      <c r="F219" s="8"/>
    </row>
    <row r="220" spans="1:6" x14ac:dyDescent="0.25">
      <c r="A220" s="8"/>
      <c r="B220" s="8"/>
      <c r="C220" s="8"/>
      <c r="D220" s="8"/>
      <c r="E220" s="8"/>
      <c r="F220" s="8"/>
    </row>
    <row r="221" spans="1:6" x14ac:dyDescent="0.25">
      <c r="A221" s="8"/>
      <c r="B221" s="8"/>
      <c r="C221" s="8"/>
      <c r="D221" s="8"/>
      <c r="E221" s="8"/>
      <c r="F221" s="8"/>
    </row>
    <row r="222" spans="1:6" x14ac:dyDescent="0.25">
      <c r="A222" s="8"/>
      <c r="B222" s="8"/>
      <c r="C222" s="8"/>
      <c r="D222" s="8"/>
      <c r="E222" s="8"/>
      <c r="F222" s="8"/>
    </row>
    <row r="223" spans="1:6" x14ac:dyDescent="0.25">
      <c r="A223" s="8"/>
      <c r="B223" s="8"/>
      <c r="C223" s="8"/>
      <c r="D223" s="8"/>
      <c r="E223" s="8"/>
      <c r="F223" s="8"/>
    </row>
    <row r="224" spans="1:6" x14ac:dyDescent="0.25">
      <c r="A224" s="8"/>
      <c r="B224" s="8"/>
      <c r="C224" s="8"/>
      <c r="D224" s="8"/>
      <c r="E224" s="8"/>
      <c r="F224" s="8"/>
    </row>
    <row r="225" spans="1:6" x14ac:dyDescent="0.25">
      <c r="A225" s="8"/>
      <c r="B225" s="8"/>
      <c r="C225" s="8"/>
      <c r="D225" s="8"/>
      <c r="E225" s="8"/>
      <c r="F225" s="8"/>
    </row>
    <row r="226" spans="1:6" x14ac:dyDescent="0.25">
      <c r="A226" s="8"/>
      <c r="B226" s="8"/>
      <c r="C226" s="8"/>
      <c r="D226" s="8"/>
      <c r="E226" s="8"/>
      <c r="F226" s="8"/>
    </row>
    <row r="227" spans="1:6" x14ac:dyDescent="0.25">
      <c r="A227" s="8"/>
      <c r="B227" s="8"/>
      <c r="C227" s="8"/>
      <c r="D227" s="8"/>
      <c r="E227" s="8"/>
      <c r="F227" s="8"/>
    </row>
    <row r="228" spans="1:6" x14ac:dyDescent="0.25">
      <c r="A228" s="8"/>
      <c r="B228" s="8"/>
      <c r="C228" s="8"/>
      <c r="D228" s="8"/>
      <c r="E228" s="8"/>
      <c r="F228" s="8"/>
    </row>
    <row r="229" spans="1:6" x14ac:dyDescent="0.25">
      <c r="A229" s="8"/>
      <c r="B229" s="8"/>
      <c r="C229" s="8"/>
      <c r="D229" s="8"/>
      <c r="E229" s="8"/>
      <c r="F229" s="8"/>
    </row>
    <row r="230" spans="1:6" x14ac:dyDescent="0.25">
      <c r="A230" s="8"/>
      <c r="B230" s="8"/>
      <c r="C230" s="8"/>
      <c r="D230" s="8"/>
      <c r="E230" s="8"/>
      <c r="F230" s="8"/>
    </row>
    <row r="231" spans="1:6" x14ac:dyDescent="0.25">
      <c r="A231" s="8"/>
      <c r="B231" s="8"/>
      <c r="C231" s="8"/>
      <c r="D231" s="8"/>
      <c r="E231" s="8"/>
      <c r="F231" s="8"/>
    </row>
    <row r="232" spans="1:6" x14ac:dyDescent="0.25">
      <c r="A232" s="8"/>
      <c r="B232" s="8"/>
      <c r="C232" s="8"/>
      <c r="D232" s="8"/>
      <c r="E232" s="8"/>
      <c r="F232" s="8"/>
    </row>
    <row r="233" spans="1:6" x14ac:dyDescent="0.25">
      <c r="A233" s="8"/>
      <c r="B233" s="8"/>
      <c r="C233" s="8"/>
      <c r="D233" s="8"/>
      <c r="E233" s="8"/>
      <c r="F233" s="8"/>
    </row>
    <row r="234" spans="1:6" x14ac:dyDescent="0.25">
      <c r="A234" s="8"/>
      <c r="B234" s="8"/>
      <c r="C234" s="8"/>
      <c r="D234" s="8"/>
      <c r="E234" s="8"/>
      <c r="F234" s="8"/>
    </row>
    <row r="235" spans="1:6" x14ac:dyDescent="0.25">
      <c r="A235" s="8"/>
      <c r="B235" s="8"/>
      <c r="C235" s="8"/>
      <c r="D235" s="8"/>
      <c r="E235" s="8"/>
      <c r="F235" s="8"/>
    </row>
    <row r="236" spans="1:6" x14ac:dyDescent="0.25">
      <c r="A236" s="8"/>
      <c r="B236" s="8"/>
      <c r="C236" s="8"/>
      <c r="D236" s="8"/>
      <c r="E236" s="8"/>
      <c r="F236" s="8"/>
    </row>
    <row r="237" spans="1:6" x14ac:dyDescent="0.25">
      <c r="A237" s="8"/>
      <c r="B237" s="8"/>
      <c r="C237" s="8"/>
      <c r="D237" s="8"/>
      <c r="E237" s="8"/>
      <c r="F237" s="8"/>
    </row>
    <row r="238" spans="1:6" x14ac:dyDescent="0.25">
      <c r="A238" s="8"/>
      <c r="B238" s="8"/>
      <c r="C238" s="8"/>
      <c r="D238" s="8"/>
      <c r="E238" s="8"/>
      <c r="F238" s="8"/>
    </row>
    <row r="239" spans="1:6" x14ac:dyDescent="0.25">
      <c r="A239" s="8"/>
      <c r="B239" s="8"/>
      <c r="C239" s="8"/>
      <c r="D239" s="8"/>
      <c r="E239" s="8"/>
      <c r="F239" s="8"/>
    </row>
    <row r="240" spans="1:6" x14ac:dyDescent="0.25">
      <c r="A240" s="8"/>
      <c r="B240" s="8"/>
      <c r="C240" s="8"/>
      <c r="D240" s="8"/>
      <c r="E240" s="8"/>
      <c r="F240" s="8"/>
    </row>
    <row r="241" spans="1:6" x14ac:dyDescent="0.25">
      <c r="A241" s="8"/>
      <c r="B241" s="8"/>
      <c r="C241" s="8"/>
      <c r="D241" s="8"/>
      <c r="E241" s="8"/>
      <c r="F241" s="8"/>
    </row>
    <row r="242" spans="1:6" x14ac:dyDescent="0.25">
      <c r="A242" s="8"/>
      <c r="B242" s="8"/>
      <c r="C242" s="8"/>
      <c r="D242" s="8"/>
      <c r="E242" s="8"/>
      <c r="F242" s="8"/>
    </row>
    <row r="243" spans="1:6" x14ac:dyDescent="0.25">
      <c r="A243" s="8"/>
      <c r="B243" s="8"/>
      <c r="C243" s="8"/>
      <c r="D243" s="8"/>
      <c r="E243" s="8"/>
      <c r="F243" s="8"/>
    </row>
    <row r="244" spans="1:6" x14ac:dyDescent="0.25">
      <c r="A244" s="8"/>
      <c r="B244" s="8"/>
      <c r="C244" s="8"/>
      <c r="D244" s="8"/>
      <c r="E244" s="8"/>
      <c r="F244" s="8"/>
    </row>
    <row r="245" spans="1:6" x14ac:dyDescent="0.25">
      <c r="A245" s="8"/>
      <c r="B245" s="8"/>
      <c r="C245" s="8"/>
      <c r="D245" s="8"/>
      <c r="E245" s="8"/>
      <c r="F245" s="8"/>
    </row>
    <row r="246" spans="1:6" x14ac:dyDescent="0.25">
      <c r="A246" s="8"/>
      <c r="B246" s="8"/>
      <c r="C246" s="8"/>
      <c r="D246" s="8"/>
      <c r="E246" s="8"/>
      <c r="F246" s="8"/>
    </row>
    <row r="247" spans="1:6" x14ac:dyDescent="0.25">
      <c r="A247" s="8"/>
      <c r="B247" s="8"/>
      <c r="C247" s="8"/>
      <c r="D247" s="8"/>
      <c r="E247" s="8"/>
      <c r="F247" s="8"/>
    </row>
    <row r="248" spans="1:6" x14ac:dyDescent="0.25">
      <c r="A248" s="8"/>
      <c r="B248" s="8"/>
      <c r="C248" s="8"/>
      <c r="D248" s="8"/>
      <c r="E248" s="8"/>
      <c r="F248" s="8"/>
    </row>
    <row r="249" spans="1:6" x14ac:dyDescent="0.25">
      <c r="A249" s="8"/>
      <c r="B249" s="8"/>
      <c r="C249" s="8"/>
      <c r="D249" s="8"/>
      <c r="E249" s="8"/>
      <c r="F249" s="8"/>
    </row>
    <row r="250" spans="1:6" x14ac:dyDescent="0.25">
      <c r="A250" s="8"/>
      <c r="B250" s="8"/>
      <c r="C250" s="8"/>
      <c r="D250" s="8"/>
      <c r="E250" s="8"/>
      <c r="F250" s="8"/>
    </row>
    <row r="251" spans="1:6" x14ac:dyDescent="0.25">
      <c r="A251" s="8"/>
      <c r="B251" s="8"/>
      <c r="C251" s="8"/>
      <c r="D251" s="8"/>
      <c r="E251" s="8"/>
      <c r="F251" s="8"/>
    </row>
    <row r="252" spans="1:6" x14ac:dyDescent="0.25">
      <c r="A252" s="8"/>
      <c r="B252" s="8"/>
      <c r="C252" s="8"/>
      <c r="D252" s="8"/>
      <c r="E252" s="8"/>
      <c r="F252" s="8"/>
    </row>
    <row r="253" spans="1:6" x14ac:dyDescent="0.25">
      <c r="A253" s="8"/>
      <c r="B253" s="8"/>
      <c r="C253" s="8"/>
      <c r="D253" s="8"/>
      <c r="E253" s="8"/>
      <c r="F253" s="8"/>
    </row>
    <row r="254" spans="1:6" x14ac:dyDescent="0.25">
      <c r="A254" s="8"/>
      <c r="B254" s="8"/>
      <c r="C254" s="8"/>
      <c r="D254" s="8"/>
      <c r="E254" s="8"/>
      <c r="F254" s="8"/>
    </row>
    <row r="255" spans="1:6" x14ac:dyDescent="0.25">
      <c r="A255" s="8"/>
      <c r="B255" s="8"/>
      <c r="C255" s="8"/>
      <c r="D255" s="8"/>
      <c r="E255" s="8"/>
      <c r="F255" s="8"/>
    </row>
    <row r="256" spans="1:6" x14ac:dyDescent="0.25">
      <c r="A256" s="8"/>
      <c r="B256" s="8"/>
      <c r="C256" s="8"/>
      <c r="D256" s="8"/>
      <c r="E256" s="8"/>
      <c r="F256" s="8"/>
    </row>
    <row r="257" spans="1:6" x14ac:dyDescent="0.25">
      <c r="A257" s="8"/>
      <c r="B257" s="8"/>
      <c r="C257" s="8"/>
      <c r="D257" s="8"/>
      <c r="E257" s="8"/>
      <c r="F257" s="8"/>
    </row>
    <row r="258" spans="1:6" x14ac:dyDescent="0.25">
      <c r="A258" s="8"/>
      <c r="B258" s="8"/>
      <c r="C258" s="8"/>
      <c r="D258" s="8"/>
      <c r="E258" s="8"/>
      <c r="F258" s="8"/>
    </row>
    <row r="259" spans="1:6" x14ac:dyDescent="0.25">
      <c r="A259" s="8"/>
      <c r="B259" s="8"/>
      <c r="C259" s="8"/>
      <c r="D259" s="8"/>
      <c r="E259" s="8"/>
      <c r="F259" s="8"/>
    </row>
    <row r="260" spans="1:6" x14ac:dyDescent="0.25">
      <c r="A260" s="8"/>
      <c r="B260" s="8"/>
      <c r="C260" s="8"/>
      <c r="D260" s="8"/>
      <c r="E260" s="8"/>
      <c r="F260" s="8"/>
    </row>
    <row r="261" spans="1:6" x14ac:dyDescent="0.25">
      <c r="A261" s="8"/>
      <c r="B261" s="8"/>
      <c r="C261" s="8"/>
      <c r="D261" s="8"/>
      <c r="E261" s="8"/>
      <c r="F261" s="8"/>
    </row>
    <row r="262" spans="1:6" x14ac:dyDescent="0.25">
      <c r="A262" s="8"/>
      <c r="B262" s="8"/>
      <c r="C262" s="8"/>
      <c r="D262" s="8"/>
      <c r="E262" s="8"/>
      <c r="F262" s="8"/>
    </row>
    <row r="263" spans="1:6" x14ac:dyDescent="0.25">
      <c r="A263" s="8"/>
      <c r="B263" s="8"/>
      <c r="C263" s="8"/>
      <c r="D263" s="8"/>
      <c r="E263" s="8"/>
      <c r="F263" s="8"/>
    </row>
    <row r="264" spans="1:6" x14ac:dyDescent="0.25">
      <c r="A264" s="8"/>
      <c r="B264" s="8"/>
      <c r="C264" s="8"/>
      <c r="D264" s="8"/>
      <c r="E264" s="8"/>
      <c r="F264" s="8"/>
    </row>
    <row r="265" spans="1:6" x14ac:dyDescent="0.25">
      <c r="A265" s="8"/>
      <c r="B265" s="8"/>
      <c r="C265" s="8"/>
      <c r="D265" s="8"/>
      <c r="E265" s="8"/>
      <c r="F265" s="8"/>
    </row>
    <row r="266" spans="1:6" x14ac:dyDescent="0.25">
      <c r="A266" s="8"/>
      <c r="B266" s="8"/>
      <c r="C266" s="8"/>
      <c r="D266" s="8"/>
      <c r="E266" s="8"/>
      <c r="F266" s="8"/>
    </row>
    <row r="267" spans="1:6" x14ac:dyDescent="0.25">
      <c r="A267" s="8"/>
      <c r="B267" s="8"/>
      <c r="C267" s="8"/>
      <c r="D267" s="8"/>
      <c r="E267" s="8"/>
      <c r="F267" s="8"/>
    </row>
    <row r="268" spans="1:6" x14ac:dyDescent="0.25">
      <c r="A268" s="8"/>
      <c r="B268" s="8"/>
      <c r="C268" s="8"/>
      <c r="D268" s="8"/>
      <c r="E268" s="8"/>
      <c r="F268" s="8"/>
    </row>
    <row r="269" spans="1:6" x14ac:dyDescent="0.25">
      <c r="A269" s="8"/>
      <c r="B269" s="8"/>
      <c r="C269" s="8"/>
      <c r="D269" s="8"/>
      <c r="E269" s="8"/>
      <c r="F269" s="8"/>
    </row>
    <row r="270" spans="1:6" x14ac:dyDescent="0.25">
      <c r="A270" s="8"/>
      <c r="B270" s="8"/>
      <c r="C270" s="8"/>
      <c r="D270" s="8"/>
      <c r="E270" s="8"/>
      <c r="F270" s="8"/>
    </row>
    <row r="271" spans="1:6" x14ac:dyDescent="0.25">
      <c r="A271" s="8"/>
      <c r="B271" s="8"/>
      <c r="C271" s="8"/>
      <c r="D271" s="8"/>
      <c r="E271" s="8"/>
      <c r="F271" s="8"/>
    </row>
    <row r="272" spans="1:6" x14ac:dyDescent="0.25">
      <c r="A272" s="8"/>
      <c r="B272" s="8"/>
      <c r="C272" s="8"/>
      <c r="D272" s="8"/>
      <c r="E272" s="8"/>
      <c r="F272" s="8"/>
    </row>
    <row r="273" spans="1:6" x14ac:dyDescent="0.25">
      <c r="A273" s="8"/>
      <c r="B273" s="8"/>
      <c r="C273" s="8"/>
      <c r="D273" s="8"/>
      <c r="E273" s="8"/>
      <c r="F273" s="8"/>
    </row>
    <row r="274" spans="1:6" x14ac:dyDescent="0.25">
      <c r="A274" s="8"/>
      <c r="B274" s="8"/>
      <c r="C274" s="8"/>
      <c r="D274" s="8"/>
      <c r="E274" s="8"/>
      <c r="F274" s="8"/>
    </row>
    <row r="275" spans="1:6" x14ac:dyDescent="0.25">
      <c r="A275" s="8"/>
      <c r="B275" s="8"/>
      <c r="C275" s="8"/>
      <c r="D275" s="8"/>
      <c r="E275" s="8"/>
      <c r="F275" s="8"/>
    </row>
    <row r="276" spans="1:6" x14ac:dyDescent="0.25">
      <c r="A276" s="8"/>
      <c r="B276" s="8"/>
      <c r="C276" s="8"/>
      <c r="D276" s="8"/>
      <c r="E276" s="8"/>
      <c r="F276" s="8"/>
    </row>
    <row r="277" spans="1:6" x14ac:dyDescent="0.25">
      <c r="A277" s="8"/>
      <c r="B277" s="8"/>
      <c r="C277" s="8"/>
      <c r="D277" s="8"/>
      <c r="E277" s="8"/>
      <c r="F277" s="8"/>
    </row>
    <row r="278" spans="1:6" x14ac:dyDescent="0.25">
      <c r="A278" s="8"/>
      <c r="B278" s="8"/>
      <c r="C278" s="8"/>
      <c r="D278" s="8"/>
      <c r="E278" s="8"/>
      <c r="F278" s="8"/>
    </row>
    <row r="279" spans="1:6" x14ac:dyDescent="0.25">
      <c r="A279" s="8"/>
      <c r="B279" s="8"/>
      <c r="C279" s="8"/>
      <c r="D279" s="8"/>
      <c r="E279" s="8"/>
      <c r="F279" s="8"/>
    </row>
    <row r="280" spans="1:6" x14ac:dyDescent="0.25">
      <c r="A280" s="8"/>
      <c r="B280" s="8"/>
      <c r="C280" s="8"/>
      <c r="D280" s="8"/>
      <c r="E280" s="8"/>
      <c r="F280" s="8"/>
    </row>
    <row r="281" spans="1:6" x14ac:dyDescent="0.25">
      <c r="A281" s="8"/>
      <c r="B281" s="8"/>
      <c r="C281" s="8"/>
      <c r="D281" s="8"/>
      <c r="E281" s="8"/>
      <c r="F281" s="8"/>
    </row>
    <row r="282" spans="1:6" x14ac:dyDescent="0.25">
      <c r="A282" s="8"/>
      <c r="B282" s="8"/>
      <c r="C282" s="8"/>
      <c r="D282" s="8"/>
      <c r="E282" s="8"/>
      <c r="F282" s="8"/>
    </row>
    <row r="283" spans="1:6" x14ac:dyDescent="0.25">
      <c r="A283" s="8"/>
      <c r="B283" s="8"/>
      <c r="C283" s="8"/>
      <c r="D283" s="8"/>
      <c r="E283" s="8"/>
      <c r="F283" s="8"/>
    </row>
    <row r="284" spans="1:6" x14ac:dyDescent="0.25">
      <c r="A284" s="8"/>
      <c r="B284" s="8"/>
      <c r="C284" s="8"/>
      <c r="D284" s="8"/>
      <c r="E284" s="8"/>
      <c r="F284" s="8"/>
    </row>
    <row r="285" spans="1:6" x14ac:dyDescent="0.25">
      <c r="A285" s="8"/>
      <c r="B285" s="8"/>
      <c r="C285" s="8"/>
      <c r="D285" s="8"/>
      <c r="E285" s="8"/>
      <c r="F285" s="8"/>
    </row>
    <row r="286" spans="1:6" x14ac:dyDescent="0.25">
      <c r="A286" s="8"/>
      <c r="B286" s="8"/>
      <c r="C286" s="8"/>
      <c r="D286" s="8"/>
      <c r="E286" s="8"/>
      <c r="F286" s="8"/>
    </row>
    <row r="287" spans="1:6" x14ac:dyDescent="0.25">
      <c r="A287" s="8"/>
      <c r="B287" s="8"/>
      <c r="C287" s="8"/>
      <c r="D287" s="8"/>
      <c r="E287" s="8"/>
      <c r="F287" s="8"/>
    </row>
    <row r="288" spans="1:6" x14ac:dyDescent="0.25">
      <c r="A288" s="8"/>
      <c r="B288" s="8"/>
      <c r="C288" s="8"/>
      <c r="D288" s="8"/>
      <c r="E288" s="8"/>
      <c r="F288" s="8"/>
    </row>
    <row r="289" spans="1:6" x14ac:dyDescent="0.25">
      <c r="A289" s="8"/>
      <c r="B289" s="8"/>
      <c r="C289" s="8"/>
      <c r="D289" s="8"/>
      <c r="E289" s="8"/>
      <c r="F289" s="8"/>
    </row>
    <row r="290" spans="1:6" x14ac:dyDescent="0.25">
      <c r="A290" s="8"/>
      <c r="B290" s="8"/>
      <c r="C290" s="8"/>
      <c r="D290" s="8"/>
      <c r="E290" s="8"/>
      <c r="F290" s="8"/>
    </row>
    <row r="291" spans="1:6" x14ac:dyDescent="0.25">
      <c r="A291" s="8"/>
      <c r="B291" s="8"/>
      <c r="C291" s="8"/>
      <c r="D291" s="8"/>
      <c r="E291" s="8"/>
      <c r="F291" s="8"/>
    </row>
    <row r="292" spans="1:6" x14ac:dyDescent="0.25">
      <c r="A292" s="8"/>
      <c r="B292" s="8"/>
      <c r="C292" s="8"/>
      <c r="D292" s="8"/>
      <c r="E292" s="8"/>
      <c r="F292" s="8"/>
    </row>
    <row r="293" spans="1:6" x14ac:dyDescent="0.25">
      <c r="A293" s="8"/>
      <c r="B293" s="8"/>
      <c r="C293" s="8"/>
      <c r="D293" s="8"/>
      <c r="E293" s="8"/>
      <c r="F293" s="8"/>
    </row>
    <row r="294" spans="1:6" x14ac:dyDescent="0.25">
      <c r="A294" s="8"/>
      <c r="B294" s="8"/>
      <c r="C294" s="8"/>
      <c r="D294" s="8"/>
      <c r="E294" s="8"/>
      <c r="F294" s="8"/>
    </row>
    <row r="295" spans="1:6" x14ac:dyDescent="0.25">
      <c r="A295" s="8"/>
      <c r="B295" s="8"/>
      <c r="C295" s="8"/>
      <c r="D295" s="8"/>
      <c r="E295" s="8"/>
      <c r="F295" s="8"/>
    </row>
    <row r="296" spans="1:6" x14ac:dyDescent="0.25">
      <c r="A296" s="8"/>
      <c r="B296" s="8"/>
      <c r="C296" s="8"/>
      <c r="D296" s="8"/>
      <c r="E296" s="8"/>
      <c r="F296" s="8"/>
    </row>
    <row r="297" spans="1:6" x14ac:dyDescent="0.25">
      <c r="A297" s="8"/>
      <c r="B297" s="8"/>
      <c r="C297" s="8"/>
      <c r="D297" s="8"/>
      <c r="E297" s="8"/>
      <c r="F297" s="8"/>
    </row>
    <row r="298" spans="1:6" x14ac:dyDescent="0.25">
      <c r="A298" s="8"/>
      <c r="B298" s="8"/>
      <c r="C298" s="8"/>
      <c r="D298" s="8"/>
      <c r="E298" s="8"/>
      <c r="F298" s="8"/>
    </row>
    <row r="299" spans="1:6" x14ac:dyDescent="0.25">
      <c r="A299" s="8"/>
      <c r="B299" s="8"/>
      <c r="C299" s="8"/>
      <c r="D299" s="8"/>
      <c r="E299" s="8"/>
      <c r="F299" s="8"/>
    </row>
    <row r="300" spans="1:6" x14ac:dyDescent="0.25">
      <c r="A300" s="8"/>
      <c r="B300" s="8"/>
      <c r="C300" s="8"/>
      <c r="D300" s="8"/>
      <c r="E300" s="8"/>
      <c r="F300" s="8"/>
    </row>
    <row r="301" spans="1:6" x14ac:dyDescent="0.25">
      <c r="A301" s="8"/>
      <c r="B301" s="8"/>
      <c r="C301" s="8"/>
      <c r="D301" s="8"/>
      <c r="E301" s="8"/>
      <c r="F301" s="8"/>
    </row>
    <row r="302" spans="1:6" x14ac:dyDescent="0.25">
      <c r="A302" s="8"/>
      <c r="B302" s="8"/>
      <c r="C302" s="8"/>
      <c r="D302" s="8"/>
      <c r="E302" s="8"/>
      <c r="F302" s="8"/>
    </row>
    <row r="303" spans="1:6" x14ac:dyDescent="0.25">
      <c r="A303" s="8"/>
      <c r="B303" s="8"/>
      <c r="C303" s="8"/>
      <c r="D303" s="8"/>
      <c r="E303" s="8"/>
      <c r="F303" s="8"/>
    </row>
    <row r="304" spans="1:6" x14ac:dyDescent="0.25">
      <c r="A304" s="8"/>
      <c r="B304" s="8"/>
      <c r="C304" s="8"/>
      <c r="D304" s="8"/>
      <c r="E304" s="8"/>
      <c r="F304" s="8"/>
    </row>
    <row r="305" spans="1:6" x14ac:dyDescent="0.25">
      <c r="A305" s="8"/>
      <c r="B305" s="8"/>
      <c r="C305" s="8"/>
      <c r="D305" s="8"/>
      <c r="E305" s="8"/>
      <c r="F305" s="8"/>
    </row>
    <row r="306" spans="1:6" x14ac:dyDescent="0.25">
      <c r="A306" s="8"/>
      <c r="B306" s="8"/>
      <c r="C306" s="8"/>
      <c r="D306" s="8"/>
      <c r="E306" s="8"/>
      <c r="F306" s="8"/>
    </row>
    <row r="307" spans="1:6" x14ac:dyDescent="0.25">
      <c r="A307" s="8"/>
      <c r="B307" s="8"/>
      <c r="C307" s="8"/>
      <c r="D307" s="8"/>
      <c r="E307" s="8"/>
      <c r="F307" s="8"/>
    </row>
    <row r="308" spans="1:6" x14ac:dyDescent="0.25">
      <c r="A308" s="8"/>
      <c r="B308" s="8"/>
      <c r="C308" s="8"/>
      <c r="D308" s="8"/>
      <c r="E308" s="8"/>
      <c r="F308" s="8"/>
    </row>
    <row r="309" spans="1:6" x14ac:dyDescent="0.25">
      <c r="A309" s="8"/>
      <c r="B309" s="8"/>
      <c r="C309" s="8"/>
      <c r="D309" s="8"/>
      <c r="E309" s="8"/>
      <c r="F309" s="8"/>
    </row>
    <row r="310" spans="1:6" x14ac:dyDescent="0.25">
      <c r="A310" s="8"/>
      <c r="B310" s="8"/>
      <c r="C310" s="8"/>
      <c r="D310" s="8"/>
      <c r="E310" s="8"/>
      <c r="F310" s="8"/>
    </row>
    <row r="311" spans="1:6" x14ac:dyDescent="0.25">
      <c r="A311" s="8"/>
      <c r="B311" s="8"/>
      <c r="C311" s="8"/>
      <c r="D311" s="8"/>
      <c r="E311" s="8"/>
      <c r="F311" s="8"/>
    </row>
    <row r="312" spans="1:6" x14ac:dyDescent="0.25">
      <c r="A312" s="8"/>
      <c r="B312" s="8"/>
      <c r="C312" s="8"/>
      <c r="D312" s="8"/>
      <c r="E312" s="8"/>
      <c r="F312" s="8"/>
    </row>
    <row r="313" spans="1:6" x14ac:dyDescent="0.25">
      <c r="A313" s="8"/>
      <c r="B313" s="8"/>
      <c r="C313" s="8"/>
      <c r="D313" s="8"/>
      <c r="E313" s="8"/>
      <c r="F313" s="8"/>
    </row>
    <row r="314" spans="1:6" x14ac:dyDescent="0.25">
      <c r="A314" s="8"/>
      <c r="B314" s="8"/>
      <c r="C314" s="8"/>
      <c r="D314" s="8"/>
      <c r="E314" s="8"/>
      <c r="F314" s="8"/>
    </row>
    <row r="315" spans="1:6" x14ac:dyDescent="0.25">
      <c r="A315" s="8"/>
      <c r="B315" s="8"/>
      <c r="C315" s="8"/>
      <c r="D315" s="8"/>
      <c r="E315" s="8"/>
      <c r="F315" s="8"/>
    </row>
    <row r="316" spans="1:6" x14ac:dyDescent="0.25">
      <c r="A316" s="8"/>
      <c r="B316" s="8"/>
      <c r="C316" s="8"/>
      <c r="D316" s="8"/>
      <c r="E316" s="8"/>
      <c r="F316" s="8"/>
    </row>
    <row r="317" spans="1:6" x14ac:dyDescent="0.25">
      <c r="A317" s="8"/>
      <c r="B317" s="8"/>
      <c r="C317" s="8"/>
      <c r="D317" s="8"/>
      <c r="E317" s="8"/>
      <c r="F317" s="8"/>
    </row>
    <row r="318" spans="1:6" x14ac:dyDescent="0.25">
      <c r="A318" s="8"/>
      <c r="B318" s="8"/>
      <c r="C318" s="8"/>
      <c r="D318" s="8"/>
      <c r="E318" s="8"/>
      <c r="F318" s="8"/>
    </row>
    <row r="319" spans="1:6" x14ac:dyDescent="0.25">
      <c r="A319" s="8"/>
      <c r="B319" s="8"/>
      <c r="C319" s="8"/>
      <c r="D319" s="8"/>
      <c r="E319" s="8"/>
      <c r="F319" s="8"/>
    </row>
    <row r="320" spans="1:6" x14ac:dyDescent="0.25">
      <c r="A320" s="8"/>
      <c r="B320" s="8"/>
      <c r="C320" s="8"/>
      <c r="D320" s="8"/>
      <c r="E320" s="8"/>
      <c r="F320" s="8"/>
    </row>
    <row r="321" spans="1:6" x14ac:dyDescent="0.25">
      <c r="A321" s="8"/>
      <c r="B321" s="8"/>
      <c r="C321" s="8"/>
      <c r="D321" s="8"/>
      <c r="E321" s="8"/>
      <c r="F321" s="8"/>
    </row>
    <row r="322" spans="1:6" x14ac:dyDescent="0.25">
      <c r="A322" s="8"/>
      <c r="B322" s="8"/>
      <c r="C322" s="8"/>
      <c r="D322" s="8"/>
      <c r="E322" s="8"/>
      <c r="F322" s="8"/>
    </row>
    <row r="323" spans="1:6" x14ac:dyDescent="0.25">
      <c r="A323" s="8"/>
      <c r="B323" s="8"/>
      <c r="C323" s="8"/>
      <c r="D323" s="8"/>
      <c r="E323" s="8"/>
      <c r="F323" s="8"/>
    </row>
    <row r="324" spans="1:6" x14ac:dyDescent="0.25">
      <c r="A324" s="8"/>
      <c r="B324" s="8"/>
      <c r="C324" s="8"/>
      <c r="D324" s="8"/>
      <c r="E324" s="8"/>
      <c r="F324" s="8"/>
    </row>
    <row r="325" spans="1:6" x14ac:dyDescent="0.25">
      <c r="A325" s="8"/>
      <c r="B325" s="8"/>
      <c r="C325" s="8"/>
      <c r="D325" s="8"/>
      <c r="E325" s="8"/>
      <c r="F325" s="8"/>
    </row>
    <row r="326" spans="1:6" x14ac:dyDescent="0.25">
      <c r="A326" s="8"/>
      <c r="B326" s="8"/>
      <c r="C326" s="8"/>
      <c r="D326" s="8"/>
      <c r="E326" s="8"/>
      <c r="F326" s="8"/>
    </row>
    <row r="327" spans="1:6" x14ac:dyDescent="0.25">
      <c r="A327" s="8"/>
      <c r="B327" s="8"/>
      <c r="C327" s="8"/>
      <c r="D327" s="8"/>
      <c r="E327" s="8"/>
      <c r="F327" s="8"/>
    </row>
    <row r="328" spans="1:6" x14ac:dyDescent="0.25">
      <c r="A328" s="8"/>
      <c r="B328" s="8"/>
      <c r="C328" s="8"/>
      <c r="D328" s="8"/>
      <c r="E328" s="8"/>
      <c r="F328" s="8"/>
    </row>
    <row r="329" spans="1:6" x14ac:dyDescent="0.25">
      <c r="A329" s="8"/>
      <c r="B329" s="8"/>
      <c r="C329" s="8"/>
      <c r="D329" s="8"/>
      <c r="E329" s="8"/>
      <c r="F329" s="8"/>
    </row>
    <row r="330" spans="1:6" x14ac:dyDescent="0.25">
      <c r="A330" s="8"/>
      <c r="B330" s="8"/>
      <c r="C330" s="8"/>
      <c r="D330" s="8"/>
      <c r="E330" s="8"/>
      <c r="F330" s="8"/>
    </row>
    <row r="331" spans="1:6" x14ac:dyDescent="0.25">
      <c r="A331" s="8"/>
      <c r="B331" s="8"/>
      <c r="C331" s="8"/>
      <c r="D331" s="8"/>
      <c r="E331" s="8"/>
      <c r="F331" s="8"/>
    </row>
    <row r="332" spans="1:6" x14ac:dyDescent="0.25">
      <c r="A332" s="8"/>
      <c r="B332" s="8"/>
      <c r="C332" s="8"/>
      <c r="D332" s="8"/>
      <c r="E332" s="8"/>
      <c r="F332" s="8"/>
    </row>
    <row r="333" spans="1:6" x14ac:dyDescent="0.25">
      <c r="A333" s="8"/>
      <c r="B333" s="8"/>
      <c r="C333" s="8"/>
      <c r="D333" s="8"/>
      <c r="E333" s="8"/>
      <c r="F333" s="8"/>
    </row>
    <row r="334" spans="1:6" x14ac:dyDescent="0.25">
      <c r="A334" s="8"/>
      <c r="B334" s="8"/>
      <c r="C334" s="8"/>
      <c r="D334" s="8"/>
      <c r="E334" s="8"/>
      <c r="F334" s="8"/>
    </row>
    <row r="335" spans="1:6" x14ac:dyDescent="0.25">
      <c r="A335" s="8"/>
      <c r="B335" s="8"/>
      <c r="C335" s="8"/>
      <c r="D335" s="8"/>
      <c r="E335" s="8"/>
      <c r="F335" s="8"/>
    </row>
    <row r="336" spans="1:6" x14ac:dyDescent="0.25">
      <c r="A336" s="8"/>
      <c r="B336" s="8"/>
      <c r="C336" s="8"/>
      <c r="D336" s="8"/>
      <c r="E336" s="8"/>
      <c r="F336" s="8"/>
    </row>
    <row r="337" spans="1:6" x14ac:dyDescent="0.25">
      <c r="A337" s="8"/>
      <c r="B337" s="8"/>
      <c r="C337" s="8"/>
      <c r="D337" s="8"/>
      <c r="E337" s="8"/>
      <c r="F337" s="8"/>
    </row>
    <row r="338" spans="1:6" x14ac:dyDescent="0.25">
      <c r="A338" s="8"/>
      <c r="B338" s="8"/>
      <c r="C338" s="8"/>
      <c r="D338" s="8"/>
      <c r="E338" s="8"/>
      <c r="F338" s="8"/>
    </row>
    <row r="339" spans="1:6" x14ac:dyDescent="0.25">
      <c r="A339" s="8"/>
      <c r="B339" s="8"/>
      <c r="C339" s="8"/>
      <c r="D339" s="8"/>
      <c r="E339" s="8"/>
      <c r="F339" s="8"/>
    </row>
    <row r="340" spans="1:6" x14ac:dyDescent="0.25">
      <c r="A340" s="8"/>
      <c r="B340" s="8"/>
      <c r="C340" s="8"/>
      <c r="D340" s="8"/>
      <c r="E340" s="8"/>
      <c r="F340" s="8"/>
    </row>
    <row r="341" spans="1:6" x14ac:dyDescent="0.25">
      <c r="A341" s="8"/>
      <c r="B341" s="8"/>
      <c r="C341" s="8"/>
      <c r="D341" s="8"/>
      <c r="E341" s="8"/>
      <c r="F341" s="8"/>
    </row>
    <row r="342" spans="1:6" x14ac:dyDescent="0.25">
      <c r="A342" s="8"/>
      <c r="B342" s="8"/>
      <c r="C342" s="8"/>
      <c r="D342" s="8"/>
      <c r="E342" s="8"/>
      <c r="F342" s="8"/>
    </row>
    <row r="343" spans="1:6" x14ac:dyDescent="0.25">
      <c r="A343" s="8"/>
      <c r="B343" s="8"/>
      <c r="C343" s="8"/>
      <c r="D343" s="8"/>
      <c r="E343" s="8"/>
      <c r="F343" s="8"/>
    </row>
    <row r="344" spans="1:6" x14ac:dyDescent="0.25">
      <c r="A344" s="8"/>
      <c r="B344" s="8"/>
      <c r="C344" s="8"/>
      <c r="D344" s="8"/>
      <c r="E344" s="8"/>
      <c r="F344" s="8"/>
    </row>
    <row r="345" spans="1:6" x14ac:dyDescent="0.25">
      <c r="A345" s="8"/>
      <c r="B345" s="8"/>
      <c r="C345" s="8"/>
      <c r="D345" s="8"/>
      <c r="E345" s="8"/>
      <c r="F345" s="8"/>
    </row>
    <row r="346" spans="1:6" x14ac:dyDescent="0.25">
      <c r="A346" s="8"/>
      <c r="B346" s="8"/>
      <c r="C346" s="8"/>
      <c r="D346" s="8"/>
      <c r="E346" s="8"/>
      <c r="F346" s="8"/>
    </row>
    <row r="347" spans="1:6" x14ac:dyDescent="0.25">
      <c r="A347" s="8"/>
      <c r="B347" s="8"/>
      <c r="C347" s="8"/>
      <c r="D347" s="8"/>
      <c r="E347" s="8"/>
      <c r="F347" s="8"/>
    </row>
    <row r="348" spans="1:6" x14ac:dyDescent="0.25">
      <c r="A348" s="8"/>
      <c r="B348" s="8"/>
      <c r="C348" s="8"/>
      <c r="D348" s="8"/>
      <c r="E348" s="8"/>
      <c r="F348" s="8"/>
    </row>
    <row r="349" spans="1:6" x14ac:dyDescent="0.25">
      <c r="A349" s="8"/>
      <c r="B349" s="8"/>
      <c r="C349" s="8"/>
      <c r="D349" s="8"/>
      <c r="E349" s="8"/>
      <c r="F349" s="8"/>
    </row>
    <row r="350" spans="1:6" x14ac:dyDescent="0.25">
      <c r="A350" s="8"/>
      <c r="B350" s="8"/>
      <c r="C350" s="8"/>
      <c r="D350" s="8"/>
      <c r="E350" s="8"/>
      <c r="F350" s="8"/>
    </row>
    <row r="351" spans="1:6" x14ac:dyDescent="0.25">
      <c r="A351" s="8"/>
      <c r="B351" s="8"/>
      <c r="C351" s="8"/>
      <c r="D351" s="8"/>
      <c r="E351" s="8"/>
      <c r="F351" s="8"/>
    </row>
    <row r="352" spans="1:6" x14ac:dyDescent="0.25">
      <c r="A352" s="8"/>
      <c r="B352" s="8"/>
      <c r="C352" s="8"/>
      <c r="D352" s="8"/>
      <c r="E352" s="8"/>
      <c r="F352" s="8"/>
    </row>
    <row r="353" spans="1:6" x14ac:dyDescent="0.25">
      <c r="A353" s="8"/>
      <c r="B353" s="8"/>
      <c r="C353" s="8"/>
      <c r="D353" s="8"/>
      <c r="E353" s="8"/>
      <c r="F353" s="8"/>
    </row>
    <row r="354" spans="1:6" x14ac:dyDescent="0.25">
      <c r="A354" s="8"/>
      <c r="B354" s="8"/>
      <c r="C354" s="8"/>
      <c r="D354" s="8"/>
      <c r="E354" s="8"/>
      <c r="F354" s="8"/>
    </row>
    <row r="355" spans="1:6" x14ac:dyDescent="0.25">
      <c r="A355" s="8"/>
      <c r="B355" s="8"/>
      <c r="C355" s="8"/>
      <c r="D355" s="8"/>
      <c r="E355" s="8"/>
      <c r="F355" s="8"/>
    </row>
    <row r="356" spans="1:6" x14ac:dyDescent="0.25">
      <c r="A356" s="8"/>
      <c r="B356" s="8"/>
      <c r="C356" s="8"/>
      <c r="D356" s="8"/>
      <c r="E356" s="8"/>
      <c r="F356" s="8"/>
    </row>
    <row r="357" spans="1:6" x14ac:dyDescent="0.25">
      <c r="A357" s="8"/>
      <c r="B357" s="8"/>
      <c r="C357" s="8"/>
      <c r="D357" s="8"/>
      <c r="E357" s="8"/>
      <c r="F357" s="8"/>
    </row>
    <row r="358" spans="1:6" x14ac:dyDescent="0.25">
      <c r="A358" s="8"/>
      <c r="B358" s="8"/>
      <c r="C358" s="8"/>
      <c r="D358" s="8"/>
      <c r="E358" s="8"/>
      <c r="F358" s="8"/>
    </row>
    <row r="359" spans="1:6" x14ac:dyDescent="0.25">
      <c r="A359" s="8"/>
      <c r="B359" s="8"/>
      <c r="C359" s="8"/>
      <c r="D359" s="8"/>
      <c r="E359" s="8"/>
      <c r="F359" s="8"/>
    </row>
    <row r="360" spans="1:6" x14ac:dyDescent="0.25">
      <c r="A360" s="8"/>
      <c r="B360" s="8"/>
      <c r="C360" s="8"/>
      <c r="D360" s="8"/>
      <c r="E360" s="8"/>
      <c r="F360" s="8"/>
    </row>
    <row r="361" spans="1:6" x14ac:dyDescent="0.25">
      <c r="A361" s="8"/>
      <c r="B361" s="8"/>
      <c r="C361" s="8"/>
      <c r="D361" s="8"/>
      <c r="E361" s="8"/>
      <c r="F361" s="8"/>
    </row>
    <row r="362" spans="1:6" x14ac:dyDescent="0.25">
      <c r="A362" s="8"/>
      <c r="B362" s="8"/>
      <c r="C362" s="8"/>
      <c r="D362" s="8"/>
      <c r="E362" s="8"/>
      <c r="F362" s="8"/>
    </row>
    <row r="363" spans="1:6" x14ac:dyDescent="0.25">
      <c r="A363" s="8"/>
      <c r="B363" s="8"/>
      <c r="C363" s="8"/>
      <c r="D363" s="8"/>
      <c r="E363" s="8"/>
      <c r="F363" s="8"/>
    </row>
    <row r="364" spans="1:6" x14ac:dyDescent="0.25">
      <c r="A364" s="8"/>
      <c r="B364" s="8"/>
      <c r="C364" s="8"/>
      <c r="D364" s="8"/>
      <c r="E364" s="8"/>
      <c r="F364" s="8"/>
    </row>
    <row r="365" spans="1:6" x14ac:dyDescent="0.25">
      <c r="A365" s="8"/>
      <c r="B365" s="8"/>
      <c r="C365" s="8"/>
      <c r="D365" s="8"/>
      <c r="E365" s="8"/>
      <c r="F365" s="8"/>
    </row>
    <row r="366" spans="1:6" x14ac:dyDescent="0.25">
      <c r="A366" s="8"/>
      <c r="B366" s="8"/>
      <c r="C366" s="8"/>
      <c r="D366" s="8"/>
      <c r="E366" s="8"/>
      <c r="F366" s="8"/>
    </row>
    <row r="367" spans="1:6" x14ac:dyDescent="0.25">
      <c r="A367" s="8"/>
      <c r="B367" s="8"/>
      <c r="C367" s="8"/>
      <c r="D367" s="8"/>
      <c r="E367" s="8"/>
      <c r="F367" s="8"/>
    </row>
    <row r="368" spans="1:6" x14ac:dyDescent="0.25">
      <c r="A368" s="8"/>
      <c r="B368" s="8"/>
      <c r="C368" s="8"/>
      <c r="D368" s="8"/>
      <c r="E368" s="8"/>
      <c r="F368" s="8"/>
    </row>
    <row r="369" spans="1:6" x14ac:dyDescent="0.25">
      <c r="A369" s="8"/>
      <c r="B369" s="8"/>
      <c r="C369" s="8"/>
      <c r="D369" s="8"/>
      <c r="E369" s="8"/>
      <c r="F369" s="8"/>
    </row>
    <row r="370" spans="1:6" x14ac:dyDescent="0.25">
      <c r="A370" s="8"/>
      <c r="B370" s="8"/>
      <c r="C370" s="8"/>
      <c r="D370" s="8"/>
      <c r="E370" s="8"/>
      <c r="F370" s="8"/>
    </row>
    <row r="371" spans="1:6" x14ac:dyDescent="0.25">
      <c r="A371" s="8"/>
      <c r="B371" s="8"/>
      <c r="C371" s="8"/>
      <c r="D371" s="8"/>
      <c r="E371" s="8"/>
      <c r="F371" s="8"/>
    </row>
    <row r="372" spans="1:6" x14ac:dyDescent="0.25">
      <c r="A372" s="8"/>
      <c r="B372" s="8"/>
      <c r="C372" s="8"/>
      <c r="D372" s="8"/>
      <c r="E372" s="8"/>
      <c r="F372" s="8"/>
    </row>
    <row r="373" spans="1:6" x14ac:dyDescent="0.25">
      <c r="A373" s="8"/>
      <c r="B373" s="8"/>
      <c r="C373" s="8"/>
      <c r="D373" s="8"/>
      <c r="E373" s="8"/>
      <c r="F373" s="8"/>
    </row>
    <row r="374" spans="1:6" x14ac:dyDescent="0.25">
      <c r="A374" s="8"/>
      <c r="B374" s="8"/>
      <c r="C374" s="8"/>
      <c r="D374" s="8"/>
      <c r="E374" s="8"/>
      <c r="F374" s="8"/>
    </row>
    <row r="375" spans="1:6" x14ac:dyDescent="0.25">
      <c r="A375" s="8"/>
      <c r="B375" s="8"/>
      <c r="C375" s="8"/>
      <c r="D375" s="8"/>
      <c r="E375" s="8"/>
      <c r="F375" s="8"/>
    </row>
    <row r="376" spans="1:6" x14ac:dyDescent="0.25">
      <c r="A376" s="8"/>
      <c r="B376" s="8"/>
      <c r="C376" s="8"/>
      <c r="D376" s="8"/>
      <c r="E376" s="8"/>
      <c r="F376" s="8"/>
    </row>
    <row r="377" spans="1:6" x14ac:dyDescent="0.25">
      <c r="A377" s="8"/>
      <c r="B377" s="8"/>
      <c r="C377" s="8"/>
      <c r="D377" s="8"/>
      <c r="E377" s="8"/>
      <c r="F377" s="8"/>
    </row>
    <row r="378" spans="1:6" x14ac:dyDescent="0.25">
      <c r="A378" s="8"/>
      <c r="B378" s="8"/>
      <c r="C378" s="8"/>
      <c r="D378" s="8"/>
      <c r="E378" s="8"/>
      <c r="F378" s="8"/>
    </row>
    <row r="379" spans="1:6" x14ac:dyDescent="0.25">
      <c r="A379" s="8"/>
      <c r="B379" s="8"/>
      <c r="C379" s="8"/>
      <c r="D379" s="8"/>
      <c r="E379" s="8"/>
      <c r="F379" s="8"/>
    </row>
    <row r="380" spans="1:6" x14ac:dyDescent="0.25">
      <c r="A380" s="8"/>
      <c r="B380" s="8"/>
      <c r="C380" s="8"/>
      <c r="D380" s="8"/>
      <c r="E380" s="8"/>
      <c r="F380" s="8"/>
    </row>
    <row r="381" spans="1:6" x14ac:dyDescent="0.25">
      <c r="A381" s="8"/>
      <c r="B381" s="8"/>
      <c r="C381" s="8"/>
      <c r="D381" s="8"/>
      <c r="E381" s="8"/>
      <c r="F381" s="8"/>
    </row>
    <row r="382" spans="1:6" x14ac:dyDescent="0.25">
      <c r="A382" s="8"/>
      <c r="B382" s="8"/>
      <c r="C382" s="8"/>
      <c r="D382" s="8"/>
      <c r="E382" s="8"/>
      <c r="F382" s="8"/>
    </row>
    <row r="383" spans="1:6" x14ac:dyDescent="0.25">
      <c r="A383" s="8"/>
      <c r="B383" s="8"/>
      <c r="C383" s="8"/>
      <c r="D383" s="8"/>
      <c r="E383" s="8"/>
      <c r="F383" s="8"/>
    </row>
    <row r="384" spans="1:6" x14ac:dyDescent="0.25">
      <c r="A384" s="8"/>
      <c r="B384" s="8"/>
      <c r="C384" s="8"/>
      <c r="D384" s="8"/>
      <c r="E384" s="8"/>
      <c r="F384" s="8"/>
    </row>
    <row r="385" spans="1:6" x14ac:dyDescent="0.25">
      <c r="A385" s="8"/>
      <c r="B385" s="8"/>
      <c r="C385" s="8"/>
      <c r="D385" s="8"/>
      <c r="E385" s="8"/>
      <c r="F385" s="8"/>
    </row>
    <row r="386" spans="1:6" x14ac:dyDescent="0.25">
      <c r="A386" s="8"/>
      <c r="B386" s="8"/>
      <c r="C386" s="8"/>
      <c r="D386" s="8"/>
      <c r="E386" s="8"/>
      <c r="F386" s="8"/>
    </row>
    <row r="387" spans="1:6" x14ac:dyDescent="0.25">
      <c r="A387" s="8"/>
      <c r="B387" s="8"/>
      <c r="C387" s="8"/>
      <c r="D387" s="8"/>
      <c r="E387" s="8"/>
      <c r="F387" s="8"/>
    </row>
    <row r="388" spans="1:6" x14ac:dyDescent="0.25">
      <c r="A388" s="8"/>
      <c r="B388" s="8"/>
      <c r="C388" s="8"/>
      <c r="D388" s="8"/>
      <c r="E388" s="8"/>
      <c r="F388" s="8"/>
    </row>
    <row r="389" spans="1:6" x14ac:dyDescent="0.25">
      <c r="A389" s="8"/>
      <c r="B389" s="8"/>
      <c r="C389" s="8"/>
      <c r="D389" s="8"/>
      <c r="E389" s="8"/>
      <c r="F389" s="8"/>
    </row>
    <row r="390" spans="1:6" x14ac:dyDescent="0.25">
      <c r="A390" s="8"/>
      <c r="B390" s="8"/>
      <c r="C390" s="8"/>
      <c r="D390" s="8"/>
      <c r="E390" s="8"/>
      <c r="F390" s="8"/>
    </row>
    <row r="391" spans="1:6" x14ac:dyDescent="0.25">
      <c r="A391" s="8"/>
      <c r="B391" s="8"/>
      <c r="C391" s="8"/>
      <c r="D391" s="8"/>
      <c r="E391" s="8"/>
      <c r="F391" s="8"/>
    </row>
    <row r="392" spans="1:6" x14ac:dyDescent="0.25">
      <c r="A392" s="8"/>
      <c r="B392" s="8"/>
      <c r="C392" s="8"/>
      <c r="D392" s="8"/>
      <c r="E392" s="8"/>
      <c r="F392" s="8"/>
    </row>
    <row r="393" spans="1:6" x14ac:dyDescent="0.25">
      <c r="A393" s="8"/>
      <c r="B393" s="8"/>
      <c r="C393" s="8"/>
      <c r="D393" s="8"/>
      <c r="E393" s="8"/>
      <c r="F393" s="8"/>
    </row>
    <row r="394" spans="1:6" x14ac:dyDescent="0.25">
      <c r="A394" s="8"/>
      <c r="B394" s="8"/>
      <c r="C394" s="8"/>
      <c r="D394" s="8"/>
      <c r="E394" s="8"/>
      <c r="F394" s="8"/>
    </row>
    <row r="395" spans="1:6" x14ac:dyDescent="0.25">
      <c r="A395" s="8"/>
      <c r="B395" s="8"/>
      <c r="C395" s="8"/>
      <c r="D395" s="8"/>
      <c r="E395" s="8"/>
      <c r="F395" s="8"/>
    </row>
    <row r="396" spans="1:6" x14ac:dyDescent="0.25">
      <c r="A396" s="8"/>
      <c r="B396" s="8"/>
      <c r="C396" s="8"/>
      <c r="D396" s="8"/>
      <c r="E396" s="8"/>
      <c r="F396" s="8"/>
    </row>
    <row r="397" spans="1:6" x14ac:dyDescent="0.25">
      <c r="A397" s="8"/>
      <c r="B397" s="8"/>
      <c r="C397" s="8"/>
      <c r="D397" s="8"/>
      <c r="E397" s="8"/>
      <c r="F397" s="8"/>
    </row>
    <row r="398" spans="1:6" x14ac:dyDescent="0.25">
      <c r="A398" s="8"/>
      <c r="B398" s="8"/>
      <c r="C398" s="8"/>
      <c r="D398" s="8"/>
      <c r="E398" s="8"/>
      <c r="F398" s="8"/>
    </row>
    <row r="399" spans="1:6" x14ac:dyDescent="0.25">
      <c r="A399" s="8"/>
      <c r="B399" s="8"/>
      <c r="C399" s="8"/>
      <c r="D399" s="8"/>
      <c r="E399" s="8"/>
      <c r="F399" s="8"/>
    </row>
    <row r="400" spans="1:6" x14ac:dyDescent="0.25">
      <c r="A400" s="8"/>
      <c r="B400" s="8"/>
      <c r="C400" s="8"/>
      <c r="D400" s="8"/>
      <c r="E400" s="8"/>
      <c r="F400" s="8"/>
    </row>
    <row r="401" spans="1:6" x14ac:dyDescent="0.25">
      <c r="A401" s="8"/>
      <c r="B401" s="8"/>
      <c r="C401" s="8"/>
      <c r="D401" s="8"/>
      <c r="E401" s="8"/>
      <c r="F401" s="8"/>
    </row>
    <row r="402" spans="1:6" x14ac:dyDescent="0.25">
      <c r="A402" s="8"/>
      <c r="B402" s="8"/>
      <c r="C402" s="8"/>
      <c r="D402" s="8"/>
      <c r="E402" s="8"/>
      <c r="F402" s="8"/>
    </row>
    <row r="403" spans="1:6" x14ac:dyDescent="0.25">
      <c r="A403" s="8"/>
      <c r="B403" s="8"/>
      <c r="C403" s="8"/>
      <c r="D403" s="8"/>
      <c r="E403" s="8"/>
      <c r="F403" s="8"/>
    </row>
    <row r="404" spans="1:6" x14ac:dyDescent="0.25">
      <c r="A404" s="8"/>
      <c r="B404" s="8"/>
      <c r="C404" s="8"/>
      <c r="D404" s="8"/>
      <c r="E404" s="8"/>
      <c r="F404" s="8"/>
    </row>
    <row r="405" spans="1:6" x14ac:dyDescent="0.25">
      <c r="A405" s="8"/>
      <c r="B405" s="8"/>
      <c r="C405" s="8"/>
      <c r="D405" s="8"/>
      <c r="E405" s="8"/>
      <c r="F405" s="8"/>
    </row>
    <row r="406" spans="1:6" x14ac:dyDescent="0.25">
      <c r="A406" s="8"/>
      <c r="B406" s="8"/>
      <c r="C406" s="8"/>
      <c r="D406" s="8"/>
      <c r="E406" s="8"/>
      <c r="F406" s="8"/>
    </row>
    <row r="407" spans="1:6" x14ac:dyDescent="0.25">
      <c r="A407" s="8"/>
      <c r="B407" s="8"/>
      <c r="C407" s="8"/>
      <c r="D407" s="8"/>
      <c r="E407" s="8"/>
      <c r="F407" s="8"/>
    </row>
    <row r="408" spans="1:6" x14ac:dyDescent="0.25">
      <c r="A408" s="8"/>
      <c r="B408" s="8"/>
      <c r="C408" s="8"/>
      <c r="D408" s="8"/>
      <c r="E408" s="8"/>
      <c r="F408" s="8"/>
    </row>
    <row r="409" spans="1:6" x14ac:dyDescent="0.25">
      <c r="A409" s="8"/>
      <c r="B409" s="8"/>
      <c r="C409" s="8"/>
      <c r="D409" s="8"/>
      <c r="E409" s="8"/>
      <c r="F409" s="8"/>
    </row>
    <row r="410" spans="1:6" x14ac:dyDescent="0.25">
      <c r="A410" s="8"/>
      <c r="B410" s="8"/>
      <c r="C410" s="8"/>
      <c r="D410" s="8"/>
      <c r="E410" s="8"/>
      <c r="F410" s="8"/>
    </row>
    <row r="411" spans="1:6" x14ac:dyDescent="0.25">
      <c r="A411" s="8"/>
      <c r="B411" s="8"/>
      <c r="C411" s="8"/>
      <c r="D411" s="8"/>
      <c r="E411" s="8"/>
      <c r="F411" s="8"/>
    </row>
    <row r="412" spans="1:6" x14ac:dyDescent="0.25">
      <c r="A412" s="8"/>
      <c r="B412" s="8"/>
      <c r="C412" s="8"/>
      <c r="D412" s="8"/>
      <c r="E412" s="8"/>
      <c r="F412" s="8"/>
    </row>
    <row r="413" spans="1:6" x14ac:dyDescent="0.25">
      <c r="A413" s="8"/>
      <c r="B413" s="8"/>
      <c r="C413" s="8"/>
      <c r="D413" s="8"/>
      <c r="E413" s="8"/>
      <c r="F413" s="8"/>
    </row>
    <row r="414" spans="1:6" x14ac:dyDescent="0.25">
      <c r="A414" s="8"/>
      <c r="B414" s="8"/>
      <c r="C414" s="8"/>
      <c r="D414" s="8"/>
      <c r="E414" s="8"/>
      <c r="F414" s="8"/>
    </row>
    <row r="415" spans="1:6" x14ac:dyDescent="0.25">
      <c r="A415" s="8"/>
      <c r="B415" s="8"/>
      <c r="C415" s="8"/>
      <c r="D415" s="8"/>
      <c r="E415" s="8"/>
      <c r="F415" s="8"/>
    </row>
    <row r="416" spans="1:6" x14ac:dyDescent="0.25">
      <c r="A416" s="8"/>
      <c r="B416" s="8"/>
      <c r="C416" s="8"/>
      <c r="D416" s="8"/>
      <c r="E416" s="8"/>
      <c r="F416" s="8"/>
    </row>
    <row r="417" spans="1:6" x14ac:dyDescent="0.25">
      <c r="A417" s="8"/>
      <c r="B417" s="8"/>
      <c r="C417" s="8"/>
      <c r="D417" s="8"/>
      <c r="E417" s="8"/>
      <c r="F417" s="8"/>
    </row>
    <row r="418" spans="1:6" x14ac:dyDescent="0.25">
      <c r="A418" s="8"/>
      <c r="B418" s="8"/>
      <c r="C418" s="8"/>
      <c r="D418" s="8"/>
      <c r="E418" s="8"/>
      <c r="F418" s="8"/>
    </row>
    <row r="419" spans="1:6" x14ac:dyDescent="0.25">
      <c r="A419" s="8"/>
      <c r="B419" s="8"/>
      <c r="C419" s="8"/>
      <c r="D419" s="8"/>
      <c r="E419" s="8"/>
      <c r="F419" s="8"/>
    </row>
    <row r="420" spans="1:6" x14ac:dyDescent="0.25">
      <c r="A420" s="8"/>
      <c r="B420" s="8"/>
      <c r="C420" s="8"/>
      <c r="D420" s="8"/>
      <c r="E420" s="8"/>
      <c r="F420" s="8"/>
    </row>
    <row r="421" spans="1:6" x14ac:dyDescent="0.25">
      <c r="A421" s="8"/>
      <c r="B421" s="8"/>
      <c r="C421" s="8"/>
      <c r="D421" s="8"/>
      <c r="E421" s="8"/>
      <c r="F421" s="8"/>
    </row>
    <row r="422" spans="1:6" x14ac:dyDescent="0.25">
      <c r="A422" s="8"/>
      <c r="B422" s="8"/>
      <c r="C422" s="8"/>
      <c r="D422" s="8"/>
      <c r="E422" s="8"/>
      <c r="F422" s="8"/>
    </row>
    <row r="423" spans="1:6" x14ac:dyDescent="0.25">
      <c r="A423" s="8"/>
      <c r="B423" s="8"/>
      <c r="C423" s="8"/>
      <c r="D423" s="8"/>
      <c r="E423" s="8"/>
      <c r="F423" s="8"/>
    </row>
    <row r="424" spans="1:6" x14ac:dyDescent="0.25">
      <c r="A424" s="8"/>
      <c r="B424" s="8"/>
      <c r="C424" s="8"/>
      <c r="D424" s="8"/>
      <c r="E424" s="8"/>
      <c r="F424" s="8"/>
    </row>
    <row r="425" spans="1:6" x14ac:dyDescent="0.25">
      <c r="A425" s="8"/>
      <c r="B425" s="8"/>
      <c r="C425" s="8"/>
      <c r="D425" s="8"/>
      <c r="E425" s="8"/>
      <c r="F425" s="8"/>
    </row>
    <row r="426" spans="1:6" x14ac:dyDescent="0.25">
      <c r="A426" s="8"/>
      <c r="B426" s="8"/>
      <c r="C426" s="8"/>
      <c r="D426" s="8"/>
      <c r="E426" s="8"/>
      <c r="F426" s="8"/>
    </row>
    <row r="427" spans="1:6" x14ac:dyDescent="0.25">
      <c r="A427" s="8"/>
      <c r="B427" s="8"/>
      <c r="C427" s="8"/>
      <c r="D427" s="8"/>
      <c r="E427" s="8"/>
      <c r="F427" s="8"/>
    </row>
    <row r="428" spans="1:6" x14ac:dyDescent="0.25">
      <c r="A428" s="8"/>
      <c r="B428" s="8"/>
      <c r="C428" s="8"/>
      <c r="D428" s="8"/>
      <c r="E428" s="8"/>
      <c r="F428" s="8"/>
    </row>
    <row r="429" spans="1:6" x14ac:dyDescent="0.25">
      <c r="A429" s="8"/>
      <c r="B429" s="8"/>
      <c r="C429" s="8"/>
      <c r="D429" s="8"/>
      <c r="E429" s="8"/>
      <c r="F429" s="8"/>
    </row>
    <row r="430" spans="1:6" x14ac:dyDescent="0.25">
      <c r="A430" s="8"/>
      <c r="B430" s="8"/>
      <c r="C430" s="8"/>
      <c r="D430" s="8"/>
      <c r="E430" s="8"/>
      <c r="F430" s="8"/>
    </row>
    <row r="431" spans="1:6" x14ac:dyDescent="0.25">
      <c r="A431" s="8"/>
      <c r="B431" s="8"/>
      <c r="C431" s="8"/>
      <c r="D431" s="8"/>
      <c r="E431" s="8"/>
      <c r="F431" s="8"/>
    </row>
    <row r="432" spans="1:6" x14ac:dyDescent="0.25">
      <c r="A432" s="8"/>
      <c r="B432" s="8"/>
      <c r="C432" s="8"/>
      <c r="D432" s="8"/>
      <c r="E432" s="8"/>
      <c r="F432" s="8"/>
    </row>
    <row r="433" spans="1:6" x14ac:dyDescent="0.25">
      <c r="A433" s="8"/>
      <c r="B433" s="8"/>
      <c r="C433" s="8"/>
      <c r="D433" s="8"/>
      <c r="E433" s="8"/>
      <c r="F433" s="8"/>
    </row>
    <row r="434" spans="1:6" x14ac:dyDescent="0.25">
      <c r="A434" s="8"/>
      <c r="B434" s="8"/>
      <c r="C434" s="8"/>
      <c r="D434" s="8"/>
      <c r="E434" s="8"/>
      <c r="F434" s="8"/>
    </row>
    <row r="435" spans="1:6" x14ac:dyDescent="0.25">
      <c r="A435" s="8"/>
      <c r="B435" s="8"/>
      <c r="C435" s="8"/>
      <c r="D435" s="8"/>
      <c r="E435" s="8"/>
      <c r="F435" s="8"/>
    </row>
    <row r="436" spans="1:6" x14ac:dyDescent="0.25">
      <c r="A436" s="8"/>
      <c r="B436" s="8"/>
      <c r="C436" s="8"/>
      <c r="D436" s="8"/>
      <c r="E436" s="8"/>
      <c r="F436" s="8"/>
    </row>
    <row r="437" spans="1:6" x14ac:dyDescent="0.25">
      <c r="A437" s="8"/>
      <c r="B437" s="8"/>
      <c r="C437" s="8"/>
      <c r="D437" s="8"/>
      <c r="E437" s="8"/>
      <c r="F437" s="8"/>
    </row>
    <row r="438" spans="1:6" x14ac:dyDescent="0.25">
      <c r="A438" s="8"/>
      <c r="B438" s="8"/>
      <c r="C438" s="8"/>
      <c r="D438" s="8"/>
      <c r="E438" s="8"/>
      <c r="F438" s="8"/>
    </row>
    <row r="439" spans="1:6" x14ac:dyDescent="0.25">
      <c r="A439" s="8"/>
      <c r="B439" s="8"/>
      <c r="C439" s="8"/>
      <c r="D439" s="8"/>
      <c r="E439" s="8"/>
      <c r="F439" s="8"/>
    </row>
    <row r="440" spans="1:6" x14ac:dyDescent="0.25">
      <c r="A440" s="8"/>
      <c r="B440" s="8"/>
      <c r="C440" s="8"/>
      <c r="D440" s="8"/>
      <c r="E440" s="8"/>
      <c r="F440" s="8"/>
    </row>
    <row r="441" spans="1:6" x14ac:dyDescent="0.25">
      <c r="A441" s="8"/>
      <c r="B441" s="8"/>
      <c r="C441" s="8"/>
      <c r="D441" s="8"/>
      <c r="E441" s="8"/>
      <c r="F441" s="8"/>
    </row>
    <row r="442" spans="1:6" x14ac:dyDescent="0.25">
      <c r="A442" s="8"/>
      <c r="B442" s="8"/>
      <c r="C442" s="8"/>
      <c r="D442" s="8"/>
      <c r="E442" s="8"/>
      <c r="F442" s="8"/>
    </row>
    <row r="443" spans="1:6" x14ac:dyDescent="0.25">
      <c r="A443" s="8"/>
      <c r="B443" s="8"/>
      <c r="C443" s="8"/>
      <c r="D443" s="8"/>
      <c r="E443" s="8"/>
      <c r="F443" s="8"/>
    </row>
    <row r="444" spans="1:6" x14ac:dyDescent="0.25">
      <c r="A444" s="8"/>
      <c r="B444" s="8"/>
      <c r="C444" s="8"/>
      <c r="D444" s="8"/>
      <c r="E444" s="8"/>
      <c r="F444" s="8"/>
    </row>
    <row r="445" spans="1:6" x14ac:dyDescent="0.25">
      <c r="A445" s="8"/>
      <c r="B445" s="8"/>
      <c r="C445" s="8"/>
      <c r="D445" s="8"/>
      <c r="E445" s="8"/>
      <c r="F445" s="8"/>
    </row>
    <row r="446" spans="1:6" x14ac:dyDescent="0.25">
      <c r="A446" s="8"/>
      <c r="B446" s="8"/>
      <c r="C446" s="8"/>
      <c r="D446" s="8"/>
      <c r="E446" s="8"/>
      <c r="F446" s="8"/>
    </row>
    <row r="447" spans="1:6" x14ac:dyDescent="0.25">
      <c r="A447" s="8"/>
      <c r="B447" s="8"/>
      <c r="C447" s="8"/>
      <c r="D447" s="8"/>
      <c r="E447" s="8"/>
      <c r="F447" s="8"/>
    </row>
    <row r="448" spans="1:6" x14ac:dyDescent="0.25">
      <c r="A448" s="8"/>
      <c r="B448" s="8"/>
      <c r="C448" s="8"/>
      <c r="D448" s="8"/>
      <c r="E448" s="8"/>
      <c r="F448" s="8"/>
    </row>
    <row r="449" spans="1:6" x14ac:dyDescent="0.25">
      <c r="A449" s="8"/>
      <c r="B449" s="8"/>
      <c r="C449" s="8"/>
      <c r="D449" s="8"/>
      <c r="E449" s="8"/>
      <c r="F449" s="8"/>
    </row>
    <row r="450" spans="1:6" x14ac:dyDescent="0.25">
      <c r="A450" s="8"/>
      <c r="B450" s="8"/>
      <c r="C450" s="8"/>
      <c r="D450" s="8"/>
      <c r="E450" s="8"/>
      <c r="F450" s="8"/>
    </row>
    <row r="451" spans="1:6" x14ac:dyDescent="0.25">
      <c r="A451" s="8"/>
      <c r="B451" s="8"/>
      <c r="C451" s="8"/>
      <c r="D451" s="8"/>
      <c r="E451" s="8"/>
      <c r="F451" s="8"/>
    </row>
    <row r="452" spans="1:6" x14ac:dyDescent="0.25">
      <c r="A452" s="8"/>
      <c r="B452" s="8"/>
      <c r="C452" s="8"/>
      <c r="D452" s="8"/>
      <c r="E452" s="8"/>
      <c r="F452" s="8"/>
    </row>
    <row r="453" spans="1:6" x14ac:dyDescent="0.25">
      <c r="A453" s="8"/>
      <c r="B453" s="8"/>
      <c r="C453" s="8"/>
      <c r="D453" s="8"/>
      <c r="E453" s="8"/>
      <c r="F453" s="8"/>
    </row>
    <row r="454" spans="1:6" x14ac:dyDescent="0.25">
      <c r="A454" s="8"/>
      <c r="B454" s="8"/>
      <c r="C454" s="8"/>
      <c r="D454" s="8"/>
      <c r="E454" s="8"/>
      <c r="F454" s="8"/>
    </row>
    <row r="455" spans="1:6" x14ac:dyDescent="0.25">
      <c r="A455" s="8"/>
      <c r="B455" s="8"/>
      <c r="C455" s="8"/>
      <c r="D455" s="8"/>
      <c r="E455" s="8"/>
      <c r="F455" s="8"/>
    </row>
    <row r="456" spans="1:6" x14ac:dyDescent="0.25">
      <c r="A456" s="8"/>
      <c r="B456" s="8"/>
      <c r="C456" s="8"/>
      <c r="D456" s="8"/>
      <c r="E456" s="8"/>
      <c r="F456" s="8"/>
    </row>
    <row r="457" spans="1:6" x14ac:dyDescent="0.25">
      <c r="A457" s="8"/>
      <c r="B457" s="8"/>
      <c r="C457" s="8"/>
      <c r="D457" s="8"/>
      <c r="E457" s="8"/>
      <c r="F457" s="8"/>
    </row>
    <row r="458" spans="1:6" x14ac:dyDescent="0.25">
      <c r="A458" s="8"/>
      <c r="B458" s="8"/>
      <c r="C458" s="8"/>
      <c r="D458" s="8"/>
      <c r="E458" s="8"/>
      <c r="F458" s="8"/>
    </row>
    <row r="459" spans="1:6" x14ac:dyDescent="0.25">
      <c r="A459" s="8"/>
      <c r="B459" s="8"/>
      <c r="C459" s="8"/>
      <c r="D459" s="8"/>
      <c r="E459" s="8"/>
      <c r="F459" s="8"/>
    </row>
    <row r="460" spans="1:6" x14ac:dyDescent="0.25">
      <c r="A460" s="8"/>
      <c r="B460" s="8"/>
      <c r="C460" s="8"/>
      <c r="D460" s="8"/>
      <c r="E460" s="8"/>
      <c r="F460" s="8"/>
    </row>
    <row r="461" spans="1:6" x14ac:dyDescent="0.25">
      <c r="A461" s="8"/>
      <c r="B461" s="8"/>
      <c r="C461" s="8"/>
      <c r="D461" s="8"/>
      <c r="E461" s="8"/>
      <c r="F461" s="8"/>
    </row>
    <row r="462" spans="1:6" x14ac:dyDescent="0.25">
      <c r="A462" s="8"/>
      <c r="B462" s="8"/>
      <c r="C462" s="8"/>
      <c r="D462" s="8"/>
      <c r="E462" s="8"/>
      <c r="F462" s="8"/>
    </row>
    <row r="463" spans="1:6" x14ac:dyDescent="0.25">
      <c r="A463" s="8"/>
      <c r="B463" s="8"/>
      <c r="C463" s="8"/>
      <c r="D463" s="8"/>
      <c r="E463" s="8"/>
      <c r="F463" s="8"/>
    </row>
    <row r="464" spans="1:6" x14ac:dyDescent="0.25">
      <c r="A464" s="8"/>
      <c r="B464" s="8"/>
      <c r="C464" s="8"/>
      <c r="D464" s="8"/>
      <c r="E464" s="8"/>
      <c r="F464" s="8"/>
    </row>
    <row r="465" spans="1:6" x14ac:dyDescent="0.25">
      <c r="A465" s="8"/>
      <c r="B465" s="8"/>
      <c r="C465" s="8"/>
      <c r="D465" s="8"/>
      <c r="E465" s="8"/>
      <c r="F465" s="8"/>
    </row>
    <row r="466" spans="1:6" x14ac:dyDescent="0.25">
      <c r="A466" s="8"/>
      <c r="B466" s="8"/>
      <c r="C466" s="8"/>
      <c r="D466" s="8"/>
      <c r="E466" s="8"/>
      <c r="F466" s="8"/>
    </row>
    <row r="467" spans="1:6" x14ac:dyDescent="0.25">
      <c r="A467" s="8"/>
      <c r="B467" s="8"/>
      <c r="C467" s="8"/>
      <c r="D467" s="8"/>
      <c r="E467" s="8"/>
      <c r="F467" s="8"/>
    </row>
    <row r="468" spans="1:6" x14ac:dyDescent="0.25">
      <c r="A468" s="8"/>
      <c r="B468" s="8"/>
      <c r="C468" s="8"/>
      <c r="D468" s="8"/>
      <c r="E468" s="8"/>
      <c r="F468" s="8"/>
    </row>
    <row r="469" spans="1:6" x14ac:dyDescent="0.25">
      <c r="A469" s="8"/>
      <c r="B469" s="8"/>
      <c r="C469" s="8"/>
      <c r="D469" s="8"/>
      <c r="E469" s="8"/>
      <c r="F469" s="8"/>
    </row>
    <row r="470" spans="1:6" x14ac:dyDescent="0.25">
      <c r="A470" s="8"/>
      <c r="B470" s="8"/>
      <c r="C470" s="8"/>
      <c r="D470" s="8"/>
      <c r="E470" s="8"/>
      <c r="F470" s="8"/>
    </row>
    <row r="471" spans="1:6" x14ac:dyDescent="0.25">
      <c r="A471" s="8"/>
      <c r="B471" s="8"/>
      <c r="C471" s="8"/>
      <c r="D471" s="8"/>
      <c r="E471" s="8"/>
      <c r="F471" s="8"/>
    </row>
    <row r="472" spans="1:6" x14ac:dyDescent="0.25">
      <c r="A472" s="8"/>
      <c r="B472" s="8"/>
      <c r="C472" s="8"/>
      <c r="D472" s="8"/>
      <c r="E472" s="8"/>
      <c r="F472" s="8"/>
    </row>
    <row r="473" spans="1:6" x14ac:dyDescent="0.25">
      <c r="A473" s="8"/>
      <c r="B473" s="8"/>
      <c r="C473" s="8"/>
      <c r="D473" s="8"/>
      <c r="E473" s="8"/>
      <c r="F473" s="8"/>
    </row>
    <row r="474" spans="1:6" x14ac:dyDescent="0.25">
      <c r="A474" s="8"/>
      <c r="B474" s="8"/>
      <c r="C474" s="8"/>
      <c r="D474" s="8"/>
      <c r="E474" s="8"/>
      <c r="F474" s="8"/>
    </row>
    <row r="475" spans="1:6" x14ac:dyDescent="0.25">
      <c r="A475" s="8"/>
      <c r="B475" s="8"/>
      <c r="C475" s="8"/>
      <c r="D475" s="8"/>
      <c r="E475" s="8"/>
      <c r="F475" s="8"/>
    </row>
    <row r="476" spans="1:6" x14ac:dyDescent="0.25">
      <c r="A476" s="8"/>
      <c r="B476" s="8"/>
      <c r="C476" s="8"/>
      <c r="D476" s="8"/>
      <c r="E476" s="8"/>
      <c r="F476" s="8"/>
    </row>
    <row r="477" spans="1:6" x14ac:dyDescent="0.25">
      <c r="A477" s="8"/>
      <c r="B477" s="8"/>
      <c r="C477" s="8"/>
      <c r="D477" s="8"/>
      <c r="E477" s="8"/>
      <c r="F477" s="8"/>
    </row>
    <row r="478" spans="1:6" x14ac:dyDescent="0.25">
      <c r="A478" s="8"/>
      <c r="B478" s="8"/>
      <c r="C478" s="8"/>
      <c r="D478" s="8"/>
      <c r="E478" s="8"/>
      <c r="F478" s="8"/>
    </row>
    <row r="479" spans="1:6" x14ac:dyDescent="0.25">
      <c r="A479" s="8"/>
      <c r="B479" s="8"/>
      <c r="C479" s="8"/>
      <c r="D479" s="8"/>
      <c r="E479" s="8"/>
      <c r="F479" s="8"/>
    </row>
    <row r="480" spans="1:6" x14ac:dyDescent="0.25">
      <c r="A480" s="8"/>
      <c r="B480" s="8"/>
      <c r="C480" s="8"/>
      <c r="D480" s="8"/>
      <c r="E480" s="8"/>
      <c r="F480" s="8"/>
    </row>
    <row r="481" spans="1:6" x14ac:dyDescent="0.25">
      <c r="A481" s="8"/>
      <c r="B481" s="8"/>
      <c r="C481" s="8"/>
      <c r="D481" s="8"/>
      <c r="E481" s="8"/>
      <c r="F481" s="8"/>
    </row>
    <row r="482" spans="1:6" x14ac:dyDescent="0.25">
      <c r="A482" s="8"/>
      <c r="B482" s="8"/>
      <c r="C482" s="8"/>
      <c r="D482" s="8"/>
      <c r="E482" s="8"/>
      <c r="F482" s="8"/>
    </row>
    <row r="483" spans="1:6" x14ac:dyDescent="0.25">
      <c r="A483" s="8"/>
      <c r="B483" s="8"/>
      <c r="C483" s="8"/>
      <c r="D483" s="8"/>
      <c r="E483" s="8"/>
      <c r="F483" s="8"/>
    </row>
    <row r="484" spans="1:6" x14ac:dyDescent="0.25">
      <c r="A484" s="8"/>
      <c r="B484" s="8"/>
      <c r="C484" s="8"/>
      <c r="D484" s="8"/>
      <c r="E484" s="8"/>
      <c r="F484" s="8"/>
    </row>
    <row r="485" spans="1:6" x14ac:dyDescent="0.25">
      <c r="A485" s="8"/>
      <c r="B485" s="8"/>
      <c r="C485" s="8"/>
      <c r="D485" s="8"/>
      <c r="E485" s="8"/>
      <c r="F485" s="8"/>
    </row>
    <row r="486" spans="1:6" x14ac:dyDescent="0.25">
      <c r="A486" s="8"/>
      <c r="B486" s="8"/>
      <c r="C486" s="8"/>
      <c r="D486" s="8"/>
      <c r="E486" s="8"/>
      <c r="F486" s="8"/>
    </row>
    <row r="487" spans="1:6" x14ac:dyDescent="0.25">
      <c r="A487" s="8"/>
      <c r="B487" s="8"/>
      <c r="C487" s="8"/>
      <c r="D487" s="8"/>
      <c r="E487" s="8"/>
      <c r="F487" s="8"/>
    </row>
    <row r="488" spans="1:6" x14ac:dyDescent="0.25">
      <c r="A488" s="8"/>
      <c r="B488" s="8"/>
      <c r="C488" s="8"/>
      <c r="D488" s="8"/>
      <c r="E488" s="8"/>
      <c r="F488" s="8"/>
    </row>
    <row r="489" spans="1:6" x14ac:dyDescent="0.25">
      <c r="A489" s="8"/>
      <c r="B489" s="8"/>
      <c r="C489" s="8"/>
      <c r="D489" s="8"/>
      <c r="E489" s="8"/>
      <c r="F489" s="8"/>
    </row>
    <row r="490" spans="1:6" x14ac:dyDescent="0.25">
      <c r="A490" s="8"/>
      <c r="B490" s="8"/>
      <c r="C490" s="8"/>
      <c r="D490" s="8"/>
      <c r="E490" s="8"/>
      <c r="F490" s="8"/>
    </row>
    <row r="491" spans="1:6" x14ac:dyDescent="0.25">
      <c r="A491" s="8"/>
      <c r="B491" s="8"/>
      <c r="C491" s="8"/>
      <c r="D491" s="8"/>
      <c r="E491" s="8"/>
      <c r="F491" s="8"/>
    </row>
    <row r="492" spans="1:6" x14ac:dyDescent="0.25">
      <c r="A492" s="8"/>
      <c r="B492" s="8"/>
      <c r="C492" s="8"/>
      <c r="D492" s="8"/>
      <c r="E492" s="8"/>
      <c r="F492" s="8"/>
    </row>
    <row r="493" spans="1:6" x14ac:dyDescent="0.25">
      <c r="A493" s="8"/>
      <c r="B493" s="8"/>
      <c r="C493" s="8"/>
      <c r="D493" s="8"/>
      <c r="E493" s="8"/>
      <c r="F493" s="8"/>
    </row>
    <row r="494" spans="1:6" x14ac:dyDescent="0.25">
      <c r="A494" s="8"/>
      <c r="B494" s="8"/>
      <c r="C494" s="8"/>
      <c r="D494" s="8"/>
      <c r="E494" s="8"/>
      <c r="F494" s="8"/>
    </row>
    <row r="495" spans="1:6" x14ac:dyDescent="0.25">
      <c r="A495" s="8"/>
      <c r="B495" s="8"/>
      <c r="C495" s="8"/>
      <c r="D495" s="8"/>
      <c r="E495" s="8"/>
      <c r="F495" s="8"/>
    </row>
    <row r="496" spans="1:6" x14ac:dyDescent="0.25">
      <c r="A496" s="8"/>
      <c r="B496" s="8"/>
      <c r="C496" s="8"/>
      <c r="D496" s="8"/>
      <c r="E496" s="8"/>
      <c r="F496" s="8"/>
    </row>
    <row r="497" spans="1:6" x14ac:dyDescent="0.25">
      <c r="A497" s="8"/>
      <c r="B497" s="8"/>
      <c r="C497" s="8"/>
      <c r="D497" s="8"/>
      <c r="E497" s="8"/>
      <c r="F497" s="8"/>
    </row>
    <row r="498" spans="1:6" x14ac:dyDescent="0.25">
      <c r="A498" s="8"/>
      <c r="B498" s="8"/>
      <c r="C498" s="8"/>
      <c r="D498" s="8"/>
      <c r="E498" s="8"/>
      <c r="F498" s="8"/>
    </row>
    <row r="499" spans="1:6" x14ac:dyDescent="0.25">
      <c r="A499" s="8"/>
      <c r="B499" s="8"/>
      <c r="C499" s="8"/>
      <c r="D499" s="8"/>
      <c r="E499" s="8"/>
      <c r="F499" s="8"/>
    </row>
    <row r="500" spans="1:6" x14ac:dyDescent="0.25">
      <c r="A500" s="8"/>
      <c r="B500" s="8"/>
      <c r="C500" s="8"/>
      <c r="D500" s="8"/>
      <c r="E500" s="8"/>
      <c r="F500" s="8"/>
    </row>
    <row r="501" spans="1:6" x14ac:dyDescent="0.25">
      <c r="A501" s="8"/>
      <c r="B501" s="8"/>
      <c r="C501" s="8"/>
      <c r="D501" s="8"/>
      <c r="E501" s="8"/>
      <c r="F501" s="8"/>
    </row>
    <row r="502" spans="1:6" x14ac:dyDescent="0.25">
      <c r="A502" s="8"/>
      <c r="B502" s="8"/>
      <c r="C502" s="8"/>
      <c r="D502" s="8"/>
      <c r="E502" s="8"/>
      <c r="F502" s="8"/>
    </row>
    <row r="503" spans="1:6" x14ac:dyDescent="0.25">
      <c r="A503" s="8"/>
      <c r="B503" s="8"/>
      <c r="C503" s="8"/>
      <c r="D503" s="8"/>
      <c r="E503" s="8"/>
      <c r="F503" s="8"/>
    </row>
    <row r="504" spans="1:6" x14ac:dyDescent="0.25">
      <c r="A504" s="8"/>
      <c r="B504" s="8"/>
      <c r="C504" s="8"/>
      <c r="D504" s="8"/>
      <c r="E504" s="8"/>
      <c r="F504" s="8"/>
    </row>
    <row r="505" spans="1:6" x14ac:dyDescent="0.25">
      <c r="A505" s="8"/>
      <c r="B505" s="8"/>
      <c r="C505" s="8"/>
      <c r="D505" s="8"/>
      <c r="E505" s="8"/>
      <c r="F505" s="8"/>
    </row>
    <row r="506" spans="1:6" x14ac:dyDescent="0.25">
      <c r="A506" s="8"/>
      <c r="B506" s="8"/>
      <c r="C506" s="8"/>
      <c r="D506" s="8"/>
      <c r="E506" s="8"/>
      <c r="F506" s="8"/>
    </row>
    <row r="507" spans="1:6" x14ac:dyDescent="0.25">
      <c r="A507" s="8"/>
      <c r="B507" s="8"/>
      <c r="C507" s="8"/>
      <c r="D507" s="8"/>
      <c r="E507" s="8"/>
      <c r="F507" s="8"/>
    </row>
  </sheetData>
  <mergeCells count="1">
    <mergeCell ref="A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F85E-32B5-4510-8134-60AA38748033}">
  <dimension ref="A2:AA29"/>
  <sheetViews>
    <sheetView workbookViewId="0">
      <selection activeCell="A7" sqref="A7"/>
    </sheetView>
  </sheetViews>
  <sheetFormatPr baseColWidth="10" defaultRowHeight="15" x14ac:dyDescent="0.25"/>
  <sheetData>
    <row r="2" spans="1:27" x14ac:dyDescent="0.25">
      <c r="B2" t="s">
        <v>0</v>
      </c>
      <c r="C2">
        <v>0.1</v>
      </c>
    </row>
    <row r="3" spans="1:27" x14ac:dyDescent="0.25">
      <c r="B3" t="s">
        <v>131</v>
      </c>
      <c r="C3">
        <v>10</v>
      </c>
    </row>
    <row r="4" spans="1:27" x14ac:dyDescent="0.25">
      <c r="B4" t="s">
        <v>130</v>
      </c>
      <c r="C4">
        <v>15</v>
      </c>
    </row>
    <row r="5" spans="1:27" x14ac:dyDescent="0.25">
      <c r="B5" t="s">
        <v>129</v>
      </c>
      <c r="C5">
        <v>0</v>
      </c>
    </row>
    <row r="7" spans="1:27" x14ac:dyDescent="0.25">
      <c r="A7" s="14" t="s">
        <v>10</v>
      </c>
      <c r="B7" s="14" t="s">
        <v>128</v>
      </c>
      <c r="C7" s="14" t="s">
        <v>127</v>
      </c>
      <c r="D7" s="14" t="s">
        <v>126</v>
      </c>
      <c r="E7" s="14" t="s">
        <v>125</v>
      </c>
      <c r="F7" s="14" t="s">
        <v>124</v>
      </c>
      <c r="G7" s="14" t="s">
        <v>123</v>
      </c>
      <c r="H7" s="14" t="s">
        <v>122</v>
      </c>
      <c r="I7" s="14" t="s">
        <v>121</v>
      </c>
      <c r="J7" s="14" t="s">
        <v>120</v>
      </c>
      <c r="K7" s="14" t="s">
        <v>119</v>
      </c>
      <c r="L7" s="14" t="s">
        <v>118</v>
      </c>
      <c r="M7" s="14" t="s">
        <v>117</v>
      </c>
      <c r="N7" s="14" t="s">
        <v>116</v>
      </c>
      <c r="O7" s="14" t="s">
        <v>115</v>
      </c>
      <c r="P7" s="14" t="s">
        <v>114</v>
      </c>
      <c r="Q7" s="14" t="s">
        <v>113</v>
      </c>
      <c r="R7" s="14" t="s">
        <v>112</v>
      </c>
      <c r="S7" s="14" t="s">
        <v>111</v>
      </c>
      <c r="T7" s="14" t="s">
        <v>110</v>
      </c>
      <c r="U7" s="14" t="s">
        <v>109</v>
      </c>
      <c r="V7" s="14" t="s">
        <v>108</v>
      </c>
      <c r="W7" s="14" t="s">
        <v>107</v>
      </c>
      <c r="X7" s="14" t="s">
        <v>106</v>
      </c>
      <c r="Y7" s="14" t="s">
        <v>105</v>
      </c>
      <c r="Z7" s="14" t="s">
        <v>104</v>
      </c>
      <c r="AA7" s="14" t="s">
        <v>103</v>
      </c>
    </row>
    <row r="8" spans="1:27" x14ac:dyDescent="0.25">
      <c r="A8" s="14">
        <v>0</v>
      </c>
      <c r="B8" s="14">
        <v>0</v>
      </c>
      <c r="C8" s="14"/>
      <c r="D8" s="14"/>
      <c r="E8" s="14"/>
      <c r="F8" s="14"/>
      <c r="G8" s="14"/>
      <c r="H8" s="14"/>
      <c r="I8" s="14"/>
      <c r="J8" s="14"/>
      <c r="K8" s="14">
        <v>10</v>
      </c>
      <c r="L8" s="14">
        <v>15</v>
      </c>
      <c r="M8" s="14">
        <f t="shared" ref="M8:M29" si="0">-0.1*K8*L8</f>
        <v>-15</v>
      </c>
      <c r="N8" s="14">
        <f t="shared" ref="N8:N29" si="1">-K8</f>
        <v>-10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x14ac:dyDescent="0.25">
      <c r="A9" s="14">
        <v>1</v>
      </c>
      <c r="B9" s="14">
        <f t="shared" ref="B9:B29" si="2">B8+$C$2</f>
        <v>0.1</v>
      </c>
      <c r="C9" s="14">
        <f t="shared" ref="C9:C29" si="3">$C$2*M8</f>
        <v>-1.5</v>
      </c>
      <c r="D9" s="14">
        <f t="shared" ref="D9:D29" si="4">$C$2*N8</f>
        <v>-1</v>
      </c>
      <c r="E9" s="14">
        <f t="shared" ref="E9:E29" si="5">$C$2*V9</f>
        <v>-1.3412500000000003</v>
      </c>
      <c r="F9" s="14">
        <f t="shared" ref="F9:F29" si="6">$C$2*W9</f>
        <v>-0.92500000000000004</v>
      </c>
      <c r="G9" s="14">
        <f t="shared" ref="G9:G29" si="7">$C$2*X9</f>
        <v>-1.3562578906250002</v>
      </c>
      <c r="H9" s="14">
        <f t="shared" ref="H9:H29" si="8">$C$2*Y9</f>
        <v>-0.93293750000000009</v>
      </c>
      <c r="I9" s="14">
        <f t="shared" ref="I9:I29" si="9">$C$2*Z9</f>
        <v>-1.8574588273150756</v>
      </c>
      <c r="J9" s="14">
        <f t="shared" ref="J9:J29" si="10">$C$2*AA9</f>
        <v>1.6356257890624999</v>
      </c>
      <c r="K9" s="14">
        <f t="shared" ref="K9:K29" si="11">K8+(C9+2*E9+2*G9+I9)/6</f>
        <v>8.5412542319058211</v>
      </c>
      <c r="L9" s="14">
        <f t="shared" ref="L9:L29" si="12">L8+(D9+2*F9+2*H9+J9)/6</f>
        <v>14.486625131510417</v>
      </c>
      <c r="M9" s="14">
        <f t="shared" si="0"/>
        <v>-12.373394821054658</v>
      </c>
      <c r="N9" s="14">
        <f t="shared" si="1"/>
        <v>-8.5412542319058211</v>
      </c>
      <c r="O9" s="14">
        <f t="shared" ref="O9:O29" si="13">B8+$C$2/2</f>
        <v>0.05</v>
      </c>
      <c r="P9" s="14">
        <f t="shared" ref="P9:P29" si="14">K8+C9/2</f>
        <v>9.25</v>
      </c>
      <c r="Q9" s="14">
        <f t="shared" ref="Q9:Q29" si="15">L8+D9/2</f>
        <v>14.5</v>
      </c>
      <c r="R9" s="14">
        <f t="shared" ref="R9:R29" si="16">K8+E9/2</f>
        <v>9.3293750000000006</v>
      </c>
      <c r="S9" s="14">
        <f t="shared" ref="S9:S29" si="17">L8+F9/2</f>
        <v>14.5375</v>
      </c>
      <c r="T9" s="14">
        <f t="shared" ref="T9:T29" si="18">M8+G9</f>
        <v>-16.356257890624999</v>
      </c>
      <c r="U9" s="14">
        <f t="shared" ref="U9:U29" si="19">N8+G9</f>
        <v>-11.356257890625001</v>
      </c>
      <c r="V9" s="14">
        <f t="shared" ref="V9:V29" si="20">-0.1*P9*Q9</f>
        <v>-13.412500000000001</v>
      </c>
      <c r="W9" s="14">
        <f t="shared" ref="W9:W29" si="21">-1*P9</f>
        <v>-9.25</v>
      </c>
      <c r="X9" s="14">
        <f t="shared" ref="X9:X29" si="22">-0.1*R9*S9</f>
        <v>-13.562578906250002</v>
      </c>
      <c r="Y9" s="14">
        <f t="shared" ref="Y9:Y29" si="23">-1*R9</f>
        <v>-9.3293750000000006</v>
      </c>
      <c r="Z9" s="14">
        <f t="shared" ref="Z9:Z29" si="24">-0.1*T9*U9</f>
        <v>-18.574588273150756</v>
      </c>
      <c r="AA9" s="14">
        <f t="shared" ref="AA9:AA29" si="25">-T9</f>
        <v>16.356257890624999</v>
      </c>
    </row>
    <row r="10" spans="1:27" x14ac:dyDescent="0.25">
      <c r="A10" s="14">
        <v>2</v>
      </c>
      <c r="B10" s="14">
        <f t="shared" si="2"/>
        <v>0.2</v>
      </c>
      <c r="C10" s="14">
        <f t="shared" si="3"/>
        <v>-1.237339482105466</v>
      </c>
      <c r="D10" s="14">
        <f t="shared" si="4"/>
        <v>-0.85412542319058216</v>
      </c>
      <c r="E10" s="14">
        <f t="shared" si="5"/>
        <v>-1.1138807117620051</v>
      </c>
      <c r="F10" s="14">
        <f t="shared" si="6"/>
        <v>-0.79225844908530885</v>
      </c>
      <c r="G10" s="14">
        <f t="shared" si="7"/>
        <v>-1.1250294199007362</v>
      </c>
      <c r="H10" s="14">
        <f t="shared" si="8"/>
        <v>-0.79843138760248189</v>
      </c>
      <c r="I10" s="14">
        <f t="shared" si="9"/>
        <v>-1.304795975654965</v>
      </c>
      <c r="J10" s="14">
        <f t="shared" si="10"/>
        <v>1.3498424240955396</v>
      </c>
      <c r="K10" s="14">
        <f t="shared" si="11"/>
        <v>7.3712616117248357</v>
      </c>
      <c r="L10" s="14">
        <f t="shared" si="12"/>
        <v>14.039014686098646</v>
      </c>
      <c r="M10" s="14">
        <f t="shared" si="0"/>
        <v>-10.348525002208016</v>
      </c>
      <c r="N10" s="14">
        <f t="shared" si="1"/>
        <v>-7.3712616117248357</v>
      </c>
      <c r="O10" s="14">
        <f t="shared" si="13"/>
        <v>0.15000000000000002</v>
      </c>
      <c r="P10" s="14">
        <f t="shared" si="14"/>
        <v>7.9225844908530885</v>
      </c>
      <c r="Q10" s="14">
        <f t="shared" si="15"/>
        <v>14.059562419915126</v>
      </c>
      <c r="R10" s="14">
        <f t="shared" si="16"/>
        <v>7.9843138760248182</v>
      </c>
      <c r="S10" s="14">
        <f t="shared" si="17"/>
        <v>14.090495906967762</v>
      </c>
      <c r="T10" s="14">
        <f t="shared" si="18"/>
        <v>-13.498424240955394</v>
      </c>
      <c r="U10" s="14">
        <f t="shared" si="19"/>
        <v>-9.6662836518065571</v>
      </c>
      <c r="V10" s="14">
        <f t="shared" si="20"/>
        <v>-11.13880711762005</v>
      </c>
      <c r="W10" s="14">
        <f t="shared" si="21"/>
        <v>-7.9225844908530885</v>
      </c>
      <c r="X10" s="14">
        <f t="shared" si="22"/>
        <v>-11.250294199007362</v>
      </c>
      <c r="Y10" s="14">
        <f t="shared" si="23"/>
        <v>-7.9843138760248182</v>
      </c>
      <c r="Z10" s="14">
        <f t="shared" si="24"/>
        <v>-13.047959756549648</v>
      </c>
      <c r="AA10" s="14">
        <f t="shared" si="25"/>
        <v>13.498424240955394</v>
      </c>
    </row>
    <row r="11" spans="1:27" x14ac:dyDescent="0.25">
      <c r="A11" s="14">
        <v>3</v>
      </c>
      <c r="B11" s="14">
        <f t="shared" si="2"/>
        <v>0.30000000000000004</v>
      </c>
      <c r="C11" s="14">
        <f t="shared" si="3"/>
        <v>-1.0348525002208016</v>
      </c>
      <c r="D11" s="14">
        <f t="shared" si="4"/>
        <v>-0.73712616117248364</v>
      </c>
      <c r="E11" s="14">
        <f t="shared" si="5"/>
        <v>-0.93695024623099765</v>
      </c>
      <c r="F11" s="14">
        <f t="shared" si="6"/>
        <v>-0.68538353616144354</v>
      </c>
      <c r="G11" s="14">
        <f t="shared" si="7"/>
        <v>-0.94542792782124541</v>
      </c>
      <c r="H11" s="14">
        <f t="shared" si="8"/>
        <v>-0.69027864886093371</v>
      </c>
      <c r="I11" s="14">
        <f t="shared" si="9"/>
        <v>-0.93928300193300185</v>
      </c>
      <c r="J11" s="14">
        <f t="shared" si="10"/>
        <v>1.1293952930029263</v>
      </c>
      <c r="K11" s="14">
        <f t="shared" si="11"/>
        <v>6.4147796366817875</v>
      </c>
      <c r="L11" s="14">
        <f t="shared" si="12"/>
        <v>13.645838813062927</v>
      </c>
      <c r="M11" s="14">
        <f t="shared" si="0"/>
        <v>-8.7535048943478042</v>
      </c>
      <c r="N11" s="14">
        <f t="shared" si="1"/>
        <v>-6.4147796366817875</v>
      </c>
      <c r="O11" s="14">
        <f t="shared" si="13"/>
        <v>0.25</v>
      </c>
      <c r="P11" s="14">
        <f t="shared" si="14"/>
        <v>6.8538353616144345</v>
      </c>
      <c r="Q11" s="14">
        <f t="shared" si="15"/>
        <v>13.670451605512405</v>
      </c>
      <c r="R11" s="14">
        <f t="shared" si="16"/>
        <v>6.9027864886093369</v>
      </c>
      <c r="S11" s="14">
        <f t="shared" si="17"/>
        <v>13.696322918017925</v>
      </c>
      <c r="T11" s="14">
        <f t="shared" si="18"/>
        <v>-11.293952930029262</v>
      </c>
      <c r="U11" s="14">
        <f t="shared" si="19"/>
        <v>-8.3166895395460809</v>
      </c>
      <c r="V11" s="14">
        <f t="shared" si="20"/>
        <v>-9.3695024623099759</v>
      </c>
      <c r="W11" s="14">
        <f t="shared" si="21"/>
        <v>-6.8538353616144345</v>
      </c>
      <c r="X11" s="14">
        <f t="shared" si="22"/>
        <v>-9.4542792782124536</v>
      </c>
      <c r="Y11" s="14">
        <f t="shared" si="23"/>
        <v>-6.9027864886093369</v>
      </c>
      <c r="Z11" s="14">
        <f t="shared" si="24"/>
        <v>-9.3928300193300185</v>
      </c>
      <c r="AA11" s="14">
        <f t="shared" si="25"/>
        <v>11.293952930029262</v>
      </c>
    </row>
    <row r="12" spans="1:27" x14ac:dyDescent="0.25">
      <c r="A12" s="14">
        <v>4</v>
      </c>
      <c r="B12" s="14">
        <f t="shared" si="2"/>
        <v>0.4</v>
      </c>
      <c r="C12" s="14">
        <f t="shared" si="3"/>
        <v>-0.87535048943478044</v>
      </c>
      <c r="D12" s="14">
        <f t="shared" si="4"/>
        <v>-0.64147796366817877</v>
      </c>
      <c r="E12" s="14">
        <f t="shared" si="5"/>
        <v>-0.79645512724601941</v>
      </c>
      <c r="F12" s="14">
        <f t="shared" si="6"/>
        <v>-0.59771043919643974</v>
      </c>
      <c r="G12" s="14">
        <f t="shared" si="7"/>
        <v>-0.80302821808341585</v>
      </c>
      <c r="H12" s="14">
        <f t="shared" si="8"/>
        <v>-0.60165520730587785</v>
      </c>
      <c r="I12" s="14">
        <f t="shared" si="9"/>
        <v>-0.68977219763229813</v>
      </c>
      <c r="J12" s="14">
        <f t="shared" si="10"/>
        <v>0.95565331124312203</v>
      </c>
      <c r="K12" s="14">
        <f t="shared" si="11"/>
        <v>5.6207647403941294</v>
      </c>
      <c r="L12" s="14">
        <f t="shared" si="12"/>
        <v>13.298412822157978</v>
      </c>
      <c r="M12" s="14">
        <f t="shared" si="0"/>
        <v>-7.4747249893990748</v>
      </c>
      <c r="N12" s="14">
        <f t="shared" si="1"/>
        <v>-5.6207647403941294</v>
      </c>
      <c r="O12" s="14">
        <f t="shared" si="13"/>
        <v>0.35000000000000003</v>
      </c>
      <c r="P12" s="14">
        <f t="shared" si="14"/>
        <v>5.9771043919643976</v>
      </c>
      <c r="Q12" s="14">
        <f t="shared" si="15"/>
        <v>13.325099831228837</v>
      </c>
      <c r="R12" s="14">
        <f t="shared" si="16"/>
        <v>6.0165520730587776</v>
      </c>
      <c r="S12" s="14">
        <f t="shared" si="17"/>
        <v>13.346983593464707</v>
      </c>
      <c r="T12" s="14">
        <f t="shared" si="18"/>
        <v>-9.5565331124312198</v>
      </c>
      <c r="U12" s="14">
        <f t="shared" si="19"/>
        <v>-7.2178078547652031</v>
      </c>
      <c r="V12" s="14">
        <f t="shared" si="20"/>
        <v>-7.9645512724601932</v>
      </c>
      <c r="W12" s="14">
        <f t="shared" si="21"/>
        <v>-5.9771043919643976</v>
      </c>
      <c r="X12" s="14">
        <f t="shared" si="22"/>
        <v>-8.030282180834158</v>
      </c>
      <c r="Y12" s="14">
        <f t="shared" si="23"/>
        <v>-6.0165520730587776</v>
      </c>
      <c r="Z12" s="14">
        <f t="shared" si="24"/>
        <v>-6.8977219763229813</v>
      </c>
      <c r="AA12" s="14">
        <f t="shared" si="25"/>
        <v>9.5565331124312198</v>
      </c>
    </row>
    <row r="13" spans="1:27" x14ac:dyDescent="0.25">
      <c r="A13" s="14">
        <v>5</v>
      </c>
      <c r="B13" s="14">
        <f t="shared" si="2"/>
        <v>0.5</v>
      </c>
      <c r="C13" s="14">
        <f t="shared" si="3"/>
        <v>-0.74747249893990753</v>
      </c>
      <c r="D13" s="14">
        <f t="shared" si="4"/>
        <v>-0.56207647403941297</v>
      </c>
      <c r="E13" s="14">
        <f t="shared" si="5"/>
        <v>-0.68302535325252789</v>
      </c>
      <c r="F13" s="14">
        <f t="shared" si="6"/>
        <v>-0.5247028490924176</v>
      </c>
      <c r="G13" s="14">
        <f t="shared" si="7"/>
        <v>-0.68820654036746542</v>
      </c>
      <c r="H13" s="14">
        <f t="shared" si="8"/>
        <v>-0.52792520637678653</v>
      </c>
      <c r="I13" s="14">
        <f t="shared" si="9"/>
        <v>-0.51499700588120423</v>
      </c>
      <c r="J13" s="14">
        <f t="shared" si="10"/>
        <v>0.81629315297665406</v>
      </c>
      <c r="K13" s="14">
        <f t="shared" si="11"/>
        <v>4.9532758583839467</v>
      </c>
      <c r="L13" s="14">
        <f t="shared" si="12"/>
        <v>12.989906250157784</v>
      </c>
      <c r="M13" s="14">
        <f t="shared" si="0"/>
        <v>-6.4342589031577297</v>
      </c>
      <c r="N13" s="14">
        <f t="shared" si="1"/>
        <v>-4.9532758583839467</v>
      </c>
      <c r="O13" s="14">
        <f t="shared" si="13"/>
        <v>0.45</v>
      </c>
      <c r="P13" s="14">
        <f t="shared" si="14"/>
        <v>5.2470284909241753</v>
      </c>
      <c r="Q13" s="14">
        <f t="shared" si="15"/>
        <v>13.017374585138272</v>
      </c>
      <c r="R13" s="14">
        <f t="shared" si="16"/>
        <v>5.2792520637678653</v>
      </c>
      <c r="S13" s="14">
        <f t="shared" si="17"/>
        <v>13.036061397611769</v>
      </c>
      <c r="T13" s="14">
        <f t="shared" si="18"/>
        <v>-8.1629315297665404</v>
      </c>
      <c r="U13" s="14">
        <f t="shared" si="19"/>
        <v>-6.308971280761595</v>
      </c>
      <c r="V13" s="14">
        <f t="shared" si="20"/>
        <v>-6.8302535325252789</v>
      </c>
      <c r="W13" s="14">
        <f t="shared" si="21"/>
        <v>-5.2470284909241753</v>
      </c>
      <c r="X13" s="14">
        <f t="shared" si="22"/>
        <v>-6.8820654036746536</v>
      </c>
      <c r="Y13" s="14">
        <f t="shared" si="23"/>
        <v>-5.2792520637678653</v>
      </c>
      <c r="Z13" s="14">
        <f t="shared" si="24"/>
        <v>-5.1499700588120421</v>
      </c>
      <c r="AA13" s="14">
        <f t="shared" si="25"/>
        <v>8.1629315297665404</v>
      </c>
    </row>
    <row r="14" spans="1:27" x14ac:dyDescent="0.25">
      <c r="A14" s="14">
        <v>6</v>
      </c>
      <c r="B14" s="14">
        <f t="shared" si="2"/>
        <v>0.6</v>
      </c>
      <c r="C14" s="14">
        <f t="shared" si="3"/>
        <v>-0.64342589031577302</v>
      </c>
      <c r="D14" s="14">
        <f t="shared" si="4"/>
        <v>-0.4953275858383947</v>
      </c>
      <c r="E14" s="14">
        <f t="shared" si="5"/>
        <v>-0.59016497596280737</v>
      </c>
      <c r="F14" s="14">
        <f t="shared" si="6"/>
        <v>-0.463156291322606</v>
      </c>
      <c r="G14" s="14">
        <f t="shared" si="7"/>
        <v>-0.59430759393785959</v>
      </c>
      <c r="H14" s="14">
        <f t="shared" si="8"/>
        <v>-0.46581933704025436</v>
      </c>
      <c r="I14" s="14">
        <f t="shared" si="9"/>
        <v>-0.38991559192830938</v>
      </c>
      <c r="J14" s="14">
        <f t="shared" si="10"/>
        <v>0.70285664970955897</v>
      </c>
      <c r="K14" s="14">
        <f t="shared" si="11"/>
        <v>4.386228088043044</v>
      </c>
      <c r="L14" s="14">
        <f t="shared" si="12"/>
        <v>12.714835884682024</v>
      </c>
      <c r="M14" s="14">
        <f t="shared" si="0"/>
        <v>-5.5770170292249928</v>
      </c>
      <c r="N14" s="14">
        <f t="shared" si="1"/>
        <v>-4.386228088043044</v>
      </c>
      <c r="O14" s="14">
        <f t="shared" si="13"/>
        <v>0.55000000000000004</v>
      </c>
      <c r="P14" s="14">
        <f t="shared" si="14"/>
        <v>4.6315629132260598</v>
      </c>
      <c r="Q14" s="14">
        <f t="shared" si="15"/>
        <v>12.742242457238586</v>
      </c>
      <c r="R14" s="14">
        <f t="shared" si="16"/>
        <v>4.6581933704025431</v>
      </c>
      <c r="S14" s="14">
        <f t="shared" si="17"/>
        <v>12.758328104496481</v>
      </c>
      <c r="T14" s="14">
        <f t="shared" si="18"/>
        <v>-7.0285664970955892</v>
      </c>
      <c r="U14" s="14">
        <f t="shared" si="19"/>
        <v>-5.5475834523218062</v>
      </c>
      <c r="V14" s="14">
        <f t="shared" si="20"/>
        <v>-5.9016497596280733</v>
      </c>
      <c r="W14" s="14">
        <f t="shared" si="21"/>
        <v>-4.6315629132260598</v>
      </c>
      <c r="X14" s="14">
        <f t="shared" si="22"/>
        <v>-5.9430759393785957</v>
      </c>
      <c r="Y14" s="14">
        <f t="shared" si="23"/>
        <v>-4.6581933704025431</v>
      </c>
      <c r="Z14" s="14">
        <f t="shared" si="24"/>
        <v>-3.8991559192830936</v>
      </c>
      <c r="AA14" s="14">
        <f t="shared" si="25"/>
        <v>7.0285664970955892</v>
      </c>
    </row>
    <row r="15" spans="1:27" x14ac:dyDescent="0.25">
      <c r="A15" s="14">
        <v>7</v>
      </c>
      <c r="B15" s="14">
        <f t="shared" si="2"/>
        <v>0.7</v>
      </c>
      <c r="C15" s="14">
        <f t="shared" si="3"/>
        <v>-0.55770170292249932</v>
      </c>
      <c r="D15" s="14">
        <f t="shared" si="4"/>
        <v>-0.43862280880430443</v>
      </c>
      <c r="E15" s="14">
        <f t="shared" si="5"/>
        <v>-0.51323832809452108</v>
      </c>
      <c r="F15" s="14">
        <f t="shared" si="6"/>
        <v>-0.41073772365817951</v>
      </c>
      <c r="G15" s="14">
        <f t="shared" si="7"/>
        <v>-0.51659206652004441</v>
      </c>
      <c r="H15" s="14">
        <f t="shared" si="8"/>
        <v>-0.41296089239957834</v>
      </c>
      <c r="I15" s="14">
        <f t="shared" si="9"/>
        <v>-0.29875869488647733</v>
      </c>
      <c r="J15" s="14">
        <f t="shared" si="10"/>
        <v>0.60936090957450384</v>
      </c>
      <c r="K15" s="14">
        <f t="shared" si="11"/>
        <v>3.9002078902033595</v>
      </c>
      <c r="L15" s="14">
        <f t="shared" si="12"/>
        <v>12.468726029457805</v>
      </c>
      <c r="M15" s="14">
        <f t="shared" si="0"/>
        <v>-4.8630623640875346</v>
      </c>
      <c r="N15" s="14">
        <f t="shared" si="1"/>
        <v>-3.9002078902033595</v>
      </c>
      <c r="O15" s="14">
        <f t="shared" si="13"/>
        <v>0.65</v>
      </c>
      <c r="P15" s="14">
        <f t="shared" si="14"/>
        <v>4.1073772365817947</v>
      </c>
      <c r="Q15" s="14">
        <f t="shared" si="15"/>
        <v>12.495524480279872</v>
      </c>
      <c r="R15" s="14">
        <f t="shared" si="16"/>
        <v>4.1296089239957832</v>
      </c>
      <c r="S15" s="14">
        <f t="shared" si="17"/>
        <v>12.509467022852935</v>
      </c>
      <c r="T15" s="14">
        <f t="shared" si="18"/>
        <v>-6.0936090957450375</v>
      </c>
      <c r="U15" s="14">
        <f t="shared" si="19"/>
        <v>-4.9028201545630887</v>
      </c>
      <c r="V15" s="14">
        <f t="shared" si="20"/>
        <v>-5.132383280945211</v>
      </c>
      <c r="W15" s="14">
        <f t="shared" si="21"/>
        <v>-4.1073772365817947</v>
      </c>
      <c r="X15" s="14">
        <f t="shared" si="22"/>
        <v>-5.1659206652004439</v>
      </c>
      <c r="Y15" s="14">
        <f t="shared" si="23"/>
        <v>-4.1296089239957832</v>
      </c>
      <c r="Z15" s="14">
        <f t="shared" si="24"/>
        <v>-2.9875869488647733</v>
      </c>
      <c r="AA15" s="14">
        <f t="shared" si="25"/>
        <v>6.0936090957450375</v>
      </c>
    </row>
    <row r="16" spans="1:27" x14ac:dyDescent="0.25">
      <c r="A16" s="14">
        <v>8</v>
      </c>
      <c r="B16" s="14">
        <f t="shared" si="2"/>
        <v>0.79999999999999993</v>
      </c>
      <c r="C16" s="14">
        <f t="shared" si="3"/>
        <v>-0.48630623640875348</v>
      </c>
      <c r="D16" s="14">
        <f t="shared" si="4"/>
        <v>-0.39002078902033599</v>
      </c>
      <c r="E16" s="14">
        <f t="shared" si="5"/>
        <v>-0.44885650332943783</v>
      </c>
      <c r="F16" s="14">
        <f t="shared" si="6"/>
        <v>-0.36570547719989827</v>
      </c>
      <c r="G16" s="14">
        <f t="shared" si="7"/>
        <v>-0.45160162884201038</v>
      </c>
      <c r="H16" s="14">
        <f t="shared" si="8"/>
        <v>-0.3675779638538641</v>
      </c>
      <c r="I16" s="14">
        <f t="shared" si="9"/>
        <v>-0.23128405354958473</v>
      </c>
      <c r="J16" s="14">
        <f t="shared" si="10"/>
        <v>0.53146639929295458</v>
      </c>
      <c r="K16" s="14">
        <f t="shared" si="11"/>
        <v>3.4804567978198202</v>
      </c>
      <c r="L16" s="14">
        <f t="shared" si="12"/>
        <v>12.247872484151987</v>
      </c>
      <c r="M16" s="14">
        <f t="shared" si="0"/>
        <v>-4.2628191046297115</v>
      </c>
      <c r="N16" s="14">
        <f t="shared" si="1"/>
        <v>-3.4804567978198202</v>
      </c>
      <c r="O16" s="14">
        <f t="shared" si="13"/>
        <v>0.75</v>
      </c>
      <c r="P16" s="14">
        <f t="shared" si="14"/>
        <v>3.6570547719989825</v>
      </c>
      <c r="Q16" s="14">
        <f t="shared" si="15"/>
        <v>12.273715634947637</v>
      </c>
      <c r="R16" s="14">
        <f t="shared" si="16"/>
        <v>3.6757796385386405</v>
      </c>
      <c r="S16" s="14">
        <f t="shared" si="17"/>
        <v>12.285873290857856</v>
      </c>
      <c r="T16" s="14">
        <f t="shared" si="18"/>
        <v>-5.3146639929295452</v>
      </c>
      <c r="U16" s="14">
        <f t="shared" si="19"/>
        <v>-4.3518095190453696</v>
      </c>
      <c r="V16" s="14">
        <f t="shared" si="20"/>
        <v>-4.4885650332943783</v>
      </c>
      <c r="W16" s="14">
        <f t="shared" si="21"/>
        <v>-3.6570547719989825</v>
      </c>
      <c r="X16" s="14">
        <f t="shared" si="22"/>
        <v>-4.5160162884201034</v>
      </c>
      <c r="Y16" s="14">
        <f t="shared" si="23"/>
        <v>-3.6757796385386405</v>
      </c>
      <c r="Z16" s="14">
        <f t="shared" si="24"/>
        <v>-2.3128405354958472</v>
      </c>
      <c r="AA16" s="14">
        <f t="shared" si="25"/>
        <v>5.3146639929295452</v>
      </c>
    </row>
    <row r="17" spans="1:27" x14ac:dyDescent="0.25">
      <c r="A17" s="14">
        <v>9</v>
      </c>
      <c r="B17" s="14">
        <f t="shared" si="2"/>
        <v>0.89999999999999991</v>
      </c>
      <c r="C17" s="14">
        <f t="shared" si="3"/>
        <v>-0.42628191046297115</v>
      </c>
      <c r="D17" s="14">
        <f t="shared" si="4"/>
        <v>-0.34804567978198203</v>
      </c>
      <c r="E17" s="14">
        <f t="shared" si="5"/>
        <v>-0.39449080223723487</v>
      </c>
      <c r="F17" s="14">
        <f t="shared" si="6"/>
        <v>-0.32673158425883347</v>
      </c>
      <c r="G17" s="14">
        <f t="shared" si="7"/>
        <v>-0.3967599009476046</v>
      </c>
      <c r="H17" s="14">
        <f t="shared" si="8"/>
        <v>-0.32832113967012028</v>
      </c>
      <c r="I17" s="14">
        <f t="shared" si="9"/>
        <v>-0.18066197529650485</v>
      </c>
      <c r="J17" s="14">
        <f t="shared" si="10"/>
        <v>0.46595790055773167</v>
      </c>
      <c r="K17" s="14">
        <f t="shared" si="11"/>
        <v>3.1155492491316279</v>
      </c>
      <c r="L17" s="14">
        <f t="shared" si="12"/>
        <v>12.049173612971627</v>
      </c>
      <c r="M17" s="14">
        <f t="shared" si="0"/>
        <v>-3.7539793802550383</v>
      </c>
      <c r="N17" s="14">
        <f t="shared" si="1"/>
        <v>-3.1155492491316279</v>
      </c>
      <c r="O17" s="14">
        <f t="shared" si="13"/>
        <v>0.85</v>
      </c>
      <c r="P17" s="14">
        <f t="shared" si="14"/>
        <v>3.2673158425883346</v>
      </c>
      <c r="Q17" s="14">
        <f t="shared" si="15"/>
        <v>12.073849644260996</v>
      </c>
      <c r="R17" s="14">
        <f t="shared" si="16"/>
        <v>3.2832113967012027</v>
      </c>
      <c r="S17" s="14">
        <f t="shared" si="17"/>
        <v>12.08450669202257</v>
      </c>
      <c r="T17" s="14">
        <f t="shared" si="18"/>
        <v>-4.6595790055773163</v>
      </c>
      <c r="U17" s="14">
        <f t="shared" si="19"/>
        <v>-3.877216698767425</v>
      </c>
      <c r="V17" s="14">
        <f t="shared" si="20"/>
        <v>-3.9449080223723483</v>
      </c>
      <c r="W17" s="14">
        <f t="shared" si="21"/>
        <v>-3.2673158425883346</v>
      </c>
      <c r="X17" s="14">
        <f t="shared" si="22"/>
        <v>-3.9675990094760456</v>
      </c>
      <c r="Y17" s="14">
        <f t="shared" si="23"/>
        <v>-3.2832113967012027</v>
      </c>
      <c r="Z17" s="14">
        <f t="shared" si="24"/>
        <v>-1.8066197529650485</v>
      </c>
      <c r="AA17" s="14">
        <f t="shared" si="25"/>
        <v>4.6595790055773163</v>
      </c>
    </row>
    <row r="18" spans="1:27" x14ac:dyDescent="0.25">
      <c r="A18" s="14">
        <v>10</v>
      </c>
      <c r="B18" s="14">
        <f t="shared" si="2"/>
        <v>0.99999999999999989</v>
      </c>
      <c r="C18" s="14">
        <f t="shared" si="3"/>
        <v>-0.37539793802550386</v>
      </c>
      <c r="D18" s="14">
        <f t="shared" si="4"/>
        <v>-0.31155492491316283</v>
      </c>
      <c r="E18" s="14">
        <f t="shared" si="5"/>
        <v>-0.34822083250850239</v>
      </c>
      <c r="F18" s="14">
        <f t="shared" si="6"/>
        <v>-0.2927850280118876</v>
      </c>
      <c r="G18" s="14">
        <f t="shared" si="7"/>
        <v>-0.35011302543736522</v>
      </c>
      <c r="H18" s="14">
        <f t="shared" si="8"/>
        <v>-0.29414388328773766</v>
      </c>
      <c r="I18" s="14">
        <f t="shared" si="9"/>
        <v>-0.14223398221753267</v>
      </c>
      <c r="J18" s="14">
        <f t="shared" si="10"/>
        <v>0.41040924056924039</v>
      </c>
      <c r="K18" s="14">
        <f t="shared" si="11"/>
        <v>2.7964993097758324</v>
      </c>
      <c r="L18" s="14">
        <f t="shared" si="12"/>
        <v>11.870006361814431</v>
      </c>
      <c r="M18" s="14">
        <f t="shared" si="0"/>
        <v>-3.3194464597848796</v>
      </c>
      <c r="N18" s="14">
        <f t="shared" si="1"/>
        <v>-2.7964993097758324</v>
      </c>
      <c r="O18" s="14">
        <f t="shared" si="13"/>
        <v>0.95</v>
      </c>
      <c r="P18" s="14">
        <f t="shared" si="14"/>
        <v>2.9278502801188759</v>
      </c>
      <c r="Q18" s="14">
        <f t="shared" si="15"/>
        <v>11.893396150515045</v>
      </c>
      <c r="R18" s="14">
        <f t="shared" si="16"/>
        <v>2.9414388328773766</v>
      </c>
      <c r="S18" s="14">
        <f t="shared" si="17"/>
        <v>11.902781098965683</v>
      </c>
      <c r="T18" s="14">
        <f t="shared" si="18"/>
        <v>-4.1040924056924037</v>
      </c>
      <c r="U18" s="14">
        <f t="shared" si="19"/>
        <v>-3.4656622745689933</v>
      </c>
      <c r="V18" s="14">
        <f t="shared" si="20"/>
        <v>-3.4822083250850238</v>
      </c>
      <c r="W18" s="14">
        <f t="shared" si="21"/>
        <v>-2.9278502801188759</v>
      </c>
      <c r="X18" s="14">
        <f t="shared" si="22"/>
        <v>-3.5011302543736518</v>
      </c>
      <c r="Y18" s="14">
        <f t="shared" si="23"/>
        <v>-2.9414388328773766</v>
      </c>
      <c r="Z18" s="14">
        <f t="shared" si="24"/>
        <v>-1.4223398221753267</v>
      </c>
      <c r="AA18" s="14">
        <f t="shared" si="25"/>
        <v>4.1040924056924037</v>
      </c>
    </row>
    <row r="19" spans="1:27" x14ac:dyDescent="0.25">
      <c r="A19" s="14">
        <v>11</v>
      </c>
      <c r="B19" s="14">
        <f t="shared" si="2"/>
        <v>1.0999999999999999</v>
      </c>
      <c r="C19" s="14">
        <f t="shared" si="3"/>
        <v>-0.331944645978488</v>
      </c>
      <c r="D19" s="14">
        <f t="shared" si="4"/>
        <v>-0.27964993097758323</v>
      </c>
      <c r="E19" s="14">
        <f t="shared" si="5"/>
        <v>-0.30856558722936583</v>
      </c>
      <c r="F19" s="14">
        <f t="shared" si="6"/>
        <v>-0.26305269867865888</v>
      </c>
      <c r="G19" s="14">
        <f t="shared" si="7"/>
        <v>-0.31015605763589249</v>
      </c>
      <c r="H19" s="14">
        <f t="shared" si="8"/>
        <v>-0.26422165161611494</v>
      </c>
      <c r="I19" s="14">
        <f t="shared" si="9"/>
        <v>-0.11275924142316351</v>
      </c>
      <c r="J19" s="14">
        <f t="shared" si="10"/>
        <v>0.36296025174207724</v>
      </c>
      <c r="K19" s="14">
        <f t="shared" si="11"/>
        <v>2.516141446920471</v>
      </c>
      <c r="L19" s="14">
        <f t="shared" si="12"/>
        <v>11.708133298510255</v>
      </c>
      <c r="M19" s="14">
        <f t="shared" si="0"/>
        <v>-2.9459319458451341</v>
      </c>
      <c r="N19" s="14">
        <f t="shared" si="1"/>
        <v>-2.516141446920471</v>
      </c>
      <c r="O19" s="14">
        <f t="shared" si="13"/>
        <v>1.0499999999999998</v>
      </c>
      <c r="P19" s="14">
        <f t="shared" si="14"/>
        <v>2.6305269867865886</v>
      </c>
      <c r="Q19" s="14">
        <f t="shared" si="15"/>
        <v>11.730181396325639</v>
      </c>
      <c r="R19" s="14">
        <f t="shared" si="16"/>
        <v>2.6422165161611493</v>
      </c>
      <c r="S19" s="14">
        <f t="shared" si="17"/>
        <v>11.738480012475101</v>
      </c>
      <c r="T19" s="14">
        <f t="shared" si="18"/>
        <v>-3.6296025174207722</v>
      </c>
      <c r="U19" s="14">
        <f t="shared" si="19"/>
        <v>-3.106655367411725</v>
      </c>
      <c r="V19" s="14">
        <f t="shared" si="20"/>
        <v>-3.0856558722936582</v>
      </c>
      <c r="W19" s="14">
        <f t="shared" si="21"/>
        <v>-2.6305269867865886</v>
      </c>
      <c r="X19" s="14">
        <f t="shared" si="22"/>
        <v>-3.1015605763589247</v>
      </c>
      <c r="Y19" s="14">
        <f t="shared" si="23"/>
        <v>-2.6422165161611493</v>
      </c>
      <c r="Z19" s="14">
        <f t="shared" si="24"/>
        <v>-1.1275924142316351</v>
      </c>
      <c r="AA19" s="14">
        <f t="shared" si="25"/>
        <v>3.6296025174207722</v>
      </c>
    </row>
    <row r="20" spans="1:27" x14ac:dyDescent="0.25">
      <c r="A20" s="14">
        <v>12</v>
      </c>
      <c r="B20" s="14">
        <f t="shared" si="2"/>
        <v>1.2</v>
      </c>
      <c r="C20" s="14">
        <f t="shared" si="3"/>
        <v>-0.29459319458451344</v>
      </c>
      <c r="D20" s="14">
        <f t="shared" si="4"/>
        <v>-0.25161414469204713</v>
      </c>
      <c r="E20" s="14">
        <f t="shared" si="5"/>
        <v>-0.27436733827562931</v>
      </c>
      <c r="F20" s="14">
        <f t="shared" si="6"/>
        <v>-0.23688448496282144</v>
      </c>
      <c r="G20" s="14">
        <f t="shared" si="7"/>
        <v>-0.27571385679837912</v>
      </c>
      <c r="H20" s="14">
        <f t="shared" si="8"/>
        <v>-0.23789577777826565</v>
      </c>
      <c r="I20" s="14">
        <f t="shared" si="9"/>
        <v>-8.9943689208138652E-2</v>
      </c>
      <c r="J20" s="14">
        <f t="shared" si="10"/>
        <v>0.32216458026435135</v>
      </c>
      <c r="K20" s="14">
        <f t="shared" si="11"/>
        <v>2.2686915679303596</v>
      </c>
      <c r="L20" s="14">
        <f t="shared" si="12"/>
        <v>11.561631616858611</v>
      </c>
      <c r="M20" s="14">
        <f t="shared" si="0"/>
        <v>-2.6229776160684182</v>
      </c>
      <c r="N20" s="14">
        <f t="shared" si="1"/>
        <v>-2.2686915679303596</v>
      </c>
      <c r="O20" s="14">
        <f t="shared" si="13"/>
        <v>1.1499999999999999</v>
      </c>
      <c r="P20" s="14">
        <f t="shared" si="14"/>
        <v>2.3688448496282142</v>
      </c>
      <c r="Q20" s="14">
        <f t="shared" si="15"/>
        <v>11.582326226164231</v>
      </c>
      <c r="R20" s="14">
        <f t="shared" si="16"/>
        <v>2.3789577777826563</v>
      </c>
      <c r="S20" s="14">
        <f t="shared" si="17"/>
        <v>11.589691056028844</v>
      </c>
      <c r="T20" s="14">
        <f t="shared" si="18"/>
        <v>-3.2216458026435131</v>
      </c>
      <c r="U20" s="14">
        <f t="shared" si="19"/>
        <v>-2.79185530371885</v>
      </c>
      <c r="V20" s="14">
        <f t="shared" si="20"/>
        <v>-2.7436733827562931</v>
      </c>
      <c r="W20" s="14">
        <f t="shared" si="21"/>
        <v>-2.3688448496282142</v>
      </c>
      <c r="X20" s="14">
        <f t="shared" si="22"/>
        <v>-2.757138567983791</v>
      </c>
      <c r="Y20" s="14">
        <f t="shared" si="23"/>
        <v>-2.3789577777826563</v>
      </c>
      <c r="Z20" s="14">
        <f t="shared" si="24"/>
        <v>-0.89943689208138644</v>
      </c>
      <c r="AA20" s="14">
        <f t="shared" si="25"/>
        <v>3.2216458026435131</v>
      </c>
    </row>
    <row r="21" spans="1:27" x14ac:dyDescent="0.25">
      <c r="A21" s="14">
        <v>13</v>
      </c>
      <c r="B21" s="14">
        <f t="shared" si="2"/>
        <v>1.3</v>
      </c>
      <c r="C21" s="14">
        <f t="shared" si="3"/>
        <v>-0.26229776160684182</v>
      </c>
      <c r="D21" s="14">
        <f t="shared" si="4"/>
        <v>-0.22686915679303599</v>
      </c>
      <c r="E21" s="14">
        <f t="shared" si="5"/>
        <v>-0.24471009860352924</v>
      </c>
      <c r="F21" s="14">
        <f t="shared" si="6"/>
        <v>-0.21375426871269387</v>
      </c>
      <c r="G21" s="14">
        <f t="shared" si="7"/>
        <v>-0.24585757857719204</v>
      </c>
      <c r="H21" s="14">
        <f t="shared" si="8"/>
        <v>-0.21463365186285951</v>
      </c>
      <c r="I21" s="14">
        <f t="shared" si="9"/>
        <v>-7.2138270901669452E-2</v>
      </c>
      <c r="J21" s="14">
        <f t="shared" si="10"/>
        <v>0.28688351946456103</v>
      </c>
      <c r="K21" s="14">
        <f t="shared" si="11"/>
        <v>2.0494296701187009</v>
      </c>
      <c r="L21" s="14">
        <f t="shared" si="12"/>
        <v>11.428838037112014</v>
      </c>
      <c r="M21" s="14">
        <f t="shared" si="0"/>
        <v>-2.3422599768238537</v>
      </c>
      <c r="N21" s="14">
        <f t="shared" si="1"/>
        <v>-2.0494296701187009</v>
      </c>
      <c r="O21" s="14">
        <f t="shared" si="13"/>
        <v>1.25</v>
      </c>
      <c r="P21" s="14">
        <f t="shared" si="14"/>
        <v>2.1375426871269387</v>
      </c>
      <c r="Q21" s="14">
        <f t="shared" si="15"/>
        <v>11.448197038462093</v>
      </c>
      <c r="R21" s="14">
        <f t="shared" si="16"/>
        <v>2.146336518628595</v>
      </c>
      <c r="S21" s="14">
        <f t="shared" si="17"/>
        <v>11.454754482502263</v>
      </c>
      <c r="T21" s="14">
        <f t="shared" si="18"/>
        <v>-2.8688351946456101</v>
      </c>
      <c r="U21" s="14">
        <f t="shared" si="19"/>
        <v>-2.5145491465075516</v>
      </c>
      <c r="V21" s="14">
        <f t="shared" si="20"/>
        <v>-2.4471009860352924</v>
      </c>
      <c r="W21" s="14">
        <f t="shared" si="21"/>
        <v>-2.1375426871269387</v>
      </c>
      <c r="X21" s="14">
        <f t="shared" si="22"/>
        <v>-2.4585757857719202</v>
      </c>
      <c r="Y21" s="14">
        <f t="shared" si="23"/>
        <v>-2.146336518628595</v>
      </c>
      <c r="Z21" s="14">
        <f t="shared" si="24"/>
        <v>-0.72138270901669455</v>
      </c>
      <c r="AA21" s="14">
        <f t="shared" si="25"/>
        <v>2.8688351946456101</v>
      </c>
    </row>
    <row r="22" spans="1:27" x14ac:dyDescent="0.25">
      <c r="A22" s="14">
        <v>14</v>
      </c>
      <c r="B22" s="14">
        <f t="shared" si="2"/>
        <v>1.4000000000000001</v>
      </c>
      <c r="C22" s="14">
        <f t="shared" si="3"/>
        <v>-0.23422599768238539</v>
      </c>
      <c r="D22" s="14">
        <f t="shared" si="4"/>
        <v>-0.20494296701187009</v>
      </c>
      <c r="E22" s="14">
        <f t="shared" si="5"/>
        <v>-0.21886126916533</v>
      </c>
      <c r="F22" s="14">
        <f t="shared" si="6"/>
        <v>-0.19323166712775083</v>
      </c>
      <c r="G22" s="14">
        <f t="shared" si="7"/>
        <v>-0.21984500145363445</v>
      </c>
      <c r="H22" s="14">
        <f t="shared" si="8"/>
        <v>-0.19399990355360361</v>
      </c>
      <c r="I22" s="14">
        <f t="shared" si="9"/>
        <v>-5.8141199331144922E-2</v>
      </c>
      <c r="J22" s="14">
        <f t="shared" si="10"/>
        <v>0.2562104978277488</v>
      </c>
      <c r="K22" s="14">
        <f t="shared" si="11"/>
        <v>1.8544663804101245</v>
      </c>
      <c r="L22" s="14">
        <f t="shared" si="12"/>
        <v>11.308305435354209</v>
      </c>
      <c r="M22" s="14">
        <f t="shared" si="0"/>
        <v>-2.0970872249273458</v>
      </c>
      <c r="N22" s="14">
        <f t="shared" si="1"/>
        <v>-1.8544663804101245</v>
      </c>
      <c r="O22" s="14">
        <f t="shared" si="13"/>
        <v>1.35</v>
      </c>
      <c r="P22" s="14">
        <f t="shared" si="14"/>
        <v>1.9323166712775082</v>
      </c>
      <c r="Q22" s="14">
        <f t="shared" si="15"/>
        <v>11.326366553606078</v>
      </c>
      <c r="R22" s="14">
        <f t="shared" si="16"/>
        <v>1.9399990355360359</v>
      </c>
      <c r="S22" s="14">
        <f t="shared" si="17"/>
        <v>11.332222203548138</v>
      </c>
      <c r="T22" s="14">
        <f t="shared" si="18"/>
        <v>-2.5621049782774881</v>
      </c>
      <c r="U22" s="14">
        <f t="shared" si="19"/>
        <v>-2.2692746715723353</v>
      </c>
      <c r="V22" s="14">
        <f t="shared" si="20"/>
        <v>-2.1886126916533</v>
      </c>
      <c r="W22" s="14">
        <f t="shared" si="21"/>
        <v>-1.9323166712775082</v>
      </c>
      <c r="X22" s="14">
        <f t="shared" si="22"/>
        <v>-2.1984500145363444</v>
      </c>
      <c r="Y22" s="14">
        <f t="shared" si="23"/>
        <v>-1.9399990355360359</v>
      </c>
      <c r="Z22" s="14">
        <f t="shared" si="24"/>
        <v>-0.58141199331144922</v>
      </c>
      <c r="AA22" s="14">
        <f t="shared" si="25"/>
        <v>2.5621049782774881</v>
      </c>
    </row>
    <row r="23" spans="1:27" x14ac:dyDescent="0.25">
      <c r="A23" s="14">
        <v>15</v>
      </c>
      <c r="B23" s="14">
        <f t="shared" si="2"/>
        <v>1.5000000000000002</v>
      </c>
      <c r="C23" s="14">
        <f t="shared" si="3"/>
        <v>-0.20970872249273459</v>
      </c>
      <c r="D23" s="14">
        <f t="shared" si="4"/>
        <v>-0.18544663804101247</v>
      </c>
      <c r="E23" s="14">
        <f t="shared" si="5"/>
        <v>-0.19622917272655538</v>
      </c>
      <c r="F23" s="14">
        <f t="shared" si="6"/>
        <v>-0.17496120191637574</v>
      </c>
      <c r="G23" s="14">
        <f t="shared" si="7"/>
        <v>-0.19707715828576866</v>
      </c>
      <c r="H23" s="14">
        <f t="shared" si="8"/>
        <v>-0.17563517940468468</v>
      </c>
      <c r="I23" s="14">
        <f t="shared" si="9"/>
        <v>-4.7065781170871138E-2</v>
      </c>
      <c r="J23" s="14">
        <f t="shared" si="10"/>
        <v>0.22941643832131145</v>
      </c>
      <c r="K23" s="14">
        <f t="shared" si="11"/>
        <v>1.6805685194620821</v>
      </c>
      <c r="L23" s="14">
        <f t="shared" si="12"/>
        <v>11.198768274960571</v>
      </c>
      <c r="M23" s="14">
        <f t="shared" si="0"/>
        <v>-1.8820297419649423</v>
      </c>
      <c r="N23" s="14">
        <f t="shared" si="1"/>
        <v>-1.6805685194620821</v>
      </c>
      <c r="O23" s="14">
        <f t="shared" si="13"/>
        <v>1.4500000000000002</v>
      </c>
      <c r="P23" s="14">
        <f t="shared" si="14"/>
        <v>1.7496120191637572</v>
      </c>
      <c r="Q23" s="14">
        <f t="shared" si="15"/>
        <v>11.215582116333703</v>
      </c>
      <c r="R23" s="14">
        <f t="shared" si="16"/>
        <v>1.7563517940468467</v>
      </c>
      <c r="S23" s="14">
        <f t="shared" si="17"/>
        <v>11.220824834396021</v>
      </c>
      <c r="T23" s="14">
        <f t="shared" si="18"/>
        <v>-2.2941643832131144</v>
      </c>
      <c r="U23" s="14">
        <f t="shared" si="19"/>
        <v>-2.0515435386958929</v>
      </c>
      <c r="V23" s="14">
        <f t="shared" si="20"/>
        <v>-1.9622917272655538</v>
      </c>
      <c r="W23" s="14">
        <f t="shared" si="21"/>
        <v>-1.7496120191637572</v>
      </c>
      <c r="X23" s="14">
        <f t="shared" si="22"/>
        <v>-1.9707715828576864</v>
      </c>
      <c r="Y23" s="14">
        <f t="shared" si="23"/>
        <v>-1.7563517940468467</v>
      </c>
      <c r="Z23" s="14">
        <f t="shared" si="24"/>
        <v>-0.47065781170871135</v>
      </c>
      <c r="AA23" s="14">
        <f t="shared" si="25"/>
        <v>2.2941643832131144</v>
      </c>
    </row>
    <row r="24" spans="1:27" x14ac:dyDescent="0.25">
      <c r="A24" s="14">
        <v>16</v>
      </c>
      <c r="B24" s="14">
        <f t="shared" si="2"/>
        <v>1.6000000000000003</v>
      </c>
      <c r="C24" s="14">
        <f t="shared" si="3"/>
        <v>-0.18820297419649423</v>
      </c>
      <c r="D24" s="14">
        <f t="shared" si="4"/>
        <v>-0.16805685194620823</v>
      </c>
      <c r="E24" s="14">
        <f t="shared" si="5"/>
        <v>-0.1763316834371921</v>
      </c>
      <c r="F24" s="14">
        <f t="shared" si="6"/>
        <v>-0.15864670323638352</v>
      </c>
      <c r="G24" s="14">
        <f t="shared" si="7"/>
        <v>-0.17706633870951621</v>
      </c>
      <c r="H24" s="14">
        <f t="shared" si="8"/>
        <v>-0.15924026777434863</v>
      </c>
      <c r="I24" s="14">
        <f t="shared" si="9"/>
        <v>-3.8250486557853916E-2</v>
      </c>
      <c r="J24" s="14">
        <f t="shared" si="10"/>
        <v>0.20590960806744585</v>
      </c>
      <c r="K24" s="14">
        <f t="shared" si="11"/>
        <v>1.5250269352874546</v>
      </c>
      <c r="L24" s="14">
        <f t="shared" si="12"/>
        <v>11.0991147439772</v>
      </c>
      <c r="M24" s="14">
        <f t="shared" si="0"/>
        <v>-1.692644894241135</v>
      </c>
      <c r="N24" s="14">
        <f t="shared" si="1"/>
        <v>-1.5250269352874546</v>
      </c>
      <c r="O24" s="14">
        <f t="shared" si="13"/>
        <v>1.5500000000000003</v>
      </c>
      <c r="P24" s="14">
        <f t="shared" si="14"/>
        <v>1.586467032363835</v>
      </c>
      <c r="Q24" s="14">
        <f t="shared" si="15"/>
        <v>11.114739848987467</v>
      </c>
      <c r="R24" s="14">
        <f t="shared" si="16"/>
        <v>1.5924026777434861</v>
      </c>
      <c r="S24" s="14">
        <f t="shared" si="17"/>
        <v>11.11944492334238</v>
      </c>
      <c r="T24" s="14">
        <f t="shared" si="18"/>
        <v>-2.0590960806744585</v>
      </c>
      <c r="U24" s="14">
        <f t="shared" si="19"/>
        <v>-1.8576348581715982</v>
      </c>
      <c r="V24" s="14">
        <f t="shared" si="20"/>
        <v>-1.763316834371921</v>
      </c>
      <c r="W24" s="14">
        <f t="shared" si="21"/>
        <v>-1.586467032363835</v>
      </c>
      <c r="X24" s="14">
        <f t="shared" si="22"/>
        <v>-1.770663387095162</v>
      </c>
      <c r="Y24" s="14">
        <f t="shared" si="23"/>
        <v>-1.5924026777434861</v>
      </c>
      <c r="Z24" s="14">
        <f t="shared" si="24"/>
        <v>-0.38250486557853913</v>
      </c>
      <c r="AA24" s="14">
        <f t="shared" si="25"/>
        <v>2.0590960806744585</v>
      </c>
    </row>
    <row r="25" spans="1:27" x14ac:dyDescent="0.25">
      <c r="A25" s="14">
        <v>17</v>
      </c>
      <c r="B25" s="14">
        <f t="shared" si="2"/>
        <v>1.7000000000000004</v>
      </c>
      <c r="C25" s="14">
        <f t="shared" si="3"/>
        <v>-0.16926448942411351</v>
      </c>
      <c r="D25" s="14">
        <f t="shared" si="4"/>
        <v>-0.15250269352874546</v>
      </c>
      <c r="E25" s="14">
        <f t="shared" si="5"/>
        <v>-0.15877273912283252</v>
      </c>
      <c r="F25" s="14">
        <f t="shared" si="6"/>
        <v>-0.14403946905753981</v>
      </c>
      <c r="G25" s="14">
        <f t="shared" si="7"/>
        <v>-0.15941215867773803</v>
      </c>
      <c r="H25" s="14">
        <f t="shared" si="8"/>
        <v>-0.14456405657260382</v>
      </c>
      <c r="I25" s="14">
        <f t="shared" si="9"/>
        <v>-3.1196773041905108E-2</v>
      </c>
      <c r="J25" s="14">
        <f t="shared" si="10"/>
        <v>0.18520570529188729</v>
      </c>
      <c r="K25" s="14">
        <f t="shared" si="11"/>
        <v>1.3855550922762614</v>
      </c>
      <c r="L25" s="14">
        <f t="shared" si="12"/>
        <v>11.008364070727676</v>
      </c>
      <c r="M25" s="14">
        <f t="shared" si="0"/>
        <v>-1.5252694895827765</v>
      </c>
      <c r="N25" s="14">
        <f t="shared" si="1"/>
        <v>-1.3855550922762614</v>
      </c>
      <c r="O25" s="14">
        <f t="shared" si="13"/>
        <v>1.6500000000000004</v>
      </c>
      <c r="P25" s="14">
        <f t="shared" si="14"/>
        <v>1.4403946905753979</v>
      </c>
      <c r="Q25" s="14">
        <f t="shared" si="15"/>
        <v>11.022863397212827</v>
      </c>
      <c r="R25" s="14">
        <f t="shared" si="16"/>
        <v>1.4456405657260383</v>
      </c>
      <c r="S25" s="14">
        <f t="shared" si="17"/>
        <v>11.027095009448431</v>
      </c>
      <c r="T25" s="14">
        <f t="shared" si="18"/>
        <v>-1.8520570529188729</v>
      </c>
      <c r="U25" s="14">
        <f t="shared" si="19"/>
        <v>-1.6844390939651925</v>
      </c>
      <c r="V25" s="14">
        <f t="shared" si="20"/>
        <v>-1.5877273912283252</v>
      </c>
      <c r="W25" s="14">
        <f t="shared" si="21"/>
        <v>-1.4403946905753979</v>
      </c>
      <c r="X25" s="14">
        <f t="shared" si="22"/>
        <v>-1.5941215867773801</v>
      </c>
      <c r="Y25" s="14">
        <f t="shared" si="23"/>
        <v>-1.4456405657260383</v>
      </c>
      <c r="Z25" s="14">
        <f t="shared" si="24"/>
        <v>-0.31196773041905107</v>
      </c>
      <c r="AA25" s="14">
        <f t="shared" si="25"/>
        <v>1.8520570529188729</v>
      </c>
    </row>
    <row r="26" spans="1:27" x14ac:dyDescent="0.25">
      <c r="A26" s="14">
        <v>18</v>
      </c>
      <c r="B26" s="14">
        <f t="shared" si="2"/>
        <v>1.8000000000000005</v>
      </c>
      <c r="C26" s="14">
        <f t="shared" si="3"/>
        <v>-0.15252694895827767</v>
      </c>
      <c r="D26" s="14">
        <f t="shared" si="4"/>
        <v>-0.13855550922762613</v>
      </c>
      <c r="E26" s="14">
        <f t="shared" si="5"/>
        <v>-0.14322454020047087</v>
      </c>
      <c r="F26" s="14">
        <f t="shared" si="6"/>
        <v>-0.13092916177971226</v>
      </c>
      <c r="G26" s="14">
        <f t="shared" si="7"/>
        <v>-0.14378344238466101</v>
      </c>
      <c r="H26" s="14">
        <f t="shared" si="8"/>
        <v>-0.1313942822176026</v>
      </c>
      <c r="I26" s="14">
        <f t="shared" si="9"/>
        <v>-2.5525469652465972E-2</v>
      </c>
      <c r="J26" s="14">
        <f t="shared" si="10"/>
        <v>0.16690529319674377</v>
      </c>
      <c r="K26" s="14">
        <f t="shared" si="11"/>
        <v>1.2602103616460936</v>
      </c>
      <c r="L26" s="14">
        <f t="shared" si="12"/>
        <v>10.925647886723425</v>
      </c>
      <c r="M26" s="14">
        <f t="shared" si="0"/>
        <v>-1.3768614674545605</v>
      </c>
      <c r="N26" s="14">
        <f t="shared" si="1"/>
        <v>-1.2602103616460936</v>
      </c>
      <c r="O26" s="14">
        <f t="shared" si="13"/>
        <v>1.7500000000000004</v>
      </c>
      <c r="P26" s="14">
        <f t="shared" si="14"/>
        <v>1.3092916177971226</v>
      </c>
      <c r="Q26" s="14">
        <f t="shared" si="15"/>
        <v>10.939086316113864</v>
      </c>
      <c r="R26" s="14">
        <f t="shared" si="16"/>
        <v>1.3139428221760259</v>
      </c>
      <c r="S26" s="14">
        <f t="shared" si="17"/>
        <v>10.942899489837821</v>
      </c>
      <c r="T26" s="14">
        <f t="shared" si="18"/>
        <v>-1.6690529319674376</v>
      </c>
      <c r="U26" s="14">
        <f t="shared" si="19"/>
        <v>-1.5293385346609223</v>
      </c>
      <c r="V26" s="14">
        <f t="shared" si="20"/>
        <v>-1.4322454020047086</v>
      </c>
      <c r="W26" s="14">
        <f t="shared" si="21"/>
        <v>-1.3092916177971226</v>
      </c>
      <c r="X26" s="14">
        <f t="shared" si="22"/>
        <v>-1.4378344238466101</v>
      </c>
      <c r="Y26" s="14">
        <f t="shared" si="23"/>
        <v>-1.3139428221760259</v>
      </c>
      <c r="Z26" s="14">
        <f t="shared" si="24"/>
        <v>-0.25525469652465971</v>
      </c>
      <c r="AA26" s="14">
        <f t="shared" si="25"/>
        <v>1.6690529319674376</v>
      </c>
    </row>
    <row r="27" spans="1:27" x14ac:dyDescent="0.25">
      <c r="A27" s="14">
        <v>19</v>
      </c>
      <c r="B27" s="14">
        <f t="shared" si="2"/>
        <v>1.9000000000000006</v>
      </c>
      <c r="C27" s="14">
        <f t="shared" si="3"/>
        <v>-0.13768614674545607</v>
      </c>
      <c r="D27" s="14">
        <f t="shared" si="4"/>
        <v>-0.12602103616460936</v>
      </c>
      <c r="E27" s="14">
        <f t="shared" si="5"/>
        <v>-0.12941390825374899</v>
      </c>
      <c r="F27" s="14">
        <f t="shared" si="6"/>
        <v>-0.11913672882733656</v>
      </c>
      <c r="G27" s="14">
        <f t="shared" si="7"/>
        <v>-0.12990435095296124</v>
      </c>
      <c r="H27" s="14">
        <f t="shared" si="8"/>
        <v>-0.1195503407519219</v>
      </c>
      <c r="I27" s="14">
        <f t="shared" si="9"/>
        <v>-2.0945773326096515E-2</v>
      </c>
      <c r="J27" s="14">
        <f t="shared" si="10"/>
        <v>0.15067658184075217</v>
      </c>
      <c r="K27" s="14">
        <f t="shared" si="11"/>
        <v>1.1473322885652648</v>
      </c>
      <c r="L27" s="14">
        <f t="shared" si="12"/>
        <v>10.850194787809697</v>
      </c>
      <c r="M27" s="14">
        <f t="shared" si="0"/>
        <v>-1.2448778817276607</v>
      </c>
      <c r="N27" s="14">
        <f t="shared" si="1"/>
        <v>-1.1473322885652648</v>
      </c>
      <c r="O27" s="14">
        <f t="shared" si="13"/>
        <v>1.8500000000000005</v>
      </c>
      <c r="P27" s="14">
        <f t="shared" si="14"/>
        <v>1.1913672882733655</v>
      </c>
      <c r="Q27" s="14">
        <f t="shared" si="15"/>
        <v>10.862637368641121</v>
      </c>
      <c r="R27" s="14">
        <f t="shared" si="16"/>
        <v>1.195503407519219</v>
      </c>
      <c r="S27" s="14">
        <f t="shared" si="17"/>
        <v>10.866079522309757</v>
      </c>
      <c r="T27" s="14">
        <f t="shared" si="18"/>
        <v>-1.5067658184075217</v>
      </c>
      <c r="U27" s="14">
        <f t="shared" si="19"/>
        <v>-1.3901147125990547</v>
      </c>
      <c r="V27" s="14">
        <f t="shared" si="20"/>
        <v>-1.2941390825374899</v>
      </c>
      <c r="W27" s="14">
        <f t="shared" si="21"/>
        <v>-1.1913672882733655</v>
      </c>
      <c r="X27" s="14">
        <f t="shared" si="22"/>
        <v>-1.2990435095296122</v>
      </c>
      <c r="Y27" s="14">
        <f t="shared" si="23"/>
        <v>-1.195503407519219</v>
      </c>
      <c r="Z27" s="14">
        <f t="shared" si="24"/>
        <v>-0.20945773326096515</v>
      </c>
      <c r="AA27" s="14">
        <f t="shared" si="25"/>
        <v>1.5067658184075217</v>
      </c>
    </row>
    <row r="28" spans="1:27" x14ac:dyDescent="0.25">
      <c r="A28" s="14">
        <v>20</v>
      </c>
      <c r="B28" s="14">
        <f t="shared" si="2"/>
        <v>2.0000000000000004</v>
      </c>
      <c r="C28" s="14">
        <f t="shared" si="3"/>
        <v>-0.12448778817276607</v>
      </c>
      <c r="D28" s="14">
        <f t="shared" si="4"/>
        <v>-0.11473322885652648</v>
      </c>
      <c r="E28" s="14">
        <f t="shared" si="5"/>
        <v>-0.11711172594540904</v>
      </c>
      <c r="F28" s="14">
        <f t="shared" si="6"/>
        <v>-0.10850883944788819</v>
      </c>
      <c r="G28" s="14">
        <f t="shared" si="7"/>
        <v>-0.11754365364874836</v>
      </c>
      <c r="H28" s="14">
        <f t="shared" si="8"/>
        <v>-0.10887764255925603</v>
      </c>
      <c r="I28" s="14">
        <f t="shared" si="9"/>
        <v>-1.7232942232518981E-2</v>
      </c>
      <c r="J28" s="14">
        <f t="shared" si="10"/>
        <v>0.13624215353764091</v>
      </c>
      <c r="K28" s="14">
        <f t="shared" si="11"/>
        <v>1.0454937069663315</v>
      </c>
      <c r="L28" s="14">
        <f t="shared" si="12"/>
        <v>10.781317447920834</v>
      </c>
      <c r="M28" s="14">
        <f t="shared" si="0"/>
        <v>-1.1271799544607541</v>
      </c>
      <c r="N28" s="14">
        <f t="shared" si="1"/>
        <v>-1.0454937069663315</v>
      </c>
      <c r="O28" s="14">
        <f t="shared" si="13"/>
        <v>1.9500000000000006</v>
      </c>
      <c r="P28" s="14">
        <f t="shared" si="14"/>
        <v>1.0850883944788818</v>
      </c>
      <c r="Q28" s="14">
        <f t="shared" si="15"/>
        <v>10.792828173381434</v>
      </c>
      <c r="R28" s="14">
        <f t="shared" si="16"/>
        <v>1.0887764255925603</v>
      </c>
      <c r="S28" s="14">
        <f t="shared" si="17"/>
        <v>10.795940368085752</v>
      </c>
      <c r="T28" s="14">
        <f t="shared" si="18"/>
        <v>-1.3624215353764091</v>
      </c>
      <c r="U28" s="14">
        <f t="shared" si="19"/>
        <v>-1.2648759422140132</v>
      </c>
      <c r="V28" s="14">
        <f t="shared" si="20"/>
        <v>-1.1711172594540904</v>
      </c>
      <c r="W28" s="14">
        <f t="shared" si="21"/>
        <v>-1.0850883944788818</v>
      </c>
      <c r="X28" s="14">
        <f t="shared" si="22"/>
        <v>-1.1754365364874835</v>
      </c>
      <c r="Y28" s="14">
        <f t="shared" si="23"/>
        <v>-1.0887764255925603</v>
      </c>
      <c r="Z28" s="14">
        <f t="shared" si="24"/>
        <v>-0.1723294223251898</v>
      </c>
      <c r="AA28" s="14">
        <f t="shared" si="25"/>
        <v>1.3624215353764091</v>
      </c>
    </row>
    <row r="29" spans="1:27" x14ac:dyDescent="0.25">
      <c r="A29" s="14">
        <v>21</v>
      </c>
      <c r="B29" s="14">
        <f t="shared" si="2"/>
        <v>2.1000000000000005</v>
      </c>
      <c r="C29" s="14">
        <f t="shared" si="3"/>
        <v>-0.11271799544607541</v>
      </c>
      <c r="D29" s="14">
        <f t="shared" si="4"/>
        <v>-0.10454937069663316</v>
      </c>
      <c r="E29" s="14">
        <f t="shared" si="5"/>
        <v>-0.10612468593416034</v>
      </c>
      <c r="F29" s="14">
        <f t="shared" si="6"/>
        <v>-9.8913470924329394E-2</v>
      </c>
      <c r="G29" s="14">
        <f t="shared" si="7"/>
        <v>-0.10650635165115337</v>
      </c>
      <c r="H29" s="14">
        <f t="shared" si="8"/>
        <v>-9.9243136399925144E-2</v>
      </c>
      <c r="I29" s="14">
        <f t="shared" si="9"/>
        <v>-1.4212066969565057E-2</v>
      </c>
      <c r="J29" s="14">
        <f t="shared" si="10"/>
        <v>0.12336863061119074</v>
      </c>
      <c r="K29" s="13">
        <f t="shared" si="11"/>
        <v>0.95346168403528686</v>
      </c>
      <c r="L29" s="14">
        <f t="shared" si="12"/>
        <v>10.718401788798509</v>
      </c>
      <c r="M29" s="14">
        <f t="shared" si="0"/>
        <v>-1.0219585419714659</v>
      </c>
      <c r="N29" s="14">
        <f t="shared" si="1"/>
        <v>-0.95346168403528686</v>
      </c>
      <c r="O29" s="14">
        <f t="shared" si="13"/>
        <v>2.0500000000000003</v>
      </c>
      <c r="P29" s="14">
        <f t="shared" si="14"/>
        <v>0.98913470924329383</v>
      </c>
      <c r="Q29" s="14">
        <f t="shared" si="15"/>
        <v>10.729042762572517</v>
      </c>
      <c r="R29" s="14">
        <f t="shared" si="16"/>
        <v>0.99243136399925136</v>
      </c>
      <c r="S29" s="14">
        <f t="shared" si="17"/>
        <v>10.731860712458669</v>
      </c>
      <c r="T29" s="14">
        <f t="shared" si="18"/>
        <v>-1.2336863061119074</v>
      </c>
      <c r="U29" s="14">
        <f t="shared" si="19"/>
        <v>-1.1520000586174848</v>
      </c>
      <c r="V29" s="14">
        <f t="shared" si="20"/>
        <v>-1.0612468593416033</v>
      </c>
      <c r="W29" s="14">
        <f t="shared" si="21"/>
        <v>-0.98913470924329383</v>
      </c>
      <c r="X29" s="14">
        <f t="shared" si="22"/>
        <v>-1.0650635165115336</v>
      </c>
      <c r="Y29" s="14">
        <f t="shared" si="23"/>
        <v>-0.99243136399925136</v>
      </c>
      <c r="Z29" s="14">
        <f t="shared" si="24"/>
        <v>-0.14212066969565057</v>
      </c>
      <c r="AA29" s="14">
        <f t="shared" si="25"/>
        <v>1.2336863061119074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18A9-43E0-48E8-86F9-4D53B2FEE8F5}">
  <dimension ref="A1:I507"/>
  <sheetViews>
    <sheetView workbookViewId="0">
      <selection activeCell="G8" sqref="G8"/>
    </sheetView>
  </sheetViews>
  <sheetFormatPr baseColWidth="10" defaultColWidth="8.7109375" defaultRowHeight="15" x14ac:dyDescent="0.25"/>
  <cols>
    <col min="6" max="6" width="11.28515625" customWidth="1"/>
    <col min="7" max="7" width="12.42578125" customWidth="1"/>
    <col min="9" max="9" width="10.28515625" customWidth="1"/>
  </cols>
  <sheetData>
    <row r="1" spans="1:9" x14ac:dyDescent="0.25">
      <c r="A1" s="6" t="s">
        <v>16</v>
      </c>
      <c r="B1" s="7">
        <v>0</v>
      </c>
      <c r="C1" s="6" t="s">
        <v>18</v>
      </c>
      <c r="D1" s="7">
        <v>0</v>
      </c>
      <c r="F1" s="29" t="s">
        <v>101</v>
      </c>
      <c r="G1" s="28">
        <v>10.876158419999999</v>
      </c>
      <c r="H1" s="29" t="s">
        <v>102</v>
      </c>
      <c r="I1" s="28">
        <f>ABS((G1-C15)/G1)</f>
        <v>9.6211364007348953E-5</v>
      </c>
    </row>
    <row r="2" spans="1:9" x14ac:dyDescent="0.25">
      <c r="A2" s="6" t="s">
        <v>17</v>
      </c>
      <c r="B2" s="7">
        <v>2</v>
      </c>
      <c r="C2" s="1"/>
      <c r="D2" s="1"/>
    </row>
    <row r="3" spans="1:9" x14ac:dyDescent="0.25">
      <c r="A3" s="6" t="s">
        <v>0</v>
      </c>
      <c r="B3" s="7">
        <v>0.25</v>
      </c>
      <c r="C3" s="1"/>
      <c r="D3" s="1"/>
    </row>
    <row r="5" spans="1:9" x14ac:dyDescent="0.25">
      <c r="A5" s="35" t="s">
        <v>12</v>
      </c>
      <c r="B5" s="35"/>
      <c r="C5" s="35"/>
    </row>
    <row r="6" spans="1:9" x14ac:dyDescent="0.25">
      <c r="A6" s="2" t="s">
        <v>1</v>
      </c>
      <c r="B6" s="2" t="s">
        <v>2</v>
      </c>
      <c r="C6" s="2" t="s">
        <v>3</v>
      </c>
    </row>
    <row r="7" spans="1:9" x14ac:dyDescent="0.25">
      <c r="A7" s="3">
        <f>B1</f>
        <v>0</v>
      </c>
      <c r="B7" s="3"/>
      <c r="C7" s="3">
        <f>D1</f>
        <v>0</v>
      </c>
    </row>
    <row r="8" spans="1:9" x14ac:dyDescent="0.25">
      <c r="A8" s="3">
        <f>A7+$B$3</f>
        <v>0.25</v>
      </c>
      <c r="B8" s="3">
        <f>C7+$B$3*(6-C7/10)</f>
        <v>1.5</v>
      </c>
      <c r="C8" s="3">
        <f>C7+($B$3/2)*(6-C7/10+6-B8/10)</f>
        <v>1.48125</v>
      </c>
    </row>
    <row r="9" spans="1:9" x14ac:dyDescent="0.25">
      <c r="A9" s="3">
        <f t="shared" ref="A9:A15" si="0">A8+$B$3</f>
        <v>0.5</v>
      </c>
      <c r="B9" s="3">
        <f t="shared" ref="B9:B15" si="1">C8+$B$3*(6-C8/10)</f>
        <v>2.9442187500000001</v>
      </c>
      <c r="C9" s="3">
        <f t="shared" ref="C9:C15" si="2">C8+($B$3/2)*(6-C8/10+6-B9/10)</f>
        <v>2.925931640625</v>
      </c>
    </row>
    <row r="10" spans="1:9" x14ac:dyDescent="0.25">
      <c r="A10" s="3">
        <f t="shared" si="0"/>
        <v>0.75</v>
      </c>
      <c r="B10" s="3">
        <f t="shared" si="1"/>
        <v>4.3527833496093749</v>
      </c>
      <c r="C10" s="3">
        <f t="shared" si="2"/>
        <v>4.3349477032470709</v>
      </c>
    </row>
    <row r="11" spans="1:9" x14ac:dyDescent="0.25">
      <c r="A11" s="3">
        <f t="shared" si="0"/>
        <v>1</v>
      </c>
      <c r="B11" s="3">
        <f t="shared" si="1"/>
        <v>5.7265740106658942</v>
      </c>
      <c r="C11" s="3">
        <f t="shared" si="2"/>
        <v>5.7091786818231594</v>
      </c>
    </row>
    <row r="12" spans="1:9" x14ac:dyDescent="0.25">
      <c r="A12" s="3">
        <f t="shared" si="0"/>
        <v>1.25</v>
      </c>
      <c r="B12" s="3">
        <f t="shared" si="1"/>
        <v>7.0664492147775801</v>
      </c>
      <c r="C12" s="3">
        <f t="shared" si="2"/>
        <v>7.0494833331156501</v>
      </c>
    </row>
    <row r="13" spans="1:9" x14ac:dyDescent="0.25">
      <c r="A13" s="3">
        <f t="shared" si="0"/>
        <v>1.5</v>
      </c>
      <c r="B13" s="3">
        <f t="shared" si="1"/>
        <v>8.3732462497877584</v>
      </c>
      <c r="C13" s="3">
        <f t="shared" si="2"/>
        <v>8.3566992133293567</v>
      </c>
    </row>
    <row r="14" spans="1:9" x14ac:dyDescent="0.25">
      <c r="A14" s="3">
        <f t="shared" si="0"/>
        <v>1.75</v>
      </c>
      <c r="B14" s="3">
        <f t="shared" si="1"/>
        <v>9.6477817329961226</v>
      </c>
      <c r="C14" s="3">
        <f t="shared" si="2"/>
        <v>9.6316432015002889</v>
      </c>
    </row>
    <row r="15" spans="1:9" x14ac:dyDescent="0.25">
      <c r="A15" s="3">
        <f t="shared" si="0"/>
        <v>2</v>
      </c>
      <c r="B15" s="3">
        <f t="shared" si="1"/>
        <v>10.890852121462782</v>
      </c>
      <c r="C15" s="3">
        <f t="shared" si="2"/>
        <v>10.875112009963251</v>
      </c>
    </row>
    <row r="16" spans="1:9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x14ac:dyDescent="0.25">
      <c r="A21" s="8"/>
      <c r="B21" s="8"/>
      <c r="C21" s="8"/>
    </row>
    <row r="22" spans="1:3" x14ac:dyDescent="0.25">
      <c r="A22" s="8"/>
      <c r="B22" s="8"/>
      <c r="C22" s="8"/>
    </row>
    <row r="23" spans="1:3" x14ac:dyDescent="0.25">
      <c r="A23" s="8"/>
      <c r="B23" s="8"/>
      <c r="C23" s="8"/>
    </row>
    <row r="24" spans="1:3" x14ac:dyDescent="0.25">
      <c r="A24" s="8"/>
      <c r="B24" s="8"/>
      <c r="C24" s="8"/>
    </row>
    <row r="25" spans="1:3" x14ac:dyDescent="0.25">
      <c r="A25" s="8"/>
      <c r="B25" s="8"/>
      <c r="C25" s="8"/>
    </row>
    <row r="26" spans="1:3" x14ac:dyDescent="0.25">
      <c r="A26" s="8"/>
      <c r="B26" s="8"/>
      <c r="C26" s="8"/>
    </row>
    <row r="27" spans="1:3" x14ac:dyDescent="0.25">
      <c r="A27" s="8"/>
      <c r="B27" s="8"/>
      <c r="C27" s="8"/>
    </row>
    <row r="28" spans="1:3" x14ac:dyDescent="0.25">
      <c r="A28" s="8"/>
      <c r="B28" s="8"/>
      <c r="C28" s="8"/>
    </row>
    <row r="29" spans="1:3" x14ac:dyDescent="0.25">
      <c r="A29" s="8"/>
      <c r="B29" s="8"/>
      <c r="C29" s="8"/>
    </row>
    <row r="30" spans="1:3" x14ac:dyDescent="0.25">
      <c r="A30" s="8"/>
      <c r="B30" s="8"/>
      <c r="C30" s="8"/>
    </row>
    <row r="31" spans="1:3" x14ac:dyDescent="0.25">
      <c r="A31" s="8"/>
      <c r="B31" s="8"/>
      <c r="C31" s="8"/>
    </row>
    <row r="32" spans="1:3" x14ac:dyDescent="0.25">
      <c r="A32" s="8"/>
      <c r="B32" s="8"/>
      <c r="C32" s="8"/>
    </row>
    <row r="33" spans="1:3" x14ac:dyDescent="0.25">
      <c r="A33" s="8"/>
      <c r="B33" s="8"/>
      <c r="C33" s="8"/>
    </row>
    <row r="34" spans="1:3" x14ac:dyDescent="0.25">
      <c r="A34" s="8"/>
      <c r="B34" s="8"/>
      <c r="C34" s="8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8"/>
      <c r="C38" s="8"/>
    </row>
    <row r="39" spans="1:3" x14ac:dyDescent="0.25">
      <c r="A39" s="8"/>
      <c r="B39" s="8"/>
      <c r="C39" s="8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8"/>
      <c r="C46" s="8"/>
    </row>
    <row r="47" spans="1:3" x14ac:dyDescent="0.25">
      <c r="A47" s="8"/>
      <c r="B47" s="8"/>
      <c r="C47" s="8"/>
    </row>
    <row r="48" spans="1:3" x14ac:dyDescent="0.25">
      <c r="A48" s="8"/>
      <c r="B48" s="8"/>
      <c r="C48" s="8"/>
    </row>
    <row r="49" spans="1:3" x14ac:dyDescent="0.25">
      <c r="A49" s="8"/>
      <c r="B49" s="8"/>
      <c r="C49" s="8"/>
    </row>
    <row r="50" spans="1:3" x14ac:dyDescent="0.25">
      <c r="A50" s="8"/>
      <c r="B50" s="8"/>
      <c r="C50" s="8"/>
    </row>
    <row r="51" spans="1:3" x14ac:dyDescent="0.25">
      <c r="A51" s="8"/>
      <c r="B51" s="8"/>
      <c r="C51" s="8"/>
    </row>
    <row r="52" spans="1:3" x14ac:dyDescent="0.25">
      <c r="A52" s="8"/>
      <c r="B52" s="8"/>
      <c r="C52" s="8"/>
    </row>
    <row r="53" spans="1:3" x14ac:dyDescent="0.25">
      <c r="A53" s="8"/>
      <c r="B53" s="8"/>
      <c r="C53" s="8"/>
    </row>
    <row r="54" spans="1:3" x14ac:dyDescent="0.25">
      <c r="A54" s="8"/>
      <c r="B54" s="8"/>
      <c r="C54" s="8"/>
    </row>
    <row r="55" spans="1:3" x14ac:dyDescent="0.25">
      <c r="A55" s="8"/>
      <c r="B55" s="8"/>
      <c r="C55" s="8"/>
    </row>
    <row r="56" spans="1:3" x14ac:dyDescent="0.25">
      <c r="A56" s="8"/>
      <c r="B56" s="8"/>
      <c r="C56" s="8"/>
    </row>
    <row r="57" spans="1:3" x14ac:dyDescent="0.25">
      <c r="A57" s="8"/>
      <c r="B57" s="8"/>
      <c r="C57" s="8"/>
    </row>
    <row r="58" spans="1:3" x14ac:dyDescent="0.25">
      <c r="A58" s="8"/>
      <c r="B58" s="8"/>
      <c r="C58" s="8"/>
    </row>
    <row r="59" spans="1:3" x14ac:dyDescent="0.25">
      <c r="A59" s="8"/>
      <c r="B59" s="8"/>
      <c r="C59" s="8"/>
    </row>
    <row r="60" spans="1:3" x14ac:dyDescent="0.25">
      <c r="A60" s="8"/>
      <c r="B60" s="8"/>
      <c r="C60" s="8"/>
    </row>
    <row r="61" spans="1:3" x14ac:dyDescent="0.25">
      <c r="A61" s="8"/>
      <c r="B61" s="8"/>
      <c r="C61" s="8"/>
    </row>
    <row r="62" spans="1:3" x14ac:dyDescent="0.25">
      <c r="A62" s="8"/>
      <c r="B62" s="8"/>
      <c r="C62" s="8"/>
    </row>
    <row r="63" spans="1:3" x14ac:dyDescent="0.25">
      <c r="A63" s="8"/>
      <c r="B63" s="8"/>
      <c r="C63" s="8"/>
    </row>
    <row r="64" spans="1:3" x14ac:dyDescent="0.25">
      <c r="A64" s="8"/>
      <c r="B64" s="8"/>
      <c r="C64" s="8"/>
    </row>
    <row r="65" spans="1:3" x14ac:dyDescent="0.25">
      <c r="A65" s="8"/>
      <c r="B65" s="8"/>
      <c r="C65" s="8"/>
    </row>
    <row r="66" spans="1:3" x14ac:dyDescent="0.25">
      <c r="A66" s="8"/>
      <c r="B66" s="8"/>
      <c r="C66" s="8"/>
    </row>
    <row r="67" spans="1:3" x14ac:dyDescent="0.25">
      <c r="A67" s="8"/>
      <c r="B67" s="8"/>
      <c r="C67" s="8"/>
    </row>
    <row r="68" spans="1:3" x14ac:dyDescent="0.25">
      <c r="A68" s="8"/>
      <c r="B68" s="8"/>
      <c r="C68" s="8"/>
    </row>
    <row r="69" spans="1:3" x14ac:dyDescent="0.25">
      <c r="A69" s="8"/>
      <c r="B69" s="8"/>
      <c r="C69" s="8"/>
    </row>
    <row r="70" spans="1:3" x14ac:dyDescent="0.25">
      <c r="A70" s="8"/>
      <c r="B70" s="8"/>
      <c r="C70" s="8"/>
    </row>
    <row r="71" spans="1:3" x14ac:dyDescent="0.25">
      <c r="A71" s="8"/>
      <c r="B71" s="8"/>
      <c r="C71" s="8"/>
    </row>
    <row r="72" spans="1:3" x14ac:dyDescent="0.25">
      <c r="A72" s="8"/>
      <c r="B72" s="8"/>
      <c r="C72" s="8"/>
    </row>
    <row r="73" spans="1:3" x14ac:dyDescent="0.25">
      <c r="A73" s="8"/>
      <c r="B73" s="8"/>
      <c r="C73" s="8"/>
    </row>
    <row r="74" spans="1:3" x14ac:dyDescent="0.25">
      <c r="A74" s="8"/>
      <c r="B74" s="8"/>
      <c r="C74" s="8"/>
    </row>
    <row r="75" spans="1:3" x14ac:dyDescent="0.25">
      <c r="A75" s="8"/>
      <c r="B75" s="8"/>
      <c r="C75" s="8"/>
    </row>
    <row r="76" spans="1:3" x14ac:dyDescent="0.25">
      <c r="A76" s="8"/>
      <c r="B76" s="8"/>
      <c r="C76" s="8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8"/>
    </row>
    <row r="81" spans="1:3" x14ac:dyDescent="0.25">
      <c r="A81" s="8"/>
      <c r="B81" s="8"/>
      <c r="C81" s="8"/>
    </row>
    <row r="82" spans="1:3" x14ac:dyDescent="0.25">
      <c r="A82" s="8"/>
      <c r="B82" s="8"/>
      <c r="C82" s="8"/>
    </row>
    <row r="83" spans="1:3" x14ac:dyDescent="0.25">
      <c r="A83" s="8"/>
      <c r="B83" s="8"/>
      <c r="C83" s="8"/>
    </row>
    <row r="84" spans="1:3" x14ac:dyDescent="0.25">
      <c r="A84" s="8"/>
      <c r="B84" s="8"/>
      <c r="C84" s="8"/>
    </row>
    <row r="85" spans="1:3" x14ac:dyDescent="0.25">
      <c r="A85" s="8"/>
      <c r="B85" s="8"/>
      <c r="C85" s="8"/>
    </row>
    <row r="86" spans="1:3" x14ac:dyDescent="0.25">
      <c r="A86" s="8"/>
      <c r="B86" s="8"/>
      <c r="C86" s="8"/>
    </row>
    <row r="87" spans="1:3" x14ac:dyDescent="0.25">
      <c r="A87" s="8"/>
      <c r="B87" s="8"/>
      <c r="C87" s="8"/>
    </row>
    <row r="88" spans="1:3" x14ac:dyDescent="0.25">
      <c r="A88" s="8"/>
      <c r="B88" s="8"/>
      <c r="C88" s="8"/>
    </row>
    <row r="89" spans="1:3" x14ac:dyDescent="0.25">
      <c r="A89" s="8"/>
      <c r="B89" s="8"/>
      <c r="C89" s="8"/>
    </row>
    <row r="90" spans="1:3" x14ac:dyDescent="0.25">
      <c r="A90" s="8"/>
      <c r="B90" s="8"/>
      <c r="C90" s="8"/>
    </row>
    <row r="91" spans="1:3" x14ac:dyDescent="0.25">
      <c r="A91" s="8"/>
      <c r="B91" s="8"/>
      <c r="C91" s="8"/>
    </row>
    <row r="92" spans="1:3" x14ac:dyDescent="0.25">
      <c r="A92" s="8"/>
      <c r="B92" s="8"/>
      <c r="C92" s="8"/>
    </row>
    <row r="93" spans="1:3" x14ac:dyDescent="0.25">
      <c r="A93" s="8"/>
      <c r="B93" s="8"/>
      <c r="C93" s="8"/>
    </row>
    <row r="94" spans="1:3" x14ac:dyDescent="0.25">
      <c r="A94" s="8"/>
      <c r="B94" s="8"/>
      <c r="C94" s="8"/>
    </row>
    <row r="95" spans="1:3" x14ac:dyDescent="0.25">
      <c r="A95" s="8"/>
      <c r="B95" s="8"/>
      <c r="C95" s="8"/>
    </row>
    <row r="96" spans="1:3" x14ac:dyDescent="0.25">
      <c r="A96" s="8"/>
      <c r="B96" s="8"/>
      <c r="C96" s="8"/>
    </row>
    <row r="97" spans="1:3" x14ac:dyDescent="0.25">
      <c r="A97" s="8"/>
      <c r="B97" s="8"/>
      <c r="C97" s="8"/>
    </row>
    <row r="98" spans="1:3" x14ac:dyDescent="0.25">
      <c r="A98" s="8"/>
      <c r="B98" s="8"/>
      <c r="C98" s="8"/>
    </row>
    <row r="99" spans="1:3" x14ac:dyDescent="0.25">
      <c r="A99" s="8"/>
      <c r="B99" s="8"/>
      <c r="C99" s="8"/>
    </row>
    <row r="100" spans="1:3" x14ac:dyDescent="0.25">
      <c r="A100" s="8"/>
      <c r="B100" s="8"/>
      <c r="C100" s="8"/>
    </row>
    <row r="101" spans="1:3" x14ac:dyDescent="0.25">
      <c r="A101" s="8"/>
      <c r="B101" s="8"/>
      <c r="C101" s="8"/>
    </row>
    <row r="102" spans="1:3" x14ac:dyDescent="0.25">
      <c r="A102" s="8"/>
      <c r="B102" s="8"/>
      <c r="C102" s="8"/>
    </row>
    <row r="103" spans="1:3" x14ac:dyDescent="0.25">
      <c r="A103" s="8"/>
      <c r="B103" s="8"/>
      <c r="C103" s="8"/>
    </row>
    <row r="104" spans="1:3" x14ac:dyDescent="0.25">
      <c r="A104" s="8"/>
      <c r="B104" s="8"/>
      <c r="C104" s="8"/>
    </row>
    <row r="105" spans="1:3" x14ac:dyDescent="0.25">
      <c r="A105" s="8"/>
      <c r="B105" s="8"/>
      <c r="C105" s="8"/>
    </row>
    <row r="106" spans="1:3" x14ac:dyDescent="0.25">
      <c r="A106" s="8"/>
      <c r="B106" s="8"/>
      <c r="C106" s="8"/>
    </row>
    <row r="107" spans="1:3" x14ac:dyDescent="0.25">
      <c r="A107" s="8"/>
      <c r="B107" s="8"/>
      <c r="C107" s="8"/>
    </row>
    <row r="108" spans="1:3" x14ac:dyDescent="0.25">
      <c r="A108" s="8"/>
      <c r="B108" s="8"/>
      <c r="C108" s="8"/>
    </row>
    <row r="109" spans="1:3" x14ac:dyDescent="0.25">
      <c r="A109" s="8"/>
      <c r="B109" s="8"/>
      <c r="C109" s="8"/>
    </row>
    <row r="110" spans="1:3" x14ac:dyDescent="0.25">
      <c r="A110" s="8"/>
      <c r="B110" s="8"/>
      <c r="C110" s="8"/>
    </row>
    <row r="111" spans="1:3" x14ac:dyDescent="0.25">
      <c r="A111" s="8"/>
      <c r="B111" s="8"/>
      <c r="C111" s="8"/>
    </row>
    <row r="112" spans="1:3" x14ac:dyDescent="0.25">
      <c r="A112" s="8"/>
      <c r="B112" s="8"/>
      <c r="C112" s="8"/>
    </row>
    <row r="113" spans="1:3" x14ac:dyDescent="0.25">
      <c r="A113" s="8"/>
      <c r="B113" s="8"/>
      <c r="C113" s="8"/>
    </row>
    <row r="114" spans="1:3" x14ac:dyDescent="0.25">
      <c r="A114" s="8"/>
      <c r="B114" s="8"/>
      <c r="C114" s="8"/>
    </row>
    <row r="115" spans="1:3" x14ac:dyDescent="0.25">
      <c r="A115" s="8"/>
      <c r="B115" s="8"/>
      <c r="C115" s="8"/>
    </row>
    <row r="116" spans="1:3" x14ac:dyDescent="0.25">
      <c r="A116" s="8"/>
      <c r="B116" s="8"/>
      <c r="C116" s="8"/>
    </row>
    <row r="117" spans="1:3" x14ac:dyDescent="0.25">
      <c r="A117" s="8"/>
      <c r="B117" s="8"/>
      <c r="C117" s="8"/>
    </row>
    <row r="118" spans="1:3" x14ac:dyDescent="0.25">
      <c r="A118" s="8"/>
      <c r="B118" s="8"/>
      <c r="C118" s="8"/>
    </row>
    <row r="119" spans="1:3" x14ac:dyDescent="0.25">
      <c r="A119" s="8"/>
      <c r="B119" s="8"/>
      <c r="C119" s="8"/>
    </row>
    <row r="120" spans="1:3" x14ac:dyDescent="0.25">
      <c r="A120" s="8"/>
      <c r="B120" s="8"/>
      <c r="C120" s="8"/>
    </row>
    <row r="121" spans="1:3" x14ac:dyDescent="0.25">
      <c r="A121" s="8"/>
      <c r="B121" s="8"/>
      <c r="C121" s="8"/>
    </row>
    <row r="122" spans="1:3" x14ac:dyDescent="0.25">
      <c r="A122" s="8"/>
      <c r="B122" s="8"/>
      <c r="C122" s="8"/>
    </row>
    <row r="123" spans="1:3" x14ac:dyDescent="0.25">
      <c r="A123" s="8"/>
      <c r="B123" s="8"/>
      <c r="C123" s="8"/>
    </row>
    <row r="124" spans="1:3" x14ac:dyDescent="0.25">
      <c r="A124" s="8"/>
      <c r="B124" s="8"/>
      <c r="C124" s="8"/>
    </row>
    <row r="125" spans="1:3" x14ac:dyDescent="0.25">
      <c r="A125" s="8"/>
      <c r="B125" s="8"/>
      <c r="C125" s="8"/>
    </row>
    <row r="126" spans="1:3" x14ac:dyDescent="0.25">
      <c r="A126" s="8"/>
      <c r="B126" s="8"/>
      <c r="C126" s="8"/>
    </row>
    <row r="127" spans="1:3" x14ac:dyDescent="0.25">
      <c r="A127" s="8"/>
      <c r="B127" s="8"/>
      <c r="C127" s="8"/>
    </row>
    <row r="128" spans="1:3" x14ac:dyDescent="0.25">
      <c r="A128" s="8"/>
      <c r="B128" s="8"/>
      <c r="C128" s="8"/>
    </row>
    <row r="129" spans="1:3" x14ac:dyDescent="0.25">
      <c r="A129" s="8"/>
      <c r="B129" s="8"/>
      <c r="C129" s="8"/>
    </row>
    <row r="130" spans="1:3" x14ac:dyDescent="0.25">
      <c r="A130" s="8"/>
      <c r="B130" s="8"/>
      <c r="C130" s="8"/>
    </row>
    <row r="131" spans="1:3" x14ac:dyDescent="0.25">
      <c r="A131" s="8"/>
      <c r="B131" s="8"/>
      <c r="C131" s="8"/>
    </row>
    <row r="132" spans="1:3" x14ac:dyDescent="0.25">
      <c r="A132" s="8"/>
      <c r="B132" s="8"/>
      <c r="C132" s="8"/>
    </row>
    <row r="133" spans="1:3" x14ac:dyDescent="0.25">
      <c r="A133" s="8"/>
      <c r="B133" s="8"/>
      <c r="C133" s="8"/>
    </row>
    <row r="134" spans="1:3" x14ac:dyDescent="0.25">
      <c r="A134" s="8"/>
      <c r="B134" s="8"/>
      <c r="C134" s="8"/>
    </row>
    <row r="135" spans="1:3" x14ac:dyDescent="0.25">
      <c r="A135" s="8"/>
      <c r="B135" s="8"/>
      <c r="C135" s="8"/>
    </row>
    <row r="136" spans="1:3" x14ac:dyDescent="0.25">
      <c r="A136" s="8"/>
      <c r="B136" s="8"/>
      <c r="C136" s="8"/>
    </row>
    <row r="137" spans="1:3" x14ac:dyDescent="0.25">
      <c r="A137" s="8"/>
      <c r="B137" s="8"/>
      <c r="C137" s="8"/>
    </row>
    <row r="138" spans="1:3" x14ac:dyDescent="0.25">
      <c r="A138" s="8"/>
      <c r="B138" s="8"/>
      <c r="C138" s="8"/>
    </row>
    <row r="139" spans="1:3" x14ac:dyDescent="0.25">
      <c r="A139" s="8"/>
      <c r="B139" s="8"/>
      <c r="C139" s="8"/>
    </row>
    <row r="140" spans="1:3" x14ac:dyDescent="0.25">
      <c r="A140" s="8"/>
      <c r="B140" s="8"/>
      <c r="C140" s="8"/>
    </row>
    <row r="141" spans="1:3" x14ac:dyDescent="0.25">
      <c r="A141" s="8"/>
      <c r="B141" s="8"/>
      <c r="C141" s="8"/>
    </row>
    <row r="142" spans="1:3" x14ac:dyDescent="0.25">
      <c r="A142" s="8"/>
      <c r="B142" s="8"/>
      <c r="C142" s="8"/>
    </row>
    <row r="143" spans="1:3" x14ac:dyDescent="0.25">
      <c r="A143" s="8"/>
      <c r="B143" s="8"/>
      <c r="C143" s="8"/>
    </row>
    <row r="144" spans="1:3" x14ac:dyDescent="0.25">
      <c r="A144" s="8"/>
      <c r="B144" s="8"/>
      <c r="C144" s="8"/>
    </row>
    <row r="145" spans="1:3" x14ac:dyDescent="0.25">
      <c r="A145" s="8"/>
      <c r="B145" s="8"/>
      <c r="C145" s="8"/>
    </row>
    <row r="146" spans="1:3" x14ac:dyDescent="0.25">
      <c r="A146" s="8"/>
      <c r="B146" s="8"/>
      <c r="C146" s="8"/>
    </row>
    <row r="147" spans="1:3" x14ac:dyDescent="0.25">
      <c r="A147" s="8"/>
      <c r="B147" s="8"/>
      <c r="C147" s="8"/>
    </row>
    <row r="148" spans="1:3" x14ac:dyDescent="0.25">
      <c r="A148" s="8"/>
      <c r="B148" s="8"/>
      <c r="C148" s="8"/>
    </row>
    <row r="149" spans="1:3" x14ac:dyDescent="0.25">
      <c r="A149" s="8"/>
      <c r="B149" s="8"/>
      <c r="C149" s="8"/>
    </row>
    <row r="150" spans="1:3" x14ac:dyDescent="0.25">
      <c r="A150" s="8"/>
      <c r="B150" s="8"/>
      <c r="C150" s="8"/>
    </row>
    <row r="151" spans="1:3" x14ac:dyDescent="0.25">
      <c r="A151" s="8"/>
      <c r="B151" s="8"/>
      <c r="C151" s="8"/>
    </row>
    <row r="152" spans="1:3" x14ac:dyDescent="0.25">
      <c r="A152" s="8"/>
      <c r="B152" s="8"/>
      <c r="C152" s="8"/>
    </row>
    <row r="153" spans="1:3" x14ac:dyDescent="0.25">
      <c r="A153" s="8"/>
      <c r="B153" s="8"/>
      <c r="C153" s="8"/>
    </row>
    <row r="154" spans="1:3" x14ac:dyDescent="0.25">
      <c r="A154" s="8"/>
      <c r="B154" s="8"/>
      <c r="C154" s="8"/>
    </row>
    <row r="155" spans="1:3" x14ac:dyDescent="0.25">
      <c r="A155" s="8"/>
      <c r="B155" s="8"/>
      <c r="C155" s="8"/>
    </row>
    <row r="156" spans="1:3" x14ac:dyDescent="0.25">
      <c r="A156" s="8"/>
      <c r="B156" s="8"/>
      <c r="C156" s="8"/>
    </row>
    <row r="157" spans="1:3" x14ac:dyDescent="0.25">
      <c r="A157" s="8"/>
      <c r="B157" s="8"/>
      <c r="C157" s="8"/>
    </row>
    <row r="158" spans="1:3" x14ac:dyDescent="0.25">
      <c r="A158" s="8"/>
      <c r="B158" s="8"/>
      <c r="C158" s="8"/>
    </row>
    <row r="159" spans="1:3" x14ac:dyDescent="0.25">
      <c r="A159" s="8"/>
      <c r="B159" s="8"/>
      <c r="C159" s="8"/>
    </row>
    <row r="160" spans="1:3" x14ac:dyDescent="0.25">
      <c r="A160" s="8"/>
      <c r="B160" s="8"/>
      <c r="C160" s="8"/>
    </row>
    <row r="161" spans="1:3" x14ac:dyDescent="0.25">
      <c r="A161" s="8"/>
      <c r="B161" s="8"/>
      <c r="C161" s="8"/>
    </row>
    <row r="162" spans="1:3" x14ac:dyDescent="0.25">
      <c r="A162" s="8"/>
      <c r="B162" s="8"/>
      <c r="C162" s="8"/>
    </row>
    <row r="163" spans="1:3" x14ac:dyDescent="0.25">
      <c r="A163" s="8"/>
      <c r="B163" s="8"/>
      <c r="C163" s="8"/>
    </row>
    <row r="164" spans="1:3" x14ac:dyDescent="0.25">
      <c r="A164" s="8"/>
      <c r="B164" s="8"/>
      <c r="C164" s="8"/>
    </row>
    <row r="165" spans="1:3" x14ac:dyDescent="0.25">
      <c r="A165" s="8"/>
      <c r="B165" s="8"/>
      <c r="C165" s="8"/>
    </row>
    <row r="166" spans="1:3" x14ac:dyDescent="0.25">
      <c r="A166" s="8"/>
      <c r="B166" s="8"/>
      <c r="C166" s="8"/>
    </row>
    <row r="167" spans="1:3" x14ac:dyDescent="0.25">
      <c r="A167" s="8"/>
      <c r="B167" s="8"/>
      <c r="C167" s="8"/>
    </row>
    <row r="168" spans="1:3" x14ac:dyDescent="0.25">
      <c r="A168" s="8"/>
      <c r="B168" s="8"/>
      <c r="C168" s="8"/>
    </row>
    <row r="169" spans="1:3" x14ac:dyDescent="0.25">
      <c r="A169" s="8"/>
      <c r="B169" s="8"/>
      <c r="C169" s="8"/>
    </row>
    <row r="170" spans="1:3" x14ac:dyDescent="0.25">
      <c r="A170" s="8"/>
      <c r="B170" s="8"/>
      <c r="C170" s="8"/>
    </row>
    <row r="171" spans="1:3" x14ac:dyDescent="0.25">
      <c r="A171" s="8"/>
      <c r="B171" s="8"/>
      <c r="C171" s="8"/>
    </row>
    <row r="172" spans="1:3" x14ac:dyDescent="0.25">
      <c r="A172" s="8"/>
      <c r="B172" s="8"/>
      <c r="C172" s="8"/>
    </row>
    <row r="173" spans="1:3" x14ac:dyDescent="0.25">
      <c r="A173" s="8"/>
      <c r="B173" s="8"/>
      <c r="C173" s="8"/>
    </row>
    <row r="174" spans="1:3" x14ac:dyDescent="0.25">
      <c r="A174" s="8"/>
      <c r="B174" s="8"/>
      <c r="C174" s="8"/>
    </row>
    <row r="175" spans="1:3" x14ac:dyDescent="0.25">
      <c r="A175" s="8"/>
      <c r="B175" s="8"/>
      <c r="C175" s="8"/>
    </row>
    <row r="176" spans="1:3" x14ac:dyDescent="0.25">
      <c r="A176" s="8"/>
      <c r="B176" s="8"/>
      <c r="C176" s="8"/>
    </row>
    <row r="177" spans="1:3" x14ac:dyDescent="0.25">
      <c r="A177" s="8"/>
      <c r="B177" s="8"/>
      <c r="C177" s="8"/>
    </row>
    <row r="178" spans="1:3" x14ac:dyDescent="0.25">
      <c r="A178" s="8"/>
      <c r="B178" s="8"/>
      <c r="C178" s="8"/>
    </row>
    <row r="179" spans="1:3" x14ac:dyDescent="0.25">
      <c r="A179" s="8"/>
      <c r="B179" s="8"/>
      <c r="C179" s="8"/>
    </row>
    <row r="180" spans="1:3" x14ac:dyDescent="0.25">
      <c r="A180" s="8"/>
      <c r="B180" s="8"/>
      <c r="C180" s="8"/>
    </row>
    <row r="181" spans="1:3" x14ac:dyDescent="0.25">
      <c r="A181" s="8"/>
      <c r="B181" s="8"/>
      <c r="C181" s="8"/>
    </row>
    <row r="182" spans="1:3" x14ac:dyDescent="0.25">
      <c r="A182" s="8"/>
      <c r="B182" s="8"/>
      <c r="C182" s="8"/>
    </row>
    <row r="183" spans="1:3" x14ac:dyDescent="0.25">
      <c r="A183" s="8"/>
      <c r="B183" s="8"/>
      <c r="C183" s="8"/>
    </row>
    <row r="184" spans="1:3" x14ac:dyDescent="0.25">
      <c r="A184" s="8"/>
      <c r="B184" s="8"/>
      <c r="C184" s="8"/>
    </row>
    <row r="185" spans="1:3" x14ac:dyDescent="0.25">
      <c r="A185" s="8"/>
      <c r="B185" s="8"/>
      <c r="C185" s="8"/>
    </row>
    <row r="186" spans="1:3" x14ac:dyDescent="0.25">
      <c r="A186" s="8"/>
      <c r="B186" s="8"/>
      <c r="C186" s="8"/>
    </row>
    <row r="187" spans="1:3" x14ac:dyDescent="0.25">
      <c r="A187" s="8"/>
      <c r="B187" s="8"/>
      <c r="C187" s="8"/>
    </row>
    <row r="188" spans="1:3" x14ac:dyDescent="0.25">
      <c r="A188" s="8"/>
      <c r="B188" s="8"/>
      <c r="C188" s="8"/>
    </row>
    <row r="189" spans="1:3" x14ac:dyDescent="0.25">
      <c r="A189" s="8"/>
      <c r="B189" s="8"/>
      <c r="C189" s="8"/>
    </row>
    <row r="190" spans="1:3" x14ac:dyDescent="0.25">
      <c r="A190" s="8"/>
      <c r="B190" s="8"/>
      <c r="C190" s="8"/>
    </row>
    <row r="191" spans="1:3" x14ac:dyDescent="0.25">
      <c r="A191" s="8"/>
      <c r="B191" s="8"/>
      <c r="C191" s="8"/>
    </row>
    <row r="192" spans="1:3" x14ac:dyDescent="0.25">
      <c r="A192" s="8"/>
      <c r="B192" s="8"/>
      <c r="C192" s="8"/>
    </row>
    <row r="193" spans="1:3" x14ac:dyDescent="0.25">
      <c r="A193" s="8"/>
      <c r="B193" s="8"/>
      <c r="C193" s="8"/>
    </row>
    <row r="194" spans="1:3" x14ac:dyDescent="0.25">
      <c r="A194" s="8"/>
      <c r="B194" s="8"/>
      <c r="C194" s="8"/>
    </row>
    <row r="195" spans="1:3" x14ac:dyDescent="0.25">
      <c r="A195" s="8"/>
      <c r="B195" s="8"/>
      <c r="C195" s="8"/>
    </row>
    <row r="196" spans="1:3" x14ac:dyDescent="0.25">
      <c r="A196" s="8"/>
      <c r="B196" s="8"/>
      <c r="C196" s="8"/>
    </row>
    <row r="197" spans="1:3" x14ac:dyDescent="0.25">
      <c r="A197" s="8"/>
      <c r="B197" s="8"/>
      <c r="C197" s="8"/>
    </row>
    <row r="198" spans="1:3" x14ac:dyDescent="0.25">
      <c r="A198" s="8"/>
      <c r="B198" s="8"/>
      <c r="C198" s="8"/>
    </row>
    <row r="199" spans="1:3" x14ac:dyDescent="0.25">
      <c r="A199" s="8"/>
      <c r="B199" s="8"/>
      <c r="C199" s="8"/>
    </row>
    <row r="200" spans="1:3" x14ac:dyDescent="0.25">
      <c r="A200" s="8"/>
      <c r="B200" s="8"/>
      <c r="C200" s="8"/>
    </row>
    <row r="201" spans="1:3" x14ac:dyDescent="0.25">
      <c r="A201" s="8"/>
      <c r="B201" s="8"/>
      <c r="C201" s="8"/>
    </row>
    <row r="202" spans="1:3" x14ac:dyDescent="0.25">
      <c r="A202" s="8"/>
      <c r="B202" s="8"/>
      <c r="C202" s="8"/>
    </row>
    <row r="203" spans="1:3" x14ac:dyDescent="0.25">
      <c r="A203" s="8"/>
      <c r="B203" s="8"/>
      <c r="C203" s="8"/>
    </row>
    <row r="204" spans="1:3" x14ac:dyDescent="0.25">
      <c r="A204" s="8"/>
      <c r="B204" s="8"/>
      <c r="C204" s="8"/>
    </row>
    <row r="205" spans="1:3" x14ac:dyDescent="0.25">
      <c r="A205" s="8"/>
      <c r="B205" s="8"/>
      <c r="C205" s="8"/>
    </row>
    <row r="206" spans="1:3" x14ac:dyDescent="0.25">
      <c r="A206" s="8"/>
      <c r="B206" s="8"/>
      <c r="C206" s="8"/>
    </row>
    <row r="207" spans="1:3" x14ac:dyDescent="0.25">
      <c r="A207" s="8"/>
      <c r="B207" s="8"/>
      <c r="C207" s="8"/>
    </row>
    <row r="208" spans="1:3" x14ac:dyDescent="0.25">
      <c r="A208" s="8"/>
      <c r="B208" s="8"/>
      <c r="C208" s="8"/>
    </row>
    <row r="209" spans="1:3" x14ac:dyDescent="0.25">
      <c r="A209" s="8"/>
      <c r="B209" s="8"/>
      <c r="C209" s="8"/>
    </row>
    <row r="210" spans="1:3" x14ac:dyDescent="0.25">
      <c r="A210" s="8"/>
      <c r="B210" s="8"/>
      <c r="C210" s="8"/>
    </row>
    <row r="211" spans="1:3" x14ac:dyDescent="0.25">
      <c r="A211" s="8"/>
      <c r="B211" s="8"/>
      <c r="C211" s="8"/>
    </row>
    <row r="212" spans="1:3" x14ac:dyDescent="0.25">
      <c r="A212" s="8"/>
      <c r="B212" s="8"/>
      <c r="C212" s="8"/>
    </row>
    <row r="213" spans="1:3" x14ac:dyDescent="0.25">
      <c r="A213" s="8"/>
      <c r="B213" s="8"/>
      <c r="C213" s="8"/>
    </row>
    <row r="214" spans="1:3" x14ac:dyDescent="0.25">
      <c r="A214" s="8"/>
      <c r="B214" s="8"/>
      <c r="C214" s="8"/>
    </row>
    <row r="215" spans="1:3" x14ac:dyDescent="0.25">
      <c r="A215" s="8"/>
      <c r="B215" s="8"/>
      <c r="C215" s="8"/>
    </row>
    <row r="216" spans="1:3" x14ac:dyDescent="0.25">
      <c r="A216" s="8"/>
      <c r="B216" s="8"/>
      <c r="C216" s="8"/>
    </row>
    <row r="217" spans="1:3" x14ac:dyDescent="0.25">
      <c r="A217" s="8"/>
      <c r="B217" s="8"/>
      <c r="C217" s="8"/>
    </row>
    <row r="218" spans="1:3" x14ac:dyDescent="0.25">
      <c r="A218" s="8"/>
      <c r="B218" s="8"/>
      <c r="C218" s="8"/>
    </row>
    <row r="219" spans="1:3" x14ac:dyDescent="0.25">
      <c r="A219" s="8"/>
      <c r="B219" s="8"/>
      <c r="C219" s="8"/>
    </row>
    <row r="220" spans="1:3" x14ac:dyDescent="0.25">
      <c r="A220" s="8"/>
      <c r="B220" s="8"/>
      <c r="C220" s="8"/>
    </row>
    <row r="221" spans="1:3" x14ac:dyDescent="0.25">
      <c r="A221" s="8"/>
      <c r="B221" s="8"/>
      <c r="C221" s="8"/>
    </row>
    <row r="222" spans="1:3" x14ac:dyDescent="0.25">
      <c r="A222" s="8"/>
      <c r="B222" s="8"/>
      <c r="C222" s="8"/>
    </row>
    <row r="223" spans="1:3" x14ac:dyDescent="0.25">
      <c r="A223" s="8"/>
      <c r="B223" s="8"/>
      <c r="C223" s="8"/>
    </row>
    <row r="224" spans="1:3" x14ac:dyDescent="0.25">
      <c r="A224" s="8"/>
      <c r="B224" s="8"/>
      <c r="C224" s="8"/>
    </row>
    <row r="225" spans="1:3" x14ac:dyDescent="0.25">
      <c r="A225" s="8"/>
      <c r="B225" s="8"/>
      <c r="C225" s="8"/>
    </row>
    <row r="226" spans="1:3" x14ac:dyDescent="0.25">
      <c r="A226" s="8"/>
      <c r="B226" s="8"/>
      <c r="C226" s="8"/>
    </row>
    <row r="227" spans="1:3" x14ac:dyDescent="0.25">
      <c r="A227" s="8"/>
      <c r="B227" s="8"/>
      <c r="C227" s="8"/>
    </row>
    <row r="228" spans="1:3" x14ac:dyDescent="0.25">
      <c r="A228" s="8"/>
      <c r="B228" s="8"/>
      <c r="C228" s="8"/>
    </row>
    <row r="229" spans="1:3" x14ac:dyDescent="0.25">
      <c r="A229" s="8"/>
      <c r="B229" s="8"/>
      <c r="C229" s="8"/>
    </row>
    <row r="230" spans="1:3" x14ac:dyDescent="0.25">
      <c r="A230" s="8"/>
      <c r="B230" s="8"/>
      <c r="C230" s="8"/>
    </row>
    <row r="231" spans="1:3" x14ac:dyDescent="0.25">
      <c r="A231" s="8"/>
      <c r="B231" s="8"/>
      <c r="C231" s="8"/>
    </row>
    <row r="232" spans="1:3" x14ac:dyDescent="0.25">
      <c r="A232" s="8"/>
      <c r="B232" s="8"/>
      <c r="C232" s="8"/>
    </row>
    <row r="233" spans="1:3" x14ac:dyDescent="0.25">
      <c r="A233" s="8"/>
      <c r="B233" s="8"/>
      <c r="C233" s="8"/>
    </row>
    <row r="234" spans="1:3" x14ac:dyDescent="0.25">
      <c r="A234" s="8"/>
      <c r="B234" s="8"/>
      <c r="C234" s="8"/>
    </row>
    <row r="235" spans="1:3" x14ac:dyDescent="0.25">
      <c r="A235" s="8"/>
      <c r="B235" s="8"/>
      <c r="C235" s="8"/>
    </row>
    <row r="236" spans="1:3" x14ac:dyDescent="0.25">
      <c r="A236" s="8"/>
      <c r="B236" s="8"/>
      <c r="C236" s="8"/>
    </row>
    <row r="237" spans="1:3" x14ac:dyDescent="0.25">
      <c r="A237" s="8"/>
      <c r="B237" s="8"/>
      <c r="C237" s="8"/>
    </row>
    <row r="238" spans="1:3" x14ac:dyDescent="0.25">
      <c r="A238" s="8"/>
      <c r="B238" s="8"/>
      <c r="C238" s="8"/>
    </row>
    <row r="239" spans="1:3" x14ac:dyDescent="0.25">
      <c r="A239" s="8"/>
      <c r="B239" s="8"/>
      <c r="C239" s="8"/>
    </row>
    <row r="240" spans="1:3" x14ac:dyDescent="0.25">
      <c r="A240" s="8"/>
      <c r="B240" s="8"/>
      <c r="C240" s="8"/>
    </row>
    <row r="241" spans="1:3" x14ac:dyDescent="0.25">
      <c r="A241" s="8"/>
      <c r="B241" s="8"/>
      <c r="C241" s="8"/>
    </row>
    <row r="242" spans="1:3" x14ac:dyDescent="0.25">
      <c r="A242" s="8"/>
      <c r="B242" s="8"/>
      <c r="C242" s="8"/>
    </row>
    <row r="243" spans="1:3" x14ac:dyDescent="0.25">
      <c r="A243" s="8"/>
      <c r="B243" s="8"/>
      <c r="C243" s="8"/>
    </row>
    <row r="244" spans="1:3" x14ac:dyDescent="0.25">
      <c r="A244" s="8"/>
      <c r="B244" s="8"/>
      <c r="C244" s="8"/>
    </row>
    <row r="245" spans="1:3" x14ac:dyDescent="0.25">
      <c r="A245" s="8"/>
      <c r="B245" s="8"/>
      <c r="C245" s="8"/>
    </row>
    <row r="246" spans="1:3" x14ac:dyDescent="0.25">
      <c r="A246" s="8"/>
      <c r="B246" s="8"/>
      <c r="C246" s="8"/>
    </row>
    <row r="247" spans="1:3" x14ac:dyDescent="0.25">
      <c r="A247" s="8"/>
      <c r="B247" s="8"/>
      <c r="C247" s="8"/>
    </row>
    <row r="248" spans="1:3" x14ac:dyDescent="0.25">
      <c r="A248" s="8"/>
      <c r="B248" s="8"/>
      <c r="C248" s="8"/>
    </row>
    <row r="249" spans="1:3" x14ac:dyDescent="0.25">
      <c r="A249" s="8"/>
      <c r="B249" s="8"/>
      <c r="C249" s="8"/>
    </row>
    <row r="250" spans="1:3" x14ac:dyDescent="0.25">
      <c r="A250" s="8"/>
      <c r="B250" s="8"/>
      <c r="C250" s="8"/>
    </row>
    <row r="251" spans="1:3" x14ac:dyDescent="0.25">
      <c r="A251" s="8"/>
      <c r="B251" s="8"/>
      <c r="C251" s="8"/>
    </row>
    <row r="252" spans="1:3" x14ac:dyDescent="0.25">
      <c r="A252" s="8"/>
      <c r="B252" s="8"/>
      <c r="C252" s="8"/>
    </row>
    <row r="253" spans="1:3" x14ac:dyDescent="0.25">
      <c r="A253" s="8"/>
      <c r="B253" s="8"/>
      <c r="C253" s="8"/>
    </row>
    <row r="254" spans="1:3" x14ac:dyDescent="0.25">
      <c r="A254" s="8"/>
      <c r="B254" s="8"/>
      <c r="C254" s="8"/>
    </row>
    <row r="255" spans="1:3" x14ac:dyDescent="0.25">
      <c r="A255" s="8"/>
      <c r="B255" s="8"/>
      <c r="C255" s="8"/>
    </row>
    <row r="256" spans="1:3" x14ac:dyDescent="0.25">
      <c r="A256" s="8"/>
      <c r="B256" s="8"/>
      <c r="C256" s="8"/>
    </row>
    <row r="257" spans="1:3" x14ac:dyDescent="0.25">
      <c r="A257" s="8"/>
      <c r="B257" s="8"/>
      <c r="C257" s="8"/>
    </row>
    <row r="258" spans="1:3" x14ac:dyDescent="0.25">
      <c r="A258" s="8"/>
      <c r="B258" s="8"/>
      <c r="C258" s="8"/>
    </row>
    <row r="259" spans="1:3" x14ac:dyDescent="0.25">
      <c r="A259" s="8"/>
      <c r="B259" s="8"/>
      <c r="C259" s="8"/>
    </row>
    <row r="260" spans="1:3" x14ac:dyDescent="0.25">
      <c r="A260" s="8"/>
      <c r="B260" s="8"/>
      <c r="C260" s="8"/>
    </row>
    <row r="261" spans="1:3" x14ac:dyDescent="0.25">
      <c r="A261" s="8"/>
      <c r="B261" s="8"/>
      <c r="C261" s="8"/>
    </row>
    <row r="262" spans="1:3" x14ac:dyDescent="0.25">
      <c r="A262" s="8"/>
      <c r="B262" s="8"/>
      <c r="C262" s="8"/>
    </row>
    <row r="263" spans="1:3" x14ac:dyDescent="0.25">
      <c r="A263" s="8"/>
      <c r="B263" s="8"/>
      <c r="C263" s="8"/>
    </row>
    <row r="264" spans="1:3" x14ac:dyDescent="0.25">
      <c r="A264" s="8"/>
      <c r="B264" s="8"/>
      <c r="C264" s="8"/>
    </row>
    <row r="265" spans="1:3" x14ac:dyDescent="0.25">
      <c r="A265" s="8"/>
      <c r="B265" s="8"/>
      <c r="C265" s="8"/>
    </row>
    <row r="266" spans="1:3" x14ac:dyDescent="0.25">
      <c r="A266" s="8"/>
      <c r="B266" s="8"/>
      <c r="C266" s="8"/>
    </row>
    <row r="267" spans="1:3" x14ac:dyDescent="0.25">
      <c r="A267" s="8"/>
      <c r="B267" s="8"/>
      <c r="C267" s="8"/>
    </row>
    <row r="268" spans="1:3" x14ac:dyDescent="0.25">
      <c r="A268" s="8"/>
      <c r="B268" s="8"/>
      <c r="C268" s="8"/>
    </row>
    <row r="269" spans="1:3" x14ac:dyDescent="0.25">
      <c r="A269" s="8"/>
      <c r="B269" s="8"/>
      <c r="C269" s="8"/>
    </row>
    <row r="270" spans="1:3" x14ac:dyDescent="0.25">
      <c r="A270" s="8"/>
      <c r="B270" s="8"/>
      <c r="C270" s="8"/>
    </row>
    <row r="271" spans="1:3" x14ac:dyDescent="0.25">
      <c r="A271" s="8"/>
      <c r="B271" s="8"/>
      <c r="C271" s="8"/>
    </row>
    <row r="272" spans="1:3" x14ac:dyDescent="0.25">
      <c r="A272" s="8"/>
      <c r="B272" s="8"/>
      <c r="C272" s="8"/>
    </row>
    <row r="273" spans="1:3" x14ac:dyDescent="0.25">
      <c r="A273" s="8"/>
      <c r="B273" s="8"/>
      <c r="C273" s="8"/>
    </row>
    <row r="274" spans="1:3" x14ac:dyDescent="0.25">
      <c r="A274" s="8"/>
      <c r="B274" s="8"/>
      <c r="C274" s="8"/>
    </row>
    <row r="275" spans="1:3" x14ac:dyDescent="0.25">
      <c r="A275" s="8"/>
      <c r="B275" s="8"/>
      <c r="C275" s="8"/>
    </row>
    <row r="276" spans="1:3" x14ac:dyDescent="0.25">
      <c r="A276" s="8"/>
      <c r="B276" s="8"/>
      <c r="C276" s="8"/>
    </row>
    <row r="277" spans="1:3" x14ac:dyDescent="0.25">
      <c r="A277" s="8"/>
      <c r="B277" s="8"/>
      <c r="C277" s="8"/>
    </row>
    <row r="278" spans="1:3" x14ac:dyDescent="0.25">
      <c r="A278" s="8"/>
      <c r="B278" s="8"/>
      <c r="C278" s="8"/>
    </row>
    <row r="279" spans="1:3" x14ac:dyDescent="0.25">
      <c r="A279" s="8"/>
      <c r="B279" s="8"/>
      <c r="C279" s="8"/>
    </row>
    <row r="280" spans="1:3" x14ac:dyDescent="0.25">
      <c r="A280" s="8"/>
      <c r="B280" s="8"/>
      <c r="C280" s="8"/>
    </row>
    <row r="281" spans="1:3" x14ac:dyDescent="0.25">
      <c r="A281" s="8"/>
      <c r="B281" s="8"/>
      <c r="C281" s="8"/>
    </row>
    <row r="282" spans="1:3" x14ac:dyDescent="0.25">
      <c r="A282" s="8"/>
      <c r="B282" s="8"/>
      <c r="C282" s="8"/>
    </row>
    <row r="283" spans="1:3" x14ac:dyDescent="0.25">
      <c r="A283" s="8"/>
      <c r="B283" s="8"/>
      <c r="C283" s="8"/>
    </row>
    <row r="284" spans="1:3" x14ac:dyDescent="0.25">
      <c r="A284" s="8"/>
      <c r="B284" s="8"/>
      <c r="C284" s="8"/>
    </row>
    <row r="285" spans="1:3" x14ac:dyDescent="0.25">
      <c r="A285" s="8"/>
      <c r="B285" s="8"/>
      <c r="C285" s="8"/>
    </row>
    <row r="286" spans="1:3" x14ac:dyDescent="0.25">
      <c r="A286" s="8"/>
      <c r="B286" s="8"/>
      <c r="C286" s="8"/>
    </row>
    <row r="287" spans="1:3" x14ac:dyDescent="0.25">
      <c r="A287" s="8"/>
      <c r="B287" s="8"/>
      <c r="C287" s="8"/>
    </row>
    <row r="288" spans="1:3" x14ac:dyDescent="0.25">
      <c r="A288" s="8"/>
      <c r="B288" s="8"/>
      <c r="C288" s="8"/>
    </row>
    <row r="289" spans="1:3" x14ac:dyDescent="0.25">
      <c r="A289" s="8"/>
      <c r="B289" s="8"/>
      <c r="C289" s="8"/>
    </row>
    <row r="290" spans="1:3" x14ac:dyDescent="0.25">
      <c r="A290" s="8"/>
      <c r="B290" s="8"/>
      <c r="C290" s="8"/>
    </row>
    <row r="291" spans="1:3" x14ac:dyDescent="0.25">
      <c r="A291" s="8"/>
      <c r="B291" s="8"/>
      <c r="C291" s="8"/>
    </row>
    <row r="292" spans="1:3" x14ac:dyDescent="0.25">
      <c r="A292" s="8"/>
      <c r="B292" s="8"/>
      <c r="C292" s="8"/>
    </row>
    <row r="293" spans="1:3" x14ac:dyDescent="0.25">
      <c r="A293" s="8"/>
      <c r="B293" s="8"/>
      <c r="C293" s="8"/>
    </row>
    <row r="294" spans="1:3" x14ac:dyDescent="0.25">
      <c r="A294" s="8"/>
      <c r="B294" s="8"/>
      <c r="C294" s="8"/>
    </row>
    <row r="295" spans="1:3" x14ac:dyDescent="0.25">
      <c r="A295" s="8"/>
      <c r="B295" s="8"/>
      <c r="C295" s="8"/>
    </row>
    <row r="296" spans="1:3" x14ac:dyDescent="0.25">
      <c r="A296" s="8"/>
      <c r="B296" s="8"/>
      <c r="C296" s="8"/>
    </row>
    <row r="297" spans="1:3" x14ac:dyDescent="0.25">
      <c r="A297" s="8"/>
      <c r="B297" s="8"/>
      <c r="C297" s="8"/>
    </row>
    <row r="298" spans="1:3" x14ac:dyDescent="0.25">
      <c r="A298" s="8"/>
      <c r="B298" s="8"/>
      <c r="C298" s="8"/>
    </row>
    <row r="299" spans="1:3" x14ac:dyDescent="0.25">
      <c r="A299" s="8"/>
      <c r="B299" s="8"/>
      <c r="C299" s="8"/>
    </row>
    <row r="300" spans="1:3" x14ac:dyDescent="0.25">
      <c r="A300" s="8"/>
      <c r="B300" s="8"/>
      <c r="C300" s="8"/>
    </row>
    <row r="301" spans="1:3" x14ac:dyDescent="0.25">
      <c r="A301" s="8"/>
      <c r="B301" s="8"/>
      <c r="C301" s="8"/>
    </row>
    <row r="302" spans="1:3" x14ac:dyDescent="0.25">
      <c r="A302" s="8"/>
      <c r="B302" s="8"/>
      <c r="C302" s="8"/>
    </row>
    <row r="303" spans="1:3" x14ac:dyDescent="0.25">
      <c r="A303" s="8"/>
      <c r="B303" s="8"/>
      <c r="C303" s="8"/>
    </row>
    <row r="304" spans="1:3" x14ac:dyDescent="0.25">
      <c r="A304" s="8"/>
      <c r="B304" s="8"/>
      <c r="C304" s="8"/>
    </row>
    <row r="305" spans="1:3" x14ac:dyDescent="0.25">
      <c r="A305" s="8"/>
      <c r="B305" s="8"/>
      <c r="C305" s="8"/>
    </row>
    <row r="306" spans="1:3" x14ac:dyDescent="0.25">
      <c r="A306" s="8"/>
      <c r="B306" s="8"/>
      <c r="C306" s="8"/>
    </row>
    <row r="307" spans="1:3" x14ac:dyDescent="0.25">
      <c r="A307" s="8"/>
      <c r="B307" s="8"/>
      <c r="C307" s="8"/>
    </row>
    <row r="308" spans="1:3" x14ac:dyDescent="0.25">
      <c r="A308" s="8"/>
      <c r="B308" s="8"/>
      <c r="C308" s="8"/>
    </row>
    <row r="309" spans="1:3" x14ac:dyDescent="0.25">
      <c r="A309" s="8"/>
      <c r="B309" s="8"/>
      <c r="C309" s="8"/>
    </row>
    <row r="310" spans="1:3" x14ac:dyDescent="0.25">
      <c r="A310" s="8"/>
      <c r="B310" s="8"/>
      <c r="C310" s="8"/>
    </row>
    <row r="311" spans="1:3" x14ac:dyDescent="0.25">
      <c r="A311" s="8"/>
      <c r="B311" s="8"/>
      <c r="C311" s="8"/>
    </row>
    <row r="312" spans="1:3" x14ac:dyDescent="0.25">
      <c r="A312" s="8"/>
      <c r="B312" s="8"/>
      <c r="C312" s="8"/>
    </row>
    <row r="313" spans="1:3" x14ac:dyDescent="0.25">
      <c r="A313" s="8"/>
      <c r="B313" s="8"/>
      <c r="C313" s="8"/>
    </row>
    <row r="314" spans="1:3" x14ac:dyDescent="0.25">
      <c r="A314" s="8"/>
      <c r="B314" s="8"/>
      <c r="C314" s="8"/>
    </row>
    <row r="315" spans="1:3" x14ac:dyDescent="0.25">
      <c r="A315" s="8"/>
      <c r="B315" s="8"/>
      <c r="C315" s="8"/>
    </row>
    <row r="316" spans="1:3" x14ac:dyDescent="0.25">
      <c r="A316" s="8"/>
      <c r="B316" s="8"/>
      <c r="C316" s="8"/>
    </row>
    <row r="317" spans="1:3" x14ac:dyDescent="0.25">
      <c r="A317" s="8"/>
      <c r="B317" s="8"/>
      <c r="C317" s="8"/>
    </row>
    <row r="318" spans="1:3" x14ac:dyDescent="0.25">
      <c r="A318" s="8"/>
      <c r="B318" s="8"/>
      <c r="C318" s="8"/>
    </row>
    <row r="319" spans="1:3" x14ac:dyDescent="0.25">
      <c r="A319" s="8"/>
      <c r="B319" s="8"/>
      <c r="C319" s="8"/>
    </row>
    <row r="320" spans="1:3" x14ac:dyDescent="0.25">
      <c r="A320" s="8"/>
      <c r="B320" s="8"/>
      <c r="C320" s="8"/>
    </row>
    <row r="321" spans="1:3" x14ac:dyDescent="0.25">
      <c r="A321" s="8"/>
      <c r="B321" s="8"/>
      <c r="C321" s="8"/>
    </row>
    <row r="322" spans="1:3" x14ac:dyDescent="0.25">
      <c r="A322" s="8"/>
      <c r="B322" s="8"/>
      <c r="C322" s="8"/>
    </row>
    <row r="323" spans="1:3" x14ac:dyDescent="0.25">
      <c r="A323" s="8"/>
      <c r="B323" s="8"/>
      <c r="C323" s="8"/>
    </row>
    <row r="324" spans="1:3" x14ac:dyDescent="0.25">
      <c r="A324" s="8"/>
      <c r="B324" s="8"/>
      <c r="C324" s="8"/>
    </row>
    <row r="325" spans="1:3" x14ac:dyDescent="0.25">
      <c r="A325" s="8"/>
      <c r="B325" s="8"/>
      <c r="C325" s="8"/>
    </row>
    <row r="326" spans="1:3" x14ac:dyDescent="0.25">
      <c r="A326" s="8"/>
      <c r="B326" s="8"/>
      <c r="C326" s="8"/>
    </row>
    <row r="327" spans="1:3" x14ac:dyDescent="0.25">
      <c r="A327" s="8"/>
      <c r="B327" s="8"/>
      <c r="C327" s="8"/>
    </row>
    <row r="328" spans="1:3" x14ac:dyDescent="0.25">
      <c r="A328" s="8"/>
      <c r="B328" s="8"/>
      <c r="C328" s="8"/>
    </row>
    <row r="329" spans="1:3" x14ac:dyDescent="0.25">
      <c r="A329" s="8"/>
      <c r="B329" s="8"/>
      <c r="C329" s="8"/>
    </row>
    <row r="330" spans="1:3" x14ac:dyDescent="0.25">
      <c r="A330" s="8"/>
      <c r="B330" s="8"/>
      <c r="C330" s="8"/>
    </row>
    <row r="331" spans="1:3" x14ac:dyDescent="0.25">
      <c r="A331" s="8"/>
      <c r="B331" s="8"/>
      <c r="C331" s="8"/>
    </row>
    <row r="332" spans="1:3" x14ac:dyDescent="0.25">
      <c r="A332" s="8"/>
      <c r="B332" s="8"/>
      <c r="C332" s="8"/>
    </row>
    <row r="333" spans="1:3" x14ac:dyDescent="0.25">
      <c r="A333" s="8"/>
      <c r="B333" s="8"/>
      <c r="C333" s="8"/>
    </row>
    <row r="334" spans="1:3" x14ac:dyDescent="0.25">
      <c r="A334" s="8"/>
      <c r="B334" s="8"/>
      <c r="C334" s="8"/>
    </row>
    <row r="335" spans="1:3" x14ac:dyDescent="0.25">
      <c r="A335" s="8"/>
      <c r="B335" s="8"/>
      <c r="C335" s="8"/>
    </row>
    <row r="336" spans="1:3" x14ac:dyDescent="0.25">
      <c r="A336" s="8"/>
      <c r="B336" s="8"/>
      <c r="C336" s="8"/>
    </row>
    <row r="337" spans="1:3" x14ac:dyDescent="0.25">
      <c r="A337" s="8"/>
      <c r="B337" s="8"/>
      <c r="C337" s="8"/>
    </row>
    <row r="338" spans="1:3" x14ac:dyDescent="0.25">
      <c r="A338" s="8"/>
      <c r="B338" s="8"/>
      <c r="C338" s="8"/>
    </row>
    <row r="339" spans="1:3" x14ac:dyDescent="0.25">
      <c r="A339" s="8"/>
      <c r="B339" s="8"/>
      <c r="C339" s="8"/>
    </row>
    <row r="340" spans="1:3" x14ac:dyDescent="0.25">
      <c r="A340" s="8"/>
      <c r="B340" s="8"/>
      <c r="C340" s="8"/>
    </row>
    <row r="341" spans="1:3" x14ac:dyDescent="0.25">
      <c r="A341" s="8"/>
      <c r="B341" s="8"/>
      <c r="C341" s="8"/>
    </row>
    <row r="342" spans="1:3" x14ac:dyDescent="0.25">
      <c r="A342" s="8"/>
      <c r="B342" s="8"/>
      <c r="C342" s="8"/>
    </row>
    <row r="343" spans="1:3" x14ac:dyDescent="0.25">
      <c r="A343" s="8"/>
      <c r="B343" s="8"/>
      <c r="C343" s="8"/>
    </row>
    <row r="344" spans="1:3" x14ac:dyDescent="0.25">
      <c r="A344" s="8"/>
      <c r="B344" s="8"/>
      <c r="C344" s="8"/>
    </row>
    <row r="345" spans="1:3" x14ac:dyDescent="0.25">
      <c r="A345" s="8"/>
      <c r="B345" s="8"/>
      <c r="C345" s="8"/>
    </row>
    <row r="346" spans="1:3" x14ac:dyDescent="0.25">
      <c r="A346" s="8"/>
      <c r="B346" s="8"/>
      <c r="C346" s="8"/>
    </row>
    <row r="347" spans="1:3" x14ac:dyDescent="0.25">
      <c r="A347" s="8"/>
      <c r="B347" s="8"/>
      <c r="C347" s="8"/>
    </row>
    <row r="348" spans="1:3" x14ac:dyDescent="0.25">
      <c r="A348" s="8"/>
      <c r="B348" s="8"/>
      <c r="C348" s="8"/>
    </row>
    <row r="349" spans="1:3" x14ac:dyDescent="0.25">
      <c r="A349" s="8"/>
      <c r="B349" s="8"/>
      <c r="C349" s="8"/>
    </row>
    <row r="350" spans="1:3" x14ac:dyDescent="0.25">
      <c r="A350" s="8"/>
      <c r="B350" s="8"/>
      <c r="C350" s="8"/>
    </row>
    <row r="351" spans="1:3" x14ac:dyDescent="0.25">
      <c r="A351" s="8"/>
      <c r="B351" s="8"/>
      <c r="C351" s="8"/>
    </row>
    <row r="352" spans="1:3" x14ac:dyDescent="0.25">
      <c r="A352" s="8"/>
      <c r="B352" s="8"/>
      <c r="C352" s="8"/>
    </row>
    <row r="353" spans="1:3" x14ac:dyDescent="0.25">
      <c r="A353" s="8"/>
      <c r="B353" s="8"/>
      <c r="C353" s="8"/>
    </row>
    <row r="354" spans="1:3" x14ac:dyDescent="0.25">
      <c r="A354" s="8"/>
      <c r="B354" s="8"/>
      <c r="C354" s="8"/>
    </row>
    <row r="355" spans="1:3" x14ac:dyDescent="0.25">
      <c r="A355" s="8"/>
      <c r="B355" s="8"/>
      <c r="C355" s="8"/>
    </row>
    <row r="356" spans="1:3" x14ac:dyDescent="0.25">
      <c r="A356" s="8"/>
      <c r="B356" s="8"/>
      <c r="C356" s="8"/>
    </row>
    <row r="357" spans="1:3" x14ac:dyDescent="0.25">
      <c r="A357" s="8"/>
      <c r="B357" s="8"/>
      <c r="C357" s="8"/>
    </row>
    <row r="358" spans="1:3" x14ac:dyDescent="0.25">
      <c r="A358" s="8"/>
      <c r="B358" s="8"/>
      <c r="C358" s="8"/>
    </row>
    <row r="359" spans="1:3" x14ac:dyDescent="0.25">
      <c r="A359" s="8"/>
      <c r="B359" s="8"/>
      <c r="C359" s="8"/>
    </row>
    <row r="360" spans="1:3" x14ac:dyDescent="0.25">
      <c r="A360" s="8"/>
      <c r="B360" s="8"/>
      <c r="C360" s="8"/>
    </row>
    <row r="361" spans="1:3" x14ac:dyDescent="0.25">
      <c r="A361" s="8"/>
      <c r="B361" s="8"/>
      <c r="C361" s="8"/>
    </row>
    <row r="362" spans="1:3" x14ac:dyDescent="0.25">
      <c r="A362" s="8"/>
      <c r="B362" s="8"/>
      <c r="C362" s="8"/>
    </row>
    <row r="363" spans="1:3" x14ac:dyDescent="0.25">
      <c r="A363" s="8"/>
      <c r="B363" s="8"/>
      <c r="C363" s="8"/>
    </row>
    <row r="364" spans="1:3" x14ac:dyDescent="0.25">
      <c r="A364" s="8"/>
      <c r="B364" s="8"/>
      <c r="C364" s="8"/>
    </row>
    <row r="365" spans="1:3" x14ac:dyDescent="0.25">
      <c r="A365" s="8"/>
      <c r="B365" s="8"/>
      <c r="C365" s="8"/>
    </row>
    <row r="366" spans="1:3" x14ac:dyDescent="0.25">
      <c r="A366" s="8"/>
      <c r="B366" s="8"/>
      <c r="C366" s="8"/>
    </row>
    <row r="367" spans="1:3" x14ac:dyDescent="0.25">
      <c r="A367" s="8"/>
      <c r="B367" s="8"/>
      <c r="C367" s="8"/>
    </row>
    <row r="368" spans="1:3" x14ac:dyDescent="0.25">
      <c r="A368" s="8"/>
      <c r="B368" s="8"/>
      <c r="C368" s="8"/>
    </row>
    <row r="369" spans="1:3" x14ac:dyDescent="0.25">
      <c r="A369" s="8"/>
      <c r="B369" s="8"/>
      <c r="C369" s="8"/>
    </row>
    <row r="370" spans="1:3" x14ac:dyDescent="0.25">
      <c r="A370" s="8"/>
      <c r="B370" s="8"/>
      <c r="C370" s="8"/>
    </row>
    <row r="371" spans="1:3" x14ac:dyDescent="0.25">
      <c r="A371" s="8"/>
      <c r="B371" s="8"/>
      <c r="C371" s="8"/>
    </row>
    <row r="372" spans="1:3" x14ac:dyDescent="0.25">
      <c r="A372" s="8"/>
      <c r="B372" s="8"/>
      <c r="C372" s="8"/>
    </row>
    <row r="373" spans="1:3" x14ac:dyDescent="0.25">
      <c r="A373" s="8"/>
      <c r="B373" s="8"/>
      <c r="C373" s="8"/>
    </row>
    <row r="374" spans="1:3" x14ac:dyDescent="0.25">
      <c r="A374" s="8"/>
      <c r="B374" s="8"/>
      <c r="C374" s="8"/>
    </row>
    <row r="375" spans="1:3" x14ac:dyDescent="0.25">
      <c r="A375" s="8"/>
      <c r="B375" s="8"/>
      <c r="C375" s="8"/>
    </row>
    <row r="376" spans="1:3" x14ac:dyDescent="0.25">
      <c r="A376" s="8"/>
      <c r="B376" s="8"/>
      <c r="C376" s="8"/>
    </row>
    <row r="377" spans="1:3" x14ac:dyDescent="0.25">
      <c r="A377" s="8"/>
      <c r="B377" s="8"/>
      <c r="C377" s="8"/>
    </row>
    <row r="378" spans="1:3" x14ac:dyDescent="0.25">
      <c r="A378" s="8"/>
      <c r="B378" s="8"/>
      <c r="C378" s="8"/>
    </row>
    <row r="379" spans="1:3" x14ac:dyDescent="0.25">
      <c r="A379" s="8"/>
      <c r="B379" s="8"/>
      <c r="C379" s="8"/>
    </row>
    <row r="380" spans="1:3" x14ac:dyDescent="0.25">
      <c r="A380" s="8"/>
      <c r="B380" s="8"/>
      <c r="C380" s="8"/>
    </row>
    <row r="381" spans="1:3" x14ac:dyDescent="0.25">
      <c r="A381" s="8"/>
      <c r="B381" s="8"/>
      <c r="C381" s="8"/>
    </row>
    <row r="382" spans="1:3" x14ac:dyDescent="0.25">
      <c r="A382" s="8"/>
      <c r="B382" s="8"/>
      <c r="C382" s="8"/>
    </row>
    <row r="383" spans="1:3" x14ac:dyDescent="0.25">
      <c r="A383" s="8"/>
      <c r="B383" s="8"/>
      <c r="C383" s="8"/>
    </row>
    <row r="384" spans="1:3" x14ac:dyDescent="0.25">
      <c r="A384" s="8"/>
      <c r="B384" s="8"/>
      <c r="C384" s="8"/>
    </row>
    <row r="385" spans="1:3" x14ac:dyDescent="0.25">
      <c r="A385" s="8"/>
      <c r="B385" s="8"/>
      <c r="C385" s="8"/>
    </row>
    <row r="386" spans="1:3" x14ac:dyDescent="0.25">
      <c r="A386" s="8"/>
      <c r="B386" s="8"/>
      <c r="C386" s="8"/>
    </row>
    <row r="387" spans="1:3" x14ac:dyDescent="0.25">
      <c r="A387" s="8"/>
      <c r="B387" s="8"/>
      <c r="C387" s="8"/>
    </row>
    <row r="388" spans="1:3" x14ac:dyDescent="0.25">
      <c r="A388" s="8"/>
      <c r="B388" s="8"/>
      <c r="C388" s="8"/>
    </row>
    <row r="389" spans="1:3" x14ac:dyDescent="0.25">
      <c r="A389" s="8"/>
      <c r="B389" s="8"/>
      <c r="C389" s="8"/>
    </row>
    <row r="390" spans="1:3" x14ac:dyDescent="0.25">
      <c r="A390" s="8"/>
      <c r="B390" s="8"/>
      <c r="C390" s="8"/>
    </row>
    <row r="391" spans="1:3" x14ac:dyDescent="0.25">
      <c r="A391" s="8"/>
      <c r="B391" s="8"/>
      <c r="C391" s="8"/>
    </row>
    <row r="392" spans="1:3" x14ac:dyDescent="0.25">
      <c r="A392" s="8"/>
      <c r="B392" s="8"/>
      <c r="C392" s="8"/>
    </row>
    <row r="393" spans="1:3" x14ac:dyDescent="0.25">
      <c r="A393" s="8"/>
      <c r="B393" s="8"/>
      <c r="C393" s="8"/>
    </row>
    <row r="394" spans="1:3" x14ac:dyDescent="0.25">
      <c r="A394" s="8"/>
      <c r="B394" s="8"/>
      <c r="C394" s="8"/>
    </row>
    <row r="395" spans="1:3" x14ac:dyDescent="0.25">
      <c r="A395" s="8"/>
      <c r="B395" s="8"/>
      <c r="C395" s="8"/>
    </row>
    <row r="396" spans="1:3" x14ac:dyDescent="0.25">
      <c r="A396" s="8"/>
      <c r="B396" s="8"/>
      <c r="C396" s="8"/>
    </row>
    <row r="397" spans="1:3" x14ac:dyDescent="0.25">
      <c r="A397" s="8"/>
      <c r="B397" s="8"/>
      <c r="C397" s="8"/>
    </row>
    <row r="398" spans="1:3" x14ac:dyDescent="0.25">
      <c r="A398" s="8"/>
      <c r="B398" s="8"/>
      <c r="C398" s="8"/>
    </row>
    <row r="399" spans="1:3" x14ac:dyDescent="0.25">
      <c r="A399" s="8"/>
      <c r="B399" s="8"/>
      <c r="C399" s="8"/>
    </row>
    <row r="400" spans="1:3" x14ac:dyDescent="0.25">
      <c r="A400" s="8"/>
      <c r="B400" s="8"/>
      <c r="C400" s="8"/>
    </row>
    <row r="401" spans="1:3" x14ac:dyDescent="0.25">
      <c r="A401" s="8"/>
      <c r="B401" s="8"/>
      <c r="C401" s="8"/>
    </row>
    <row r="402" spans="1:3" x14ac:dyDescent="0.25">
      <c r="A402" s="8"/>
      <c r="B402" s="8"/>
      <c r="C402" s="8"/>
    </row>
    <row r="403" spans="1:3" x14ac:dyDescent="0.25">
      <c r="A403" s="8"/>
      <c r="B403" s="8"/>
      <c r="C403" s="8"/>
    </row>
    <row r="404" spans="1:3" x14ac:dyDescent="0.25">
      <c r="A404" s="8"/>
      <c r="B404" s="8"/>
      <c r="C404" s="8"/>
    </row>
    <row r="405" spans="1:3" x14ac:dyDescent="0.25">
      <c r="A405" s="8"/>
      <c r="B405" s="8"/>
      <c r="C405" s="8"/>
    </row>
    <row r="406" spans="1:3" x14ac:dyDescent="0.25">
      <c r="A406" s="8"/>
      <c r="B406" s="8"/>
      <c r="C406" s="8"/>
    </row>
    <row r="407" spans="1:3" x14ac:dyDescent="0.25">
      <c r="A407" s="8"/>
      <c r="B407" s="8"/>
      <c r="C407" s="8"/>
    </row>
    <row r="408" spans="1:3" x14ac:dyDescent="0.25">
      <c r="A408" s="8"/>
      <c r="B408" s="8"/>
      <c r="C408" s="8"/>
    </row>
    <row r="409" spans="1:3" x14ac:dyDescent="0.25">
      <c r="A409" s="8"/>
      <c r="B409" s="8"/>
      <c r="C409" s="8"/>
    </row>
    <row r="410" spans="1:3" x14ac:dyDescent="0.25">
      <c r="A410" s="8"/>
      <c r="B410" s="8"/>
      <c r="C410" s="8"/>
    </row>
    <row r="411" spans="1:3" x14ac:dyDescent="0.25">
      <c r="A411" s="8"/>
      <c r="B411" s="8"/>
      <c r="C411" s="8"/>
    </row>
    <row r="412" spans="1:3" x14ac:dyDescent="0.25">
      <c r="A412" s="8"/>
      <c r="B412" s="8"/>
      <c r="C412" s="8"/>
    </row>
    <row r="413" spans="1:3" x14ac:dyDescent="0.25">
      <c r="A413" s="8"/>
      <c r="B413" s="8"/>
      <c r="C413" s="8"/>
    </row>
    <row r="414" spans="1:3" x14ac:dyDescent="0.25">
      <c r="A414" s="8"/>
      <c r="B414" s="8"/>
      <c r="C414" s="8"/>
    </row>
    <row r="415" spans="1:3" x14ac:dyDescent="0.25">
      <c r="A415" s="8"/>
      <c r="B415" s="8"/>
      <c r="C415" s="8"/>
    </row>
    <row r="416" spans="1:3" x14ac:dyDescent="0.25">
      <c r="A416" s="8"/>
      <c r="B416" s="8"/>
      <c r="C416" s="8"/>
    </row>
    <row r="417" spans="1:3" x14ac:dyDescent="0.25">
      <c r="A417" s="8"/>
      <c r="B417" s="8"/>
      <c r="C417" s="8"/>
    </row>
    <row r="418" spans="1:3" x14ac:dyDescent="0.25">
      <c r="A418" s="8"/>
      <c r="B418" s="8"/>
      <c r="C418" s="8"/>
    </row>
    <row r="419" spans="1:3" x14ac:dyDescent="0.25">
      <c r="A419" s="8"/>
      <c r="B419" s="8"/>
      <c r="C419" s="8"/>
    </row>
    <row r="420" spans="1:3" x14ac:dyDescent="0.25">
      <c r="A420" s="8"/>
      <c r="B420" s="8"/>
      <c r="C420" s="8"/>
    </row>
    <row r="421" spans="1:3" x14ac:dyDescent="0.25">
      <c r="A421" s="8"/>
      <c r="B421" s="8"/>
      <c r="C421" s="8"/>
    </row>
    <row r="422" spans="1:3" x14ac:dyDescent="0.25">
      <c r="A422" s="8"/>
      <c r="B422" s="8"/>
      <c r="C422" s="8"/>
    </row>
    <row r="423" spans="1:3" x14ac:dyDescent="0.25">
      <c r="A423" s="8"/>
      <c r="B423" s="8"/>
      <c r="C423" s="8"/>
    </row>
    <row r="424" spans="1:3" x14ac:dyDescent="0.25">
      <c r="A424" s="8"/>
      <c r="B424" s="8"/>
      <c r="C424" s="8"/>
    </row>
    <row r="425" spans="1:3" x14ac:dyDescent="0.25">
      <c r="A425" s="8"/>
      <c r="B425" s="8"/>
      <c r="C425" s="8"/>
    </row>
    <row r="426" spans="1:3" x14ac:dyDescent="0.25">
      <c r="A426" s="8"/>
      <c r="B426" s="8"/>
      <c r="C426" s="8"/>
    </row>
    <row r="427" spans="1:3" x14ac:dyDescent="0.25">
      <c r="A427" s="8"/>
      <c r="B427" s="8"/>
      <c r="C427" s="8"/>
    </row>
    <row r="428" spans="1:3" x14ac:dyDescent="0.25">
      <c r="A428" s="8"/>
      <c r="B428" s="8"/>
      <c r="C428" s="8"/>
    </row>
    <row r="429" spans="1:3" x14ac:dyDescent="0.25">
      <c r="A429" s="8"/>
      <c r="B429" s="8"/>
      <c r="C429" s="8"/>
    </row>
    <row r="430" spans="1:3" x14ac:dyDescent="0.25">
      <c r="A430" s="8"/>
      <c r="B430" s="8"/>
      <c r="C430" s="8"/>
    </row>
    <row r="431" spans="1:3" x14ac:dyDescent="0.25">
      <c r="A431" s="8"/>
      <c r="B431" s="8"/>
      <c r="C431" s="8"/>
    </row>
    <row r="432" spans="1:3" x14ac:dyDescent="0.25">
      <c r="A432" s="8"/>
      <c r="B432" s="8"/>
      <c r="C432" s="8"/>
    </row>
    <row r="433" spans="1:3" x14ac:dyDescent="0.25">
      <c r="A433" s="8"/>
      <c r="B433" s="8"/>
      <c r="C433" s="8"/>
    </row>
    <row r="434" spans="1:3" x14ac:dyDescent="0.25">
      <c r="A434" s="8"/>
      <c r="B434" s="8"/>
      <c r="C434" s="8"/>
    </row>
    <row r="435" spans="1:3" x14ac:dyDescent="0.25">
      <c r="A435" s="8"/>
      <c r="B435" s="8"/>
      <c r="C435" s="8"/>
    </row>
    <row r="436" spans="1:3" x14ac:dyDescent="0.25">
      <c r="A436" s="8"/>
      <c r="B436" s="8"/>
      <c r="C436" s="8"/>
    </row>
    <row r="437" spans="1:3" x14ac:dyDescent="0.25">
      <c r="A437" s="8"/>
      <c r="B437" s="8"/>
      <c r="C437" s="8"/>
    </row>
    <row r="438" spans="1:3" x14ac:dyDescent="0.25">
      <c r="A438" s="8"/>
      <c r="B438" s="8"/>
      <c r="C438" s="8"/>
    </row>
    <row r="439" spans="1:3" x14ac:dyDescent="0.25">
      <c r="A439" s="8"/>
      <c r="B439" s="8"/>
      <c r="C439" s="8"/>
    </row>
    <row r="440" spans="1:3" x14ac:dyDescent="0.25">
      <c r="A440" s="8"/>
      <c r="B440" s="8"/>
      <c r="C440" s="8"/>
    </row>
    <row r="441" spans="1:3" x14ac:dyDescent="0.25">
      <c r="A441" s="8"/>
      <c r="B441" s="8"/>
      <c r="C441" s="8"/>
    </row>
    <row r="442" spans="1:3" x14ac:dyDescent="0.25">
      <c r="A442" s="8"/>
      <c r="B442" s="8"/>
      <c r="C442" s="8"/>
    </row>
    <row r="443" spans="1:3" x14ac:dyDescent="0.25">
      <c r="A443" s="8"/>
      <c r="B443" s="8"/>
      <c r="C443" s="8"/>
    </row>
    <row r="444" spans="1:3" x14ac:dyDescent="0.25">
      <c r="A444" s="8"/>
      <c r="B444" s="8"/>
      <c r="C444" s="8"/>
    </row>
    <row r="445" spans="1:3" x14ac:dyDescent="0.25">
      <c r="A445" s="8"/>
      <c r="B445" s="8"/>
      <c r="C445" s="8"/>
    </row>
    <row r="446" spans="1:3" x14ac:dyDescent="0.25">
      <c r="A446" s="8"/>
      <c r="B446" s="8"/>
      <c r="C446" s="8"/>
    </row>
    <row r="447" spans="1:3" x14ac:dyDescent="0.25">
      <c r="A447" s="8"/>
      <c r="B447" s="8"/>
      <c r="C447" s="8"/>
    </row>
    <row r="448" spans="1:3" x14ac:dyDescent="0.25">
      <c r="A448" s="8"/>
      <c r="B448" s="8"/>
      <c r="C448" s="8"/>
    </row>
    <row r="449" spans="1:3" x14ac:dyDescent="0.25">
      <c r="A449" s="8"/>
      <c r="B449" s="8"/>
      <c r="C449" s="8"/>
    </row>
    <row r="450" spans="1:3" x14ac:dyDescent="0.25">
      <c r="A450" s="8"/>
      <c r="B450" s="8"/>
      <c r="C450" s="8"/>
    </row>
    <row r="451" spans="1:3" x14ac:dyDescent="0.25">
      <c r="A451" s="8"/>
      <c r="B451" s="8"/>
      <c r="C451" s="8"/>
    </row>
    <row r="452" spans="1:3" x14ac:dyDescent="0.25">
      <c r="A452" s="8"/>
      <c r="B452" s="8"/>
      <c r="C452" s="8"/>
    </row>
    <row r="453" spans="1:3" x14ac:dyDescent="0.25">
      <c r="A453" s="8"/>
      <c r="B453" s="8"/>
      <c r="C453" s="8"/>
    </row>
    <row r="454" spans="1:3" x14ac:dyDescent="0.25">
      <c r="A454" s="8"/>
      <c r="B454" s="8"/>
      <c r="C454" s="8"/>
    </row>
    <row r="455" spans="1:3" x14ac:dyDescent="0.25">
      <c r="A455" s="8"/>
      <c r="B455" s="8"/>
      <c r="C455" s="8"/>
    </row>
    <row r="456" spans="1:3" x14ac:dyDescent="0.25">
      <c r="A456" s="8"/>
      <c r="B456" s="8"/>
      <c r="C456" s="8"/>
    </row>
    <row r="457" spans="1:3" x14ac:dyDescent="0.25">
      <c r="A457" s="8"/>
      <c r="B457" s="8"/>
      <c r="C457" s="8"/>
    </row>
    <row r="458" spans="1:3" x14ac:dyDescent="0.25">
      <c r="A458" s="8"/>
      <c r="B458" s="8"/>
      <c r="C458" s="8"/>
    </row>
    <row r="459" spans="1:3" x14ac:dyDescent="0.25">
      <c r="A459" s="8"/>
      <c r="B459" s="8"/>
      <c r="C459" s="8"/>
    </row>
    <row r="460" spans="1:3" x14ac:dyDescent="0.25">
      <c r="A460" s="8"/>
      <c r="B460" s="8"/>
      <c r="C460" s="8"/>
    </row>
    <row r="461" spans="1:3" x14ac:dyDescent="0.25">
      <c r="A461" s="8"/>
      <c r="B461" s="8"/>
      <c r="C461" s="8"/>
    </row>
    <row r="462" spans="1:3" x14ac:dyDescent="0.25">
      <c r="A462" s="8"/>
      <c r="B462" s="8"/>
      <c r="C462" s="8"/>
    </row>
    <row r="463" spans="1:3" x14ac:dyDescent="0.25">
      <c r="A463" s="8"/>
      <c r="B463" s="8"/>
      <c r="C463" s="8"/>
    </row>
    <row r="464" spans="1:3" x14ac:dyDescent="0.25">
      <c r="A464" s="8"/>
      <c r="B464" s="8"/>
      <c r="C464" s="8"/>
    </row>
    <row r="465" spans="1:3" x14ac:dyDescent="0.25">
      <c r="A465" s="8"/>
      <c r="B465" s="8"/>
      <c r="C465" s="8"/>
    </row>
    <row r="466" spans="1:3" x14ac:dyDescent="0.25">
      <c r="A466" s="8"/>
      <c r="B466" s="8"/>
      <c r="C466" s="8"/>
    </row>
    <row r="467" spans="1:3" x14ac:dyDescent="0.25">
      <c r="A467" s="8"/>
      <c r="B467" s="8"/>
      <c r="C467" s="8"/>
    </row>
    <row r="468" spans="1:3" x14ac:dyDescent="0.25">
      <c r="A468" s="8"/>
      <c r="B468" s="8"/>
      <c r="C468" s="8"/>
    </row>
    <row r="469" spans="1:3" x14ac:dyDescent="0.25">
      <c r="A469" s="8"/>
      <c r="B469" s="8"/>
      <c r="C469" s="8"/>
    </row>
    <row r="470" spans="1:3" x14ac:dyDescent="0.25">
      <c r="A470" s="8"/>
      <c r="B470" s="8"/>
      <c r="C470" s="8"/>
    </row>
    <row r="471" spans="1:3" x14ac:dyDescent="0.25">
      <c r="A471" s="8"/>
      <c r="B471" s="8"/>
      <c r="C471" s="8"/>
    </row>
    <row r="472" spans="1:3" x14ac:dyDescent="0.25">
      <c r="A472" s="8"/>
      <c r="B472" s="8"/>
      <c r="C472" s="8"/>
    </row>
    <row r="473" spans="1:3" x14ac:dyDescent="0.25">
      <c r="A473" s="8"/>
      <c r="B473" s="8"/>
      <c r="C473" s="8"/>
    </row>
    <row r="474" spans="1:3" x14ac:dyDescent="0.25">
      <c r="A474" s="8"/>
      <c r="B474" s="8"/>
      <c r="C474" s="8"/>
    </row>
    <row r="475" spans="1:3" x14ac:dyDescent="0.25">
      <c r="A475" s="8"/>
      <c r="B475" s="8"/>
      <c r="C475" s="8"/>
    </row>
    <row r="476" spans="1:3" x14ac:dyDescent="0.25">
      <c r="A476" s="8"/>
      <c r="B476" s="8"/>
      <c r="C476" s="8"/>
    </row>
    <row r="477" spans="1:3" x14ac:dyDescent="0.25">
      <c r="A477" s="8"/>
      <c r="B477" s="8"/>
      <c r="C477" s="8"/>
    </row>
    <row r="478" spans="1:3" x14ac:dyDescent="0.25">
      <c r="A478" s="8"/>
      <c r="B478" s="8"/>
      <c r="C478" s="8"/>
    </row>
    <row r="479" spans="1:3" x14ac:dyDescent="0.25">
      <c r="A479" s="8"/>
      <c r="B479" s="8"/>
      <c r="C479" s="8"/>
    </row>
    <row r="480" spans="1:3" x14ac:dyDescent="0.25">
      <c r="A480" s="8"/>
      <c r="B480" s="8"/>
      <c r="C480" s="8"/>
    </row>
    <row r="481" spans="1:3" x14ac:dyDescent="0.25">
      <c r="A481" s="8"/>
      <c r="B481" s="8"/>
      <c r="C481" s="8"/>
    </row>
    <row r="482" spans="1:3" x14ac:dyDescent="0.25">
      <c r="A482" s="8"/>
      <c r="B482" s="8"/>
      <c r="C482" s="8"/>
    </row>
    <row r="483" spans="1:3" x14ac:dyDescent="0.25">
      <c r="A483" s="8"/>
      <c r="B483" s="8"/>
      <c r="C483" s="8"/>
    </row>
    <row r="484" spans="1:3" x14ac:dyDescent="0.25">
      <c r="A484" s="8"/>
      <c r="B484" s="8"/>
      <c r="C484" s="8"/>
    </row>
    <row r="485" spans="1:3" x14ac:dyDescent="0.25">
      <c r="A485" s="8"/>
      <c r="B485" s="8"/>
      <c r="C485" s="8"/>
    </row>
    <row r="486" spans="1:3" x14ac:dyDescent="0.25">
      <c r="A486" s="8"/>
      <c r="B486" s="8"/>
      <c r="C486" s="8"/>
    </row>
    <row r="487" spans="1:3" x14ac:dyDescent="0.25">
      <c r="A487" s="8"/>
      <c r="B487" s="8"/>
      <c r="C487" s="8"/>
    </row>
    <row r="488" spans="1:3" x14ac:dyDescent="0.25">
      <c r="A488" s="8"/>
      <c r="B488" s="8"/>
      <c r="C488" s="8"/>
    </row>
    <row r="489" spans="1:3" x14ac:dyDescent="0.25">
      <c r="A489" s="8"/>
      <c r="B489" s="8"/>
      <c r="C489" s="8"/>
    </row>
    <row r="490" spans="1:3" x14ac:dyDescent="0.25">
      <c r="A490" s="8"/>
      <c r="B490" s="8"/>
      <c r="C490" s="8"/>
    </row>
    <row r="491" spans="1:3" x14ac:dyDescent="0.25">
      <c r="A491" s="8"/>
      <c r="B491" s="8"/>
      <c r="C491" s="8"/>
    </row>
    <row r="492" spans="1:3" x14ac:dyDescent="0.25">
      <c r="A492" s="8"/>
      <c r="B492" s="8"/>
      <c r="C492" s="8"/>
    </row>
    <row r="493" spans="1:3" x14ac:dyDescent="0.25">
      <c r="A493" s="8"/>
      <c r="B493" s="8"/>
      <c r="C493" s="8"/>
    </row>
    <row r="494" spans="1:3" x14ac:dyDescent="0.25">
      <c r="A494" s="8"/>
      <c r="B494" s="8"/>
      <c r="C494" s="8"/>
    </row>
    <row r="495" spans="1:3" x14ac:dyDescent="0.25">
      <c r="A495" s="8"/>
      <c r="B495" s="8"/>
      <c r="C495" s="8"/>
    </row>
    <row r="496" spans="1:3" x14ac:dyDescent="0.25">
      <c r="A496" s="8"/>
      <c r="B496" s="8"/>
      <c r="C496" s="8"/>
    </row>
    <row r="497" spans="1:3" x14ac:dyDescent="0.25">
      <c r="A497" s="8"/>
      <c r="B497" s="8"/>
      <c r="C497" s="8"/>
    </row>
    <row r="498" spans="1:3" x14ac:dyDescent="0.25">
      <c r="A498" s="8"/>
      <c r="B498" s="8"/>
      <c r="C498" s="8"/>
    </row>
    <row r="499" spans="1:3" x14ac:dyDescent="0.25">
      <c r="A499" s="8"/>
      <c r="B499" s="8"/>
      <c r="C499" s="8"/>
    </row>
    <row r="500" spans="1:3" x14ac:dyDescent="0.25">
      <c r="A500" s="8"/>
      <c r="B500" s="8"/>
      <c r="C500" s="8"/>
    </row>
    <row r="501" spans="1:3" x14ac:dyDescent="0.25">
      <c r="A501" s="8"/>
      <c r="B501" s="8"/>
      <c r="C501" s="8"/>
    </row>
    <row r="502" spans="1:3" x14ac:dyDescent="0.25">
      <c r="A502" s="8"/>
      <c r="B502" s="8"/>
      <c r="C502" s="8"/>
    </row>
    <row r="503" spans="1:3" x14ac:dyDescent="0.25">
      <c r="A503" s="8"/>
      <c r="B503" s="8"/>
      <c r="C503" s="8"/>
    </row>
    <row r="504" spans="1:3" x14ac:dyDescent="0.25">
      <c r="A504" s="8"/>
      <c r="B504" s="8"/>
      <c r="C504" s="8"/>
    </row>
    <row r="505" spans="1:3" x14ac:dyDescent="0.25">
      <c r="A505" s="8"/>
      <c r="B505" s="8"/>
      <c r="C505" s="8"/>
    </row>
    <row r="506" spans="1:3" x14ac:dyDescent="0.25">
      <c r="A506" s="8"/>
      <c r="B506" s="8"/>
      <c r="C506" s="8"/>
    </row>
    <row r="507" spans="1:3" x14ac:dyDescent="0.25">
      <c r="A507" s="8"/>
      <c r="B507" s="8"/>
      <c r="C507" s="8"/>
    </row>
  </sheetData>
  <mergeCells count="1">
    <mergeCell ref="A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8F38-7C7A-430E-84EF-A08A198FD51E}">
  <dimension ref="A1:G38"/>
  <sheetViews>
    <sheetView workbookViewId="0">
      <selection activeCell="H14" sqref="H14"/>
    </sheetView>
  </sheetViews>
  <sheetFormatPr baseColWidth="10" defaultRowHeight="15" x14ac:dyDescent="0.25"/>
  <sheetData>
    <row r="1" spans="1:7" x14ac:dyDescent="0.25">
      <c r="C1" s="26" t="s">
        <v>89</v>
      </c>
      <c r="D1" s="26">
        <v>32</v>
      </c>
      <c r="F1" s="26" t="s">
        <v>86</v>
      </c>
      <c r="G1" s="26" t="s">
        <v>88</v>
      </c>
    </row>
    <row r="2" spans="1:7" x14ac:dyDescent="0.25">
      <c r="C2" s="26" t="s">
        <v>87</v>
      </c>
      <c r="D2" s="26">
        <f>2-0.1</f>
        <v>1.9</v>
      </c>
      <c r="F2" s="26" t="s">
        <v>86</v>
      </c>
      <c r="G2" s="26">
        <f>D2/D1</f>
        <v>5.9374999999999997E-2</v>
      </c>
    </row>
    <row r="3" spans="1:7" x14ac:dyDescent="0.25">
      <c r="C3" s="26" t="s">
        <v>73</v>
      </c>
      <c r="D3" s="26">
        <v>1E-3</v>
      </c>
      <c r="F3" s="26" t="s">
        <v>85</v>
      </c>
      <c r="G3" s="26">
        <v>0.1</v>
      </c>
    </row>
    <row r="5" spans="1:7" x14ac:dyDescent="0.25">
      <c r="A5" s="24"/>
      <c r="B5" s="24" t="s">
        <v>84</v>
      </c>
      <c r="C5" s="24" t="s">
        <v>83</v>
      </c>
      <c r="D5" s="24" t="s">
        <v>82</v>
      </c>
      <c r="E5" s="23"/>
      <c r="F5" s="26" t="s">
        <v>81</v>
      </c>
      <c r="G5" s="26">
        <f>D6+(2*SUM(D7:D37))+D38</f>
        <v>-55.892428419960233</v>
      </c>
    </row>
    <row r="6" spans="1:7" x14ac:dyDescent="0.25">
      <c r="A6" s="24" t="s">
        <v>80</v>
      </c>
      <c r="B6" s="24">
        <v>0</v>
      </c>
      <c r="C6" s="24">
        <f t="shared" ref="C6:C38" si="0">$G$3+(B6*$G$2)</f>
        <v>0.1</v>
      </c>
      <c r="D6" s="24">
        <f t="shared" ref="D6:D38" si="1">(-5/4)*(C6*(LN((2*(C6^2))+1)-2)+(SQRT(2)*ATAN(C6*SQRT(2))))</f>
        <v>-8.2838040399713098E-4</v>
      </c>
      <c r="E6" s="23"/>
      <c r="F6" s="36"/>
      <c r="G6" s="37"/>
    </row>
    <row r="7" spans="1:7" x14ac:dyDescent="0.25">
      <c r="A7" s="24" t="s">
        <v>79</v>
      </c>
      <c r="B7" s="24">
        <v>1</v>
      </c>
      <c r="C7" s="24">
        <f t="shared" si="0"/>
        <v>0.15937499999999999</v>
      </c>
      <c r="D7" s="24">
        <f t="shared" si="1"/>
        <v>-3.323284656679415E-3</v>
      </c>
      <c r="E7" s="23"/>
      <c r="F7" s="26" t="s">
        <v>78</v>
      </c>
      <c r="G7" s="26">
        <f>(G2/2)*G5</f>
        <v>-1.6593064687175694</v>
      </c>
    </row>
    <row r="8" spans="1:7" x14ac:dyDescent="0.25">
      <c r="A8" s="24" t="s">
        <v>77</v>
      </c>
      <c r="B8" s="24">
        <v>2</v>
      </c>
      <c r="C8" s="24">
        <f t="shared" si="0"/>
        <v>0.21875</v>
      </c>
      <c r="D8" s="24">
        <f t="shared" si="1"/>
        <v>-8.4833109416580094E-3</v>
      </c>
      <c r="E8" s="23"/>
      <c r="F8" s="26" t="s">
        <v>76</v>
      </c>
      <c r="G8" s="26">
        <v>-1.6585067691687501</v>
      </c>
    </row>
    <row r="9" spans="1:7" x14ac:dyDescent="0.25">
      <c r="A9" s="24" t="s">
        <v>75</v>
      </c>
      <c r="B9" s="24">
        <v>3</v>
      </c>
      <c r="C9" s="24">
        <f t="shared" si="0"/>
        <v>0.27812499999999996</v>
      </c>
      <c r="D9" s="24">
        <f t="shared" si="1"/>
        <v>-1.7152472425903537E-2</v>
      </c>
      <c r="E9" s="23"/>
      <c r="F9" s="36"/>
      <c r="G9" s="37"/>
    </row>
    <row r="10" spans="1:7" x14ac:dyDescent="0.25">
      <c r="A10" s="24" t="s">
        <v>74</v>
      </c>
      <c r="B10" s="24">
        <v>4</v>
      </c>
      <c r="C10" s="24">
        <f t="shared" si="0"/>
        <v>0.33750000000000002</v>
      </c>
      <c r="D10" s="24">
        <f t="shared" si="1"/>
        <v>-3.0056677183992464E-2</v>
      </c>
      <c r="E10" s="23"/>
      <c r="F10" s="26" t="s">
        <v>73</v>
      </c>
      <c r="G10" s="26">
        <f>ABS((G8-G7)/G8)</f>
        <v>4.8218045514527674E-4</v>
      </c>
    </row>
    <row r="11" spans="1:7" x14ac:dyDescent="0.25">
      <c r="A11" s="24" t="s">
        <v>72</v>
      </c>
      <c r="B11" s="24">
        <v>5</v>
      </c>
      <c r="C11" s="24">
        <f t="shared" si="0"/>
        <v>0.39687499999999998</v>
      </c>
      <c r="D11" s="24">
        <f t="shared" si="1"/>
        <v>-4.7795712217832409E-2</v>
      </c>
      <c r="E11" s="23"/>
      <c r="G11" s="25"/>
    </row>
    <row r="12" spans="1:7" x14ac:dyDescent="0.25">
      <c r="A12" s="24" t="s">
        <v>71</v>
      </c>
      <c r="B12" s="24">
        <v>6</v>
      </c>
      <c r="C12" s="24">
        <f t="shared" si="0"/>
        <v>0.45624999999999993</v>
      </c>
      <c r="D12" s="24">
        <f t="shared" si="1"/>
        <v>-7.0844894969650796E-2</v>
      </c>
      <c r="E12" s="23"/>
    </row>
    <row r="13" spans="1:7" x14ac:dyDescent="0.25">
      <c r="A13" s="24" t="s">
        <v>70</v>
      </c>
      <c r="B13" s="24">
        <v>7</v>
      </c>
      <c r="C13" s="24">
        <f t="shared" si="0"/>
        <v>0.515625</v>
      </c>
      <c r="D13" s="24">
        <f t="shared" si="1"/>
        <v>-9.9563760880079094E-2</v>
      </c>
      <c r="E13" s="23"/>
    </row>
    <row r="14" spans="1:7" x14ac:dyDescent="0.25">
      <c r="A14" s="24" t="s">
        <v>69</v>
      </c>
      <c r="B14" s="24">
        <v>8</v>
      </c>
      <c r="C14" s="24">
        <f t="shared" si="0"/>
        <v>0.57499999999999996</v>
      </c>
      <c r="D14" s="24">
        <f t="shared" si="1"/>
        <v>-0.1342090056520466</v>
      </c>
      <c r="E14" s="23"/>
    </row>
    <row r="15" spans="1:7" x14ac:dyDescent="0.25">
      <c r="A15" s="24" t="s">
        <v>68</v>
      </c>
      <c r="B15" s="24">
        <v>9</v>
      </c>
      <c r="C15" s="24">
        <f t="shared" si="0"/>
        <v>0.63437499999999991</v>
      </c>
      <c r="D15" s="24">
        <f t="shared" si="1"/>
        <v>-0.17494929893260999</v>
      </c>
      <c r="E15" s="23"/>
    </row>
    <row r="16" spans="1:7" x14ac:dyDescent="0.25">
      <c r="A16" s="24" t="s">
        <v>67</v>
      </c>
      <c r="B16" s="24">
        <v>10</v>
      </c>
      <c r="C16" s="24">
        <f t="shared" si="0"/>
        <v>0.69374999999999998</v>
      </c>
      <c r="D16" s="24">
        <f t="shared" si="1"/>
        <v>-0.22188021910521424</v>
      </c>
      <c r="E16" s="23"/>
    </row>
    <row r="17" spans="1:5" x14ac:dyDescent="0.25">
      <c r="A17" s="24" t="s">
        <v>66</v>
      </c>
      <c r="B17" s="24">
        <v>11</v>
      </c>
      <c r="C17" s="24">
        <f t="shared" si="0"/>
        <v>0.75312499999999993</v>
      </c>
      <c r="D17" s="24">
        <f t="shared" si="1"/>
        <v>-0.27503819699136067</v>
      </c>
      <c r="E17" s="23"/>
    </row>
    <row r="18" spans="1:5" x14ac:dyDescent="0.25">
      <c r="A18" s="24" t="s">
        <v>65</v>
      </c>
      <c r="B18" s="24">
        <v>12</v>
      </c>
      <c r="C18" s="24">
        <f t="shared" si="0"/>
        <v>0.81249999999999989</v>
      </c>
      <c r="D18" s="24">
        <f t="shared" si="1"/>
        <v>-0.33441287926044072</v>
      </c>
      <c r="E18" s="23"/>
    </row>
    <row r="19" spans="1:5" x14ac:dyDescent="0.25">
      <c r="A19" s="24" t="s">
        <v>64</v>
      </c>
      <c r="B19" s="24">
        <v>13</v>
      </c>
      <c r="C19" s="24">
        <f t="shared" si="0"/>
        <v>0.87187499999999996</v>
      </c>
      <c r="D19" s="24">
        <f t="shared" si="1"/>
        <v>-0.39995769511349877</v>
      </c>
      <c r="E19" s="23"/>
    </row>
    <row r="20" spans="1:5" x14ac:dyDescent="0.25">
      <c r="A20" s="24" t="s">
        <v>63</v>
      </c>
      <c r="B20" s="24">
        <v>14</v>
      </c>
      <c r="C20" s="24">
        <f t="shared" si="0"/>
        <v>0.93124999999999991</v>
      </c>
      <c r="D20" s="24">
        <f t="shared" si="1"/>
        <v>-0.47159864539042778</v>
      </c>
      <c r="E20" s="23"/>
    </row>
    <row r="21" spans="1:5" x14ac:dyDescent="0.25">
      <c r="A21" s="24" t="s">
        <v>62</v>
      </c>
      <c r="B21" s="24">
        <v>15</v>
      </c>
      <c r="C21" s="24">
        <f t="shared" si="0"/>
        <v>0.99062499999999998</v>
      </c>
      <c r="D21" s="24">
        <f t="shared" si="1"/>
        <v>-0.54924146345728453</v>
      </c>
      <c r="E21" s="23"/>
    </row>
    <row r="22" spans="1:5" x14ac:dyDescent="0.25">
      <c r="A22" s="24" t="s">
        <v>61</v>
      </c>
      <c r="B22" s="24">
        <v>16</v>
      </c>
      <c r="C22" s="24">
        <f t="shared" si="0"/>
        <v>1.05</v>
      </c>
      <c r="D22" s="24">
        <f t="shared" si="1"/>
        <v>-0.63277735541813773</v>
      </c>
      <c r="E22" s="23"/>
    </row>
    <row r="23" spans="1:5" x14ac:dyDescent="0.25">
      <c r="A23" s="24" t="s">
        <v>60</v>
      </c>
      <c r="B23" s="24">
        <v>17</v>
      </c>
      <c r="C23" s="24">
        <f t="shared" si="0"/>
        <v>1.109375</v>
      </c>
      <c r="D23" s="24">
        <f t="shared" si="1"/>
        <v>-0.72208754079028437</v>
      </c>
      <c r="E23" s="23"/>
    </row>
    <row r="24" spans="1:5" x14ac:dyDescent="0.25">
      <c r="A24" s="24" t="s">
        <v>59</v>
      </c>
      <c r="B24" s="24">
        <v>18</v>
      </c>
      <c r="C24" s="24">
        <f t="shared" si="0"/>
        <v>1.16875</v>
      </c>
      <c r="D24" s="24">
        <f t="shared" si="1"/>
        <v>-0.81704680353384118</v>
      </c>
      <c r="E24" s="23"/>
    </row>
    <row r="25" spans="1:5" x14ac:dyDescent="0.25">
      <c r="A25" s="24" t="s">
        <v>58</v>
      </c>
      <c r="B25" s="24">
        <v>19</v>
      </c>
      <c r="C25" s="24">
        <f t="shared" si="0"/>
        <v>1.2281250000000001</v>
      </c>
      <c r="D25" s="24">
        <f t="shared" si="1"/>
        <v>-0.91752624019391504</v>
      </c>
      <c r="E25" s="23"/>
    </row>
    <row r="26" spans="1:5" x14ac:dyDescent="0.25">
      <c r="A26" s="24" t="s">
        <v>57</v>
      </c>
      <c r="B26" s="24">
        <v>20</v>
      </c>
      <c r="C26" s="24">
        <f t="shared" si="0"/>
        <v>1.2875000000000001</v>
      </c>
      <c r="D26" s="24">
        <f t="shared" si="1"/>
        <v>-1.0233953647410337</v>
      </c>
      <c r="E26" s="23"/>
    </row>
    <row r="27" spans="1:5" x14ac:dyDescent="0.25">
      <c r="A27" s="24" t="s">
        <v>56</v>
      </c>
      <c r="B27" s="24">
        <v>21</v>
      </c>
      <c r="C27" s="24">
        <f t="shared" si="0"/>
        <v>1.346875</v>
      </c>
      <c r="D27" s="24">
        <f t="shared" si="1"/>
        <v>-1.1345237028432433</v>
      </c>
      <c r="E27" s="23"/>
    </row>
    <row r="28" spans="1:5" x14ac:dyDescent="0.25">
      <c r="A28" s="24" t="s">
        <v>55</v>
      </c>
      <c r="B28" s="24">
        <v>22</v>
      </c>
      <c r="C28" s="24">
        <f t="shared" si="0"/>
        <v>1.40625</v>
      </c>
      <c r="D28" s="24">
        <f t="shared" si="1"/>
        <v>-1.2507819839227614</v>
      </c>
      <c r="E28" s="23"/>
    </row>
    <row r="29" spans="1:5" x14ac:dyDescent="0.25">
      <c r="A29" s="24" t="s">
        <v>54</v>
      </c>
      <c r="B29" s="24">
        <v>23</v>
      </c>
      <c r="C29" s="24">
        <f t="shared" si="0"/>
        <v>1.465625</v>
      </c>
      <c r="D29" s="24">
        <f t="shared" si="1"/>
        <v>-1.3720430182818784</v>
      </c>
      <c r="E29" s="23"/>
    </row>
    <row r="30" spans="1:5" x14ac:dyDescent="0.25">
      <c r="A30" s="24" t="s">
        <v>53</v>
      </c>
      <c r="B30" s="24">
        <v>24</v>
      </c>
      <c r="C30" s="24">
        <f t="shared" si="0"/>
        <v>1.5249999999999999</v>
      </c>
      <c r="D30" s="24">
        <f t="shared" si="1"/>
        <v>-1.4981823289423772</v>
      </c>
      <c r="E30" s="23"/>
    </row>
    <row r="31" spans="1:5" x14ac:dyDescent="0.25">
      <c r="A31" s="24" t="s">
        <v>52</v>
      </c>
      <c r="B31" s="24">
        <v>25</v>
      </c>
      <c r="C31" s="24">
        <f t="shared" si="0"/>
        <v>1.5843750000000001</v>
      </c>
      <c r="D31" s="24">
        <f t="shared" si="1"/>
        <v>-1.6290785933817875</v>
      </c>
      <c r="E31" s="23"/>
    </row>
    <row r="32" spans="1:5" x14ac:dyDescent="0.25">
      <c r="A32" s="24" t="s">
        <v>51</v>
      </c>
      <c r="B32" s="24">
        <v>26</v>
      </c>
      <c r="C32" s="24">
        <f t="shared" si="0"/>
        <v>1.64375</v>
      </c>
      <c r="D32" s="24">
        <f t="shared" si="1"/>
        <v>-1.7646139386672879</v>
      </c>
      <c r="E32" s="23"/>
    </row>
    <row r="33" spans="1:5" x14ac:dyDescent="0.25">
      <c r="A33" s="24" t="s">
        <v>50</v>
      </c>
      <c r="B33" s="24">
        <v>27</v>
      </c>
      <c r="C33" s="24">
        <f t="shared" si="0"/>
        <v>1.703125</v>
      </c>
      <c r="D33" s="24">
        <f t="shared" si="1"/>
        <v>-1.9046741241463974</v>
      </c>
      <c r="E33" s="23"/>
    </row>
    <row r="34" spans="1:5" x14ac:dyDescent="0.25">
      <c r="A34" s="24" t="s">
        <v>49</v>
      </c>
      <c r="B34" s="24">
        <v>28</v>
      </c>
      <c r="C34" s="24">
        <f t="shared" si="0"/>
        <v>1.7625</v>
      </c>
      <c r="D34" s="24">
        <f t="shared" si="1"/>
        <v>-2.0491486384375275</v>
      </c>
      <c r="E34" s="23"/>
    </row>
    <row r="35" spans="1:5" x14ac:dyDescent="0.25">
      <c r="A35" s="24" t="s">
        <v>48</v>
      </c>
      <c r="B35" s="24">
        <v>29</v>
      </c>
      <c r="C35" s="24">
        <f t="shared" si="0"/>
        <v>1.8218749999999999</v>
      </c>
      <c r="D35" s="24">
        <f t="shared" si="1"/>
        <v>-2.1979307316060388</v>
      </c>
      <c r="E35" s="23"/>
    </row>
    <row r="36" spans="1:5" x14ac:dyDescent="0.25">
      <c r="A36" s="24" t="s">
        <v>47</v>
      </c>
      <c r="B36" s="24">
        <v>30</v>
      </c>
      <c r="C36" s="24">
        <f t="shared" si="0"/>
        <v>1.8812500000000001</v>
      </c>
      <c r="D36" s="24">
        <f t="shared" si="1"/>
        <v>-2.3509173988014624</v>
      </c>
      <c r="E36" s="23"/>
    </row>
    <row r="37" spans="1:5" x14ac:dyDescent="0.25">
      <c r="A37" s="24" t="s">
        <v>46</v>
      </c>
      <c r="B37" s="24">
        <v>31</v>
      </c>
      <c r="C37" s="24">
        <f t="shared" si="0"/>
        <v>1.940625</v>
      </c>
      <c r="D37" s="24">
        <f t="shared" si="1"/>
        <v>-2.508009328012311</v>
      </c>
      <c r="E37" s="23"/>
    </row>
    <row r="38" spans="1:5" x14ac:dyDescent="0.25">
      <c r="A38" s="24" t="s">
        <v>45</v>
      </c>
      <c r="B38" s="24">
        <v>32</v>
      </c>
      <c r="C38" s="24">
        <f t="shared" si="0"/>
        <v>2</v>
      </c>
      <c r="D38" s="24">
        <f t="shared" si="1"/>
        <v>-2.6691108217583071</v>
      </c>
      <c r="E38" s="23"/>
    </row>
  </sheetData>
  <mergeCells count="2">
    <mergeCell ref="F6:G6"/>
    <mergeCell ref="F9:G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B5CC-EBF6-4816-A443-627F4050C61F}">
  <dimension ref="A1:G30"/>
  <sheetViews>
    <sheetView workbookViewId="0">
      <selection activeCell="H14" sqref="H14"/>
    </sheetView>
  </sheetViews>
  <sheetFormatPr baseColWidth="10" defaultRowHeight="15" x14ac:dyDescent="0.25"/>
  <sheetData>
    <row r="1" spans="1:7" x14ac:dyDescent="0.25">
      <c r="C1" t="s">
        <v>92</v>
      </c>
      <c r="D1">
        <f>6/24</f>
        <v>0.25</v>
      </c>
    </row>
    <row r="2" spans="1:7" x14ac:dyDescent="0.25">
      <c r="C2" t="s">
        <v>91</v>
      </c>
      <c r="D2" s="27">
        <v>3.0000000000000001E-5</v>
      </c>
    </row>
    <row r="4" spans="1:7" x14ac:dyDescent="0.25">
      <c r="A4" s="26"/>
      <c r="B4" s="24" t="s">
        <v>84</v>
      </c>
      <c r="C4" s="14" t="s">
        <v>26</v>
      </c>
      <c r="D4" s="14" t="s">
        <v>27</v>
      </c>
      <c r="F4" t="s">
        <v>90</v>
      </c>
      <c r="G4">
        <f>(D1/3)*(D5+4*D6+4*D8+4*D10+4*D12+4*D14+4*D16+4*D18+4*D20+4*D22+4*D24+4*D26+4*D28+D29+2*D27+2*D25+2*D23+2*D21+2*D19+2*D17+2*D15+2*D13+2*D11+2*D9+2*D7)</f>
        <v>7.7081046996362321</v>
      </c>
    </row>
    <row r="5" spans="1:7" x14ac:dyDescent="0.25">
      <c r="A5" s="24" t="s">
        <v>80</v>
      </c>
      <c r="B5" s="24">
        <v>0</v>
      </c>
      <c r="C5" s="14">
        <v>0</v>
      </c>
      <c r="D5" s="14">
        <f t="shared" ref="D5:D29" si="0">EXP(SIN(C5))</f>
        <v>1</v>
      </c>
      <c r="F5" t="s">
        <v>76</v>
      </c>
      <c r="G5">
        <v>7.7080931000000001</v>
      </c>
    </row>
    <row r="6" spans="1:7" x14ac:dyDescent="0.25">
      <c r="A6" s="24" t="s">
        <v>79</v>
      </c>
      <c r="B6" s="24">
        <v>1</v>
      </c>
      <c r="C6" s="14">
        <f t="shared" ref="C6:C29" si="1">$C$5+B6*$D$1</f>
        <v>0.25</v>
      </c>
      <c r="D6" s="14">
        <f t="shared" si="0"/>
        <v>1.2806963574441748</v>
      </c>
    </row>
    <row r="7" spans="1:7" x14ac:dyDescent="0.25">
      <c r="A7" s="24" t="s">
        <v>77</v>
      </c>
      <c r="B7" s="24">
        <v>2</v>
      </c>
      <c r="C7" s="14">
        <f t="shared" si="1"/>
        <v>0.5</v>
      </c>
      <c r="D7" s="14">
        <f t="shared" si="0"/>
        <v>1.6151462964420837</v>
      </c>
    </row>
    <row r="8" spans="1:7" x14ac:dyDescent="0.25">
      <c r="A8" s="24" t="s">
        <v>75</v>
      </c>
      <c r="B8" s="24">
        <v>3</v>
      </c>
      <c r="C8" s="14">
        <f t="shared" si="1"/>
        <v>0.75</v>
      </c>
      <c r="D8" s="14">
        <f t="shared" si="0"/>
        <v>1.9771150960556809</v>
      </c>
    </row>
    <row r="9" spans="1:7" x14ac:dyDescent="0.25">
      <c r="A9" s="24" t="s">
        <v>74</v>
      </c>
      <c r="B9" s="24">
        <v>4</v>
      </c>
      <c r="C9" s="14">
        <f t="shared" si="1"/>
        <v>1</v>
      </c>
      <c r="D9" s="14">
        <f t="shared" si="0"/>
        <v>2.319776824715853</v>
      </c>
    </row>
    <row r="10" spans="1:7" x14ac:dyDescent="0.25">
      <c r="A10" s="24" t="s">
        <v>72</v>
      </c>
      <c r="B10" s="24">
        <v>5</v>
      </c>
      <c r="C10" s="14">
        <f t="shared" si="1"/>
        <v>1.25</v>
      </c>
      <c r="D10" s="14">
        <f t="shared" si="0"/>
        <v>2.5830855122552272</v>
      </c>
    </row>
    <row r="11" spans="1:7" x14ac:dyDescent="0.25">
      <c r="A11" s="24" t="s">
        <v>71</v>
      </c>
      <c r="B11" s="24">
        <v>6</v>
      </c>
      <c r="C11" s="14">
        <f t="shared" si="1"/>
        <v>1.5</v>
      </c>
      <c r="D11" s="14">
        <f t="shared" si="0"/>
        <v>2.7114810176821589</v>
      </c>
    </row>
    <row r="12" spans="1:7" x14ac:dyDescent="0.25">
      <c r="A12" s="24" t="s">
        <v>70</v>
      </c>
      <c r="B12" s="24">
        <v>7</v>
      </c>
      <c r="C12" s="14">
        <f t="shared" si="1"/>
        <v>1.75</v>
      </c>
      <c r="D12" s="14">
        <f t="shared" si="0"/>
        <v>2.6750978172453692</v>
      </c>
    </row>
    <row r="13" spans="1:7" x14ac:dyDescent="0.25">
      <c r="A13" s="24" t="s">
        <v>69</v>
      </c>
      <c r="B13" s="24">
        <v>8</v>
      </c>
      <c r="C13" s="14">
        <f t="shared" si="1"/>
        <v>2</v>
      </c>
      <c r="D13" s="14">
        <f t="shared" si="0"/>
        <v>2.4825777280150008</v>
      </c>
    </row>
    <row r="14" spans="1:7" x14ac:dyDescent="0.25">
      <c r="A14" s="24" t="s">
        <v>68</v>
      </c>
      <c r="B14" s="24">
        <v>9</v>
      </c>
      <c r="C14" s="14">
        <f t="shared" si="1"/>
        <v>2.25</v>
      </c>
      <c r="D14" s="14">
        <f t="shared" si="0"/>
        <v>2.1772730447830551</v>
      </c>
    </row>
    <row r="15" spans="1:7" x14ac:dyDescent="0.25">
      <c r="A15" s="24" t="s">
        <v>67</v>
      </c>
      <c r="B15" s="24">
        <v>10</v>
      </c>
      <c r="C15" s="14">
        <f t="shared" si="1"/>
        <v>2.5</v>
      </c>
      <c r="D15" s="14">
        <f t="shared" si="0"/>
        <v>1.8193369910810597</v>
      </c>
    </row>
    <row r="16" spans="1:7" x14ac:dyDescent="0.25">
      <c r="A16" s="24" t="s">
        <v>66</v>
      </c>
      <c r="B16" s="24">
        <v>11</v>
      </c>
      <c r="C16" s="14">
        <f t="shared" si="1"/>
        <v>2.75</v>
      </c>
      <c r="D16" s="14">
        <f t="shared" si="0"/>
        <v>1.4647154507773332</v>
      </c>
    </row>
    <row r="17" spans="1:4" x14ac:dyDescent="0.25">
      <c r="A17" s="24" t="s">
        <v>65</v>
      </c>
      <c r="B17" s="24">
        <v>12</v>
      </c>
      <c r="C17" s="14">
        <f t="shared" si="1"/>
        <v>3</v>
      </c>
      <c r="D17" s="14">
        <f t="shared" si="0"/>
        <v>1.1515628365145349</v>
      </c>
    </row>
    <row r="18" spans="1:4" x14ac:dyDescent="0.25">
      <c r="A18" s="24" t="s">
        <v>64</v>
      </c>
      <c r="B18" s="24">
        <v>13</v>
      </c>
      <c r="C18" s="14">
        <f t="shared" si="1"/>
        <v>3.25</v>
      </c>
      <c r="D18" s="14">
        <f t="shared" si="0"/>
        <v>0.89745245537978213</v>
      </c>
    </row>
    <row r="19" spans="1:4" x14ac:dyDescent="0.25">
      <c r="A19" s="24" t="s">
        <v>63</v>
      </c>
      <c r="B19" s="24">
        <v>14</v>
      </c>
      <c r="C19" s="14">
        <f t="shared" si="1"/>
        <v>3.5</v>
      </c>
      <c r="D19" s="14">
        <f t="shared" si="0"/>
        <v>0.70413637458179035</v>
      </c>
    </row>
    <row r="20" spans="1:4" x14ac:dyDescent="0.25">
      <c r="A20" s="24" t="s">
        <v>62</v>
      </c>
      <c r="B20" s="24">
        <v>15</v>
      </c>
      <c r="C20" s="14">
        <f t="shared" si="1"/>
        <v>3.75</v>
      </c>
      <c r="D20" s="14">
        <f t="shared" si="0"/>
        <v>0.56464316216949284</v>
      </c>
    </row>
    <row r="21" spans="1:4" x14ac:dyDescent="0.25">
      <c r="A21" s="24" t="s">
        <v>61</v>
      </c>
      <c r="B21" s="24">
        <v>16</v>
      </c>
      <c r="C21" s="14">
        <f t="shared" si="1"/>
        <v>4</v>
      </c>
      <c r="D21" s="14">
        <f t="shared" si="0"/>
        <v>0.46916418587400077</v>
      </c>
    </row>
    <row r="22" spans="1:4" x14ac:dyDescent="0.25">
      <c r="A22" s="24" t="s">
        <v>60</v>
      </c>
      <c r="B22" s="24">
        <v>17</v>
      </c>
      <c r="C22" s="14">
        <f t="shared" si="1"/>
        <v>4.25</v>
      </c>
      <c r="D22" s="14">
        <f t="shared" si="0"/>
        <v>0.40861194697264919</v>
      </c>
    </row>
    <row r="23" spans="1:4" x14ac:dyDescent="0.25">
      <c r="A23" s="24" t="s">
        <v>59</v>
      </c>
      <c r="B23" s="24">
        <v>18</v>
      </c>
      <c r="C23" s="14">
        <f t="shared" si="1"/>
        <v>4.5</v>
      </c>
      <c r="D23" s="14">
        <f t="shared" si="0"/>
        <v>0.37623921880626732</v>
      </c>
    </row>
    <row r="24" spans="1:4" x14ac:dyDescent="0.25">
      <c r="A24" s="24" t="s">
        <v>58</v>
      </c>
      <c r="B24" s="24">
        <v>19</v>
      </c>
      <c r="C24" s="14">
        <f t="shared" si="1"/>
        <v>4.75</v>
      </c>
      <c r="D24" s="14">
        <f t="shared" si="0"/>
        <v>0.36813970158664061</v>
      </c>
    </row>
    <row r="25" spans="1:4" x14ac:dyDescent="0.25">
      <c r="A25" s="24" t="s">
        <v>57</v>
      </c>
      <c r="B25" s="24">
        <v>20</v>
      </c>
      <c r="C25" s="14">
        <f t="shared" si="1"/>
        <v>5</v>
      </c>
      <c r="D25" s="14">
        <f t="shared" si="0"/>
        <v>0.3833049951722714</v>
      </c>
    </row>
    <row r="26" spans="1:4" x14ac:dyDescent="0.25">
      <c r="A26" s="24" t="s">
        <v>56</v>
      </c>
      <c r="B26" s="24">
        <v>21</v>
      </c>
      <c r="C26" s="14">
        <f t="shared" si="1"/>
        <v>5.25</v>
      </c>
      <c r="D26" s="14">
        <f t="shared" si="0"/>
        <v>0.42361320459226975</v>
      </c>
    </row>
    <row r="27" spans="1:4" x14ac:dyDescent="0.25">
      <c r="A27" s="24" t="s">
        <v>55</v>
      </c>
      <c r="B27" s="24">
        <v>22</v>
      </c>
      <c r="C27" s="14">
        <f t="shared" si="1"/>
        <v>5.5</v>
      </c>
      <c r="D27" s="14">
        <f t="shared" si="0"/>
        <v>0.49384166687385667</v>
      </c>
    </row>
    <row r="28" spans="1:4" x14ac:dyDescent="0.25">
      <c r="A28" s="24" t="s">
        <v>54</v>
      </c>
      <c r="B28" s="24">
        <v>23</v>
      </c>
      <c r="C28" s="14">
        <f t="shared" si="1"/>
        <v>5.75</v>
      </c>
      <c r="D28" s="14">
        <f t="shared" si="0"/>
        <v>0.60152987488186704</v>
      </c>
    </row>
    <row r="29" spans="1:4" x14ac:dyDescent="0.25">
      <c r="A29" s="24" t="s">
        <v>53</v>
      </c>
      <c r="B29" s="24">
        <v>24</v>
      </c>
      <c r="C29" s="14">
        <f t="shared" si="1"/>
        <v>6</v>
      </c>
      <c r="D29" s="14">
        <f t="shared" si="0"/>
        <v>0.75622562754285516</v>
      </c>
    </row>
    <row r="30" spans="1:4" x14ac:dyDescent="0.25">
      <c r="A30" s="23"/>
      <c r="B3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Presentacion</vt:lpstr>
      <vt:lpstr>1.1</vt:lpstr>
      <vt:lpstr>1.2</vt:lpstr>
      <vt:lpstr>2</vt:lpstr>
      <vt:lpstr>3</vt:lpstr>
      <vt:lpstr>4</vt:lpstr>
      <vt:lpstr>5</vt:lpstr>
      <vt:lpstr>6</vt:lpstr>
      <vt:lpstr>7</vt:lpstr>
      <vt:lpstr>8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Morales</dc:creator>
  <cp:lastModifiedBy>DANIEL REY</cp:lastModifiedBy>
  <dcterms:created xsi:type="dcterms:W3CDTF">2020-04-25T23:10:36Z</dcterms:created>
  <dcterms:modified xsi:type="dcterms:W3CDTF">2020-05-08T06:59:15Z</dcterms:modified>
</cp:coreProperties>
</file>