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EY\Downloads\Métodos Matemáticos\Taller_2\"/>
    </mc:Choice>
  </mc:AlternateContent>
  <xr:revisionPtr revIDLastSave="0" documentId="8_{38AECD30-08B0-422A-8523-444DDB4F6615}" xr6:coauthVersionLast="45" xr6:coauthVersionMax="45" xr10:uidLastSave="{00000000-0000-0000-0000-000000000000}"/>
  <bookViews>
    <workbookView xWindow="-120" yWindow="-120" windowWidth="20730" windowHeight="11160" xr2:uid="{3D3AE628-B950-4424-9F8D-F9A1845D1BF0}"/>
  </bookViews>
  <sheets>
    <sheet name="Presentación " sheetId="11" r:id="rId1"/>
    <sheet name="Punto 1" sheetId="1" r:id="rId2"/>
    <sheet name="Punto 2" sheetId="2" r:id="rId3"/>
    <sheet name="Punto 3" sheetId="3" r:id="rId4"/>
    <sheet name="Punto 4" sheetId="10" r:id="rId5"/>
    <sheet name="Punto 5" sheetId="9" r:id="rId6"/>
    <sheet name="Punto 6" sheetId="4" r:id="rId7"/>
    <sheet name="Punto 7" sheetId="5" r:id="rId8"/>
    <sheet name="Punto 8" sheetId="6" r:id="rId9"/>
    <sheet name="Punto 9" sheetId="7" r:id="rId10"/>
    <sheet name="Punto 10" sheetId="8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9" l="1"/>
  <c r="A14" i="9"/>
  <c r="A15" i="9" s="1"/>
  <c r="A16" i="9" s="1"/>
  <c r="A17" i="9" s="1"/>
  <c r="A18" i="9" s="1"/>
  <c r="A19" i="9" s="1"/>
  <c r="A20" i="9" s="1"/>
  <c r="A21" i="9" s="1"/>
  <c r="A22" i="9" s="1"/>
  <c r="O9" i="10"/>
  <c r="D9" i="10"/>
  <c r="Q9" i="10" s="1"/>
  <c r="B9" i="10"/>
  <c r="O10" i="10" s="1"/>
  <c r="N8" i="10"/>
  <c r="M8" i="10"/>
  <c r="C9" i="10" s="1"/>
  <c r="B15" i="9" l="1"/>
  <c r="C15" i="9" s="1"/>
  <c r="B10" i="10"/>
  <c r="P9" i="10"/>
  <c r="B16" i="9" l="1"/>
  <c r="C16" i="9" s="1"/>
  <c r="O11" i="10"/>
  <c r="B11" i="10"/>
  <c r="W9" i="10"/>
  <c r="F9" i="10" s="1"/>
  <c r="V9" i="10"/>
  <c r="E9" i="10" s="1"/>
  <c r="B17" i="9" l="1"/>
  <c r="C17" i="9" s="1"/>
  <c r="O12" i="10"/>
  <c r="B12" i="10"/>
  <c r="R9" i="10"/>
  <c r="S9" i="10"/>
  <c r="B18" i="9" l="1"/>
  <c r="C18" i="9" s="1"/>
  <c r="O13" i="10"/>
  <c r="B13" i="10"/>
  <c r="Y9" i="10"/>
  <c r="H9" i="10" s="1"/>
  <c r="X9" i="10"/>
  <c r="G9" i="10" s="1"/>
  <c r="B19" i="9" l="1"/>
  <c r="C19" i="9" s="1"/>
  <c r="O14" i="10"/>
  <c r="B14" i="10"/>
  <c r="U9" i="10"/>
  <c r="T9" i="10"/>
  <c r="B20" i="9" l="1"/>
  <c r="C20" i="9" s="1"/>
  <c r="O15" i="10"/>
  <c r="B15" i="10"/>
  <c r="AA9" i="10"/>
  <c r="J9" i="10" s="1"/>
  <c r="L9" i="10" s="1"/>
  <c r="Z9" i="10"/>
  <c r="I9" i="10" s="1"/>
  <c r="K9" i="10" s="1"/>
  <c r="B21" i="9" l="1"/>
  <c r="C21" i="9" s="1"/>
  <c r="B16" i="10"/>
  <c r="O16" i="10"/>
  <c r="N9" i="10"/>
  <c r="M9" i="10"/>
  <c r="B22" i="9" l="1"/>
  <c r="C22" i="9" s="1"/>
  <c r="F16" i="9" s="1"/>
  <c r="B17" i="10"/>
  <c r="O17" i="10"/>
  <c r="C10" i="10"/>
  <c r="D10" i="10"/>
  <c r="B18" i="10" l="1"/>
  <c r="O18" i="10"/>
  <c r="Q10" i="10"/>
  <c r="P10" i="10"/>
  <c r="O19" i="10" l="1"/>
  <c r="B19" i="10"/>
  <c r="W10" i="10"/>
  <c r="F10" i="10" s="1"/>
  <c r="V10" i="10"/>
  <c r="E10" i="10" s="1"/>
  <c r="O20" i="10" l="1"/>
  <c r="B20" i="10"/>
  <c r="R10" i="10"/>
  <c r="S10" i="10"/>
  <c r="O21" i="10" l="1"/>
  <c r="B21" i="10"/>
  <c r="Y10" i="10"/>
  <c r="H10" i="10" s="1"/>
  <c r="X10" i="10"/>
  <c r="G10" i="10" s="1"/>
  <c r="O22" i="10" l="1"/>
  <c r="B22" i="10"/>
  <c r="U10" i="10"/>
  <c r="T10" i="10"/>
  <c r="O23" i="10" l="1"/>
  <c r="B23" i="10"/>
  <c r="AA10" i="10"/>
  <c r="J10" i="10" s="1"/>
  <c r="L10" i="10" s="1"/>
  <c r="Z10" i="10"/>
  <c r="I10" i="10" s="1"/>
  <c r="K10" i="10" s="1"/>
  <c r="B24" i="10" l="1"/>
  <c r="O24" i="10"/>
  <c r="N10" i="10"/>
  <c r="M10" i="10"/>
  <c r="B25" i="10" l="1"/>
  <c r="O25" i="10"/>
  <c r="C11" i="10"/>
  <c r="D11" i="10"/>
  <c r="O26" i="10" l="1"/>
  <c r="B26" i="10"/>
  <c r="Q11" i="10"/>
  <c r="P11" i="10"/>
  <c r="O27" i="10" l="1"/>
  <c r="B27" i="10"/>
  <c r="W11" i="10"/>
  <c r="F11" i="10" s="1"/>
  <c r="V11" i="10"/>
  <c r="E11" i="10" s="1"/>
  <c r="B28" i="10" l="1"/>
  <c r="O28" i="10"/>
  <c r="R11" i="10"/>
  <c r="S11" i="10"/>
  <c r="B29" i="10" l="1"/>
  <c r="O29" i="10"/>
  <c r="Y11" i="10"/>
  <c r="H11" i="10" s="1"/>
  <c r="X11" i="10"/>
  <c r="G11" i="10" s="1"/>
  <c r="T11" i="10" l="1"/>
  <c r="U11" i="10"/>
  <c r="AA11" i="10" l="1"/>
  <c r="J11" i="10" s="1"/>
  <c r="L11" i="10" s="1"/>
  <c r="Z11" i="10"/>
  <c r="I11" i="10" s="1"/>
  <c r="K11" i="10" s="1"/>
  <c r="N11" i="10" l="1"/>
  <c r="M11" i="10"/>
  <c r="C12" i="10" l="1"/>
  <c r="D12" i="10"/>
  <c r="P12" i="10" l="1"/>
  <c r="Q12" i="10"/>
  <c r="W12" i="10" l="1"/>
  <c r="F12" i="10" s="1"/>
  <c r="V12" i="10"/>
  <c r="E12" i="10" s="1"/>
  <c r="R12" i="10" l="1"/>
  <c r="S12" i="10"/>
  <c r="Y12" i="10" l="1"/>
  <c r="H12" i="10" s="1"/>
  <c r="X12" i="10"/>
  <c r="G12" i="10" s="1"/>
  <c r="T12" i="10" l="1"/>
  <c r="U12" i="10"/>
  <c r="AA12" i="10" l="1"/>
  <c r="J12" i="10" s="1"/>
  <c r="L12" i="10" s="1"/>
  <c r="Z12" i="10"/>
  <c r="I12" i="10" s="1"/>
  <c r="K12" i="10" s="1"/>
  <c r="M12" i="10" l="1"/>
  <c r="N12" i="10"/>
  <c r="D13" i="10" l="1"/>
  <c r="C13" i="10"/>
  <c r="Q13" i="10" l="1"/>
  <c r="P13" i="10"/>
  <c r="W13" i="10" l="1"/>
  <c r="F13" i="10" s="1"/>
  <c r="V13" i="10"/>
  <c r="E13" i="10" s="1"/>
  <c r="R13" i="10" l="1"/>
  <c r="S13" i="10"/>
  <c r="Y13" i="10" l="1"/>
  <c r="H13" i="10" s="1"/>
  <c r="X13" i="10"/>
  <c r="G13" i="10" s="1"/>
  <c r="U13" i="10" l="1"/>
  <c r="T13" i="10"/>
  <c r="AA13" i="10" l="1"/>
  <c r="J13" i="10" s="1"/>
  <c r="L13" i="10" s="1"/>
  <c r="Z13" i="10"/>
  <c r="I13" i="10" s="1"/>
  <c r="K13" i="10" s="1"/>
  <c r="M13" i="10" l="1"/>
  <c r="N13" i="10"/>
  <c r="C14" i="10" l="1"/>
  <c r="D14" i="10"/>
  <c r="Q14" i="10" l="1"/>
  <c r="P14" i="10"/>
  <c r="W14" i="10" l="1"/>
  <c r="F14" i="10" s="1"/>
  <c r="V14" i="10"/>
  <c r="E14" i="10" s="1"/>
  <c r="R14" i="10" l="1"/>
  <c r="S14" i="10"/>
  <c r="Y14" i="10" l="1"/>
  <c r="H14" i="10" s="1"/>
  <c r="X14" i="10"/>
  <c r="G14" i="10" s="1"/>
  <c r="U14" i="10" l="1"/>
  <c r="T14" i="10"/>
  <c r="AA14" i="10" l="1"/>
  <c r="J14" i="10" s="1"/>
  <c r="L14" i="10" s="1"/>
  <c r="Z14" i="10"/>
  <c r="I14" i="10" s="1"/>
  <c r="K14" i="10" s="1"/>
  <c r="N14" i="10" l="1"/>
  <c r="M14" i="10"/>
  <c r="C15" i="10" l="1"/>
  <c r="D15" i="10"/>
  <c r="P15" i="10" l="1"/>
  <c r="Q15" i="10"/>
  <c r="W15" i="10" l="1"/>
  <c r="F15" i="10" s="1"/>
  <c r="V15" i="10"/>
  <c r="E15" i="10" s="1"/>
  <c r="R15" i="10" l="1"/>
  <c r="S15" i="10"/>
  <c r="Y15" i="10" l="1"/>
  <c r="H15" i="10" s="1"/>
  <c r="X15" i="10"/>
  <c r="G15" i="10" s="1"/>
  <c r="T15" i="10" l="1"/>
  <c r="U15" i="10"/>
  <c r="AA15" i="10" l="1"/>
  <c r="J15" i="10" s="1"/>
  <c r="L15" i="10" s="1"/>
  <c r="Z15" i="10"/>
  <c r="I15" i="10" s="1"/>
  <c r="K15" i="10" s="1"/>
  <c r="N15" i="10" l="1"/>
  <c r="M15" i="10"/>
  <c r="C16" i="10" l="1"/>
  <c r="D16" i="10"/>
  <c r="Q16" i="10" l="1"/>
  <c r="P16" i="10"/>
  <c r="W16" i="10" l="1"/>
  <c r="F16" i="10" s="1"/>
  <c r="V16" i="10"/>
  <c r="E16" i="10" s="1"/>
  <c r="R16" i="10" l="1"/>
  <c r="S16" i="10"/>
  <c r="Y16" i="10" l="1"/>
  <c r="H16" i="10" s="1"/>
  <c r="X16" i="10"/>
  <c r="G16" i="10" s="1"/>
  <c r="T16" i="10" l="1"/>
  <c r="U16" i="10"/>
  <c r="AA16" i="10" l="1"/>
  <c r="J16" i="10" s="1"/>
  <c r="L16" i="10" s="1"/>
  <c r="Z16" i="10"/>
  <c r="I16" i="10" s="1"/>
  <c r="K16" i="10" s="1"/>
  <c r="M16" i="10" l="1"/>
  <c r="N16" i="10"/>
  <c r="D17" i="10" l="1"/>
  <c r="C17" i="10"/>
  <c r="P17" i="10" l="1"/>
  <c r="Q17" i="10"/>
  <c r="W17" i="10" l="1"/>
  <c r="F17" i="10" s="1"/>
  <c r="V17" i="10"/>
  <c r="E17" i="10" s="1"/>
  <c r="R17" i="10" l="1"/>
  <c r="S17" i="10"/>
  <c r="Y17" i="10" l="1"/>
  <c r="H17" i="10" s="1"/>
  <c r="X17" i="10"/>
  <c r="G17" i="10" s="1"/>
  <c r="U17" i="10" l="1"/>
  <c r="T17" i="10"/>
  <c r="AA17" i="10" l="1"/>
  <c r="J17" i="10" s="1"/>
  <c r="L17" i="10" s="1"/>
  <c r="Z17" i="10"/>
  <c r="I17" i="10" s="1"/>
  <c r="K17" i="10" s="1"/>
  <c r="M17" i="10" l="1"/>
  <c r="N17" i="10"/>
  <c r="C18" i="10" l="1"/>
  <c r="D18" i="10"/>
  <c r="Q18" i="10" l="1"/>
  <c r="P18" i="10"/>
  <c r="W18" i="10" l="1"/>
  <c r="F18" i="10" s="1"/>
  <c r="V18" i="10"/>
  <c r="E18" i="10" s="1"/>
  <c r="R18" i="10" l="1"/>
  <c r="S18" i="10"/>
  <c r="Y18" i="10" l="1"/>
  <c r="H18" i="10" s="1"/>
  <c r="X18" i="10"/>
  <c r="G18" i="10" s="1"/>
  <c r="T18" i="10" l="1"/>
  <c r="U18" i="10"/>
  <c r="AA18" i="10" l="1"/>
  <c r="J18" i="10" s="1"/>
  <c r="L18" i="10" s="1"/>
  <c r="Z18" i="10"/>
  <c r="I18" i="10" s="1"/>
  <c r="K18" i="10" s="1"/>
  <c r="N18" i="10" l="1"/>
  <c r="M18" i="10"/>
  <c r="C19" i="10" l="1"/>
  <c r="D19" i="10"/>
  <c r="Q19" i="10" l="1"/>
  <c r="P19" i="10"/>
  <c r="W19" i="10" l="1"/>
  <c r="F19" i="10" s="1"/>
  <c r="V19" i="10"/>
  <c r="E19" i="10" s="1"/>
  <c r="R19" i="10" l="1"/>
  <c r="S19" i="10"/>
  <c r="Y19" i="10" l="1"/>
  <c r="H19" i="10" s="1"/>
  <c r="X19" i="10"/>
  <c r="G19" i="10" s="1"/>
  <c r="T19" i="10" l="1"/>
  <c r="U19" i="10"/>
  <c r="Z19" i="10" l="1"/>
  <c r="I19" i="10" s="1"/>
  <c r="K19" i="10" s="1"/>
  <c r="AA19" i="10"/>
  <c r="J19" i="10" s="1"/>
  <c r="L19" i="10" s="1"/>
  <c r="N19" i="10" l="1"/>
  <c r="M19" i="10"/>
  <c r="D20" i="10" l="1"/>
  <c r="C20" i="10"/>
  <c r="Q20" i="10" l="1"/>
  <c r="P20" i="10"/>
  <c r="W20" i="10" l="1"/>
  <c r="F20" i="10" s="1"/>
  <c r="V20" i="10"/>
  <c r="E20" i="10" s="1"/>
  <c r="R20" i="10" l="1"/>
  <c r="S20" i="10"/>
  <c r="Y20" i="10" l="1"/>
  <c r="H20" i="10" s="1"/>
  <c r="X20" i="10"/>
  <c r="G20" i="10" s="1"/>
  <c r="U20" i="10" l="1"/>
  <c r="T20" i="10"/>
  <c r="AA20" i="10" l="1"/>
  <c r="J20" i="10" s="1"/>
  <c r="L20" i="10" s="1"/>
  <c r="Z20" i="10"/>
  <c r="I20" i="10" s="1"/>
  <c r="K20" i="10" s="1"/>
  <c r="M20" i="10" l="1"/>
  <c r="N20" i="10"/>
  <c r="D21" i="10" l="1"/>
  <c r="C21" i="10"/>
  <c r="Q21" i="10" l="1"/>
  <c r="P21" i="10"/>
  <c r="V21" i="10" l="1"/>
  <c r="E21" i="10" s="1"/>
  <c r="W21" i="10"/>
  <c r="F21" i="10" s="1"/>
  <c r="S21" i="10" l="1"/>
  <c r="R21" i="10"/>
  <c r="Y21" i="10" l="1"/>
  <c r="H21" i="10" s="1"/>
  <c r="X21" i="10"/>
  <c r="G21" i="10" s="1"/>
  <c r="U21" i="10" l="1"/>
  <c r="T21" i="10"/>
  <c r="AA21" i="10" l="1"/>
  <c r="J21" i="10" s="1"/>
  <c r="L21" i="10" s="1"/>
  <c r="Z21" i="10"/>
  <c r="I21" i="10" s="1"/>
  <c r="K21" i="10" s="1"/>
  <c r="N21" i="10" l="1"/>
  <c r="M21" i="10"/>
  <c r="D22" i="10" l="1"/>
  <c r="C22" i="10"/>
  <c r="P22" i="10" l="1"/>
  <c r="Q22" i="10"/>
  <c r="W22" i="10" l="1"/>
  <c r="F22" i="10" s="1"/>
  <c r="V22" i="10"/>
  <c r="E22" i="10" s="1"/>
  <c r="R22" i="10" l="1"/>
  <c r="S22" i="10"/>
  <c r="Y22" i="10" l="1"/>
  <c r="H22" i="10" s="1"/>
  <c r="X22" i="10"/>
  <c r="G22" i="10" s="1"/>
  <c r="U22" i="10" l="1"/>
  <c r="T22" i="10"/>
  <c r="AA22" i="10" l="1"/>
  <c r="J22" i="10" s="1"/>
  <c r="L22" i="10" s="1"/>
  <c r="Z22" i="10"/>
  <c r="I22" i="10" s="1"/>
  <c r="K22" i="10" s="1"/>
  <c r="N22" i="10" l="1"/>
  <c r="M22" i="10"/>
  <c r="C23" i="10" l="1"/>
  <c r="D23" i="10"/>
  <c r="Q23" i="10" l="1"/>
  <c r="P23" i="10"/>
  <c r="W23" i="10" l="1"/>
  <c r="F23" i="10" s="1"/>
  <c r="V23" i="10"/>
  <c r="E23" i="10" s="1"/>
  <c r="R23" i="10" l="1"/>
  <c r="S23" i="10"/>
  <c r="Y23" i="10" l="1"/>
  <c r="H23" i="10" s="1"/>
  <c r="X23" i="10"/>
  <c r="G23" i="10" s="1"/>
  <c r="T23" i="10" l="1"/>
  <c r="U23" i="10"/>
  <c r="Z23" i="10" l="1"/>
  <c r="I23" i="10" s="1"/>
  <c r="K23" i="10" s="1"/>
  <c r="AA23" i="10"/>
  <c r="J23" i="10" s="1"/>
  <c r="L23" i="10" s="1"/>
  <c r="N23" i="10" l="1"/>
  <c r="M23" i="10"/>
  <c r="C24" i="10" l="1"/>
  <c r="D24" i="10"/>
  <c r="P24" i="10" l="1"/>
  <c r="Q24" i="10"/>
  <c r="W24" i="10" l="1"/>
  <c r="F24" i="10" s="1"/>
  <c r="V24" i="10"/>
  <c r="E24" i="10" s="1"/>
  <c r="R24" i="10" l="1"/>
  <c r="S24" i="10"/>
  <c r="X24" i="10" l="1"/>
  <c r="G24" i="10" s="1"/>
  <c r="Y24" i="10"/>
  <c r="H24" i="10" s="1"/>
  <c r="T24" i="10" l="1"/>
  <c r="U24" i="10"/>
  <c r="AA24" i="10" l="1"/>
  <c r="J24" i="10" s="1"/>
  <c r="L24" i="10" s="1"/>
  <c r="Z24" i="10"/>
  <c r="I24" i="10" s="1"/>
  <c r="K24" i="10" s="1"/>
  <c r="M24" i="10" l="1"/>
  <c r="N24" i="10"/>
  <c r="D25" i="10" l="1"/>
  <c r="C25" i="10"/>
  <c r="P25" i="10" l="1"/>
  <c r="Q25" i="10"/>
  <c r="V25" i="10" l="1"/>
  <c r="E25" i="10" s="1"/>
  <c r="W25" i="10"/>
  <c r="F25" i="10" s="1"/>
  <c r="S25" i="10" l="1"/>
  <c r="R25" i="10"/>
  <c r="Y25" i="10" l="1"/>
  <c r="H25" i="10" s="1"/>
  <c r="X25" i="10"/>
  <c r="G25" i="10" s="1"/>
  <c r="U25" i="10" l="1"/>
  <c r="T25" i="10"/>
  <c r="AA25" i="10" l="1"/>
  <c r="J25" i="10" s="1"/>
  <c r="L25" i="10" s="1"/>
  <c r="Z25" i="10"/>
  <c r="I25" i="10" s="1"/>
  <c r="K25" i="10" s="1"/>
  <c r="N25" i="10" l="1"/>
  <c r="M25" i="10"/>
  <c r="D26" i="10" l="1"/>
  <c r="C26" i="10"/>
  <c r="P26" i="10" l="1"/>
  <c r="Q26" i="10"/>
  <c r="W26" i="10" l="1"/>
  <c r="F26" i="10" s="1"/>
  <c r="V26" i="10"/>
  <c r="E26" i="10" s="1"/>
  <c r="R26" i="10" l="1"/>
  <c r="S26" i="10"/>
  <c r="Y26" i="10" l="1"/>
  <c r="H26" i="10" s="1"/>
  <c r="X26" i="10"/>
  <c r="G26" i="10" s="1"/>
  <c r="T26" i="10" l="1"/>
  <c r="U26" i="10"/>
  <c r="AA26" i="10" l="1"/>
  <c r="J26" i="10" s="1"/>
  <c r="L26" i="10" s="1"/>
  <c r="Z26" i="10"/>
  <c r="I26" i="10" s="1"/>
  <c r="K26" i="10" s="1"/>
  <c r="N26" i="10" l="1"/>
  <c r="M26" i="10"/>
  <c r="D27" i="10" l="1"/>
  <c r="C27" i="10"/>
  <c r="Q27" i="10" l="1"/>
  <c r="P27" i="10"/>
  <c r="W27" i="10" l="1"/>
  <c r="F27" i="10" s="1"/>
  <c r="V27" i="10"/>
  <c r="E27" i="10" s="1"/>
  <c r="R27" i="10" l="1"/>
  <c r="S27" i="10"/>
  <c r="Y27" i="10" l="1"/>
  <c r="H27" i="10" s="1"/>
  <c r="X27" i="10"/>
  <c r="G27" i="10" s="1"/>
  <c r="U27" i="10" l="1"/>
  <c r="T27" i="10"/>
  <c r="Z27" i="10" l="1"/>
  <c r="I27" i="10" s="1"/>
  <c r="K27" i="10" s="1"/>
  <c r="AA27" i="10"/>
  <c r="J27" i="10" s="1"/>
  <c r="L27" i="10" s="1"/>
  <c r="N27" i="10" l="1"/>
  <c r="M27" i="10"/>
  <c r="C28" i="10" l="1"/>
  <c r="D28" i="10"/>
  <c r="P28" i="10" l="1"/>
  <c r="Q28" i="10"/>
  <c r="W28" i="10" l="1"/>
  <c r="F28" i="10" s="1"/>
  <c r="V28" i="10"/>
  <c r="E28" i="10" s="1"/>
  <c r="R28" i="10" l="1"/>
  <c r="S28" i="10"/>
  <c r="Y28" i="10" l="1"/>
  <c r="H28" i="10" s="1"/>
  <c r="X28" i="10"/>
  <c r="G28" i="10" s="1"/>
  <c r="T28" i="10" l="1"/>
  <c r="U28" i="10"/>
  <c r="AA28" i="10" l="1"/>
  <c r="J28" i="10" s="1"/>
  <c r="L28" i="10" s="1"/>
  <c r="Z28" i="10"/>
  <c r="I28" i="10" s="1"/>
  <c r="K28" i="10" s="1"/>
  <c r="M28" i="10" l="1"/>
  <c r="N28" i="10"/>
  <c r="C29" i="10" l="1"/>
  <c r="D29" i="10"/>
  <c r="Q29" i="10" l="1"/>
  <c r="P29" i="10"/>
  <c r="V29" i="10" l="1"/>
  <c r="E29" i="10" s="1"/>
  <c r="W29" i="10"/>
  <c r="F29" i="10" s="1"/>
  <c r="S29" i="10" l="1"/>
  <c r="R29" i="10"/>
  <c r="Y29" i="10" l="1"/>
  <c r="H29" i="10" s="1"/>
  <c r="X29" i="10"/>
  <c r="G29" i="10" s="1"/>
  <c r="U29" i="10" l="1"/>
  <c r="T29" i="10"/>
  <c r="AA29" i="10" l="1"/>
  <c r="J29" i="10" s="1"/>
  <c r="L29" i="10" s="1"/>
  <c r="Z29" i="10"/>
  <c r="I29" i="10" s="1"/>
  <c r="K29" i="10" s="1"/>
  <c r="N29" i="10" l="1"/>
  <c r="M29" i="10"/>
  <c r="H8" i="8" l="1"/>
  <c r="H9" i="8" s="1"/>
  <c r="I7" i="8"/>
  <c r="H5" i="8"/>
  <c r="H6" i="8" s="1"/>
  <c r="H8" i="7"/>
  <c r="H9" i="7" s="1"/>
  <c r="I7" i="7"/>
  <c r="H6" i="7"/>
  <c r="H5" i="7"/>
  <c r="A3" i="6"/>
  <c r="C3" i="6" s="1"/>
  <c r="F2" i="6"/>
  <c r="D2" i="6"/>
  <c r="E2" i="6" s="1"/>
  <c r="B3" i="6" s="1"/>
  <c r="C2" i="6"/>
  <c r="H25" i="5"/>
  <c r="I25" i="5" s="1"/>
  <c r="H13" i="5"/>
  <c r="I13" i="5" s="1"/>
  <c r="H8" i="5"/>
  <c r="I8" i="5" s="1"/>
  <c r="H5" i="5"/>
  <c r="H32" i="5" s="1"/>
  <c r="I32" i="5" s="1"/>
  <c r="I9" i="8" l="1"/>
  <c r="H10" i="8"/>
  <c r="I8" i="8"/>
  <c r="H10" i="7"/>
  <c r="I9" i="7"/>
  <c r="I8" i="7"/>
  <c r="A4" i="6"/>
  <c r="C4" i="6" s="1"/>
  <c r="F3" i="6"/>
  <c r="D3" i="6"/>
  <c r="E3" i="6" s="1"/>
  <c r="B4" i="6" s="1"/>
  <c r="H33" i="5"/>
  <c r="I33" i="5" s="1"/>
  <c r="H18" i="5"/>
  <c r="I18" i="5" s="1"/>
  <c r="H30" i="5"/>
  <c r="I30" i="5" s="1"/>
  <c r="H26" i="5"/>
  <c r="I26" i="5" s="1"/>
  <c r="H6" i="5"/>
  <c r="H15" i="5"/>
  <c r="I15" i="5" s="1"/>
  <c r="H19" i="5"/>
  <c r="I19" i="5" s="1"/>
  <c r="H23" i="5"/>
  <c r="I23" i="5" s="1"/>
  <c r="H27" i="5"/>
  <c r="I27" i="5" s="1"/>
  <c r="H31" i="5"/>
  <c r="I31" i="5" s="1"/>
  <c r="H35" i="5"/>
  <c r="I35" i="5" s="1"/>
  <c r="H39" i="5"/>
  <c r="I39" i="5" s="1"/>
  <c r="H17" i="5"/>
  <c r="I17" i="5" s="1"/>
  <c r="H29" i="5"/>
  <c r="I29" i="5" s="1"/>
  <c r="H14" i="5"/>
  <c r="I14" i="5" s="1"/>
  <c r="H34" i="5"/>
  <c r="I34" i="5" s="1"/>
  <c r="H11" i="5"/>
  <c r="I11" i="5" s="1"/>
  <c r="H21" i="5"/>
  <c r="I21" i="5" s="1"/>
  <c r="H10" i="5"/>
  <c r="I10" i="5" s="1"/>
  <c r="H16" i="5"/>
  <c r="I16" i="5" s="1"/>
  <c r="H20" i="5"/>
  <c r="I20" i="5" s="1"/>
  <c r="H28" i="5"/>
  <c r="I28" i="5" s="1"/>
  <c r="H36" i="5"/>
  <c r="I36" i="5" s="1"/>
  <c r="H40" i="5"/>
  <c r="I40" i="5" s="1"/>
  <c r="H37" i="5"/>
  <c r="I37" i="5" s="1"/>
  <c r="H22" i="5"/>
  <c r="I22" i="5" s="1"/>
  <c r="H38" i="5"/>
  <c r="I38" i="5" s="1"/>
  <c r="H9" i="5"/>
  <c r="I9" i="5" s="1"/>
  <c r="K9" i="5" s="1"/>
  <c r="K10" i="5" s="1"/>
  <c r="H12" i="5"/>
  <c r="I12" i="5" s="1"/>
  <c r="H24" i="5"/>
  <c r="I24" i="5" s="1"/>
  <c r="I10" i="8" l="1"/>
  <c r="H11" i="8"/>
  <c r="H11" i="7"/>
  <c r="I10" i="7"/>
  <c r="A5" i="6"/>
  <c r="C5" i="6" s="1"/>
  <c r="F4" i="6"/>
  <c r="D4" i="6"/>
  <c r="E4" i="6" s="1"/>
  <c r="B5" i="6" s="1"/>
  <c r="I11" i="8" l="1"/>
  <c r="H12" i="8"/>
  <c r="H12" i="7"/>
  <c r="I11" i="7"/>
  <c r="D5" i="6"/>
  <c r="E5" i="6" s="1"/>
  <c r="B6" i="6" s="1"/>
  <c r="A6" i="6"/>
  <c r="C6" i="6" s="1"/>
  <c r="F5" i="6"/>
  <c r="H13" i="8" l="1"/>
  <c r="I12" i="8"/>
  <c r="H13" i="7"/>
  <c r="I12" i="7"/>
  <c r="F6" i="6"/>
  <c r="D6" i="6"/>
  <c r="E6" i="6" s="1"/>
  <c r="B7" i="6" s="1"/>
  <c r="A7" i="6"/>
  <c r="C7" i="6" s="1"/>
  <c r="I13" i="8" l="1"/>
  <c r="H14" i="8"/>
  <c r="I13" i="7"/>
  <c r="H14" i="7"/>
  <c r="A8" i="6"/>
  <c r="C8" i="6" s="1"/>
  <c r="F7" i="6"/>
  <c r="D7" i="6"/>
  <c r="E7" i="6" s="1"/>
  <c r="B8" i="6" s="1"/>
  <c r="H15" i="8" l="1"/>
  <c r="I14" i="8"/>
  <c r="I14" i="7"/>
  <c r="H15" i="7"/>
  <c r="A9" i="6"/>
  <c r="C9" i="6" s="1"/>
  <c r="F8" i="6"/>
  <c r="D8" i="6"/>
  <c r="E8" i="6" s="1"/>
  <c r="B9" i="6" s="1"/>
  <c r="H16" i="8" l="1"/>
  <c r="I15" i="8"/>
  <c r="H16" i="7"/>
  <c r="I15" i="7"/>
  <c r="D9" i="6"/>
  <c r="E9" i="6" s="1"/>
  <c r="B10" i="6" s="1"/>
  <c r="A10" i="6"/>
  <c r="F9" i="6"/>
  <c r="H17" i="8" l="1"/>
  <c r="I16" i="8"/>
  <c r="H17" i="7"/>
  <c r="I16" i="7"/>
  <c r="F10" i="6"/>
  <c r="D10" i="6"/>
  <c r="E10" i="6" s="1"/>
  <c r="C10" i="6"/>
  <c r="K1" i="6"/>
  <c r="I17" i="8" l="1"/>
  <c r="H18" i="8"/>
  <c r="I17" i="7"/>
  <c r="H18" i="7"/>
  <c r="I18" i="8" l="1"/>
  <c r="H19" i="8"/>
  <c r="H19" i="7"/>
  <c r="I18" i="7"/>
  <c r="H20" i="8" l="1"/>
  <c r="I19" i="8"/>
  <c r="H20" i="7"/>
  <c r="I19" i="7"/>
  <c r="H21" i="8" l="1"/>
  <c r="I20" i="8"/>
  <c r="H21" i="7"/>
  <c r="I20" i="7"/>
  <c r="I21" i="8" l="1"/>
  <c r="H22" i="8"/>
  <c r="I21" i="7"/>
  <c r="H22" i="7"/>
  <c r="H23" i="8" l="1"/>
  <c r="I22" i="8"/>
  <c r="H23" i="7"/>
  <c r="I22" i="7"/>
  <c r="I23" i="8" l="1"/>
  <c r="H24" i="8"/>
  <c r="H24" i="7"/>
  <c r="I23" i="7"/>
  <c r="H25" i="8" l="1"/>
  <c r="I24" i="8"/>
  <c r="H25" i="7"/>
  <c r="I24" i="7"/>
  <c r="I25" i="8" l="1"/>
  <c r="H26" i="8"/>
  <c r="I25" i="7"/>
  <c r="H26" i="7"/>
  <c r="I26" i="8" l="1"/>
  <c r="H27" i="8"/>
  <c r="I26" i="7"/>
  <c r="H27" i="7"/>
  <c r="H28" i="8" l="1"/>
  <c r="I27" i="8"/>
  <c r="H28" i="7"/>
  <c r="I27" i="7"/>
  <c r="H29" i="8" l="1"/>
  <c r="I28" i="8"/>
  <c r="H29" i="7"/>
  <c r="I29" i="7" s="1"/>
  <c r="K9" i="7" s="1"/>
  <c r="M10" i="7" s="1"/>
  <c r="I28" i="7"/>
  <c r="I29" i="8" l="1"/>
  <c r="H30" i="8"/>
  <c r="H31" i="8" l="1"/>
  <c r="I30" i="8"/>
  <c r="H32" i="8" l="1"/>
  <c r="I31" i="8"/>
  <c r="H33" i="8" l="1"/>
  <c r="I32" i="8"/>
  <c r="I33" i="8" l="1"/>
  <c r="H34" i="8"/>
  <c r="H35" i="8" l="1"/>
  <c r="I34" i="8"/>
  <c r="H36" i="8" l="1"/>
  <c r="I35" i="8"/>
  <c r="H37" i="8" l="1"/>
  <c r="I37" i="8" s="1"/>
  <c r="I36" i="8"/>
  <c r="K9" i="8" s="1"/>
  <c r="K10" i="8" s="1"/>
  <c r="M10" i="8" s="1"/>
  <c r="H19" i="4" l="1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9" i="4"/>
  <c r="I9" i="4" s="1"/>
  <c r="I8" i="4"/>
  <c r="H8" i="4"/>
  <c r="H5" i="4"/>
  <c r="H6" i="4" s="1"/>
  <c r="H10" i="4" l="1"/>
  <c r="I10" i="4" s="1"/>
  <c r="H11" i="4"/>
  <c r="I11" i="4" s="1"/>
  <c r="K9" i="4" l="1"/>
  <c r="AI78" i="1"/>
  <c r="AJ78" i="1"/>
  <c r="AK78" i="1"/>
  <c r="AL78" i="1"/>
  <c r="AM78" i="1"/>
  <c r="AN78" i="1"/>
  <c r="AO78" i="1"/>
  <c r="AP78" i="1"/>
  <c r="AR78" i="1"/>
  <c r="AI79" i="1"/>
  <c r="AI80" i="1" s="1"/>
  <c r="AL79" i="1"/>
  <c r="AR79" i="1"/>
  <c r="AT59" i="1"/>
  <c r="AS59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Q59" i="1"/>
  <c r="AP59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N59" i="1"/>
  <c r="AM59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K59" i="1"/>
  <c r="AJ59" i="1"/>
  <c r="AI59" i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S58" i="1"/>
  <c r="AR58" i="1"/>
  <c r="AP58" i="1"/>
  <c r="AO58" i="1"/>
  <c r="AM58" i="1"/>
  <c r="AL58" i="1"/>
  <c r="AJ58" i="1"/>
  <c r="AI58" i="1"/>
  <c r="AA78" i="1"/>
  <c r="AC78" i="1"/>
  <c r="AD78" i="1"/>
  <c r="AA59" i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58" i="1"/>
  <c r="AC58" i="1"/>
  <c r="W59" i="1"/>
  <c r="W58" i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X58" i="1"/>
  <c r="X59" i="1" s="1"/>
  <c r="AD58" i="1"/>
  <c r="AR57" i="1"/>
  <c r="AO57" i="1"/>
  <c r="AM57" i="1"/>
  <c r="AN57" i="1" s="1"/>
  <c r="AL57" i="1"/>
  <c r="AK57" i="1"/>
  <c r="AJ32" i="1"/>
  <c r="AJ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R31" i="1"/>
  <c r="AO31" i="1"/>
  <c r="AL31" i="1"/>
  <c r="AI32" i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31" i="1"/>
  <c r="AF32" i="1"/>
  <c r="AF31" i="1"/>
  <c r="AC31" i="1"/>
  <c r="AA32" i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31" i="1"/>
  <c r="X31" i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W31" i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AD31" i="1"/>
  <c r="AR30" i="1"/>
  <c r="AO30" i="1"/>
  <c r="AL30" i="1"/>
  <c r="AK30" i="1"/>
  <c r="AI15" i="1"/>
  <c r="AL15" i="1" s="1"/>
  <c r="AR14" i="1"/>
  <c r="AO14" i="1"/>
  <c r="AL14" i="1"/>
  <c r="AD15" i="1"/>
  <c r="AC15" i="1"/>
  <c r="AA15" i="1"/>
  <c r="AE15" i="1" s="1"/>
  <c r="X14" i="1"/>
  <c r="X15" i="1" s="1"/>
  <c r="W14" i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AK14" i="1"/>
  <c r="AQ78" i="1" l="1"/>
  <c r="AR80" i="1"/>
  <c r="AL80" i="1"/>
  <c r="AI81" i="1"/>
  <c r="AO80" i="1"/>
  <c r="AO79" i="1"/>
  <c r="AA79" i="1"/>
  <c r="AE78" i="1"/>
  <c r="AF78" i="1" s="1"/>
  <c r="AB78" i="1" s="1"/>
  <c r="X60" i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AP57" i="1"/>
  <c r="AQ57" i="1"/>
  <c r="AS57" i="1" s="1"/>
  <c r="AT57" i="1" s="1"/>
  <c r="AE58" i="1"/>
  <c r="AE31" i="1"/>
  <c r="AB31" i="1" s="1"/>
  <c r="AM30" i="1"/>
  <c r="AN30" i="1" s="1"/>
  <c r="AP30" i="1" s="1"/>
  <c r="AQ30" i="1" s="1"/>
  <c r="AS30" i="1" s="1"/>
  <c r="AT30" i="1" s="1"/>
  <c r="AI16" i="1"/>
  <c r="AI17" i="1" s="1"/>
  <c r="AI18" i="1" s="1"/>
  <c r="AI19" i="1" s="1"/>
  <c r="AI20" i="1" s="1"/>
  <c r="AI21" i="1" s="1"/>
  <c r="AI22" i="1" s="1"/>
  <c r="AI23" i="1" s="1"/>
  <c r="AI24" i="1" s="1"/>
  <c r="AF15" i="1"/>
  <c r="AB15" i="1" s="1"/>
  <c r="AM14" i="1"/>
  <c r="AN14" i="1" s="1"/>
  <c r="AR15" i="1"/>
  <c r="AO15" i="1"/>
  <c r="X16" i="1"/>
  <c r="X17" i="1" s="1"/>
  <c r="X18" i="1" s="1"/>
  <c r="X19" i="1" s="1"/>
  <c r="X20" i="1" s="1"/>
  <c r="X21" i="1" s="1"/>
  <c r="X22" i="1" s="1"/>
  <c r="X23" i="1" s="1"/>
  <c r="X24" i="1" s="1"/>
  <c r="AA16" i="1"/>
  <c r="AI82" i="1" l="1"/>
  <c r="AO81" i="1"/>
  <c r="AL81" i="1"/>
  <c r="AR81" i="1"/>
  <c r="AS78" i="1"/>
  <c r="AT78" i="1" s="1"/>
  <c r="AJ79" i="1" s="1"/>
  <c r="AC79" i="1"/>
  <c r="AD79" i="1"/>
  <c r="AF79" i="1" s="1"/>
  <c r="AB79" i="1" s="1"/>
  <c r="AE79" i="1"/>
  <c r="AA80" i="1"/>
  <c r="AF58" i="1"/>
  <c r="AB58" i="1" s="1"/>
  <c r="AK58" i="1"/>
  <c r="AD32" i="1"/>
  <c r="AC32" i="1"/>
  <c r="AE32" i="1" s="1"/>
  <c r="AB32" i="1" s="1"/>
  <c r="AK31" i="1"/>
  <c r="AM31" i="1" s="1"/>
  <c r="AL16" i="1"/>
  <c r="AO16" i="1"/>
  <c r="AR16" i="1"/>
  <c r="AP14" i="1"/>
  <c r="AQ14" i="1" s="1"/>
  <c r="AC16" i="1"/>
  <c r="AE16" i="1" s="1"/>
  <c r="AF16" i="1" s="1"/>
  <c r="AL17" i="1"/>
  <c r="AO17" i="1"/>
  <c r="AR17" i="1"/>
  <c r="AA17" i="1"/>
  <c r="AD16" i="1"/>
  <c r="AK79" i="1" l="1"/>
  <c r="AM79" i="1" s="1"/>
  <c r="AN79" i="1" s="1"/>
  <c r="AP79" i="1" s="1"/>
  <c r="AQ79" i="1" s="1"/>
  <c r="AS79" i="1" s="1"/>
  <c r="AT79" i="1" s="1"/>
  <c r="AR82" i="1"/>
  <c r="AL82" i="1"/>
  <c r="AI83" i="1"/>
  <c r="AO82" i="1"/>
  <c r="AC80" i="1"/>
  <c r="AE80" i="1" s="1"/>
  <c r="AD80" i="1"/>
  <c r="AF80" i="1" s="1"/>
  <c r="AB80" i="1" s="1"/>
  <c r="AA81" i="1"/>
  <c r="AC59" i="1"/>
  <c r="AE59" i="1" s="1"/>
  <c r="AD59" i="1"/>
  <c r="AN58" i="1"/>
  <c r="AQ58" i="1" s="1"/>
  <c r="AT58" i="1" s="1"/>
  <c r="AC33" i="1"/>
  <c r="AE33" i="1" s="1"/>
  <c r="AD33" i="1"/>
  <c r="AF33" i="1" s="1"/>
  <c r="AN31" i="1"/>
  <c r="AS14" i="1"/>
  <c r="AT14" i="1" s="1"/>
  <c r="AJ15" i="1" s="1"/>
  <c r="AB16" i="1"/>
  <c r="AD17" i="1" s="1"/>
  <c r="AL18" i="1"/>
  <c r="AO18" i="1"/>
  <c r="AR18" i="1"/>
  <c r="AA18" i="1"/>
  <c r="AI84" i="1" l="1"/>
  <c r="AO83" i="1"/>
  <c r="AL83" i="1"/>
  <c r="AR83" i="1"/>
  <c r="AJ80" i="1"/>
  <c r="AC81" i="1"/>
  <c r="AD81" i="1"/>
  <c r="AF81" i="1" s="1"/>
  <c r="AB81" i="1" s="1"/>
  <c r="AA82" i="1"/>
  <c r="AE81" i="1"/>
  <c r="AF59" i="1"/>
  <c r="AB59" i="1"/>
  <c r="AQ31" i="1"/>
  <c r="AP31" i="1"/>
  <c r="AB33" i="1"/>
  <c r="AC17" i="1"/>
  <c r="AE17" i="1" s="1"/>
  <c r="AF17" i="1" s="1"/>
  <c r="AK15" i="1"/>
  <c r="AM15" i="1" s="1"/>
  <c r="AN15" i="1" s="1"/>
  <c r="AP15" i="1" s="1"/>
  <c r="AQ15" i="1" s="1"/>
  <c r="AS15" i="1" s="1"/>
  <c r="AT15" i="1" s="1"/>
  <c r="AJ16" i="1" s="1"/>
  <c r="AK16" i="1" s="1"/>
  <c r="AO19" i="1"/>
  <c r="AR19" i="1"/>
  <c r="AL19" i="1"/>
  <c r="AB17" i="1"/>
  <c r="AA19" i="1"/>
  <c r="AK80" i="1" l="1"/>
  <c r="AR84" i="1"/>
  <c r="AL84" i="1"/>
  <c r="AI85" i="1"/>
  <c r="AO84" i="1"/>
  <c r="AC82" i="1"/>
  <c r="AD82" i="1"/>
  <c r="AE82" i="1"/>
  <c r="AF82" i="1" s="1"/>
  <c r="AB82" i="1" s="1"/>
  <c r="AA83" i="1"/>
  <c r="AC60" i="1"/>
  <c r="AD60" i="1"/>
  <c r="AS31" i="1"/>
  <c r="AT31" i="1" s="1"/>
  <c r="AC34" i="1"/>
  <c r="AE34" i="1" s="1"/>
  <c r="AD34" i="1"/>
  <c r="AF34" i="1" s="1"/>
  <c r="AL20" i="1"/>
  <c r="AO20" i="1"/>
  <c r="AR20" i="1"/>
  <c r="AC18" i="1"/>
  <c r="AE18" i="1" s="1"/>
  <c r="AD18" i="1"/>
  <c r="AA20" i="1"/>
  <c r="AM16" i="1"/>
  <c r="AN16" i="1" s="1"/>
  <c r="AP16" i="1" s="1"/>
  <c r="AQ16" i="1" s="1"/>
  <c r="AS16" i="1" s="1"/>
  <c r="AT16" i="1" s="1"/>
  <c r="AI86" i="1" l="1"/>
  <c r="AO85" i="1"/>
  <c r="AR85" i="1"/>
  <c r="AL85" i="1"/>
  <c r="AM80" i="1"/>
  <c r="AN80" i="1" s="1"/>
  <c r="AP80" i="1" s="1"/>
  <c r="AQ80" i="1" s="1"/>
  <c r="AS80" i="1" s="1"/>
  <c r="AT80" i="1" s="1"/>
  <c r="AC83" i="1"/>
  <c r="AD83" i="1"/>
  <c r="AF83" i="1" s="1"/>
  <c r="AB83" i="1" s="1"/>
  <c r="AE83" i="1"/>
  <c r="AA84" i="1"/>
  <c r="AE60" i="1"/>
  <c r="AK32" i="1"/>
  <c r="AB34" i="1"/>
  <c r="AO21" i="1"/>
  <c r="AL21" i="1"/>
  <c r="AR21" i="1"/>
  <c r="AJ17" i="1"/>
  <c r="AF18" i="1"/>
  <c r="AB18" i="1" s="1"/>
  <c r="AA21" i="1"/>
  <c r="AR86" i="1" l="1"/>
  <c r="AL86" i="1"/>
  <c r="AI87" i="1"/>
  <c r="AO86" i="1"/>
  <c r="AJ81" i="1"/>
  <c r="AJ60" i="1"/>
  <c r="AC84" i="1"/>
  <c r="AD84" i="1"/>
  <c r="AF84" i="1" s="1"/>
  <c r="AB84" i="1" s="1"/>
  <c r="AE84" i="1"/>
  <c r="AA85" i="1"/>
  <c r="AF60" i="1"/>
  <c r="AB60" i="1" s="1"/>
  <c r="AM32" i="1"/>
  <c r="AN32" i="1" s="1"/>
  <c r="AP32" i="1"/>
  <c r="AQ32" i="1" s="1"/>
  <c r="AD35" i="1"/>
  <c r="AF35" i="1"/>
  <c r="AC35" i="1"/>
  <c r="AE35" i="1" s="1"/>
  <c r="AL22" i="1"/>
  <c r="AO22" i="1"/>
  <c r="AR22" i="1"/>
  <c r="AC19" i="1"/>
  <c r="AE19" i="1" s="1"/>
  <c r="AD19" i="1"/>
  <c r="AA22" i="1"/>
  <c r="AK17" i="1"/>
  <c r="AI88" i="1" l="1"/>
  <c r="AO87" i="1"/>
  <c r="AR87" i="1"/>
  <c r="AL87" i="1"/>
  <c r="AK81" i="1"/>
  <c r="AM81" i="1" s="1"/>
  <c r="AN81" i="1" s="1"/>
  <c r="AP81" i="1" s="1"/>
  <c r="AQ81" i="1" s="1"/>
  <c r="AS81" i="1" s="1"/>
  <c r="AT81" i="1" s="1"/>
  <c r="AK60" i="1"/>
  <c r="AM60" i="1" s="1"/>
  <c r="AC85" i="1"/>
  <c r="AD85" i="1"/>
  <c r="AA86" i="1"/>
  <c r="AE85" i="1"/>
  <c r="AF85" i="1" s="1"/>
  <c r="AB85" i="1" s="1"/>
  <c r="AC61" i="1"/>
  <c r="AE61" i="1" s="1"/>
  <c r="AD61" i="1"/>
  <c r="AS32" i="1"/>
  <c r="AT32" i="1" s="1"/>
  <c r="AB35" i="1"/>
  <c r="AC36" i="1"/>
  <c r="AE36" i="1" s="1"/>
  <c r="AD36" i="1"/>
  <c r="AF19" i="1"/>
  <c r="AB19" i="1" s="1"/>
  <c r="AL23" i="1"/>
  <c r="AO23" i="1"/>
  <c r="AR23" i="1"/>
  <c r="AC20" i="1"/>
  <c r="AE20" i="1" s="1"/>
  <c r="AD20" i="1"/>
  <c r="AA23" i="1"/>
  <c r="AM17" i="1"/>
  <c r="AN17" i="1" s="1"/>
  <c r="AP17" i="1" s="1"/>
  <c r="AQ17" i="1" s="1"/>
  <c r="AS17" i="1" s="1"/>
  <c r="AT17" i="1" s="1"/>
  <c r="AR88" i="1" l="1"/>
  <c r="AL88" i="1"/>
  <c r="AI89" i="1"/>
  <c r="AO88" i="1"/>
  <c r="AJ82" i="1"/>
  <c r="AN60" i="1"/>
  <c r="AC86" i="1"/>
  <c r="AD86" i="1"/>
  <c r="AF86" i="1" s="1"/>
  <c r="AB86" i="1" s="1"/>
  <c r="AE86" i="1"/>
  <c r="AA87" i="1"/>
  <c r="AF61" i="1"/>
  <c r="AB61" i="1" s="1"/>
  <c r="AJ33" i="1"/>
  <c r="AF36" i="1"/>
  <c r="AB36" i="1" s="1"/>
  <c r="AF20" i="1"/>
  <c r="AB20" i="1" s="1"/>
  <c r="AR24" i="1"/>
  <c r="AL24" i="1"/>
  <c r="AO24" i="1"/>
  <c r="AJ18" i="1"/>
  <c r="AK18" i="1" s="1"/>
  <c r="AC21" i="1"/>
  <c r="AD21" i="1"/>
  <c r="AE21" i="1"/>
  <c r="AA24" i="1"/>
  <c r="AI90" i="1" l="1"/>
  <c r="AO89" i="1"/>
  <c r="AL89" i="1"/>
  <c r="AR89" i="1"/>
  <c r="AK82" i="1"/>
  <c r="AM82" i="1" s="1"/>
  <c r="AN82" i="1" s="1"/>
  <c r="AP82" i="1" s="1"/>
  <c r="AQ82" i="1" s="1"/>
  <c r="AS82" i="1" s="1"/>
  <c r="AT82" i="1" s="1"/>
  <c r="AP60" i="1"/>
  <c r="AQ60" i="1" s="1"/>
  <c r="AC87" i="1"/>
  <c r="AD87" i="1"/>
  <c r="AF87" i="1" s="1"/>
  <c r="AB87" i="1" s="1"/>
  <c r="AE87" i="1"/>
  <c r="AA88" i="1"/>
  <c r="AD62" i="1"/>
  <c r="AC62" i="1"/>
  <c r="AE62" i="1" s="1"/>
  <c r="AF62" i="1" s="1"/>
  <c r="AB62" i="1" s="1"/>
  <c r="AK33" i="1"/>
  <c r="AM33" i="1" s="1"/>
  <c r="AN33" i="1" s="1"/>
  <c r="AP33" i="1" s="1"/>
  <c r="AQ33" i="1" s="1"/>
  <c r="AC37" i="1"/>
  <c r="AE37" i="1" s="1"/>
  <c r="AD37" i="1"/>
  <c r="AF21" i="1"/>
  <c r="AB21" i="1" s="1"/>
  <c r="AM18" i="1"/>
  <c r="AN18" i="1" s="1"/>
  <c r="AP18" i="1" s="1"/>
  <c r="AQ18" i="1" s="1"/>
  <c r="AS18" i="1" s="1"/>
  <c r="AT18" i="1" s="1"/>
  <c r="AJ83" i="1" l="1"/>
  <c r="AR90" i="1"/>
  <c r="AL90" i="1"/>
  <c r="AI91" i="1"/>
  <c r="AO90" i="1"/>
  <c r="AS60" i="1"/>
  <c r="AC88" i="1"/>
  <c r="AD88" i="1"/>
  <c r="AF88" i="1" s="1"/>
  <c r="AB88" i="1" s="1"/>
  <c r="AE88" i="1"/>
  <c r="AA89" i="1"/>
  <c r="AC63" i="1"/>
  <c r="AE63" i="1" s="1"/>
  <c r="AD63" i="1"/>
  <c r="AF63" i="1" s="1"/>
  <c r="AB63" i="1" s="1"/>
  <c r="AS33" i="1"/>
  <c r="AF37" i="1"/>
  <c r="AB37" i="1" s="1"/>
  <c r="AJ19" i="1"/>
  <c r="AK19" i="1" s="1"/>
  <c r="AC22" i="1"/>
  <c r="AE22" i="1" s="1"/>
  <c r="AD22" i="1"/>
  <c r="AI92" i="1" l="1"/>
  <c r="AO91" i="1"/>
  <c r="AL91" i="1"/>
  <c r="AR91" i="1"/>
  <c r="AM83" i="1"/>
  <c r="AN83" i="1" s="1"/>
  <c r="AP83" i="1" s="1"/>
  <c r="AQ83" i="1" s="1"/>
  <c r="AS83" i="1" s="1"/>
  <c r="AT83" i="1" s="1"/>
  <c r="AK83" i="1"/>
  <c r="AT60" i="1"/>
  <c r="AJ61" i="1" s="1"/>
  <c r="AK61" i="1" s="1"/>
  <c r="AM61" i="1" s="1"/>
  <c r="AN61" i="1" s="1"/>
  <c r="AP61" i="1" s="1"/>
  <c r="AQ61" i="1" s="1"/>
  <c r="AS61" i="1" s="1"/>
  <c r="AT61" i="1" s="1"/>
  <c r="AC89" i="1"/>
  <c r="AD89" i="1"/>
  <c r="AF89" i="1" s="1"/>
  <c r="AB89" i="1" s="1"/>
  <c r="AA90" i="1"/>
  <c r="AE89" i="1"/>
  <c r="AC64" i="1"/>
  <c r="AE64" i="1" s="1"/>
  <c r="AD64" i="1"/>
  <c r="AT33" i="1"/>
  <c r="AD38" i="1"/>
  <c r="AF38" i="1" s="1"/>
  <c r="AC38" i="1"/>
  <c r="AE38" i="1" s="1"/>
  <c r="AF22" i="1"/>
  <c r="AB22" i="1" s="1"/>
  <c r="AD23" i="1" s="1"/>
  <c r="AM19" i="1"/>
  <c r="AN19" i="1" s="1"/>
  <c r="AP19" i="1" s="1"/>
  <c r="AQ19" i="1" s="1"/>
  <c r="AS19" i="1" s="1"/>
  <c r="AT19" i="1" s="1"/>
  <c r="AJ84" i="1" l="1"/>
  <c r="AR92" i="1"/>
  <c r="AL92" i="1"/>
  <c r="AI93" i="1"/>
  <c r="AO92" i="1"/>
  <c r="AC90" i="1"/>
  <c r="AD90" i="1"/>
  <c r="AF90" i="1" s="1"/>
  <c r="AB90" i="1" s="1"/>
  <c r="AE90" i="1"/>
  <c r="AA91" i="1"/>
  <c r="AF64" i="1"/>
  <c r="AB64" i="1"/>
  <c r="AJ34" i="1"/>
  <c r="AB38" i="1"/>
  <c r="AJ20" i="1"/>
  <c r="AC23" i="1"/>
  <c r="AE23" i="1" s="1"/>
  <c r="AF23" i="1" s="1"/>
  <c r="AB23" i="1" s="1"/>
  <c r="AI94" i="1" l="1"/>
  <c r="AO93" i="1"/>
  <c r="AL93" i="1"/>
  <c r="AR93" i="1"/>
  <c r="AK84" i="1"/>
  <c r="AM84" i="1" s="1"/>
  <c r="AN84" i="1" s="1"/>
  <c r="AP84" i="1" s="1"/>
  <c r="AQ84" i="1" s="1"/>
  <c r="AS84" i="1" s="1"/>
  <c r="AT84" i="1" s="1"/>
  <c r="AJ62" i="1"/>
  <c r="AC91" i="1"/>
  <c r="AD91" i="1"/>
  <c r="AF91" i="1" s="1"/>
  <c r="AB91" i="1" s="1"/>
  <c r="AE91" i="1"/>
  <c r="AA92" i="1"/>
  <c r="AD65" i="1"/>
  <c r="AC65" i="1"/>
  <c r="AJ35" i="1"/>
  <c r="AK34" i="1"/>
  <c r="AM34" i="1" s="1"/>
  <c r="AN34" i="1" s="1"/>
  <c r="AP34" i="1" s="1"/>
  <c r="AQ34" i="1" s="1"/>
  <c r="AS34" i="1" s="1"/>
  <c r="AT34" i="1" s="1"/>
  <c r="AC39" i="1"/>
  <c r="AE39" i="1" s="1"/>
  <c r="AF39" i="1"/>
  <c r="AB39" i="1" s="1"/>
  <c r="AD39" i="1"/>
  <c r="AC24" i="1"/>
  <c r="AE24" i="1" s="1"/>
  <c r="AD24" i="1"/>
  <c r="AK20" i="1"/>
  <c r="AJ85" i="1" l="1"/>
  <c r="AR94" i="1"/>
  <c r="AL94" i="1"/>
  <c r="AI95" i="1"/>
  <c r="AO94" i="1"/>
  <c r="AK62" i="1"/>
  <c r="AM62" i="1" s="1"/>
  <c r="AN62" i="1" s="1"/>
  <c r="AP62" i="1" s="1"/>
  <c r="AQ62" i="1" s="1"/>
  <c r="AC92" i="1"/>
  <c r="AD92" i="1"/>
  <c r="AF92" i="1" s="1"/>
  <c r="AB92" i="1" s="1"/>
  <c r="AE92" i="1"/>
  <c r="AA93" i="1"/>
  <c r="AE65" i="1"/>
  <c r="AK35" i="1"/>
  <c r="AM35" i="1" s="1"/>
  <c r="AN35" i="1" s="1"/>
  <c r="AP35" i="1" s="1"/>
  <c r="AQ35" i="1" s="1"/>
  <c r="AC40" i="1"/>
  <c r="AE40" i="1" s="1"/>
  <c r="AD40" i="1"/>
  <c r="AF24" i="1"/>
  <c r="AB24" i="1" s="1"/>
  <c r="AM20" i="1"/>
  <c r="AN20" i="1" s="1"/>
  <c r="AP20" i="1" s="1"/>
  <c r="AQ20" i="1" s="1"/>
  <c r="AS20" i="1" s="1"/>
  <c r="AT20" i="1" s="1"/>
  <c r="AK85" i="1" l="1"/>
  <c r="AM85" i="1" s="1"/>
  <c r="AN85" i="1" s="1"/>
  <c r="AP85" i="1" s="1"/>
  <c r="AQ85" i="1" s="1"/>
  <c r="AS85" i="1" s="1"/>
  <c r="AT85" i="1" s="1"/>
  <c r="AI96" i="1"/>
  <c r="AO95" i="1"/>
  <c r="AL95" i="1"/>
  <c r="AR95" i="1"/>
  <c r="AS62" i="1"/>
  <c r="AC93" i="1"/>
  <c r="AD93" i="1"/>
  <c r="AF93" i="1" s="1"/>
  <c r="AB93" i="1" s="1"/>
  <c r="AA94" i="1"/>
  <c r="AE93" i="1"/>
  <c r="AF65" i="1"/>
  <c r="AB65" i="1" s="1"/>
  <c r="AS35" i="1"/>
  <c r="AF40" i="1"/>
  <c r="AB40" i="1" s="1"/>
  <c r="AJ21" i="1"/>
  <c r="AJ86" i="1" l="1"/>
  <c r="AR96" i="1"/>
  <c r="AL96" i="1"/>
  <c r="AI97" i="1"/>
  <c r="AO96" i="1"/>
  <c r="AJ63" i="1"/>
  <c r="AT62" i="1"/>
  <c r="AK63" i="1"/>
  <c r="AM63" i="1" s="1"/>
  <c r="AN63" i="1" s="1"/>
  <c r="AP63" i="1" s="1"/>
  <c r="AQ63" i="1" s="1"/>
  <c r="AS63" i="1" s="1"/>
  <c r="AT63" i="1" s="1"/>
  <c r="AC94" i="1"/>
  <c r="AD94" i="1"/>
  <c r="AF94" i="1" s="1"/>
  <c r="AB94" i="1" s="1"/>
  <c r="AE94" i="1"/>
  <c r="AA95" i="1"/>
  <c r="AD66" i="1"/>
  <c r="AC66" i="1"/>
  <c r="AE66" i="1" s="1"/>
  <c r="AT35" i="1"/>
  <c r="AD41" i="1"/>
  <c r="AF41" i="1" s="1"/>
  <c r="AB41" i="1" s="1"/>
  <c r="AC41" i="1"/>
  <c r="AE41" i="1" s="1"/>
  <c r="AK21" i="1"/>
  <c r="AI98" i="1" l="1"/>
  <c r="AO97" i="1"/>
  <c r="AL97" i="1"/>
  <c r="AR97" i="1"/>
  <c r="AK86" i="1"/>
  <c r="AM86" i="1" s="1"/>
  <c r="AN86" i="1" s="1"/>
  <c r="AP86" i="1" s="1"/>
  <c r="AQ86" i="1" s="1"/>
  <c r="AS86" i="1" s="1"/>
  <c r="AT86" i="1" s="1"/>
  <c r="AJ64" i="1"/>
  <c r="AC95" i="1"/>
  <c r="AD95" i="1"/>
  <c r="AF95" i="1" s="1"/>
  <c r="AB95" i="1" s="1"/>
  <c r="AE95" i="1"/>
  <c r="AA96" i="1"/>
  <c r="AF66" i="1"/>
  <c r="AB66" i="1" s="1"/>
  <c r="AC67" i="1" s="1"/>
  <c r="AJ36" i="1"/>
  <c r="AC42" i="1"/>
  <c r="AE42" i="1" s="1"/>
  <c r="AD42" i="1"/>
  <c r="AF42" i="1" s="1"/>
  <c r="AB42" i="1" s="1"/>
  <c r="AM21" i="1"/>
  <c r="AN21" i="1" s="1"/>
  <c r="AP21" i="1" s="1"/>
  <c r="AQ21" i="1" s="1"/>
  <c r="AS21" i="1" s="1"/>
  <c r="AT21" i="1" s="1"/>
  <c r="AJ87" i="1" l="1"/>
  <c r="AR98" i="1"/>
  <c r="AL98" i="1"/>
  <c r="AI99" i="1"/>
  <c r="AO98" i="1"/>
  <c r="AK64" i="1"/>
  <c r="AM64" i="1" s="1"/>
  <c r="AN64" i="1" s="1"/>
  <c r="AP64" i="1" s="1"/>
  <c r="AQ64" i="1" s="1"/>
  <c r="AS64" i="1" s="1"/>
  <c r="AT64" i="1" s="1"/>
  <c r="AC96" i="1"/>
  <c r="AD96" i="1"/>
  <c r="AF96" i="1" s="1"/>
  <c r="AB96" i="1" s="1"/>
  <c r="AE96" i="1"/>
  <c r="AA97" i="1"/>
  <c r="AD67" i="1"/>
  <c r="AE67" i="1"/>
  <c r="AK36" i="1"/>
  <c r="AM36" i="1" s="1"/>
  <c r="AN36" i="1" s="1"/>
  <c r="AP36" i="1" s="1"/>
  <c r="AQ36" i="1" s="1"/>
  <c r="AD43" i="1"/>
  <c r="AC43" i="1"/>
  <c r="AE43" i="1" s="1"/>
  <c r="AF43" i="1" s="1"/>
  <c r="AB43" i="1" s="1"/>
  <c r="AJ22" i="1"/>
  <c r="AI100" i="1" l="1"/>
  <c r="AO99" i="1"/>
  <c r="AL99" i="1"/>
  <c r="AR99" i="1"/>
  <c r="AM87" i="1"/>
  <c r="AN87" i="1" s="1"/>
  <c r="AP87" i="1" s="1"/>
  <c r="AQ87" i="1" s="1"/>
  <c r="AS87" i="1" s="1"/>
  <c r="AT87" i="1" s="1"/>
  <c r="AK87" i="1"/>
  <c r="AJ65" i="1"/>
  <c r="AC97" i="1"/>
  <c r="AD97" i="1"/>
  <c r="AF97" i="1" s="1"/>
  <c r="AB97" i="1" s="1"/>
  <c r="AA98" i="1"/>
  <c r="AE97" i="1"/>
  <c r="AF67" i="1"/>
  <c r="AB67" i="1"/>
  <c r="AC68" i="1" s="1"/>
  <c r="AS36" i="1"/>
  <c r="AF44" i="1"/>
  <c r="AC44" i="1"/>
  <c r="AE44" i="1" s="1"/>
  <c r="AD44" i="1"/>
  <c r="AK22" i="1"/>
  <c r="AJ88" i="1" l="1"/>
  <c r="AR100" i="1"/>
  <c r="AL100" i="1"/>
  <c r="AI101" i="1"/>
  <c r="AO100" i="1"/>
  <c r="AK65" i="1"/>
  <c r="AM65" i="1" s="1"/>
  <c r="AC98" i="1"/>
  <c r="AD98" i="1"/>
  <c r="AF98" i="1" s="1"/>
  <c r="AB98" i="1" s="1"/>
  <c r="AE98" i="1"/>
  <c r="AA99" i="1"/>
  <c r="AD68" i="1"/>
  <c r="AE68" i="1"/>
  <c r="AT36" i="1"/>
  <c r="AB44" i="1"/>
  <c r="AM22" i="1"/>
  <c r="AN22" i="1" s="1"/>
  <c r="AP22" i="1" s="1"/>
  <c r="AQ22" i="1" s="1"/>
  <c r="AS22" i="1" s="1"/>
  <c r="AT22" i="1" s="1"/>
  <c r="AI102" i="1" l="1"/>
  <c r="AO101" i="1"/>
  <c r="AL101" i="1"/>
  <c r="AR101" i="1"/>
  <c r="AK88" i="1"/>
  <c r="AM88" i="1" s="1"/>
  <c r="AN88" i="1" s="1"/>
  <c r="AP88" i="1" s="1"/>
  <c r="AQ88" i="1" s="1"/>
  <c r="AS88" i="1" s="1"/>
  <c r="AT88" i="1" s="1"/>
  <c r="AN65" i="1"/>
  <c r="AC99" i="1"/>
  <c r="AD99" i="1"/>
  <c r="AF99" i="1" s="1"/>
  <c r="AB99" i="1" s="1"/>
  <c r="AE99" i="1"/>
  <c r="AA100" i="1"/>
  <c r="AF68" i="1"/>
  <c r="AB68" i="1" s="1"/>
  <c r="AJ37" i="1"/>
  <c r="AC45" i="1"/>
  <c r="AE45" i="1" s="1"/>
  <c r="AD45" i="1"/>
  <c r="AF45" i="1" s="1"/>
  <c r="AB45" i="1" s="1"/>
  <c r="AJ23" i="1"/>
  <c r="AJ89" i="1" l="1"/>
  <c r="AR102" i="1"/>
  <c r="AL102" i="1"/>
  <c r="AI103" i="1"/>
  <c r="AO102" i="1"/>
  <c r="AP65" i="1"/>
  <c r="AC100" i="1"/>
  <c r="AD100" i="1"/>
  <c r="AF100" i="1" s="1"/>
  <c r="AB100" i="1" s="1"/>
  <c r="AE100" i="1"/>
  <c r="AA101" i="1"/>
  <c r="AC69" i="1"/>
  <c r="AE69" i="1" s="1"/>
  <c r="AD69" i="1"/>
  <c r="AK37" i="1"/>
  <c r="AM37" i="1" s="1"/>
  <c r="AN37" i="1" s="1"/>
  <c r="AP37" i="1" s="1"/>
  <c r="AQ37" i="1"/>
  <c r="AC46" i="1"/>
  <c r="AE46" i="1" s="1"/>
  <c r="AF46" i="1" s="1"/>
  <c r="AD46" i="1"/>
  <c r="AK23" i="1"/>
  <c r="AI104" i="1" l="1"/>
  <c r="AO103" i="1"/>
  <c r="AR103" i="1"/>
  <c r="AL103" i="1"/>
  <c r="AK89" i="1"/>
  <c r="AM89" i="1" s="1"/>
  <c r="AN89" i="1" s="1"/>
  <c r="AP89" i="1" s="1"/>
  <c r="AQ89" i="1" s="1"/>
  <c r="AS89" i="1" s="1"/>
  <c r="AT89" i="1" s="1"/>
  <c r="AQ65" i="1"/>
  <c r="AC101" i="1"/>
  <c r="AD101" i="1"/>
  <c r="AF101" i="1" s="1"/>
  <c r="AB101" i="1" s="1"/>
  <c r="AA102" i="1"/>
  <c r="AE101" i="1"/>
  <c r="AF69" i="1"/>
  <c r="AB69" i="1" s="1"/>
  <c r="AC70" i="1" s="1"/>
  <c r="AE70" i="1" s="1"/>
  <c r="AS37" i="1"/>
  <c r="AB46" i="1"/>
  <c r="AM23" i="1"/>
  <c r="AN23" i="1" s="1"/>
  <c r="AP23" i="1" s="1"/>
  <c r="AQ23" i="1" s="1"/>
  <c r="AS23" i="1" s="1"/>
  <c r="AT23" i="1" s="1"/>
  <c r="AJ90" i="1" l="1"/>
  <c r="AR104" i="1"/>
  <c r="AL104" i="1"/>
  <c r="AI105" i="1"/>
  <c r="AO104" i="1"/>
  <c r="AS65" i="1"/>
  <c r="AT65" i="1" s="1"/>
  <c r="AJ66" i="1" s="1"/>
  <c r="AC102" i="1"/>
  <c r="AD102" i="1"/>
  <c r="AF102" i="1" s="1"/>
  <c r="AB102" i="1" s="1"/>
  <c r="AE102" i="1"/>
  <c r="AA103" i="1"/>
  <c r="AD70" i="1"/>
  <c r="AF70" i="1" s="1"/>
  <c r="AB70" i="1" s="1"/>
  <c r="AT37" i="1"/>
  <c r="AJ38" i="1" s="1"/>
  <c r="AC47" i="1"/>
  <c r="AE47" i="1" s="1"/>
  <c r="AF47" i="1"/>
  <c r="AD47" i="1"/>
  <c r="AJ24" i="1"/>
  <c r="AK24" i="1" s="1"/>
  <c r="AI106" i="1" l="1"/>
  <c r="AO105" i="1"/>
  <c r="AL105" i="1"/>
  <c r="AR105" i="1"/>
  <c r="AM90" i="1"/>
  <c r="AN90" i="1" s="1"/>
  <c r="AK90" i="1"/>
  <c r="AK66" i="1"/>
  <c r="AM66" i="1" s="1"/>
  <c r="AN66" i="1" s="1"/>
  <c r="AP66" i="1" s="1"/>
  <c r="AQ66" i="1" s="1"/>
  <c r="AC103" i="1"/>
  <c r="AD103" i="1"/>
  <c r="AF103" i="1" s="1"/>
  <c r="AB103" i="1" s="1"/>
  <c r="AE103" i="1"/>
  <c r="AA104" i="1"/>
  <c r="AC71" i="1"/>
  <c r="AD71" i="1"/>
  <c r="AK38" i="1"/>
  <c r="AM38" i="1" s="1"/>
  <c r="AN38" i="1" s="1"/>
  <c r="AP38" i="1" s="1"/>
  <c r="AQ38" i="1"/>
  <c r="AB47" i="1"/>
  <c r="AM24" i="1"/>
  <c r="AN24" i="1" s="1"/>
  <c r="AP24" i="1" s="1"/>
  <c r="AQ24" i="1" s="1"/>
  <c r="AS24" i="1" s="1"/>
  <c r="AT24" i="1" s="1"/>
  <c r="AP90" i="1" l="1"/>
  <c r="AQ90" i="1" s="1"/>
  <c r="AS90" i="1" s="1"/>
  <c r="AT90" i="1" s="1"/>
  <c r="AR106" i="1"/>
  <c r="AL106" i="1"/>
  <c r="AI107" i="1"/>
  <c r="AO106" i="1"/>
  <c r="AJ67" i="1"/>
  <c r="AS66" i="1"/>
  <c r="AT66" i="1" s="1"/>
  <c r="AC104" i="1"/>
  <c r="AD104" i="1"/>
  <c r="AF104" i="1" s="1"/>
  <c r="AB104" i="1" s="1"/>
  <c r="AE104" i="1"/>
  <c r="AA105" i="1"/>
  <c r="AE71" i="1"/>
  <c r="AS38" i="1"/>
  <c r="AC48" i="1"/>
  <c r="AE48" i="1" s="1"/>
  <c r="AD48" i="1"/>
  <c r="AF48" i="1" s="1"/>
  <c r="AB48" i="1" s="1"/>
  <c r="AI108" i="1" l="1"/>
  <c r="AO107" i="1"/>
  <c r="AL107" i="1"/>
  <c r="AR107" i="1"/>
  <c r="AJ91" i="1"/>
  <c r="AK67" i="1"/>
  <c r="AM67" i="1" s="1"/>
  <c r="AN67" i="1" s="1"/>
  <c r="AC105" i="1"/>
  <c r="AD105" i="1"/>
  <c r="AF105" i="1" s="1"/>
  <c r="AB105" i="1" s="1"/>
  <c r="AA106" i="1"/>
  <c r="AE105" i="1"/>
  <c r="AF71" i="1"/>
  <c r="AB71" i="1" s="1"/>
  <c r="AT38" i="1"/>
  <c r="AC49" i="1"/>
  <c r="AE49" i="1" s="1"/>
  <c r="AD49" i="1"/>
  <c r="AR108" i="1" l="1"/>
  <c r="AL108" i="1"/>
  <c r="AI109" i="1"/>
  <c r="AO108" i="1"/>
  <c r="AK91" i="1"/>
  <c r="AM91" i="1" s="1"/>
  <c r="AN91" i="1" s="1"/>
  <c r="AP91" i="1" s="1"/>
  <c r="AQ91" i="1" s="1"/>
  <c r="AS91" i="1" s="1"/>
  <c r="AT91" i="1" s="1"/>
  <c r="AP67" i="1"/>
  <c r="AQ67" i="1" s="1"/>
  <c r="AS67" i="1" s="1"/>
  <c r="AT67" i="1" s="1"/>
  <c r="AC106" i="1"/>
  <c r="AD106" i="1"/>
  <c r="AF106" i="1" s="1"/>
  <c r="AB106" i="1" s="1"/>
  <c r="AE106" i="1"/>
  <c r="AA107" i="1"/>
  <c r="AD72" i="1"/>
  <c r="AC72" i="1"/>
  <c r="AE72" i="1" s="1"/>
  <c r="AF72" i="1" s="1"/>
  <c r="AB72" i="1" s="1"/>
  <c r="AJ39" i="1"/>
  <c r="AF49" i="1"/>
  <c r="AB49" i="1" s="1"/>
  <c r="AI110" i="1" l="1"/>
  <c r="AO109" i="1"/>
  <c r="AL109" i="1"/>
  <c r="AR109" i="1"/>
  <c r="AJ92" i="1"/>
  <c r="AJ68" i="1"/>
  <c r="AK68" i="1" s="1"/>
  <c r="AM68" i="1" s="1"/>
  <c r="AN68" i="1" s="1"/>
  <c r="AP68" i="1" s="1"/>
  <c r="AQ68" i="1" s="1"/>
  <c r="AC107" i="1"/>
  <c r="AD107" i="1"/>
  <c r="AF107" i="1" s="1"/>
  <c r="AB107" i="1" s="1"/>
  <c r="AE107" i="1"/>
  <c r="AA108" i="1"/>
  <c r="AC73" i="1"/>
  <c r="AE73" i="1" s="1"/>
  <c r="AD73" i="1"/>
  <c r="AF73" i="1" s="1"/>
  <c r="AK39" i="1"/>
  <c r="AM39" i="1" s="1"/>
  <c r="AN39" i="1" s="1"/>
  <c r="AP39" i="1" s="1"/>
  <c r="AQ39" i="1" s="1"/>
  <c r="AS39" i="1" s="1"/>
  <c r="AT39" i="1" s="1"/>
  <c r="AC50" i="1"/>
  <c r="AE50" i="1" s="1"/>
  <c r="AD50" i="1"/>
  <c r="AF50" i="1" s="1"/>
  <c r="AB50" i="1" s="1"/>
  <c r="AK92" i="1" l="1"/>
  <c r="AM92" i="1" s="1"/>
  <c r="AN92" i="1" s="1"/>
  <c r="AP92" i="1" s="1"/>
  <c r="AQ92" i="1" s="1"/>
  <c r="AS92" i="1" s="1"/>
  <c r="AT92" i="1" s="1"/>
  <c r="AR110" i="1"/>
  <c r="AL110" i="1"/>
  <c r="AI111" i="1"/>
  <c r="AO110" i="1"/>
  <c r="AS68" i="1"/>
  <c r="AT68" i="1" s="1"/>
  <c r="AJ69" i="1"/>
  <c r="AC108" i="1"/>
  <c r="AE108" i="1" s="1"/>
  <c r="AD108" i="1"/>
  <c r="AF108" i="1" s="1"/>
  <c r="AB108" i="1" s="1"/>
  <c r="AA109" i="1"/>
  <c r="AB73" i="1"/>
  <c r="AJ40" i="1"/>
  <c r="AJ93" i="1" l="1"/>
  <c r="AI112" i="1"/>
  <c r="AO111" i="1"/>
  <c r="AL111" i="1"/>
  <c r="AR111" i="1"/>
  <c r="AK69" i="1"/>
  <c r="AM69" i="1" s="1"/>
  <c r="AN69" i="1" s="1"/>
  <c r="AC109" i="1"/>
  <c r="AD109" i="1"/>
  <c r="AF109" i="1" s="1"/>
  <c r="AB109" i="1" s="1"/>
  <c r="AA110" i="1"/>
  <c r="AE109" i="1"/>
  <c r="AC74" i="1"/>
  <c r="AE74" i="1" s="1"/>
  <c r="AD74" i="1"/>
  <c r="AF74" i="1" s="1"/>
  <c r="AK40" i="1"/>
  <c r="AM40" i="1" s="1"/>
  <c r="AN40" i="1" s="1"/>
  <c r="AP40" i="1" s="1"/>
  <c r="AQ40" i="1" s="1"/>
  <c r="AS40" i="1" s="1"/>
  <c r="AR112" i="1" l="1"/>
  <c r="AL112" i="1"/>
  <c r="AI113" i="1"/>
  <c r="AO112" i="1"/>
  <c r="AK93" i="1"/>
  <c r="AM93" i="1" s="1"/>
  <c r="AN93" i="1" s="1"/>
  <c r="AP93" i="1" s="1"/>
  <c r="AQ93" i="1" s="1"/>
  <c r="AS93" i="1" s="1"/>
  <c r="AT93" i="1" s="1"/>
  <c r="AP69" i="1"/>
  <c r="AQ69" i="1" s="1"/>
  <c r="AS69" i="1" s="1"/>
  <c r="AT69" i="1" s="1"/>
  <c r="AC110" i="1"/>
  <c r="AD110" i="1"/>
  <c r="AF110" i="1" s="1"/>
  <c r="AB110" i="1" s="1"/>
  <c r="AE110" i="1"/>
  <c r="AA111" i="1"/>
  <c r="AB74" i="1"/>
  <c r="AT40" i="1"/>
  <c r="AI114" i="1" l="1"/>
  <c r="AO113" i="1"/>
  <c r="AL113" i="1"/>
  <c r="AR113" i="1"/>
  <c r="AJ94" i="1"/>
  <c r="AJ70" i="1"/>
  <c r="AC111" i="1"/>
  <c r="AD111" i="1"/>
  <c r="AF111" i="1" s="1"/>
  <c r="AB111" i="1" s="1"/>
  <c r="AE111" i="1"/>
  <c r="AA112" i="1"/>
  <c r="AD75" i="1"/>
  <c r="AC75" i="1"/>
  <c r="AK41" i="1"/>
  <c r="AM41" i="1" s="1"/>
  <c r="AN41" i="1" s="1"/>
  <c r="AP41" i="1" s="1"/>
  <c r="AQ41" i="1" s="1"/>
  <c r="AJ41" i="1"/>
  <c r="AK94" i="1" l="1"/>
  <c r="AM94" i="1" s="1"/>
  <c r="AN94" i="1" s="1"/>
  <c r="AP94" i="1" s="1"/>
  <c r="AQ94" i="1" s="1"/>
  <c r="AS94" i="1" s="1"/>
  <c r="AT94" i="1" s="1"/>
  <c r="AR114" i="1"/>
  <c r="AL114" i="1"/>
  <c r="AI115" i="1"/>
  <c r="AO114" i="1"/>
  <c r="AK70" i="1"/>
  <c r="AM70" i="1" s="1"/>
  <c r="AN70" i="1" s="1"/>
  <c r="AP70" i="1" s="1"/>
  <c r="AC112" i="1"/>
  <c r="AD112" i="1"/>
  <c r="AF112" i="1" s="1"/>
  <c r="AB112" i="1" s="1"/>
  <c r="AE112" i="1"/>
  <c r="AA113" i="1"/>
  <c r="AE75" i="1"/>
  <c r="AF75" i="1" s="1"/>
  <c r="AB75" i="1" s="1"/>
  <c r="AS41" i="1"/>
  <c r="AJ95" i="1" l="1"/>
  <c r="AI116" i="1"/>
  <c r="AO115" i="1"/>
  <c r="AL115" i="1"/>
  <c r="AR115" i="1"/>
  <c r="AQ70" i="1"/>
  <c r="AC113" i="1"/>
  <c r="AD113" i="1"/>
  <c r="AF113" i="1" s="1"/>
  <c r="AB113" i="1" s="1"/>
  <c r="AA114" i="1"/>
  <c r="AE113" i="1"/>
  <c r="AD76" i="1"/>
  <c r="AC76" i="1"/>
  <c r="AT41" i="1"/>
  <c r="AR116" i="1" l="1"/>
  <c r="AL116" i="1"/>
  <c r="AI117" i="1"/>
  <c r="AO116" i="1"/>
  <c r="AK95" i="1"/>
  <c r="AM95" i="1" s="1"/>
  <c r="AN95" i="1" s="1"/>
  <c r="AP95" i="1" s="1"/>
  <c r="AQ95" i="1" s="1"/>
  <c r="AS95" i="1" s="1"/>
  <c r="AT95" i="1" s="1"/>
  <c r="AS70" i="1"/>
  <c r="AC114" i="1"/>
  <c r="AD114" i="1"/>
  <c r="AF114" i="1" s="1"/>
  <c r="AB114" i="1" s="1"/>
  <c r="AE114" i="1"/>
  <c r="AA115" i="1"/>
  <c r="AE76" i="1"/>
  <c r="AF76" i="1" s="1"/>
  <c r="AB76" i="1" s="1"/>
  <c r="AJ42" i="1"/>
  <c r="AJ96" i="1" l="1"/>
  <c r="AI118" i="1"/>
  <c r="AO117" i="1"/>
  <c r="AL117" i="1"/>
  <c r="AR117" i="1"/>
  <c r="AJ71" i="1"/>
  <c r="AT70" i="1"/>
  <c r="AK71" i="1"/>
  <c r="AM71" i="1" s="1"/>
  <c r="AN71" i="1" s="1"/>
  <c r="AC115" i="1"/>
  <c r="AD115" i="1"/>
  <c r="AF115" i="1" s="1"/>
  <c r="AB115" i="1" s="1"/>
  <c r="AE115" i="1"/>
  <c r="AA116" i="1"/>
  <c r="AC77" i="1"/>
  <c r="AE77" i="1" s="1"/>
  <c r="AD77" i="1"/>
  <c r="AK42" i="1"/>
  <c r="AM42" i="1" s="1"/>
  <c r="AN42" i="1" s="1"/>
  <c r="AP42" i="1" s="1"/>
  <c r="AQ42" i="1" s="1"/>
  <c r="AS42" i="1" s="1"/>
  <c r="AT42" i="1"/>
  <c r="AK96" i="1" l="1"/>
  <c r="AM96" i="1" s="1"/>
  <c r="AN96" i="1" s="1"/>
  <c r="AP96" i="1" s="1"/>
  <c r="AQ96" i="1" s="1"/>
  <c r="AS96" i="1" s="1"/>
  <c r="AT96" i="1" s="1"/>
  <c r="AR118" i="1"/>
  <c r="AL118" i="1"/>
  <c r="AI119" i="1"/>
  <c r="AO118" i="1"/>
  <c r="AP71" i="1"/>
  <c r="AQ71" i="1" s="1"/>
  <c r="AC116" i="1"/>
  <c r="AE116" i="1" s="1"/>
  <c r="AD116" i="1"/>
  <c r="AA117" i="1"/>
  <c r="AF77" i="1"/>
  <c r="AB77" i="1" s="1"/>
  <c r="AJ43" i="1"/>
  <c r="AJ97" i="1" l="1"/>
  <c r="AI120" i="1"/>
  <c r="AO119" i="1"/>
  <c r="AR119" i="1"/>
  <c r="AL119" i="1"/>
  <c r="AS71" i="1"/>
  <c r="AF116" i="1"/>
  <c r="AB116" i="1" s="1"/>
  <c r="AA118" i="1"/>
  <c r="AK43" i="1"/>
  <c r="AM43" i="1" s="1"/>
  <c r="AN43" i="1" s="1"/>
  <c r="AP43" i="1" s="1"/>
  <c r="AQ43" i="1" s="1"/>
  <c r="AS43" i="1" s="1"/>
  <c r="AT43" i="1" s="1"/>
  <c r="AR120" i="1" l="1"/>
  <c r="AL120" i="1"/>
  <c r="AI121" i="1"/>
  <c r="AO120" i="1"/>
  <c r="AK97" i="1"/>
  <c r="AM97" i="1" s="1"/>
  <c r="AN97" i="1" s="1"/>
  <c r="AP97" i="1" s="1"/>
  <c r="AQ97" i="1" s="1"/>
  <c r="AS97" i="1" s="1"/>
  <c r="AT97" i="1" s="1"/>
  <c r="AJ72" i="1"/>
  <c r="AT71" i="1"/>
  <c r="AA119" i="1"/>
  <c r="AC117" i="1"/>
  <c r="AE117" i="1" s="1"/>
  <c r="AD117" i="1"/>
  <c r="AF117" i="1" s="1"/>
  <c r="AB117" i="1" s="1"/>
  <c r="AJ44" i="1"/>
  <c r="AM44" i="1" s="1"/>
  <c r="AN44" i="1" s="1"/>
  <c r="AP44" i="1" s="1"/>
  <c r="AQ44" i="1" s="1"/>
  <c r="AK44" i="1"/>
  <c r="AI122" i="1" l="1"/>
  <c r="AO121" i="1"/>
  <c r="AL121" i="1"/>
  <c r="AR121" i="1"/>
  <c r="AJ98" i="1"/>
  <c r="AP72" i="1"/>
  <c r="AQ72" i="1" s="1"/>
  <c r="AS72" i="1" s="1"/>
  <c r="AT72" i="1" s="1"/>
  <c r="AK72" i="1"/>
  <c r="AM72" i="1" s="1"/>
  <c r="AN72" i="1" s="1"/>
  <c r="AC118" i="1"/>
  <c r="AE118" i="1" s="1"/>
  <c r="AD118" i="1"/>
  <c r="AF118" i="1" s="1"/>
  <c r="AB118" i="1" s="1"/>
  <c r="AA120" i="1"/>
  <c r="AS44" i="1"/>
  <c r="AK98" i="1" l="1"/>
  <c r="AR122" i="1"/>
  <c r="AL122" i="1"/>
  <c r="AI123" i="1"/>
  <c r="AO122" i="1"/>
  <c r="AJ73" i="1"/>
  <c r="AK73" i="1" s="1"/>
  <c r="AM73" i="1" s="1"/>
  <c r="AN73" i="1" s="1"/>
  <c r="AP73" i="1" s="1"/>
  <c r="AC119" i="1"/>
  <c r="AE119" i="1" s="1"/>
  <c r="AD119" i="1"/>
  <c r="AF119" i="1" s="1"/>
  <c r="AB119" i="1" s="1"/>
  <c r="AA121" i="1"/>
  <c r="AT44" i="1"/>
  <c r="AJ45" i="1" s="1"/>
  <c r="AM98" i="1" l="1"/>
  <c r="AN98" i="1" s="1"/>
  <c r="AP98" i="1" s="1"/>
  <c r="AQ98" i="1" s="1"/>
  <c r="AS98" i="1" s="1"/>
  <c r="AT98" i="1" s="1"/>
  <c r="AI124" i="1"/>
  <c r="AO123" i="1"/>
  <c r="AL123" i="1"/>
  <c r="AR123" i="1"/>
  <c r="AQ73" i="1"/>
  <c r="AC120" i="1"/>
  <c r="AE120" i="1" s="1"/>
  <c r="AD120" i="1"/>
  <c r="AF120" i="1" s="1"/>
  <c r="AB120" i="1" s="1"/>
  <c r="AA122" i="1"/>
  <c r="AK45" i="1"/>
  <c r="AM45" i="1" s="1"/>
  <c r="AN45" i="1" s="1"/>
  <c r="AJ46" i="1" s="1"/>
  <c r="AP45" i="1"/>
  <c r="AQ45" i="1" s="1"/>
  <c r="AS45" i="1" s="1"/>
  <c r="AT45" i="1" s="1"/>
  <c r="AR124" i="1" l="1"/>
  <c r="AL124" i="1"/>
  <c r="AI125" i="1"/>
  <c r="AO124" i="1"/>
  <c r="AJ99" i="1"/>
  <c r="AS73" i="1"/>
  <c r="AC121" i="1"/>
  <c r="AE121" i="1" s="1"/>
  <c r="AD121" i="1"/>
  <c r="AF121" i="1" s="1"/>
  <c r="AB121" i="1" s="1"/>
  <c r="AA123" i="1"/>
  <c r="AI126" i="1" l="1"/>
  <c r="AO125" i="1"/>
  <c r="AL125" i="1"/>
  <c r="AR125" i="1"/>
  <c r="AM99" i="1"/>
  <c r="AN99" i="1" s="1"/>
  <c r="AP99" i="1" s="1"/>
  <c r="AQ99" i="1" s="1"/>
  <c r="AS99" i="1" s="1"/>
  <c r="AT99" i="1" s="1"/>
  <c r="AK99" i="1"/>
  <c r="AJ74" i="1"/>
  <c r="AT73" i="1"/>
  <c r="AK74" i="1"/>
  <c r="AM74" i="1" s="1"/>
  <c r="AN74" i="1" s="1"/>
  <c r="AP74" i="1" s="1"/>
  <c r="AQ74" i="1" s="1"/>
  <c r="AC122" i="1"/>
  <c r="AE122" i="1" s="1"/>
  <c r="AD122" i="1"/>
  <c r="AF122" i="1" s="1"/>
  <c r="AB122" i="1" s="1"/>
  <c r="AA124" i="1"/>
  <c r="AK46" i="1"/>
  <c r="AJ100" i="1" l="1"/>
  <c r="AR126" i="1"/>
  <c r="AL126" i="1"/>
  <c r="AI127" i="1"/>
  <c r="AO126" i="1"/>
  <c r="AS74" i="1"/>
  <c r="AC123" i="1"/>
  <c r="AE123" i="1" s="1"/>
  <c r="AD123" i="1"/>
  <c r="AF123" i="1" s="1"/>
  <c r="AB123" i="1" s="1"/>
  <c r="AA125" i="1"/>
  <c r="AM46" i="1"/>
  <c r="AN46" i="1" s="1"/>
  <c r="AP46" i="1" s="1"/>
  <c r="AQ46" i="1"/>
  <c r="AI128" i="1" l="1"/>
  <c r="AO127" i="1"/>
  <c r="AL127" i="1"/>
  <c r="AR127" i="1"/>
  <c r="AK100" i="1"/>
  <c r="AT74" i="1"/>
  <c r="AJ75" i="1" s="1"/>
  <c r="AK75" i="1" s="1"/>
  <c r="AM75" i="1" s="1"/>
  <c r="AN75" i="1" s="1"/>
  <c r="AP75" i="1" s="1"/>
  <c r="AQ75" i="1" s="1"/>
  <c r="AS75" i="1" s="1"/>
  <c r="AT75" i="1" s="1"/>
  <c r="AC124" i="1"/>
  <c r="AE124" i="1" s="1"/>
  <c r="AD124" i="1"/>
  <c r="AF124" i="1" s="1"/>
  <c r="AB124" i="1" s="1"/>
  <c r="AA126" i="1"/>
  <c r="AS46" i="1"/>
  <c r="AM100" i="1" l="1"/>
  <c r="AN100" i="1" s="1"/>
  <c r="AP100" i="1" s="1"/>
  <c r="AQ100" i="1" s="1"/>
  <c r="AS100" i="1" s="1"/>
  <c r="AT100" i="1" s="1"/>
  <c r="AR128" i="1"/>
  <c r="AL128" i="1"/>
  <c r="AO128" i="1"/>
  <c r="AI129" i="1"/>
  <c r="AJ76" i="1"/>
  <c r="AC125" i="1"/>
  <c r="AE125" i="1" s="1"/>
  <c r="AD125" i="1"/>
  <c r="AF125" i="1" s="1"/>
  <c r="AB125" i="1" s="1"/>
  <c r="AA127" i="1"/>
  <c r="AT46" i="1"/>
  <c r="AI130" i="1" l="1"/>
  <c r="AO129" i="1"/>
  <c r="AR129" i="1"/>
  <c r="AL129" i="1"/>
  <c r="AJ101" i="1"/>
  <c r="AK76" i="1"/>
  <c r="AM76" i="1" s="1"/>
  <c r="AN76" i="1" s="1"/>
  <c r="AP76" i="1" s="1"/>
  <c r="AQ76" i="1" s="1"/>
  <c r="AS76" i="1" s="1"/>
  <c r="AT76" i="1" s="1"/>
  <c r="AC126" i="1"/>
  <c r="AE126" i="1" s="1"/>
  <c r="AD126" i="1"/>
  <c r="AF126" i="1" s="1"/>
  <c r="AB126" i="1" s="1"/>
  <c r="AA128" i="1"/>
  <c r="AJ47" i="1"/>
  <c r="AR130" i="1" l="1"/>
  <c r="AL130" i="1"/>
  <c r="AO130" i="1"/>
  <c r="AI131" i="1"/>
  <c r="AK101" i="1"/>
  <c r="AM101" i="1" s="1"/>
  <c r="AN101" i="1" s="1"/>
  <c r="AP101" i="1" s="1"/>
  <c r="AQ101" i="1" s="1"/>
  <c r="AS101" i="1" s="1"/>
  <c r="AT101" i="1" s="1"/>
  <c r="AJ77" i="1"/>
  <c r="AC127" i="1"/>
  <c r="AE127" i="1" s="1"/>
  <c r="AD127" i="1"/>
  <c r="AF127" i="1" s="1"/>
  <c r="AB127" i="1" s="1"/>
  <c r="AA129" i="1"/>
  <c r="AK47" i="1"/>
  <c r="AM47" i="1" s="1"/>
  <c r="AN47" i="1" s="1"/>
  <c r="AP47" i="1" s="1"/>
  <c r="AQ47" i="1" s="1"/>
  <c r="AS47" i="1" s="1"/>
  <c r="AT47" i="1" s="1"/>
  <c r="AI132" i="1" l="1"/>
  <c r="AL131" i="1"/>
  <c r="AO131" i="1"/>
  <c r="AR131" i="1"/>
  <c r="AJ102" i="1"/>
  <c r="AK77" i="1"/>
  <c r="AM77" i="1" s="1"/>
  <c r="AN77" i="1"/>
  <c r="AC128" i="1"/>
  <c r="AE128" i="1" s="1"/>
  <c r="AD128" i="1"/>
  <c r="AF128" i="1" s="1"/>
  <c r="AB128" i="1" s="1"/>
  <c r="AA130" i="1"/>
  <c r="AJ48" i="1"/>
  <c r="AK102" i="1" l="1"/>
  <c r="AM102" i="1" s="1"/>
  <c r="AN102" i="1" s="1"/>
  <c r="AP102" i="1" s="1"/>
  <c r="AQ102" i="1" s="1"/>
  <c r="AS102" i="1" s="1"/>
  <c r="AT102" i="1" s="1"/>
  <c r="AR132" i="1"/>
  <c r="AL132" i="1"/>
  <c r="AI133" i="1"/>
  <c r="AO132" i="1"/>
  <c r="AP77" i="1"/>
  <c r="AQ77" i="1" s="1"/>
  <c r="AC129" i="1"/>
  <c r="AE129" i="1" s="1"/>
  <c r="AD129" i="1"/>
  <c r="AF129" i="1" s="1"/>
  <c r="AB129" i="1" s="1"/>
  <c r="AA131" i="1"/>
  <c r="AK48" i="1"/>
  <c r="AM48" i="1" s="1"/>
  <c r="AN48" i="1" s="1"/>
  <c r="AP48" i="1" s="1"/>
  <c r="AQ48" i="1" s="1"/>
  <c r="AS48" i="1" s="1"/>
  <c r="AJ103" i="1" l="1"/>
  <c r="AO133" i="1"/>
  <c r="AR133" i="1"/>
  <c r="AL133" i="1"/>
  <c r="AI134" i="1"/>
  <c r="AS77" i="1"/>
  <c r="AT77" i="1" s="1"/>
  <c r="AC130" i="1"/>
  <c r="AE130" i="1" s="1"/>
  <c r="AD130" i="1"/>
  <c r="AF130" i="1" s="1"/>
  <c r="AB130" i="1" s="1"/>
  <c r="AA132" i="1"/>
  <c r="AJ49" i="1"/>
  <c r="AT48" i="1"/>
  <c r="AR134" i="1" l="1"/>
  <c r="AL134" i="1"/>
  <c r="AI135" i="1"/>
  <c r="AO134" i="1"/>
  <c r="AK103" i="1"/>
  <c r="AM103" i="1" s="1"/>
  <c r="AN103" i="1" s="1"/>
  <c r="AP103" i="1" s="1"/>
  <c r="AQ103" i="1" s="1"/>
  <c r="AS103" i="1" s="1"/>
  <c r="AT103" i="1" s="1"/>
  <c r="AC131" i="1"/>
  <c r="AE131" i="1" s="1"/>
  <c r="AD131" i="1"/>
  <c r="AF131" i="1" s="1"/>
  <c r="AB131" i="1" s="1"/>
  <c r="AA133" i="1"/>
  <c r="AK49" i="1"/>
  <c r="AM49" i="1" s="1"/>
  <c r="AN49" i="1" s="1"/>
  <c r="AP49" i="1" s="1"/>
  <c r="AQ49" i="1" s="1"/>
  <c r="AR135" i="1" l="1"/>
  <c r="AL135" i="1"/>
  <c r="AI136" i="1"/>
  <c r="AO135" i="1"/>
  <c r="AJ104" i="1"/>
  <c r="AC132" i="1"/>
  <c r="AE132" i="1" s="1"/>
  <c r="AD132" i="1"/>
  <c r="AF132" i="1" s="1"/>
  <c r="AB132" i="1" s="1"/>
  <c r="AA134" i="1"/>
  <c r="AS49" i="1"/>
  <c r="AO136" i="1" l="1"/>
  <c r="AR136" i="1"/>
  <c r="AL136" i="1"/>
  <c r="AI137" i="1"/>
  <c r="AM104" i="1"/>
  <c r="AN104" i="1" s="1"/>
  <c r="AP104" i="1" s="1"/>
  <c r="AQ104" i="1" s="1"/>
  <c r="AS104" i="1" s="1"/>
  <c r="AT104" i="1" s="1"/>
  <c r="AK104" i="1"/>
  <c r="AC133" i="1"/>
  <c r="AE133" i="1" s="1"/>
  <c r="AD133" i="1"/>
  <c r="AF133" i="1" s="1"/>
  <c r="AB133" i="1" s="1"/>
  <c r="AA135" i="1"/>
  <c r="AK50" i="1"/>
  <c r="AT49" i="1"/>
  <c r="AJ50" i="1" s="1"/>
  <c r="AJ105" i="1" l="1"/>
  <c r="AR137" i="1"/>
  <c r="AL137" i="1"/>
  <c r="AI138" i="1"/>
  <c r="AO137" i="1"/>
  <c r="AC134" i="1"/>
  <c r="AE134" i="1" s="1"/>
  <c r="AD134" i="1"/>
  <c r="AF134" i="1" s="1"/>
  <c r="AB134" i="1" s="1"/>
  <c r="AA136" i="1"/>
  <c r="AM50" i="1"/>
  <c r="AN50" i="1" s="1"/>
  <c r="AP50" i="1" s="1"/>
  <c r="AQ50" i="1" s="1"/>
  <c r="AO138" i="1" l="1"/>
  <c r="AR138" i="1"/>
  <c r="AL138" i="1"/>
  <c r="AI139" i="1"/>
  <c r="AK105" i="1"/>
  <c r="AM105" i="1" s="1"/>
  <c r="AN105" i="1" s="1"/>
  <c r="AP105" i="1" s="1"/>
  <c r="AQ105" i="1" s="1"/>
  <c r="AS105" i="1" s="1"/>
  <c r="AT105" i="1" s="1"/>
  <c r="AC135" i="1"/>
  <c r="AE135" i="1" s="1"/>
  <c r="AD135" i="1"/>
  <c r="AF135" i="1" s="1"/>
  <c r="AB135" i="1" s="1"/>
  <c r="AA137" i="1"/>
  <c r="AS50" i="1"/>
  <c r="AT50" i="1" s="1"/>
  <c r="AJ106" i="1" l="1"/>
  <c r="AR139" i="1"/>
  <c r="AL139" i="1"/>
  <c r="AI140" i="1"/>
  <c r="AO139" i="1"/>
  <c r="AC136" i="1"/>
  <c r="AE136" i="1" s="1"/>
  <c r="AD136" i="1"/>
  <c r="AF136" i="1" s="1"/>
  <c r="AB136" i="1" s="1"/>
  <c r="AA138" i="1"/>
  <c r="AK106" i="1" l="1"/>
  <c r="AM106" i="1" s="1"/>
  <c r="AN106" i="1" s="1"/>
  <c r="AP106" i="1" s="1"/>
  <c r="AQ106" i="1" s="1"/>
  <c r="AS106" i="1" s="1"/>
  <c r="AT106" i="1" s="1"/>
  <c r="AO140" i="1"/>
  <c r="AR140" i="1"/>
  <c r="AL140" i="1"/>
  <c r="AI141" i="1"/>
  <c r="AC137" i="1"/>
  <c r="AE137" i="1" s="1"/>
  <c r="AD137" i="1"/>
  <c r="AF137" i="1" s="1"/>
  <c r="AB137" i="1" s="1"/>
  <c r="AA139" i="1"/>
  <c r="AR141" i="1" l="1"/>
  <c r="AL141" i="1"/>
  <c r="AI142" i="1"/>
  <c r="AO141" i="1"/>
  <c r="AJ107" i="1"/>
  <c r="AC138" i="1"/>
  <c r="AE138" i="1" s="1"/>
  <c r="AD138" i="1"/>
  <c r="AF138" i="1" s="1"/>
  <c r="AB138" i="1" s="1"/>
  <c r="AA140" i="1"/>
  <c r="AK107" i="1" l="1"/>
  <c r="AM107" i="1" s="1"/>
  <c r="AN107" i="1" s="1"/>
  <c r="AP107" i="1" s="1"/>
  <c r="AQ107" i="1" s="1"/>
  <c r="AS107" i="1" s="1"/>
  <c r="AT107" i="1" s="1"/>
  <c r="AO142" i="1"/>
  <c r="AR142" i="1"/>
  <c r="AL142" i="1"/>
  <c r="AI143" i="1"/>
  <c r="AC139" i="1"/>
  <c r="AE139" i="1" s="1"/>
  <c r="AD139" i="1"/>
  <c r="AF139" i="1" s="1"/>
  <c r="AB139" i="1" s="1"/>
  <c r="AA141" i="1"/>
  <c r="AR143" i="1" l="1"/>
  <c r="AL143" i="1"/>
  <c r="AI144" i="1"/>
  <c r="AO143" i="1"/>
  <c r="AJ108" i="1"/>
  <c r="AC140" i="1"/>
  <c r="AE140" i="1" s="1"/>
  <c r="AD140" i="1"/>
  <c r="AF140" i="1" s="1"/>
  <c r="AB140" i="1" s="1"/>
  <c r="AA142" i="1"/>
  <c r="AK108" i="1" l="1"/>
  <c r="AM108" i="1" s="1"/>
  <c r="AN108" i="1" s="1"/>
  <c r="AP108" i="1" s="1"/>
  <c r="AQ108" i="1" s="1"/>
  <c r="AS108" i="1" s="1"/>
  <c r="AT108" i="1" s="1"/>
  <c r="AO144" i="1"/>
  <c r="AR144" i="1"/>
  <c r="AL144" i="1"/>
  <c r="AI145" i="1"/>
  <c r="AC141" i="1"/>
  <c r="AE141" i="1" s="1"/>
  <c r="AD141" i="1"/>
  <c r="AF141" i="1" s="1"/>
  <c r="AB141" i="1" s="1"/>
  <c r="AA143" i="1"/>
  <c r="AJ109" i="1" l="1"/>
  <c r="AR145" i="1"/>
  <c r="AL145" i="1"/>
  <c r="AI146" i="1"/>
  <c r="AO145" i="1"/>
  <c r="AC142" i="1"/>
  <c r="AE142" i="1" s="1"/>
  <c r="AD142" i="1"/>
  <c r="AF142" i="1" s="1"/>
  <c r="AB142" i="1" s="1"/>
  <c r="AA144" i="1"/>
  <c r="AO146" i="1" l="1"/>
  <c r="AR146" i="1"/>
  <c r="AL146" i="1"/>
  <c r="AI147" i="1"/>
  <c r="AK109" i="1"/>
  <c r="AM109" i="1" s="1"/>
  <c r="AN109" i="1" s="1"/>
  <c r="AP109" i="1" s="1"/>
  <c r="AQ109" i="1" s="1"/>
  <c r="AS109" i="1" s="1"/>
  <c r="AT109" i="1" s="1"/>
  <c r="AC143" i="1"/>
  <c r="AE143" i="1" s="1"/>
  <c r="AD143" i="1"/>
  <c r="AF143" i="1" s="1"/>
  <c r="AB143" i="1" s="1"/>
  <c r="AA145" i="1"/>
  <c r="AR147" i="1" l="1"/>
  <c r="AL147" i="1"/>
  <c r="AI148" i="1"/>
  <c r="AO147" i="1"/>
  <c r="AJ110" i="1"/>
  <c r="AC144" i="1"/>
  <c r="AE144" i="1" s="1"/>
  <c r="AD144" i="1"/>
  <c r="AF144" i="1" s="1"/>
  <c r="AB144" i="1" s="1"/>
  <c r="AA146" i="1"/>
  <c r="AK110" i="1" l="1"/>
  <c r="AM110" i="1" s="1"/>
  <c r="AN110" i="1" s="1"/>
  <c r="AP110" i="1" s="1"/>
  <c r="AQ110" i="1" s="1"/>
  <c r="AS110" i="1" s="1"/>
  <c r="AT110" i="1" s="1"/>
  <c r="AO148" i="1"/>
  <c r="AR148" i="1"/>
  <c r="AL148" i="1"/>
  <c r="AI149" i="1"/>
  <c r="AC145" i="1"/>
  <c r="AE145" i="1" s="1"/>
  <c r="AD145" i="1"/>
  <c r="AF145" i="1" s="1"/>
  <c r="AB145" i="1" s="1"/>
  <c r="AA147" i="1"/>
  <c r="AJ111" i="1" l="1"/>
  <c r="AR149" i="1"/>
  <c r="AL149" i="1"/>
  <c r="AI150" i="1"/>
  <c r="AO149" i="1"/>
  <c r="AC146" i="1"/>
  <c r="AE146" i="1" s="1"/>
  <c r="AD146" i="1"/>
  <c r="AF146" i="1" s="1"/>
  <c r="AB146" i="1" s="1"/>
  <c r="AA148" i="1"/>
  <c r="AO150" i="1" l="1"/>
  <c r="AR150" i="1"/>
  <c r="AL150" i="1"/>
  <c r="AI151" i="1"/>
  <c r="AK111" i="1"/>
  <c r="AM111" i="1" s="1"/>
  <c r="AN111" i="1" s="1"/>
  <c r="AP111" i="1" s="1"/>
  <c r="AQ111" i="1" s="1"/>
  <c r="AS111" i="1" s="1"/>
  <c r="AT111" i="1" s="1"/>
  <c r="AC147" i="1"/>
  <c r="AE147" i="1" s="1"/>
  <c r="AD147" i="1"/>
  <c r="AF147" i="1" s="1"/>
  <c r="AB147" i="1" s="1"/>
  <c r="AA149" i="1"/>
  <c r="AR151" i="1" l="1"/>
  <c r="AL151" i="1"/>
  <c r="AI152" i="1"/>
  <c r="AO151" i="1"/>
  <c r="AJ112" i="1"/>
  <c r="AC148" i="1"/>
  <c r="AE148" i="1" s="1"/>
  <c r="AD148" i="1"/>
  <c r="AF148" i="1" s="1"/>
  <c r="AB148" i="1" s="1"/>
  <c r="AA150" i="1"/>
  <c r="AK112" i="1" l="1"/>
  <c r="AM112" i="1" s="1"/>
  <c r="AN112" i="1" s="1"/>
  <c r="AP112" i="1" s="1"/>
  <c r="AQ112" i="1" s="1"/>
  <c r="AS112" i="1" s="1"/>
  <c r="AT112" i="1" s="1"/>
  <c r="AO152" i="1"/>
  <c r="AR152" i="1"/>
  <c r="AL152" i="1"/>
  <c r="AI153" i="1"/>
  <c r="AC149" i="1"/>
  <c r="AE149" i="1" s="1"/>
  <c r="AD149" i="1"/>
  <c r="AF149" i="1" s="1"/>
  <c r="AB149" i="1" s="1"/>
  <c r="AA151" i="1"/>
  <c r="AR153" i="1" l="1"/>
  <c r="AL153" i="1"/>
  <c r="AI154" i="1"/>
  <c r="AO153" i="1"/>
  <c r="AJ113" i="1"/>
  <c r="AC150" i="1"/>
  <c r="AE150" i="1" s="1"/>
  <c r="AD150" i="1"/>
  <c r="AF150" i="1" s="1"/>
  <c r="AB150" i="1" s="1"/>
  <c r="AA152" i="1"/>
  <c r="AK113" i="1" l="1"/>
  <c r="AM113" i="1" s="1"/>
  <c r="AN113" i="1" s="1"/>
  <c r="AP113" i="1" s="1"/>
  <c r="AQ113" i="1" s="1"/>
  <c r="AS113" i="1" s="1"/>
  <c r="AT113" i="1" s="1"/>
  <c r="AO154" i="1"/>
  <c r="AR154" i="1"/>
  <c r="AL154" i="1"/>
  <c r="AI155" i="1"/>
  <c r="AC151" i="1"/>
  <c r="AE151" i="1" s="1"/>
  <c r="AD151" i="1"/>
  <c r="AF151" i="1" s="1"/>
  <c r="AB151" i="1" s="1"/>
  <c r="AA153" i="1"/>
  <c r="AR155" i="1" l="1"/>
  <c r="AL155" i="1"/>
  <c r="AI156" i="1"/>
  <c r="AO155" i="1"/>
  <c r="AJ114" i="1"/>
  <c r="AC152" i="1"/>
  <c r="AE152" i="1" s="1"/>
  <c r="AD152" i="1"/>
  <c r="AF152" i="1" s="1"/>
  <c r="AB152" i="1" s="1"/>
  <c r="AA154" i="1"/>
  <c r="AO156" i="1" l="1"/>
  <c r="AR156" i="1"/>
  <c r="AL156" i="1"/>
  <c r="AI157" i="1"/>
  <c r="AK114" i="1"/>
  <c r="AM114" i="1" s="1"/>
  <c r="AN114" i="1" s="1"/>
  <c r="AP114" i="1" s="1"/>
  <c r="AQ114" i="1" s="1"/>
  <c r="AS114" i="1" s="1"/>
  <c r="AT114" i="1" s="1"/>
  <c r="AC153" i="1"/>
  <c r="AE153" i="1" s="1"/>
  <c r="AD153" i="1"/>
  <c r="AF153" i="1" s="1"/>
  <c r="AB153" i="1" s="1"/>
  <c r="AA155" i="1"/>
  <c r="AR157" i="1" l="1"/>
  <c r="AL157" i="1"/>
  <c r="AO157" i="1"/>
  <c r="AJ115" i="1"/>
  <c r="AC154" i="1"/>
  <c r="AE154" i="1" s="1"/>
  <c r="AD154" i="1"/>
  <c r="AF154" i="1" s="1"/>
  <c r="AB154" i="1" s="1"/>
  <c r="AA156" i="1"/>
  <c r="AK115" i="1" l="1"/>
  <c r="AM115" i="1" s="1"/>
  <c r="AN115" i="1" s="1"/>
  <c r="AP115" i="1" s="1"/>
  <c r="AQ115" i="1" s="1"/>
  <c r="AS115" i="1" s="1"/>
  <c r="AT115" i="1" s="1"/>
  <c r="AC155" i="1"/>
  <c r="AE155" i="1" s="1"/>
  <c r="AD155" i="1"/>
  <c r="AF155" i="1" s="1"/>
  <c r="AB155" i="1" s="1"/>
  <c r="AA157" i="1"/>
  <c r="AJ116" i="1" l="1"/>
  <c r="AC156" i="1"/>
  <c r="AE156" i="1" s="1"/>
  <c r="AD156" i="1"/>
  <c r="AF156" i="1" s="1"/>
  <c r="AB156" i="1" s="1"/>
  <c r="AK116" i="1" l="1"/>
  <c r="AM116" i="1" s="1"/>
  <c r="AN116" i="1" s="1"/>
  <c r="AP116" i="1" s="1"/>
  <c r="AQ116" i="1" s="1"/>
  <c r="AS116" i="1" s="1"/>
  <c r="AT116" i="1" s="1"/>
  <c r="AC157" i="1"/>
  <c r="AE157" i="1" s="1"/>
  <c r="AD157" i="1"/>
  <c r="AF157" i="1" s="1"/>
  <c r="AB157" i="1" s="1"/>
  <c r="AJ117" i="1" l="1"/>
  <c r="AK117" i="1" l="1"/>
  <c r="AM117" i="1" s="1"/>
  <c r="AN117" i="1" s="1"/>
  <c r="AP117" i="1" s="1"/>
  <c r="AQ117" i="1" s="1"/>
  <c r="AS117" i="1" s="1"/>
  <c r="AT117" i="1" s="1"/>
  <c r="AJ118" i="1" l="1"/>
  <c r="AK118" i="1" l="1"/>
  <c r="AM118" i="1" s="1"/>
  <c r="AN118" i="1" s="1"/>
  <c r="AP118" i="1" s="1"/>
  <c r="AQ118" i="1" s="1"/>
  <c r="AS118" i="1" s="1"/>
  <c r="AT118" i="1" s="1"/>
  <c r="AJ119" i="1" l="1"/>
  <c r="AK119" i="1" l="1"/>
  <c r="AM119" i="1" s="1"/>
  <c r="AN119" i="1" s="1"/>
  <c r="AP119" i="1" s="1"/>
  <c r="AQ119" i="1" s="1"/>
  <c r="AS119" i="1" s="1"/>
  <c r="AT119" i="1" s="1"/>
  <c r="AJ120" i="1" l="1"/>
  <c r="AK120" i="1" l="1"/>
  <c r="AM120" i="1" s="1"/>
  <c r="AN120" i="1" s="1"/>
  <c r="AP120" i="1" s="1"/>
  <c r="AQ120" i="1" s="1"/>
  <c r="AS120" i="1" s="1"/>
  <c r="AT120" i="1" s="1"/>
  <c r="AJ121" i="1" l="1"/>
  <c r="AK121" i="1" l="1"/>
  <c r="AM121" i="1" s="1"/>
  <c r="AN121" i="1" s="1"/>
  <c r="AP121" i="1" s="1"/>
  <c r="AQ121" i="1" s="1"/>
  <c r="AS121" i="1" s="1"/>
  <c r="AT121" i="1" s="1"/>
  <c r="AJ122" i="1" l="1"/>
  <c r="AK122" i="1" l="1"/>
  <c r="AM122" i="1" s="1"/>
  <c r="AN122" i="1" s="1"/>
  <c r="AP122" i="1" s="1"/>
  <c r="AQ122" i="1" s="1"/>
  <c r="AS122" i="1" s="1"/>
  <c r="AT122" i="1" s="1"/>
  <c r="AJ123" i="1" l="1"/>
  <c r="AK123" i="1" l="1"/>
  <c r="AM123" i="1" s="1"/>
  <c r="AN123" i="1" s="1"/>
  <c r="AP123" i="1" s="1"/>
  <c r="AQ123" i="1" s="1"/>
  <c r="AS123" i="1" s="1"/>
  <c r="AT123" i="1" s="1"/>
  <c r="AJ124" i="1" l="1"/>
  <c r="AK124" i="1" l="1"/>
  <c r="AM124" i="1" s="1"/>
  <c r="AN124" i="1" s="1"/>
  <c r="AP124" i="1" s="1"/>
  <c r="AQ124" i="1" s="1"/>
  <c r="AS124" i="1" s="1"/>
  <c r="AT124" i="1" s="1"/>
  <c r="AJ125" i="1" l="1"/>
  <c r="AK125" i="1" l="1"/>
  <c r="AM125" i="1" s="1"/>
  <c r="AN125" i="1" s="1"/>
  <c r="AP125" i="1" s="1"/>
  <c r="AQ125" i="1" s="1"/>
  <c r="AS125" i="1" s="1"/>
  <c r="AT125" i="1" s="1"/>
  <c r="AJ126" i="1" l="1"/>
  <c r="AK126" i="1" l="1"/>
  <c r="AM126" i="1" l="1"/>
  <c r="AN126" i="1" s="1"/>
  <c r="AP126" i="1" s="1"/>
  <c r="AQ126" i="1" s="1"/>
  <c r="AS126" i="1" s="1"/>
  <c r="AT126" i="1" s="1"/>
  <c r="AJ127" i="1" l="1"/>
  <c r="AK127" i="1" l="1"/>
  <c r="AM127" i="1" s="1"/>
  <c r="AN127" i="1" s="1"/>
  <c r="AP127" i="1" s="1"/>
  <c r="AQ127" i="1" s="1"/>
  <c r="AS127" i="1" s="1"/>
  <c r="AT127" i="1" s="1"/>
  <c r="AJ128" i="1" l="1"/>
  <c r="AK128" i="1" l="1"/>
  <c r="AM128" i="1" l="1"/>
  <c r="AN128" i="1" s="1"/>
  <c r="AP128" i="1" s="1"/>
  <c r="AQ128" i="1" s="1"/>
  <c r="AS128" i="1" s="1"/>
  <c r="AT128" i="1" s="1"/>
  <c r="AJ129" i="1" l="1"/>
  <c r="AK129" i="1" l="1"/>
  <c r="AM129" i="1" s="1"/>
  <c r="AN129" i="1" s="1"/>
  <c r="AP129" i="1" s="1"/>
  <c r="AQ129" i="1" s="1"/>
  <c r="AS129" i="1" s="1"/>
  <c r="AT129" i="1" s="1"/>
  <c r="AJ130" i="1" l="1"/>
  <c r="AK130" i="1" l="1"/>
  <c r="AM130" i="1" l="1"/>
  <c r="AN130" i="1" s="1"/>
  <c r="AP130" i="1" s="1"/>
  <c r="AQ130" i="1" s="1"/>
  <c r="AS130" i="1" s="1"/>
  <c r="AT130" i="1" s="1"/>
  <c r="AJ131" i="1" l="1"/>
  <c r="AK131" i="1" l="1"/>
  <c r="AM131" i="1" s="1"/>
  <c r="AN131" i="1" s="1"/>
  <c r="AP131" i="1" s="1"/>
  <c r="AQ131" i="1" s="1"/>
  <c r="AS131" i="1" s="1"/>
  <c r="AT131" i="1" s="1"/>
  <c r="AJ132" i="1" l="1"/>
  <c r="AK132" i="1" l="1"/>
  <c r="AM132" i="1" s="1"/>
  <c r="AN132" i="1" s="1"/>
  <c r="AP132" i="1" s="1"/>
  <c r="AQ132" i="1" s="1"/>
  <c r="AS132" i="1" s="1"/>
  <c r="AT132" i="1" s="1"/>
  <c r="AJ133" i="1" l="1"/>
  <c r="AK133" i="1" l="1"/>
  <c r="AM133" i="1" l="1"/>
  <c r="AN133" i="1" s="1"/>
  <c r="AP133" i="1" s="1"/>
  <c r="AQ133" i="1" s="1"/>
  <c r="AS133" i="1" s="1"/>
  <c r="AT133" i="1" s="1"/>
  <c r="AJ134" i="1" l="1"/>
  <c r="AK134" i="1" l="1"/>
  <c r="AM134" i="1" s="1"/>
  <c r="AN134" i="1" s="1"/>
  <c r="AP134" i="1" s="1"/>
  <c r="AQ134" i="1" s="1"/>
  <c r="AS134" i="1" s="1"/>
  <c r="AT134" i="1" s="1"/>
  <c r="AJ135" i="1" l="1"/>
  <c r="AK135" i="1" l="1"/>
  <c r="AM135" i="1" s="1"/>
  <c r="AN135" i="1" s="1"/>
  <c r="AP135" i="1" s="1"/>
  <c r="AQ135" i="1" s="1"/>
  <c r="AS135" i="1" s="1"/>
  <c r="AT135" i="1" s="1"/>
  <c r="AJ136" i="1" l="1"/>
  <c r="AK136" i="1" l="1"/>
  <c r="AM136" i="1" l="1"/>
  <c r="AN136" i="1" s="1"/>
  <c r="AP136" i="1" s="1"/>
  <c r="AQ136" i="1" s="1"/>
  <c r="AS136" i="1" s="1"/>
  <c r="AT136" i="1" s="1"/>
  <c r="AJ137" i="1" l="1"/>
  <c r="AK137" i="1" l="1"/>
  <c r="AM137" i="1" s="1"/>
  <c r="AN137" i="1" s="1"/>
  <c r="AP137" i="1" s="1"/>
  <c r="AQ137" i="1" s="1"/>
  <c r="AS137" i="1" s="1"/>
  <c r="AT137" i="1" s="1"/>
  <c r="AJ138" i="1" l="1"/>
  <c r="AK138" i="1" l="1"/>
  <c r="AM138" i="1" l="1"/>
  <c r="AN138" i="1" s="1"/>
  <c r="AP138" i="1" s="1"/>
  <c r="AQ138" i="1" s="1"/>
  <c r="AS138" i="1" s="1"/>
  <c r="AT138" i="1" s="1"/>
  <c r="AJ139" i="1" l="1"/>
  <c r="AK139" i="1" l="1"/>
  <c r="AM139" i="1" s="1"/>
  <c r="AN139" i="1" s="1"/>
  <c r="AP139" i="1" s="1"/>
  <c r="AQ139" i="1" s="1"/>
  <c r="AS139" i="1" s="1"/>
  <c r="AT139" i="1" s="1"/>
  <c r="AJ140" i="1" l="1"/>
  <c r="AK140" i="1" l="1"/>
  <c r="AM140" i="1" l="1"/>
  <c r="AN140" i="1" s="1"/>
  <c r="AP140" i="1" s="1"/>
  <c r="AQ140" i="1" s="1"/>
  <c r="AS140" i="1" s="1"/>
  <c r="AT140" i="1" s="1"/>
  <c r="AJ141" i="1" l="1"/>
  <c r="AK141" i="1" l="1"/>
  <c r="AM141" i="1" s="1"/>
  <c r="AN141" i="1" s="1"/>
  <c r="AP141" i="1" s="1"/>
  <c r="AQ141" i="1" s="1"/>
  <c r="AS141" i="1" s="1"/>
  <c r="AT141" i="1" s="1"/>
  <c r="AJ142" i="1" l="1"/>
  <c r="AK142" i="1" l="1"/>
  <c r="AM142" i="1" s="1"/>
  <c r="AN142" i="1" s="1"/>
  <c r="AP142" i="1" l="1"/>
  <c r="AQ142" i="1" s="1"/>
  <c r="AS142" i="1" s="1"/>
  <c r="AT142" i="1" s="1"/>
  <c r="AJ143" i="1" l="1"/>
  <c r="AK143" i="1" l="1"/>
  <c r="AM143" i="1" s="1"/>
  <c r="AN143" i="1" s="1"/>
  <c r="AP143" i="1" s="1"/>
  <c r="AQ143" i="1" s="1"/>
  <c r="AS143" i="1" s="1"/>
  <c r="AT143" i="1" s="1"/>
  <c r="AJ144" i="1" l="1"/>
  <c r="AK144" i="1" l="1"/>
  <c r="AM144" i="1" l="1"/>
  <c r="AN144" i="1" s="1"/>
  <c r="AP144" i="1" s="1"/>
  <c r="AQ144" i="1" s="1"/>
  <c r="AS144" i="1" s="1"/>
  <c r="AT144" i="1" s="1"/>
  <c r="AJ145" i="1" l="1"/>
  <c r="AK145" i="1" l="1"/>
  <c r="AM145" i="1" s="1"/>
  <c r="AN145" i="1" s="1"/>
  <c r="AP145" i="1" s="1"/>
  <c r="AQ145" i="1" s="1"/>
  <c r="AS145" i="1" s="1"/>
  <c r="AT145" i="1" s="1"/>
  <c r="AJ146" i="1" l="1"/>
  <c r="AK146" i="1" l="1"/>
  <c r="AM146" i="1" l="1"/>
  <c r="AN146" i="1" s="1"/>
  <c r="AP146" i="1" s="1"/>
  <c r="AQ146" i="1" s="1"/>
  <c r="AS146" i="1" s="1"/>
  <c r="AT146" i="1" s="1"/>
  <c r="AJ147" i="1" l="1"/>
  <c r="AK147" i="1" l="1"/>
  <c r="AM147" i="1" l="1"/>
  <c r="AN147" i="1" s="1"/>
  <c r="AP147" i="1" s="1"/>
  <c r="AQ147" i="1" s="1"/>
  <c r="AS147" i="1" s="1"/>
  <c r="AT147" i="1" s="1"/>
  <c r="AJ148" i="1" l="1"/>
  <c r="AK148" i="1" l="1"/>
  <c r="AM148" i="1" l="1"/>
  <c r="AN148" i="1" s="1"/>
  <c r="AP148" i="1" s="1"/>
  <c r="AQ148" i="1" s="1"/>
  <c r="AS148" i="1" s="1"/>
  <c r="AT148" i="1" s="1"/>
  <c r="AJ149" i="1" l="1"/>
  <c r="AK149" i="1" l="1"/>
  <c r="AM149" i="1" l="1"/>
  <c r="AN149" i="1" s="1"/>
  <c r="AP149" i="1" s="1"/>
  <c r="AQ149" i="1" s="1"/>
  <c r="AS149" i="1" s="1"/>
  <c r="AT149" i="1" s="1"/>
  <c r="AJ150" i="1" l="1"/>
  <c r="AK150" i="1" l="1"/>
  <c r="AM150" i="1" l="1"/>
  <c r="AN150" i="1" s="1"/>
  <c r="AP150" i="1" s="1"/>
  <c r="AQ150" i="1" s="1"/>
  <c r="AS150" i="1" s="1"/>
  <c r="AT150" i="1" s="1"/>
  <c r="AJ151" i="1" l="1"/>
  <c r="AK151" i="1" l="1"/>
  <c r="AM151" i="1" s="1"/>
  <c r="AN151" i="1" s="1"/>
  <c r="AP151" i="1" s="1"/>
  <c r="AQ151" i="1" s="1"/>
  <c r="AS151" i="1" s="1"/>
  <c r="AT151" i="1" s="1"/>
  <c r="AJ152" i="1" l="1"/>
  <c r="AK152" i="1" l="1"/>
  <c r="AM152" i="1" l="1"/>
  <c r="AN152" i="1" s="1"/>
  <c r="AP152" i="1" s="1"/>
  <c r="AQ152" i="1" s="1"/>
  <c r="AS152" i="1" s="1"/>
  <c r="AT152" i="1" s="1"/>
  <c r="AJ153" i="1" s="1"/>
  <c r="AK153" i="1" l="1"/>
  <c r="AM153" i="1" s="1"/>
  <c r="AN153" i="1" s="1"/>
  <c r="AP153" i="1" s="1"/>
  <c r="AQ153" i="1" s="1"/>
  <c r="AS153" i="1" s="1"/>
  <c r="AT153" i="1" s="1"/>
  <c r="AJ154" i="1" l="1"/>
  <c r="AK154" i="1" l="1"/>
  <c r="AM154" i="1" l="1"/>
  <c r="AN154" i="1" s="1"/>
  <c r="AP154" i="1" s="1"/>
  <c r="AQ154" i="1" s="1"/>
  <c r="AS154" i="1" s="1"/>
  <c r="AT154" i="1" s="1"/>
  <c r="AJ155" i="1" l="1"/>
  <c r="AK155" i="1" l="1"/>
  <c r="AM155" i="1" s="1"/>
  <c r="AN155" i="1" s="1"/>
  <c r="AP155" i="1" s="1"/>
  <c r="AQ155" i="1" s="1"/>
  <c r="AS155" i="1" s="1"/>
  <c r="AT155" i="1" s="1"/>
  <c r="AJ156" i="1" l="1"/>
  <c r="AK156" i="1" l="1"/>
  <c r="AM156" i="1" l="1"/>
  <c r="AN156" i="1" s="1"/>
  <c r="AP156" i="1" s="1"/>
  <c r="AQ156" i="1" s="1"/>
  <c r="AS156" i="1" s="1"/>
  <c r="AT156" i="1" s="1"/>
  <c r="AJ157" i="1" l="1"/>
  <c r="AK157" i="1" l="1"/>
  <c r="AM157" i="1" s="1"/>
  <c r="AN157" i="1" s="1"/>
  <c r="AP157" i="1" s="1"/>
  <c r="AQ157" i="1" s="1"/>
  <c r="AS157" i="1" s="1"/>
  <c r="AT157" i="1" s="1"/>
  <c r="E12" i="3" l="1"/>
  <c r="D12" i="3"/>
  <c r="C12" i="3"/>
  <c r="B12" i="3"/>
  <c r="E11" i="3"/>
  <c r="D11" i="3"/>
  <c r="C11" i="3"/>
  <c r="B11" i="3"/>
  <c r="J20" i="2"/>
  <c r="F11" i="3" l="1"/>
  <c r="F12" i="3" l="1"/>
  <c r="B13" i="3" l="1"/>
  <c r="C13" i="3" s="1"/>
  <c r="D13" i="3" l="1"/>
  <c r="E13" i="3" s="1"/>
  <c r="F13" i="3" l="1"/>
  <c r="B14" i="3" l="1"/>
  <c r="C14" i="3" s="1"/>
  <c r="D14" i="3" l="1"/>
  <c r="E14" i="3" s="1"/>
  <c r="F14" i="3" l="1"/>
  <c r="B15" i="3" l="1"/>
  <c r="C15" i="3" s="1"/>
  <c r="D15" i="3" l="1"/>
  <c r="E15" i="3" s="1"/>
  <c r="F15" i="3" l="1"/>
  <c r="B16" i="3" l="1"/>
  <c r="C16" i="3" s="1"/>
  <c r="D16" i="3" l="1"/>
  <c r="E16" i="3" s="1"/>
  <c r="F16" i="3" l="1"/>
  <c r="B17" i="3" l="1"/>
  <c r="C17" i="3" s="1"/>
  <c r="D17" i="3" l="1"/>
  <c r="E17" i="3" s="1"/>
  <c r="F17" i="3" l="1"/>
  <c r="B18" i="3" l="1"/>
  <c r="C18" i="3" s="1"/>
  <c r="D18" i="3" s="1"/>
  <c r="E18" i="3" s="1"/>
  <c r="F18" i="3" l="1"/>
  <c r="B19" i="3" l="1"/>
  <c r="C19" i="3" s="1"/>
  <c r="D19" i="3" s="1"/>
  <c r="E19" i="3" s="1"/>
  <c r="F19" i="3" l="1"/>
  <c r="B20" i="3" l="1"/>
  <c r="C20" i="3" s="1"/>
  <c r="D20" i="3" s="1"/>
  <c r="E20" i="3" s="1"/>
  <c r="F20" i="3" l="1"/>
  <c r="B21" i="3" l="1"/>
  <c r="C21" i="3" s="1"/>
  <c r="D21" i="3" l="1"/>
  <c r="E21" i="3" s="1"/>
  <c r="F21" i="3" l="1"/>
  <c r="B22" i="3" l="1"/>
  <c r="C22" i="3" s="1"/>
  <c r="D22" i="3" l="1"/>
  <c r="E22" i="3" s="1"/>
  <c r="F22" i="3" l="1"/>
  <c r="B23" i="3" l="1"/>
  <c r="C23" i="3"/>
  <c r="D23" i="3" l="1"/>
  <c r="E23" i="3" s="1"/>
  <c r="F23" i="3" l="1"/>
  <c r="B24" i="3" l="1"/>
  <c r="C24" i="3" s="1"/>
  <c r="D24" i="3" l="1"/>
  <c r="E24" i="3" s="1"/>
  <c r="F24" i="3" l="1"/>
  <c r="B25" i="3" l="1"/>
  <c r="C25" i="3"/>
  <c r="D25" i="3" s="1"/>
  <c r="E25" i="3" s="1"/>
  <c r="F25" i="3" l="1"/>
  <c r="B26" i="3" l="1"/>
  <c r="C26" i="3" s="1"/>
  <c r="D26" i="3" l="1"/>
  <c r="E26" i="3" s="1"/>
  <c r="F26" i="3" l="1"/>
  <c r="I20" i="2"/>
  <c r="H20" i="2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E20" i="2"/>
  <c r="F20" i="2" s="1"/>
  <c r="B20" i="2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T7" i="2"/>
  <c r="B27" i="3" l="1"/>
  <c r="C27" i="3" s="1"/>
  <c r="E21" i="2"/>
  <c r="F21" i="2" s="1"/>
  <c r="K20" i="2"/>
  <c r="L20" i="2" s="1"/>
  <c r="D27" i="3" l="1"/>
  <c r="E27" i="3" s="1"/>
  <c r="E22" i="2"/>
  <c r="F22" i="2"/>
  <c r="M20" i="2"/>
  <c r="F27" i="3" l="1"/>
  <c r="I21" i="2"/>
  <c r="J21" i="2" s="1"/>
  <c r="K21" i="2" s="1"/>
  <c r="L21" i="2" s="1"/>
  <c r="E23" i="2"/>
  <c r="F23" i="2" s="1"/>
  <c r="B28" i="3" l="1"/>
  <c r="C28" i="3" s="1"/>
  <c r="D28" i="3" s="1"/>
  <c r="E28" i="3" s="1"/>
  <c r="E24" i="2"/>
  <c r="F24" i="2" s="1"/>
  <c r="M21" i="2"/>
  <c r="E25" i="2" l="1"/>
  <c r="F25" i="2"/>
  <c r="I22" i="2"/>
  <c r="J22" i="2" s="1"/>
  <c r="F28" i="3" l="1"/>
  <c r="K22" i="2"/>
  <c r="L22" i="2" s="1"/>
  <c r="M22" i="2" s="1"/>
  <c r="E26" i="2"/>
  <c r="F26" i="2" s="1"/>
  <c r="B29" i="3" l="1"/>
  <c r="C29" i="3" s="1"/>
  <c r="E27" i="2"/>
  <c r="F27" i="2"/>
  <c r="I23" i="2"/>
  <c r="D29" i="3" l="1"/>
  <c r="E29" i="3" s="1"/>
  <c r="E28" i="2"/>
  <c r="F28" i="2" s="1"/>
  <c r="J23" i="2"/>
  <c r="K23" i="2" s="1"/>
  <c r="L23" i="2" s="1"/>
  <c r="F29" i="3" l="1"/>
  <c r="E29" i="2"/>
  <c r="F29" i="2" s="1"/>
  <c r="M23" i="2"/>
  <c r="B30" i="3" l="1"/>
  <c r="C30" i="3" s="1"/>
  <c r="D30" i="3" s="1"/>
  <c r="E30" i="3" s="1"/>
  <c r="E30" i="2"/>
  <c r="F30" i="2" s="1"/>
  <c r="I24" i="2"/>
  <c r="J24" i="2"/>
  <c r="K24" i="2" s="1"/>
  <c r="L24" i="2" s="1"/>
  <c r="F30" i="3" l="1"/>
  <c r="M24" i="2"/>
  <c r="E31" i="2"/>
  <c r="F31" i="2" s="1"/>
  <c r="E32" i="2" l="1"/>
  <c r="F32" i="2" s="1"/>
  <c r="I25" i="2"/>
  <c r="E33" i="2" l="1"/>
  <c r="F33" i="2" s="1"/>
  <c r="J25" i="2"/>
  <c r="K25" i="2" s="1"/>
  <c r="L25" i="2" s="1"/>
  <c r="E34" i="2" l="1"/>
  <c r="F34" i="2"/>
  <c r="M25" i="2"/>
  <c r="E35" i="2" l="1"/>
  <c r="F35" i="2"/>
  <c r="I26" i="2"/>
  <c r="J26" i="2" l="1"/>
  <c r="K26" i="2" s="1"/>
  <c r="L26" i="2" s="1"/>
  <c r="E36" i="2"/>
  <c r="F36" i="2" s="1"/>
  <c r="E37" i="2" l="1"/>
  <c r="F37" i="2" s="1"/>
  <c r="M26" i="2"/>
  <c r="E38" i="2" l="1"/>
  <c r="F38" i="2" s="1"/>
  <c r="I27" i="2"/>
  <c r="E39" i="2" l="1"/>
  <c r="F39" i="2" s="1"/>
  <c r="J27" i="2"/>
  <c r="K27" i="2" s="1"/>
  <c r="L27" i="2" s="1"/>
  <c r="E40" i="2" l="1"/>
  <c r="F40" i="2" s="1"/>
  <c r="M27" i="2"/>
  <c r="E41" i="2" l="1"/>
  <c r="F41" i="2"/>
  <c r="I28" i="2"/>
  <c r="E42" i="2" l="1"/>
  <c r="F42" i="2" s="1"/>
  <c r="J28" i="2"/>
  <c r="K28" i="2" s="1"/>
  <c r="L28" i="2" s="1"/>
  <c r="E43" i="2" l="1"/>
  <c r="F43" i="2" s="1"/>
  <c r="M28" i="2"/>
  <c r="E44" i="2" l="1"/>
  <c r="F44" i="2" s="1"/>
  <c r="I29" i="2"/>
  <c r="J29" i="2" s="1"/>
  <c r="K29" i="2" s="1"/>
  <c r="L29" i="2" s="1"/>
  <c r="E45" i="2" l="1"/>
  <c r="F45" i="2" s="1"/>
  <c r="M29" i="2"/>
  <c r="E46" i="2" l="1"/>
  <c r="F46" i="2" s="1"/>
  <c r="I30" i="2"/>
  <c r="J30" i="2"/>
  <c r="K30" i="2" s="1"/>
  <c r="L30" i="2" s="1"/>
  <c r="M30" i="2" l="1"/>
  <c r="E47" i="2"/>
  <c r="F47" i="2" s="1"/>
  <c r="E48" i="2" l="1"/>
  <c r="F48" i="2" s="1"/>
  <c r="I31" i="2"/>
  <c r="E49" i="2" l="1"/>
  <c r="F49" i="2"/>
  <c r="J31" i="2"/>
  <c r="K31" i="2" s="1"/>
  <c r="L31" i="2" s="1"/>
  <c r="E50" i="2" l="1"/>
  <c r="F50" i="2" s="1"/>
  <c r="M31" i="2"/>
  <c r="E51" i="2" l="1"/>
  <c r="F51" i="2" s="1"/>
  <c r="I32" i="2"/>
  <c r="E52" i="2" l="1"/>
  <c r="F52" i="2" s="1"/>
  <c r="J32" i="2"/>
  <c r="K32" i="2" s="1"/>
  <c r="L32" i="2" s="1"/>
  <c r="E53" i="2" l="1"/>
  <c r="F53" i="2" s="1"/>
  <c r="M32" i="2"/>
  <c r="E54" i="2" l="1"/>
  <c r="F54" i="2" s="1"/>
  <c r="I33" i="2"/>
  <c r="E55" i="2" l="1"/>
  <c r="F55" i="2" s="1"/>
  <c r="J33" i="2"/>
  <c r="K33" i="2" s="1"/>
  <c r="L33" i="2" s="1"/>
  <c r="E56" i="2" l="1"/>
  <c r="F56" i="2" s="1"/>
  <c r="M33" i="2"/>
  <c r="E57" i="2" l="1"/>
  <c r="F57" i="2" s="1"/>
  <c r="I34" i="2"/>
  <c r="E58" i="2" l="1"/>
  <c r="F58" i="2" s="1"/>
  <c r="J34" i="2"/>
  <c r="K34" i="2" s="1"/>
  <c r="L34" i="2" s="1"/>
  <c r="E59" i="2" l="1"/>
  <c r="F59" i="2"/>
  <c r="M34" i="2"/>
  <c r="E60" i="2" l="1"/>
  <c r="F60" i="2" s="1"/>
  <c r="I35" i="2"/>
  <c r="E61" i="2" l="1"/>
  <c r="F61" i="2" s="1"/>
  <c r="J35" i="2"/>
  <c r="K35" i="2" s="1"/>
  <c r="L35" i="2" s="1"/>
  <c r="E62" i="2" l="1"/>
  <c r="F62" i="2" s="1"/>
  <c r="M35" i="2"/>
  <c r="E63" i="2" l="1"/>
  <c r="F63" i="2" s="1"/>
  <c r="I36" i="2"/>
  <c r="J36" i="2" s="1"/>
  <c r="K36" i="2" s="1"/>
  <c r="L36" i="2" s="1"/>
  <c r="E64" i="2" l="1"/>
  <c r="F64" i="2" s="1"/>
  <c r="M36" i="2"/>
  <c r="E65" i="2" l="1"/>
  <c r="F65" i="2" s="1"/>
  <c r="I37" i="2"/>
  <c r="J37" i="2" s="1"/>
  <c r="K37" i="2" s="1"/>
  <c r="L37" i="2" s="1"/>
  <c r="E66" i="2" l="1"/>
  <c r="F66" i="2" s="1"/>
  <c r="M37" i="2"/>
  <c r="E67" i="2" l="1"/>
  <c r="F67" i="2" s="1"/>
  <c r="I38" i="2"/>
  <c r="E68" i="2" l="1"/>
  <c r="F68" i="2" s="1"/>
  <c r="J38" i="2"/>
  <c r="K38" i="2" s="1"/>
  <c r="L38" i="2" s="1"/>
  <c r="E69" i="2" l="1"/>
  <c r="F69" i="2" s="1"/>
  <c r="M38" i="2"/>
  <c r="E70" i="2" l="1"/>
  <c r="F70" i="2" s="1"/>
  <c r="I39" i="2"/>
  <c r="E71" i="2" l="1"/>
  <c r="F71" i="2" s="1"/>
  <c r="J39" i="2"/>
  <c r="K39" i="2" s="1"/>
  <c r="L39" i="2" s="1"/>
  <c r="E72" i="2" l="1"/>
  <c r="F72" i="2" s="1"/>
  <c r="M39" i="2"/>
  <c r="E73" i="2" l="1"/>
  <c r="F73" i="2" s="1"/>
  <c r="I40" i="2"/>
  <c r="J40" i="2" s="1"/>
  <c r="K40" i="2" s="1"/>
  <c r="L40" i="2" s="1"/>
  <c r="E74" i="2" l="1"/>
  <c r="F74" i="2"/>
  <c r="M40" i="2"/>
  <c r="E75" i="2" l="1"/>
  <c r="F75" i="2" s="1"/>
  <c r="I41" i="2"/>
  <c r="E76" i="2" l="1"/>
  <c r="F76" i="2" s="1"/>
  <c r="J41" i="2"/>
  <c r="K41" i="2" s="1"/>
  <c r="L41" i="2" s="1"/>
  <c r="E77" i="2" l="1"/>
  <c r="F77" i="2" s="1"/>
  <c r="M41" i="2"/>
  <c r="E78" i="2" l="1"/>
  <c r="F78" i="2" s="1"/>
  <c r="I42" i="2"/>
  <c r="E79" i="2" l="1"/>
  <c r="F79" i="2" s="1"/>
  <c r="J42" i="2"/>
  <c r="K42" i="2" s="1"/>
  <c r="L42" i="2" s="1"/>
  <c r="E80" i="2" l="1"/>
  <c r="F80" i="2" s="1"/>
  <c r="M42" i="2"/>
  <c r="E81" i="2" l="1"/>
  <c r="F81" i="2"/>
  <c r="I43" i="2"/>
  <c r="J43" i="2" s="1"/>
  <c r="K43" i="2" s="1"/>
  <c r="L43" i="2" s="1"/>
  <c r="E82" i="2" l="1"/>
  <c r="F82" i="2" s="1"/>
  <c r="M43" i="2"/>
  <c r="E83" i="2" l="1"/>
  <c r="F83" i="2"/>
  <c r="I44" i="2"/>
  <c r="J44" i="2" s="1"/>
  <c r="K44" i="2" s="1"/>
  <c r="L44" i="2" s="1"/>
  <c r="M44" i="2" l="1"/>
  <c r="E84" i="2"/>
  <c r="F84" i="2" s="1"/>
  <c r="E85" i="2" l="1"/>
  <c r="F85" i="2" s="1"/>
  <c r="I45" i="2"/>
  <c r="J45" i="2" s="1"/>
  <c r="K45" i="2" l="1"/>
  <c r="L45" i="2" s="1"/>
  <c r="E86" i="2"/>
  <c r="F86" i="2" s="1"/>
  <c r="E87" i="2" l="1"/>
  <c r="F87" i="2" s="1"/>
  <c r="M45" i="2"/>
  <c r="E88" i="2" l="1"/>
  <c r="F88" i="2" s="1"/>
  <c r="I46" i="2"/>
  <c r="E89" i="2" l="1"/>
  <c r="F89" i="2"/>
  <c r="J46" i="2"/>
  <c r="K46" i="2" s="1"/>
  <c r="L46" i="2" s="1"/>
  <c r="E90" i="2" l="1"/>
  <c r="F90" i="2"/>
  <c r="M46" i="2"/>
  <c r="I47" i="2" l="1"/>
  <c r="J47" i="2" s="1"/>
  <c r="K47" i="2" s="1"/>
  <c r="L47" i="2" s="1"/>
  <c r="E91" i="2"/>
  <c r="F91" i="2" s="1"/>
  <c r="E92" i="2" l="1"/>
  <c r="F92" i="2" s="1"/>
  <c r="M47" i="2"/>
  <c r="E93" i="2" l="1"/>
  <c r="F93" i="2" s="1"/>
  <c r="I48" i="2"/>
  <c r="E94" i="2" l="1"/>
  <c r="F94" i="2" s="1"/>
  <c r="J48" i="2"/>
  <c r="K48" i="2" s="1"/>
  <c r="L48" i="2" s="1"/>
  <c r="E95" i="2" l="1"/>
  <c r="F95" i="2" s="1"/>
  <c r="M48" i="2"/>
  <c r="E96" i="2" l="1"/>
  <c r="F96" i="2" s="1"/>
  <c r="I49" i="2"/>
  <c r="E97" i="2" l="1"/>
  <c r="F97" i="2"/>
  <c r="J49" i="2"/>
  <c r="K49" i="2" s="1"/>
  <c r="L49" i="2" s="1"/>
  <c r="E98" i="2" l="1"/>
  <c r="F98" i="2" s="1"/>
  <c r="M49" i="2"/>
  <c r="E99" i="2" l="1"/>
  <c r="F99" i="2" s="1"/>
  <c r="I50" i="2"/>
  <c r="E100" i="2" l="1"/>
  <c r="F100" i="2" s="1"/>
  <c r="J50" i="2"/>
  <c r="K50" i="2" s="1"/>
  <c r="L50" i="2" s="1"/>
  <c r="E101" i="2" l="1"/>
  <c r="F101" i="2" s="1"/>
  <c r="M50" i="2"/>
  <c r="E102" i="2" l="1"/>
  <c r="F102" i="2" s="1"/>
  <c r="I51" i="2"/>
  <c r="E103" i="2" l="1"/>
  <c r="F103" i="2" s="1"/>
  <c r="J51" i="2"/>
  <c r="K51" i="2" s="1"/>
  <c r="L51" i="2" s="1"/>
  <c r="E104" i="2" l="1"/>
  <c r="F104" i="2" s="1"/>
  <c r="M51" i="2"/>
  <c r="E105" i="2" l="1"/>
  <c r="F105" i="2"/>
  <c r="I52" i="2"/>
  <c r="J52" i="2" l="1"/>
  <c r="K52" i="2" s="1"/>
  <c r="L52" i="2" s="1"/>
  <c r="E106" i="2"/>
  <c r="F106" i="2" s="1"/>
  <c r="E107" i="2" l="1"/>
  <c r="F107" i="2"/>
  <c r="M52" i="2"/>
  <c r="E108" i="2" l="1"/>
  <c r="F108" i="2" s="1"/>
  <c r="I53" i="2"/>
  <c r="J53" i="2" s="1"/>
  <c r="K53" i="2" l="1"/>
  <c r="L53" i="2" s="1"/>
  <c r="E109" i="2"/>
  <c r="F109" i="2" s="1"/>
  <c r="E110" i="2" l="1"/>
  <c r="F110" i="2" s="1"/>
  <c r="M53" i="2"/>
  <c r="E111" i="2" l="1"/>
  <c r="F111" i="2" s="1"/>
  <c r="I54" i="2"/>
  <c r="J54" i="2"/>
  <c r="K54" i="2" s="1"/>
  <c r="L54" i="2" s="1"/>
  <c r="M54" i="2" l="1"/>
  <c r="E112" i="2"/>
  <c r="F112" i="2" s="1"/>
  <c r="E113" i="2" l="1"/>
  <c r="F113" i="2"/>
  <c r="I55" i="2"/>
  <c r="J55" i="2" s="1"/>
  <c r="K55" i="2" s="1"/>
  <c r="L55" i="2" s="1"/>
  <c r="M55" i="2" l="1"/>
  <c r="E114" i="2"/>
  <c r="F114" i="2" s="1"/>
  <c r="E115" i="2" l="1"/>
  <c r="F115" i="2" s="1"/>
  <c r="I56" i="2"/>
  <c r="J56" i="2" s="1"/>
  <c r="K56" i="2" s="1"/>
  <c r="L56" i="2" s="1"/>
  <c r="E116" i="2" l="1"/>
  <c r="F116" i="2" s="1"/>
  <c r="M56" i="2"/>
  <c r="F117" i="2" l="1"/>
  <c r="E117" i="2"/>
  <c r="I57" i="2"/>
  <c r="J57" i="2" s="1"/>
  <c r="K57" i="2" s="1"/>
  <c r="L57" i="2" s="1"/>
  <c r="M57" i="2" l="1"/>
  <c r="E118" i="2"/>
  <c r="F118" i="2" s="1"/>
  <c r="E119" i="2" l="1"/>
  <c r="F119" i="2" s="1"/>
  <c r="I58" i="2"/>
  <c r="J58" i="2"/>
  <c r="K58" i="2" s="1"/>
  <c r="L58" i="2" s="1"/>
  <c r="M58" i="2" l="1"/>
  <c r="E120" i="2"/>
  <c r="F120" i="2" s="1"/>
  <c r="E121" i="2" l="1"/>
  <c r="F121" i="2" s="1"/>
  <c r="I59" i="2"/>
  <c r="E122" i="2" l="1"/>
  <c r="F122" i="2" s="1"/>
  <c r="J59" i="2"/>
  <c r="K59" i="2" s="1"/>
  <c r="L59" i="2" s="1"/>
  <c r="E123" i="2" l="1"/>
  <c r="F123" i="2"/>
  <c r="M59" i="2"/>
  <c r="I60" i="2" l="1"/>
  <c r="J60" i="2" s="1"/>
  <c r="K60" i="2" s="1"/>
  <c r="L60" i="2" s="1"/>
  <c r="E124" i="2"/>
  <c r="F124" i="2" s="1"/>
  <c r="E125" i="2" l="1"/>
  <c r="F125" i="2" s="1"/>
  <c r="M60" i="2"/>
  <c r="E126" i="2" l="1"/>
  <c r="F126" i="2" s="1"/>
  <c r="I61" i="2"/>
  <c r="J61" i="2" s="1"/>
  <c r="K61" i="2" s="1"/>
  <c r="L61" i="2" s="1"/>
  <c r="E127" i="2" l="1"/>
  <c r="F127" i="2" s="1"/>
  <c r="M61" i="2"/>
  <c r="E128" i="2" l="1"/>
  <c r="F128" i="2" s="1"/>
  <c r="I62" i="2"/>
  <c r="J62" i="2"/>
  <c r="K62" i="2" s="1"/>
  <c r="L62" i="2" s="1"/>
  <c r="M62" i="2" l="1"/>
  <c r="E129" i="2"/>
  <c r="F129" i="2"/>
  <c r="E130" i="2" l="1"/>
  <c r="F130" i="2" s="1"/>
  <c r="I63" i="2"/>
  <c r="E131" i="2" l="1"/>
  <c r="F131" i="2" s="1"/>
  <c r="J63" i="2"/>
  <c r="K63" i="2" s="1"/>
  <c r="L63" i="2" s="1"/>
  <c r="E132" i="2" l="1"/>
  <c r="F132" i="2" s="1"/>
  <c r="M63" i="2"/>
  <c r="E133" i="2" l="1"/>
  <c r="F133" i="2" s="1"/>
  <c r="I64" i="2"/>
  <c r="E134" i="2" l="1"/>
  <c r="F134" i="2" s="1"/>
  <c r="J64" i="2"/>
  <c r="K64" i="2" s="1"/>
  <c r="L64" i="2" s="1"/>
  <c r="E135" i="2" l="1"/>
  <c r="F135" i="2" s="1"/>
  <c r="M64" i="2"/>
  <c r="E136" i="2" l="1"/>
  <c r="F136" i="2" s="1"/>
  <c r="I65" i="2"/>
  <c r="E137" i="2" l="1"/>
  <c r="F137" i="2"/>
  <c r="J65" i="2"/>
  <c r="K65" i="2" s="1"/>
  <c r="L65" i="2" s="1"/>
  <c r="E138" i="2" l="1"/>
  <c r="F138" i="2" s="1"/>
  <c r="M65" i="2"/>
  <c r="F139" i="2" l="1"/>
  <c r="E139" i="2"/>
  <c r="I66" i="2"/>
  <c r="E140" i="2" l="1"/>
  <c r="F140" i="2" s="1"/>
  <c r="J66" i="2"/>
  <c r="K66" i="2" s="1"/>
  <c r="L66" i="2" s="1"/>
  <c r="E141" i="2" l="1"/>
  <c r="F141" i="2" s="1"/>
  <c r="M66" i="2"/>
  <c r="F142" i="2" l="1"/>
  <c r="E142" i="2"/>
  <c r="I67" i="2"/>
  <c r="J67" i="2" s="1"/>
  <c r="K67" i="2" l="1"/>
  <c r="L67" i="2" s="1"/>
  <c r="E143" i="2"/>
  <c r="F143" i="2" s="1"/>
  <c r="E144" i="2" l="1"/>
  <c r="F144" i="2" s="1"/>
  <c r="M67" i="2"/>
  <c r="E145" i="2" l="1"/>
  <c r="F145" i="2"/>
  <c r="I68" i="2"/>
  <c r="J68" i="2" l="1"/>
  <c r="K68" i="2" s="1"/>
  <c r="L68" i="2" s="1"/>
  <c r="E146" i="2"/>
  <c r="F146" i="2" s="1"/>
  <c r="E147" i="2" l="1"/>
  <c r="F147" i="2" s="1"/>
  <c r="M68" i="2"/>
  <c r="E148" i="2" l="1"/>
  <c r="F148" i="2" s="1"/>
  <c r="I69" i="2"/>
  <c r="J69" i="2" s="1"/>
  <c r="K69" i="2" s="1"/>
  <c r="L69" i="2" s="1"/>
  <c r="E149" i="2" l="1"/>
  <c r="F149" i="2" s="1"/>
  <c r="M69" i="2"/>
  <c r="E150" i="2" l="1"/>
  <c r="F150" i="2" s="1"/>
  <c r="I70" i="2"/>
  <c r="J70" i="2"/>
  <c r="E151" i="2" l="1"/>
  <c r="F151" i="2" s="1"/>
  <c r="K70" i="2"/>
  <c r="L70" i="2" s="1"/>
  <c r="E152" i="2" l="1"/>
  <c r="F152" i="2" s="1"/>
  <c r="M70" i="2"/>
  <c r="E153" i="2" l="1"/>
  <c r="F153" i="2"/>
  <c r="I71" i="2"/>
  <c r="E154" i="2" l="1"/>
  <c r="F154" i="2"/>
  <c r="J71" i="2"/>
  <c r="K71" i="2" s="1"/>
  <c r="L71" i="2" s="1"/>
  <c r="E155" i="2" l="1"/>
  <c r="F155" i="2" s="1"/>
  <c r="M71" i="2"/>
  <c r="E156" i="2" l="1"/>
  <c r="F156" i="2" s="1"/>
  <c r="I72" i="2"/>
  <c r="E157" i="2" l="1"/>
  <c r="F157" i="2" s="1"/>
  <c r="J72" i="2"/>
  <c r="K72" i="2" s="1"/>
  <c r="L72" i="2" s="1"/>
  <c r="E158" i="2" l="1"/>
  <c r="F158" i="2" s="1"/>
  <c r="M72" i="2"/>
  <c r="E159" i="2" l="1"/>
  <c r="F159" i="2" s="1"/>
  <c r="I73" i="2"/>
  <c r="E160" i="2" l="1"/>
  <c r="F160" i="2" s="1"/>
  <c r="J73" i="2"/>
  <c r="K73" i="2" s="1"/>
  <c r="L73" i="2" s="1"/>
  <c r="E161" i="2" l="1"/>
  <c r="F161" i="2" s="1"/>
  <c r="M73" i="2"/>
  <c r="E162" i="2" l="1"/>
  <c r="F162" i="2" s="1"/>
  <c r="I74" i="2"/>
  <c r="E163" i="2" l="1"/>
  <c r="F163" i="2" s="1"/>
  <c r="J74" i="2"/>
  <c r="K74" i="2" s="1"/>
  <c r="L74" i="2" s="1"/>
  <c r="E164" i="2" l="1"/>
  <c r="F164" i="2" s="1"/>
  <c r="M74" i="2"/>
  <c r="E165" i="2" l="1"/>
  <c r="F165" i="2" s="1"/>
  <c r="I75" i="2"/>
  <c r="J75" i="2" s="1"/>
  <c r="K75" i="2" s="1"/>
  <c r="L75" i="2" s="1"/>
  <c r="E166" i="2" l="1"/>
  <c r="F166" i="2"/>
  <c r="M75" i="2"/>
  <c r="I76" i="2" l="1"/>
  <c r="J76" i="2" s="1"/>
  <c r="K76" i="2" s="1"/>
  <c r="L76" i="2" s="1"/>
  <c r="E167" i="2"/>
  <c r="F167" i="2" s="1"/>
  <c r="E168" i="2" l="1"/>
  <c r="F168" i="2" s="1"/>
  <c r="M76" i="2"/>
  <c r="E169" i="2" l="1"/>
  <c r="F169" i="2"/>
  <c r="I77" i="2"/>
  <c r="J77" i="2" s="1"/>
  <c r="K77" i="2" s="1"/>
  <c r="L77" i="2" s="1"/>
  <c r="M77" i="2" l="1"/>
  <c r="E170" i="2"/>
  <c r="F170" i="2" s="1"/>
  <c r="E171" i="2" l="1"/>
  <c r="F171" i="2" s="1"/>
  <c r="I78" i="2"/>
  <c r="J78" i="2"/>
  <c r="K78" i="2" s="1"/>
  <c r="L78" i="2" s="1"/>
  <c r="M78" i="2" l="1"/>
  <c r="E172" i="2"/>
  <c r="F172" i="2" s="1"/>
  <c r="E173" i="2" l="1"/>
  <c r="F173" i="2" s="1"/>
  <c r="I79" i="2"/>
  <c r="E174" i="2" l="1"/>
  <c r="F174" i="2"/>
  <c r="J79" i="2"/>
  <c r="K79" i="2" s="1"/>
  <c r="L79" i="2" s="1"/>
  <c r="E175" i="2" l="1"/>
  <c r="F175" i="2"/>
  <c r="M79" i="2"/>
  <c r="I80" i="2" l="1"/>
  <c r="E176" i="2"/>
  <c r="F176" i="2" s="1"/>
  <c r="E177" i="2" l="1"/>
  <c r="F177" i="2" s="1"/>
  <c r="J80" i="2"/>
  <c r="K80" i="2" s="1"/>
  <c r="L80" i="2" s="1"/>
  <c r="E178" i="2" l="1"/>
  <c r="F178" i="2" s="1"/>
  <c r="M80" i="2"/>
  <c r="E179" i="2" l="1"/>
  <c r="F179" i="2" s="1"/>
  <c r="I81" i="2"/>
  <c r="E180" i="2" l="1"/>
  <c r="F180" i="2" s="1"/>
  <c r="J81" i="2"/>
  <c r="K81" i="2" s="1"/>
  <c r="L81" i="2" s="1"/>
  <c r="E181" i="2" l="1"/>
  <c r="F181" i="2" s="1"/>
  <c r="M81" i="2"/>
  <c r="E182" i="2" l="1"/>
  <c r="F182" i="2"/>
  <c r="I82" i="2"/>
  <c r="E183" i="2" l="1"/>
  <c r="F183" i="2" s="1"/>
  <c r="J82" i="2"/>
  <c r="K82" i="2" s="1"/>
  <c r="L82" i="2" s="1"/>
  <c r="E184" i="2" l="1"/>
  <c r="F184" i="2" s="1"/>
  <c r="M82" i="2"/>
  <c r="E185" i="2" l="1"/>
  <c r="F185" i="2" s="1"/>
  <c r="I83" i="2"/>
  <c r="E186" i="2" l="1"/>
  <c r="F186" i="2" s="1"/>
  <c r="J83" i="2"/>
  <c r="K83" i="2" s="1"/>
  <c r="L83" i="2" s="1"/>
  <c r="E187" i="2" l="1"/>
  <c r="F187" i="2" s="1"/>
  <c r="M83" i="2"/>
  <c r="E188" i="2" l="1"/>
  <c r="F188" i="2" s="1"/>
  <c r="I84" i="2"/>
  <c r="J84" i="2" s="1"/>
  <c r="K84" i="2" s="1"/>
  <c r="L84" i="2" s="1"/>
  <c r="E189" i="2" l="1"/>
  <c r="F189" i="2" s="1"/>
  <c r="M84" i="2"/>
  <c r="E190" i="2" l="1"/>
  <c r="F190" i="2" s="1"/>
  <c r="I85" i="2"/>
  <c r="E191" i="2" l="1"/>
  <c r="F191" i="2" s="1"/>
  <c r="J85" i="2"/>
  <c r="K85" i="2" s="1"/>
  <c r="L85" i="2" s="1"/>
  <c r="E192" i="2" l="1"/>
  <c r="F192" i="2" s="1"/>
  <c r="M85" i="2"/>
  <c r="E193" i="2" l="1"/>
  <c r="F193" i="2" s="1"/>
  <c r="I86" i="2"/>
  <c r="J86" i="2"/>
  <c r="K86" i="2" s="1"/>
  <c r="L86" i="2" s="1"/>
  <c r="M86" i="2" l="1"/>
  <c r="E194" i="2"/>
  <c r="F194" i="2" s="1"/>
  <c r="E195" i="2" l="1"/>
  <c r="F195" i="2" s="1"/>
  <c r="I87" i="2"/>
  <c r="E196" i="2" l="1"/>
  <c r="F196" i="2" s="1"/>
  <c r="J87" i="2"/>
  <c r="K87" i="2" s="1"/>
  <c r="L87" i="2" s="1"/>
  <c r="E197" i="2" l="1"/>
  <c r="F197" i="2" s="1"/>
  <c r="M87" i="2"/>
  <c r="E198" i="2" l="1"/>
  <c r="F198" i="2"/>
  <c r="I88" i="2"/>
  <c r="J88" i="2" l="1"/>
  <c r="K88" i="2" s="1"/>
  <c r="L88" i="2" s="1"/>
  <c r="E199" i="2"/>
  <c r="F199" i="2" s="1"/>
  <c r="E200" i="2" l="1"/>
  <c r="F200" i="2" s="1"/>
  <c r="M88" i="2"/>
  <c r="E201" i="2" l="1"/>
  <c r="F201" i="2" s="1"/>
  <c r="I89" i="2"/>
  <c r="J89" i="2" s="1"/>
  <c r="K89" i="2" s="1"/>
  <c r="L89" i="2" s="1"/>
  <c r="E202" i="2" l="1"/>
  <c r="F202" i="2" s="1"/>
  <c r="M89" i="2"/>
  <c r="E203" i="2" l="1"/>
  <c r="F203" i="2" s="1"/>
  <c r="I90" i="2"/>
  <c r="E204" i="2" l="1"/>
  <c r="F204" i="2" s="1"/>
  <c r="J90" i="2"/>
  <c r="K90" i="2" s="1"/>
  <c r="L90" i="2" s="1"/>
  <c r="E205" i="2" l="1"/>
  <c r="F205" i="2" s="1"/>
  <c r="M90" i="2"/>
  <c r="E206" i="2" l="1"/>
  <c r="F206" i="2"/>
  <c r="I91" i="2"/>
  <c r="J91" i="2" s="1"/>
  <c r="K91" i="2" s="1"/>
  <c r="L91" i="2" s="1"/>
  <c r="M91" i="2" l="1"/>
  <c r="E207" i="2"/>
  <c r="F207" i="2" s="1"/>
  <c r="E208" i="2" l="1"/>
  <c r="F208" i="2" s="1"/>
  <c r="I92" i="2"/>
  <c r="J92" i="2" s="1"/>
  <c r="K92" i="2" s="1"/>
  <c r="L92" i="2" s="1"/>
  <c r="E209" i="2" l="1"/>
  <c r="F209" i="2" s="1"/>
  <c r="M92" i="2"/>
  <c r="E210" i="2" l="1"/>
  <c r="F210" i="2" s="1"/>
  <c r="I93" i="2"/>
  <c r="J93" i="2" s="1"/>
  <c r="K93" i="2" s="1"/>
  <c r="L93" i="2" s="1"/>
  <c r="E211" i="2" l="1"/>
  <c r="F211" i="2" s="1"/>
  <c r="M93" i="2"/>
  <c r="E212" i="2" l="1"/>
  <c r="F212" i="2" s="1"/>
  <c r="I94" i="2"/>
  <c r="E213" i="2" l="1"/>
  <c r="F213" i="2" s="1"/>
  <c r="J94" i="2"/>
  <c r="K94" i="2" s="1"/>
  <c r="L94" i="2" s="1"/>
  <c r="E214" i="2" l="1"/>
  <c r="F214" i="2" s="1"/>
  <c r="M94" i="2"/>
  <c r="E215" i="2" l="1"/>
  <c r="F215" i="2" s="1"/>
  <c r="I95" i="2"/>
  <c r="J95" i="2" s="1"/>
  <c r="K95" i="2" s="1"/>
  <c r="L95" i="2" s="1"/>
  <c r="E216" i="2" l="1"/>
  <c r="F216" i="2" s="1"/>
  <c r="M95" i="2"/>
  <c r="E217" i="2" l="1"/>
  <c r="F217" i="2" s="1"/>
  <c r="I96" i="2"/>
  <c r="E218" i="2" l="1"/>
  <c r="F218" i="2" s="1"/>
  <c r="J96" i="2"/>
  <c r="K96" i="2" s="1"/>
  <c r="L96" i="2" s="1"/>
  <c r="E219" i="2" l="1"/>
  <c r="F219" i="2" s="1"/>
  <c r="M96" i="2"/>
  <c r="E220" i="2" l="1"/>
  <c r="F220" i="2" s="1"/>
  <c r="I97" i="2"/>
  <c r="E221" i="2" l="1"/>
  <c r="F221" i="2" s="1"/>
  <c r="J97" i="2"/>
  <c r="K97" i="2" s="1"/>
  <c r="L97" i="2" s="1"/>
  <c r="E222" i="2" l="1"/>
  <c r="F222" i="2" s="1"/>
  <c r="M97" i="2"/>
  <c r="E223" i="2" l="1"/>
  <c r="F223" i="2"/>
  <c r="I98" i="2"/>
  <c r="E224" i="2" l="1"/>
  <c r="F224" i="2" s="1"/>
  <c r="J98" i="2"/>
  <c r="K98" i="2" s="1"/>
  <c r="L98" i="2" s="1"/>
  <c r="E225" i="2" l="1"/>
  <c r="F225" i="2" s="1"/>
  <c r="M98" i="2"/>
  <c r="E226" i="2" l="1"/>
  <c r="F226" i="2" s="1"/>
  <c r="I99" i="2"/>
  <c r="J99" i="2" s="1"/>
  <c r="K99" i="2" s="1"/>
  <c r="L99" i="2" s="1"/>
  <c r="E227" i="2" l="1"/>
  <c r="F227" i="2" s="1"/>
  <c r="M99" i="2"/>
  <c r="E228" i="2" l="1"/>
  <c r="F228" i="2" s="1"/>
  <c r="I100" i="2"/>
  <c r="J100" i="2" s="1"/>
  <c r="K100" i="2" s="1"/>
  <c r="L100" i="2" s="1"/>
  <c r="E229" i="2" l="1"/>
  <c r="F229" i="2" s="1"/>
  <c r="M100" i="2"/>
  <c r="E230" i="2" l="1"/>
  <c r="F230" i="2" s="1"/>
  <c r="I101" i="2"/>
  <c r="J101" i="2" s="1"/>
  <c r="K101" i="2" s="1"/>
  <c r="L101" i="2" s="1"/>
  <c r="E231" i="2" l="1"/>
  <c r="F231" i="2" s="1"/>
  <c r="M101" i="2"/>
  <c r="E232" i="2" l="1"/>
  <c r="F232" i="2"/>
  <c r="I102" i="2"/>
  <c r="J102" i="2"/>
  <c r="K102" i="2" l="1"/>
  <c r="L102" i="2" s="1"/>
  <c r="E233" i="2"/>
  <c r="F233" i="2" s="1"/>
  <c r="E234" i="2" l="1"/>
  <c r="F234" i="2"/>
  <c r="M102" i="2"/>
  <c r="E235" i="2" l="1"/>
  <c r="F235" i="2" s="1"/>
  <c r="I103" i="2"/>
  <c r="J103" i="2" s="1"/>
  <c r="K103" i="2" s="1"/>
  <c r="L103" i="2" s="1"/>
  <c r="E236" i="2" l="1"/>
  <c r="F236" i="2" s="1"/>
  <c r="M103" i="2"/>
  <c r="E237" i="2" l="1"/>
  <c r="F237" i="2" s="1"/>
  <c r="I104" i="2"/>
  <c r="E238" i="2" l="1"/>
  <c r="F238" i="2" s="1"/>
  <c r="J104" i="2"/>
  <c r="K104" i="2" s="1"/>
  <c r="L104" i="2" s="1"/>
  <c r="E239" i="2" l="1"/>
  <c r="F239" i="2" s="1"/>
  <c r="M104" i="2"/>
  <c r="E240" i="2" l="1"/>
  <c r="F240" i="2" s="1"/>
  <c r="I105" i="2"/>
  <c r="E241" i="2" l="1"/>
  <c r="F241" i="2" s="1"/>
  <c r="J105" i="2"/>
  <c r="K105" i="2" s="1"/>
  <c r="L105" i="2" s="1"/>
  <c r="E242" i="2" l="1"/>
  <c r="F242" i="2" s="1"/>
  <c r="M105" i="2"/>
  <c r="E243" i="2" l="1"/>
  <c r="F243" i="2" s="1"/>
  <c r="I106" i="2"/>
  <c r="E244" i="2" l="1"/>
  <c r="F244" i="2" s="1"/>
  <c r="J106" i="2"/>
  <c r="K106" i="2" s="1"/>
  <c r="L106" i="2" s="1"/>
  <c r="E245" i="2" l="1"/>
  <c r="F245" i="2" s="1"/>
  <c r="M106" i="2"/>
  <c r="E246" i="2" l="1"/>
  <c r="F246" i="2" s="1"/>
  <c r="I107" i="2"/>
  <c r="J107" i="2" s="1"/>
  <c r="K107" i="2" l="1"/>
  <c r="L107" i="2" s="1"/>
  <c r="M107" i="2" s="1"/>
  <c r="E247" i="2"/>
  <c r="F247" i="2" s="1"/>
  <c r="E248" i="2" l="1"/>
  <c r="F248" i="2" s="1"/>
  <c r="I108" i="2"/>
  <c r="J108" i="2" s="1"/>
  <c r="K108" i="2" s="1"/>
  <c r="L108" i="2" s="1"/>
  <c r="E249" i="2" l="1"/>
  <c r="F249" i="2" s="1"/>
  <c r="M108" i="2"/>
  <c r="E250" i="2" l="1"/>
  <c r="F250" i="2" s="1"/>
  <c r="I109" i="2"/>
  <c r="E251" i="2" l="1"/>
  <c r="F251" i="2" s="1"/>
  <c r="J109" i="2"/>
  <c r="K109" i="2" s="1"/>
  <c r="L109" i="2" s="1"/>
  <c r="E252" i="2" l="1"/>
  <c r="F252" i="2" s="1"/>
  <c r="M109" i="2"/>
  <c r="E253" i="2" l="1"/>
  <c r="F253" i="2" s="1"/>
  <c r="I110" i="2"/>
  <c r="J110" i="2"/>
  <c r="E254" i="2" l="1"/>
  <c r="F254" i="2" s="1"/>
  <c r="K110" i="2"/>
  <c r="L110" i="2" s="1"/>
  <c r="E255" i="2" l="1"/>
  <c r="F255" i="2" s="1"/>
  <c r="M110" i="2"/>
  <c r="E256" i="2" l="1"/>
  <c r="F256" i="2" s="1"/>
  <c r="I111" i="2"/>
  <c r="J111" i="2"/>
  <c r="K111" i="2" s="1"/>
  <c r="L111" i="2" s="1"/>
  <c r="M111" i="2" l="1"/>
  <c r="E257" i="2"/>
  <c r="F257" i="2" s="1"/>
  <c r="E258" i="2" l="1"/>
  <c r="F258" i="2" s="1"/>
  <c r="J112" i="2"/>
  <c r="K112" i="2" s="1"/>
  <c r="L112" i="2" s="1"/>
  <c r="I112" i="2"/>
  <c r="M112" i="2" l="1"/>
  <c r="E259" i="2"/>
  <c r="F259" i="2" s="1"/>
  <c r="E260" i="2" l="1"/>
  <c r="F260" i="2" s="1"/>
  <c r="I113" i="2"/>
  <c r="E261" i="2" l="1"/>
  <c r="F261" i="2" s="1"/>
  <c r="J113" i="2"/>
  <c r="K113" i="2" s="1"/>
  <c r="L113" i="2" s="1"/>
  <c r="E262" i="2" l="1"/>
  <c r="F262" i="2" s="1"/>
  <c r="M113" i="2"/>
  <c r="E263" i="2" l="1"/>
  <c r="F263" i="2" s="1"/>
  <c r="I114" i="2"/>
  <c r="E264" i="2" l="1"/>
  <c r="F264" i="2"/>
  <c r="J114" i="2"/>
  <c r="K114" i="2" s="1"/>
  <c r="L114" i="2" s="1"/>
  <c r="E265" i="2" l="1"/>
  <c r="F265" i="2" s="1"/>
  <c r="M114" i="2"/>
  <c r="E266" i="2" l="1"/>
  <c r="F266" i="2" s="1"/>
  <c r="I115" i="2"/>
  <c r="E267" i="2" l="1"/>
  <c r="F267" i="2" s="1"/>
  <c r="J115" i="2"/>
  <c r="K115" i="2" s="1"/>
  <c r="L115" i="2" s="1"/>
  <c r="E268" i="2" l="1"/>
  <c r="F268" i="2" s="1"/>
  <c r="M115" i="2"/>
  <c r="E269" i="2" l="1"/>
  <c r="F269" i="2" s="1"/>
  <c r="I116" i="2"/>
  <c r="J116" i="2" s="1"/>
  <c r="K116" i="2" s="1"/>
  <c r="L116" i="2" s="1"/>
  <c r="E270" i="2" l="1"/>
  <c r="F270" i="2" s="1"/>
  <c r="M116" i="2"/>
  <c r="E271" i="2" l="1"/>
  <c r="F271" i="2" s="1"/>
  <c r="I117" i="2"/>
  <c r="J117" i="2" s="1"/>
  <c r="K117" i="2" s="1"/>
  <c r="L117" i="2" s="1"/>
  <c r="E272" i="2" l="1"/>
  <c r="F272" i="2"/>
  <c r="M117" i="2"/>
  <c r="E273" i="2" l="1"/>
  <c r="F273" i="2" s="1"/>
  <c r="I118" i="2"/>
  <c r="J118" i="2"/>
  <c r="E274" i="2" l="1"/>
  <c r="F274" i="2" s="1"/>
  <c r="K118" i="2"/>
  <c r="L118" i="2" s="1"/>
  <c r="E275" i="2" l="1"/>
  <c r="F275" i="2" s="1"/>
  <c r="M118" i="2"/>
  <c r="E276" i="2" l="1"/>
  <c r="F276" i="2" s="1"/>
  <c r="I119" i="2"/>
  <c r="E277" i="2" l="1"/>
  <c r="F277" i="2" s="1"/>
  <c r="J119" i="2"/>
  <c r="K119" i="2" s="1"/>
  <c r="L119" i="2" s="1"/>
  <c r="E278" i="2" l="1"/>
  <c r="F278" i="2" s="1"/>
  <c r="M119" i="2"/>
  <c r="E279" i="2" l="1"/>
  <c r="F279" i="2"/>
  <c r="I120" i="2"/>
  <c r="E280" i="2" l="1"/>
  <c r="F280" i="2" s="1"/>
  <c r="J120" i="2"/>
  <c r="K120" i="2" s="1"/>
  <c r="L120" i="2" s="1"/>
  <c r="E281" i="2" l="1"/>
  <c r="F281" i="2" s="1"/>
  <c r="M120" i="2"/>
  <c r="E282" i="2" l="1"/>
  <c r="F282" i="2" s="1"/>
  <c r="I121" i="2"/>
  <c r="E283" i="2" l="1"/>
  <c r="F283" i="2" s="1"/>
  <c r="J121" i="2"/>
  <c r="K121" i="2" s="1"/>
  <c r="L121" i="2" s="1"/>
  <c r="E284" i="2" l="1"/>
  <c r="F284" i="2" s="1"/>
  <c r="M121" i="2"/>
  <c r="E285" i="2" l="1"/>
  <c r="F285" i="2" s="1"/>
  <c r="I122" i="2"/>
  <c r="E286" i="2" l="1"/>
  <c r="F286" i="2" s="1"/>
  <c r="J122" i="2"/>
  <c r="K122" i="2" s="1"/>
  <c r="L122" i="2" s="1"/>
  <c r="E287" i="2" l="1"/>
  <c r="F287" i="2" s="1"/>
  <c r="M122" i="2"/>
  <c r="E288" i="2" l="1"/>
  <c r="F288" i="2" s="1"/>
  <c r="I123" i="2"/>
  <c r="J123" i="2" s="1"/>
  <c r="K123" i="2" s="1"/>
  <c r="L123" i="2" s="1"/>
  <c r="E289" i="2" l="1"/>
  <c r="F289" i="2"/>
  <c r="M123" i="2"/>
  <c r="E290" i="2" l="1"/>
  <c r="F290" i="2" s="1"/>
  <c r="I124" i="2"/>
  <c r="E291" i="2" l="1"/>
  <c r="F291" i="2" s="1"/>
  <c r="J124" i="2"/>
  <c r="K124" i="2" s="1"/>
  <c r="L124" i="2" s="1"/>
  <c r="E292" i="2" l="1"/>
  <c r="F292" i="2" s="1"/>
  <c r="M124" i="2"/>
  <c r="E293" i="2" l="1"/>
  <c r="F293" i="2" s="1"/>
  <c r="I125" i="2"/>
  <c r="J125" i="2" s="1"/>
  <c r="K125" i="2" s="1"/>
  <c r="L125" i="2" s="1"/>
  <c r="E294" i="2" l="1"/>
  <c r="F294" i="2" s="1"/>
  <c r="M125" i="2"/>
  <c r="E295" i="2" l="1"/>
  <c r="F295" i="2" s="1"/>
  <c r="I126" i="2"/>
  <c r="J126" i="2"/>
  <c r="E296" i="2" l="1"/>
  <c r="F296" i="2" s="1"/>
  <c r="K126" i="2"/>
  <c r="L126" i="2" s="1"/>
  <c r="E297" i="2" l="1"/>
  <c r="F297" i="2" s="1"/>
  <c r="M126" i="2"/>
  <c r="E298" i="2" l="1"/>
  <c r="F298" i="2" s="1"/>
  <c r="I127" i="2"/>
  <c r="J127" i="2" s="1"/>
  <c r="K127" i="2" s="1"/>
  <c r="L127" i="2" s="1"/>
  <c r="E299" i="2" l="1"/>
  <c r="F299" i="2" s="1"/>
  <c r="M127" i="2"/>
  <c r="E300" i="2" l="1"/>
  <c r="F300" i="2" s="1"/>
  <c r="I128" i="2"/>
  <c r="E301" i="2" l="1"/>
  <c r="F301" i="2" s="1"/>
  <c r="J128" i="2"/>
  <c r="K128" i="2" s="1"/>
  <c r="L128" i="2" s="1"/>
  <c r="E302" i="2" l="1"/>
  <c r="F302" i="2" s="1"/>
  <c r="M128" i="2"/>
  <c r="E303" i="2" l="1"/>
  <c r="F303" i="2" s="1"/>
  <c r="I129" i="2"/>
  <c r="E304" i="2" l="1"/>
  <c r="F304" i="2" s="1"/>
  <c r="J129" i="2"/>
  <c r="K129" i="2" s="1"/>
  <c r="L129" i="2" s="1"/>
  <c r="E305" i="2" l="1"/>
  <c r="F305" i="2" s="1"/>
  <c r="M129" i="2"/>
  <c r="E306" i="2" l="1"/>
  <c r="F306" i="2" s="1"/>
  <c r="I130" i="2"/>
  <c r="E307" i="2" l="1"/>
  <c r="F307" i="2" s="1"/>
  <c r="J130" i="2"/>
  <c r="K130" i="2" s="1"/>
  <c r="L130" i="2" s="1"/>
  <c r="E308" i="2" l="1"/>
  <c r="F308" i="2" s="1"/>
  <c r="M130" i="2"/>
  <c r="E309" i="2" l="1"/>
  <c r="F309" i="2" s="1"/>
  <c r="I131" i="2"/>
  <c r="J131" i="2" s="1"/>
  <c r="K131" i="2" s="1"/>
  <c r="L131" i="2" s="1"/>
  <c r="E310" i="2" l="1"/>
  <c r="F310" i="2" s="1"/>
  <c r="M131" i="2"/>
  <c r="E311" i="2" l="1"/>
  <c r="F311" i="2" s="1"/>
  <c r="I132" i="2"/>
  <c r="J132" i="2" s="1"/>
  <c r="K132" i="2" s="1"/>
  <c r="L132" i="2" s="1"/>
  <c r="E312" i="2" l="1"/>
  <c r="F312" i="2" s="1"/>
  <c r="M132" i="2"/>
  <c r="E313" i="2" l="1"/>
  <c r="F313" i="2" s="1"/>
  <c r="I133" i="2"/>
  <c r="J133" i="2" s="1"/>
  <c r="K133" i="2" s="1"/>
  <c r="L133" i="2" s="1"/>
  <c r="E314" i="2" l="1"/>
  <c r="F314" i="2" s="1"/>
  <c r="M133" i="2"/>
  <c r="E315" i="2" l="1"/>
  <c r="F315" i="2" s="1"/>
  <c r="I134" i="2"/>
  <c r="J134" i="2"/>
  <c r="K134" i="2" s="1"/>
  <c r="L134" i="2" s="1"/>
  <c r="M134" i="2" l="1"/>
  <c r="E316" i="2"/>
  <c r="F316" i="2" s="1"/>
  <c r="E317" i="2" l="1"/>
  <c r="F317" i="2" s="1"/>
  <c r="I135" i="2"/>
  <c r="J135" i="2" s="1"/>
  <c r="K135" i="2" s="1"/>
  <c r="L135" i="2" s="1"/>
  <c r="E318" i="2" l="1"/>
  <c r="F318" i="2" s="1"/>
  <c r="M135" i="2"/>
  <c r="E319" i="2" l="1"/>
  <c r="F319" i="2" s="1"/>
  <c r="I136" i="2"/>
  <c r="E320" i="2" l="1"/>
  <c r="F320" i="2" s="1"/>
  <c r="J136" i="2"/>
  <c r="K136" i="2" s="1"/>
  <c r="L136" i="2" s="1"/>
  <c r="E321" i="2" l="1"/>
  <c r="F321" i="2" s="1"/>
  <c r="M136" i="2"/>
  <c r="E322" i="2" l="1"/>
  <c r="F322" i="2" s="1"/>
  <c r="I137" i="2"/>
  <c r="E323" i="2" l="1"/>
  <c r="F323" i="2" s="1"/>
  <c r="J137" i="2"/>
  <c r="K137" i="2" s="1"/>
  <c r="L137" i="2" s="1"/>
  <c r="E324" i="2" l="1"/>
  <c r="F324" i="2" s="1"/>
  <c r="M137" i="2"/>
  <c r="E325" i="2" l="1"/>
  <c r="F325" i="2" s="1"/>
  <c r="I138" i="2"/>
  <c r="E326" i="2" l="1"/>
  <c r="F326" i="2" s="1"/>
  <c r="J138" i="2"/>
  <c r="K138" i="2" s="1"/>
  <c r="L138" i="2" s="1"/>
  <c r="E327" i="2" l="1"/>
  <c r="F327" i="2" s="1"/>
  <c r="M138" i="2"/>
  <c r="E328" i="2" l="1"/>
  <c r="F328" i="2" s="1"/>
  <c r="I139" i="2"/>
  <c r="J139" i="2" s="1"/>
  <c r="K139" i="2" s="1"/>
  <c r="L139" i="2" s="1"/>
  <c r="E329" i="2" l="1"/>
  <c r="F329" i="2" s="1"/>
  <c r="M139" i="2"/>
  <c r="E330" i="2" l="1"/>
  <c r="F330" i="2" s="1"/>
  <c r="I140" i="2"/>
  <c r="J140" i="2" s="1"/>
  <c r="K140" i="2" s="1"/>
  <c r="L140" i="2" s="1"/>
  <c r="E331" i="2" l="1"/>
  <c r="F331" i="2" s="1"/>
  <c r="M140" i="2"/>
  <c r="E332" i="2" l="1"/>
  <c r="F332" i="2" s="1"/>
  <c r="I141" i="2"/>
  <c r="J141" i="2" s="1"/>
  <c r="K141" i="2" s="1"/>
  <c r="L141" i="2" s="1"/>
  <c r="E333" i="2" l="1"/>
  <c r="F333" i="2" s="1"/>
  <c r="M141" i="2"/>
  <c r="E334" i="2" l="1"/>
  <c r="F334" i="2" s="1"/>
  <c r="I142" i="2"/>
  <c r="J142" i="2"/>
  <c r="E335" i="2" l="1"/>
  <c r="F335" i="2" s="1"/>
  <c r="K142" i="2"/>
  <c r="L142" i="2" s="1"/>
  <c r="E336" i="2" l="1"/>
  <c r="F336" i="2" s="1"/>
  <c r="M142" i="2"/>
  <c r="E337" i="2" l="1"/>
  <c r="F337" i="2" s="1"/>
  <c r="I143" i="2"/>
  <c r="J143" i="2" s="1"/>
  <c r="K143" i="2" s="1"/>
  <c r="L143" i="2" s="1"/>
  <c r="E338" i="2" l="1"/>
  <c r="F338" i="2"/>
  <c r="M143" i="2"/>
  <c r="E339" i="2" l="1"/>
  <c r="F339" i="2" s="1"/>
  <c r="I144" i="2"/>
  <c r="E340" i="2" l="1"/>
  <c r="F340" i="2"/>
  <c r="J144" i="2"/>
  <c r="K144" i="2" s="1"/>
  <c r="L144" i="2" s="1"/>
  <c r="E341" i="2" l="1"/>
  <c r="F341" i="2"/>
  <c r="M144" i="2"/>
  <c r="I145" i="2" l="1"/>
  <c r="E342" i="2"/>
  <c r="F342" i="2" s="1"/>
  <c r="E343" i="2" l="1"/>
  <c r="F343" i="2" s="1"/>
  <c r="J145" i="2"/>
  <c r="K145" i="2" s="1"/>
  <c r="L145" i="2" s="1"/>
  <c r="E344" i="2" l="1"/>
  <c r="F344" i="2" s="1"/>
  <c r="M145" i="2"/>
  <c r="E345" i="2" l="1"/>
  <c r="F345" i="2" s="1"/>
  <c r="I146" i="2"/>
  <c r="J146" i="2" s="1"/>
  <c r="K146" i="2" s="1"/>
  <c r="L146" i="2" s="1"/>
  <c r="E346" i="2" l="1"/>
  <c r="F346" i="2" s="1"/>
  <c r="M146" i="2"/>
  <c r="E347" i="2" l="1"/>
  <c r="F347" i="2" s="1"/>
  <c r="I147" i="2"/>
  <c r="J147" i="2" s="1"/>
  <c r="K147" i="2" s="1"/>
  <c r="L147" i="2" s="1"/>
  <c r="E348" i="2" l="1"/>
  <c r="F348" i="2"/>
  <c r="M147" i="2"/>
  <c r="E349" i="2" l="1"/>
  <c r="F349" i="2" s="1"/>
  <c r="I148" i="2"/>
  <c r="E350" i="2" l="1"/>
  <c r="F350" i="2" s="1"/>
  <c r="J148" i="2"/>
  <c r="K148" i="2" s="1"/>
  <c r="L148" i="2" s="1"/>
  <c r="E351" i="2" l="1"/>
  <c r="F351" i="2" s="1"/>
  <c r="M148" i="2"/>
  <c r="E352" i="2" l="1"/>
  <c r="F352" i="2" s="1"/>
  <c r="I149" i="2"/>
  <c r="J149" i="2" s="1"/>
  <c r="K149" i="2" s="1"/>
  <c r="L149" i="2" s="1"/>
  <c r="E353" i="2" l="1"/>
  <c r="F353" i="2" s="1"/>
  <c r="M149" i="2"/>
  <c r="E354" i="2" l="1"/>
  <c r="F354" i="2" s="1"/>
  <c r="I150" i="2"/>
  <c r="J150" i="2"/>
  <c r="K150" i="2" s="1"/>
  <c r="L150" i="2" s="1"/>
  <c r="M150" i="2" l="1"/>
  <c r="E355" i="2"/>
  <c r="F355" i="2" s="1"/>
  <c r="E356" i="2" l="1"/>
  <c r="F356" i="2" s="1"/>
  <c r="I151" i="2"/>
  <c r="E357" i="2" l="1"/>
  <c r="F357" i="2"/>
  <c r="J151" i="2"/>
  <c r="K151" i="2" s="1"/>
  <c r="L151" i="2" s="1"/>
  <c r="E358" i="2" l="1"/>
  <c r="F358" i="2" s="1"/>
  <c r="M151" i="2"/>
  <c r="E359" i="2" l="1"/>
  <c r="F359" i="2" s="1"/>
  <c r="I152" i="2"/>
  <c r="E360" i="2" l="1"/>
  <c r="F360" i="2" s="1"/>
  <c r="J152" i="2"/>
  <c r="K152" i="2" s="1"/>
  <c r="L152" i="2" s="1"/>
  <c r="E361" i="2" l="1"/>
  <c r="F361" i="2" s="1"/>
  <c r="M152" i="2"/>
  <c r="E362" i="2" l="1"/>
  <c r="F362" i="2" s="1"/>
  <c r="I153" i="2"/>
  <c r="J153" i="2" s="1"/>
  <c r="K153" i="2" s="1"/>
  <c r="L153" i="2" s="1"/>
  <c r="E363" i="2" l="1"/>
  <c r="F363" i="2" s="1"/>
  <c r="M153" i="2"/>
  <c r="E364" i="2" l="1"/>
  <c r="F364" i="2"/>
  <c r="I154" i="2"/>
  <c r="J154" i="2" l="1"/>
  <c r="K154" i="2" s="1"/>
  <c r="L154" i="2" s="1"/>
  <c r="E365" i="2"/>
  <c r="F365" i="2" s="1"/>
  <c r="E366" i="2" l="1"/>
  <c r="F366" i="2" s="1"/>
  <c r="M154" i="2"/>
  <c r="E367" i="2" l="1"/>
  <c r="F367" i="2" s="1"/>
  <c r="I155" i="2"/>
  <c r="E368" i="2" l="1"/>
  <c r="F368" i="2" s="1"/>
  <c r="J155" i="2"/>
  <c r="K155" i="2" s="1"/>
  <c r="L155" i="2" s="1"/>
  <c r="E369" i="2" l="1"/>
  <c r="F369" i="2" s="1"/>
  <c r="M155" i="2"/>
  <c r="E370" i="2" l="1"/>
  <c r="F370" i="2" s="1"/>
  <c r="I156" i="2"/>
  <c r="E371" i="2" l="1"/>
  <c r="F371" i="2" s="1"/>
  <c r="J156" i="2"/>
  <c r="K156" i="2" s="1"/>
  <c r="L156" i="2" s="1"/>
  <c r="E372" i="2" l="1"/>
  <c r="F372" i="2"/>
  <c r="M156" i="2"/>
  <c r="I157" i="2" l="1"/>
  <c r="J157" i="2" s="1"/>
  <c r="E373" i="2"/>
  <c r="F373" i="2" s="1"/>
  <c r="E374" i="2" l="1"/>
  <c r="F374" i="2" s="1"/>
  <c r="K157" i="2"/>
  <c r="L157" i="2" s="1"/>
  <c r="E375" i="2" l="1"/>
  <c r="F375" i="2" s="1"/>
  <c r="M157" i="2"/>
  <c r="E376" i="2" l="1"/>
  <c r="F376" i="2" s="1"/>
  <c r="I158" i="2"/>
  <c r="J158" i="2"/>
  <c r="K158" i="2" s="1"/>
  <c r="L158" i="2" s="1"/>
  <c r="M158" i="2" l="1"/>
  <c r="E377" i="2"/>
  <c r="F377" i="2" s="1"/>
  <c r="E378" i="2" l="1"/>
  <c r="F378" i="2" s="1"/>
  <c r="I159" i="2"/>
  <c r="E379" i="2" l="1"/>
  <c r="F379" i="2" s="1"/>
  <c r="J159" i="2"/>
  <c r="K159" i="2" s="1"/>
  <c r="L159" i="2" s="1"/>
  <c r="E380" i="2" l="1"/>
  <c r="F380" i="2"/>
  <c r="M159" i="2"/>
  <c r="I160" i="2" l="1"/>
  <c r="E381" i="2"/>
  <c r="F381" i="2" s="1"/>
  <c r="E382" i="2" l="1"/>
  <c r="F382" i="2" s="1"/>
  <c r="J160" i="2"/>
  <c r="K160" i="2" s="1"/>
  <c r="L160" i="2" s="1"/>
  <c r="E383" i="2" l="1"/>
  <c r="F383" i="2" s="1"/>
  <c r="M160" i="2"/>
  <c r="E384" i="2" l="1"/>
  <c r="F384" i="2" s="1"/>
  <c r="I161" i="2"/>
  <c r="E385" i="2" l="1"/>
  <c r="F385" i="2" s="1"/>
  <c r="J161" i="2"/>
  <c r="K161" i="2" s="1"/>
  <c r="L161" i="2" s="1"/>
  <c r="E386" i="2" l="1"/>
  <c r="F386" i="2" s="1"/>
  <c r="M161" i="2"/>
  <c r="E387" i="2" l="1"/>
  <c r="F387" i="2" s="1"/>
  <c r="I162" i="2"/>
  <c r="E388" i="2" l="1"/>
  <c r="F388" i="2" s="1"/>
  <c r="J162" i="2"/>
  <c r="K162" i="2" s="1"/>
  <c r="L162" i="2" s="1"/>
  <c r="E389" i="2" l="1"/>
  <c r="F389" i="2"/>
  <c r="M162" i="2"/>
  <c r="I163" i="2" l="1"/>
  <c r="J163" i="2" s="1"/>
  <c r="E390" i="2"/>
  <c r="F390" i="2" s="1"/>
  <c r="E391" i="2" l="1"/>
  <c r="F391" i="2" s="1"/>
  <c r="K163" i="2"/>
  <c r="L163" i="2" s="1"/>
  <c r="E392" i="2" l="1"/>
  <c r="F392" i="2" s="1"/>
  <c r="M163" i="2"/>
  <c r="E393" i="2" l="1"/>
  <c r="F393" i="2" s="1"/>
  <c r="I164" i="2"/>
  <c r="J164" i="2" s="1"/>
  <c r="K164" i="2" s="1"/>
  <c r="L164" i="2" s="1"/>
  <c r="E394" i="2" l="1"/>
  <c r="F394" i="2" s="1"/>
  <c r="M164" i="2"/>
  <c r="E395" i="2" l="1"/>
  <c r="F395" i="2" s="1"/>
  <c r="I165" i="2"/>
  <c r="J165" i="2" s="1"/>
  <c r="K165" i="2" s="1"/>
  <c r="L165" i="2" s="1"/>
  <c r="E396" i="2" l="1"/>
  <c r="F396" i="2" s="1"/>
  <c r="M165" i="2"/>
  <c r="E397" i="2" l="1"/>
  <c r="F397" i="2"/>
  <c r="I166" i="2"/>
  <c r="J166" i="2" l="1"/>
  <c r="K166" i="2" s="1"/>
  <c r="L166" i="2" s="1"/>
  <c r="E398" i="2"/>
  <c r="F398" i="2" s="1"/>
  <c r="E399" i="2" l="1"/>
  <c r="F399" i="2" s="1"/>
  <c r="M166" i="2"/>
  <c r="E400" i="2" l="1"/>
  <c r="F400" i="2" s="1"/>
  <c r="I167" i="2"/>
  <c r="E401" i="2" l="1"/>
  <c r="F401" i="2" s="1"/>
  <c r="J167" i="2"/>
  <c r="K167" i="2" s="1"/>
  <c r="L167" i="2" s="1"/>
  <c r="E402" i="2" l="1"/>
  <c r="F402" i="2" s="1"/>
  <c r="M167" i="2"/>
  <c r="E403" i="2" l="1"/>
  <c r="F403" i="2" s="1"/>
  <c r="I168" i="2"/>
  <c r="J168" i="2" s="1"/>
  <c r="K168" i="2" s="1"/>
  <c r="L168" i="2" s="1"/>
  <c r="E404" i="2" l="1"/>
  <c r="F404" i="2" s="1"/>
  <c r="M168" i="2"/>
  <c r="E405" i="2" l="1"/>
  <c r="F405" i="2"/>
  <c r="I169" i="2"/>
  <c r="J169" i="2"/>
  <c r="K169" i="2" s="1"/>
  <c r="L169" i="2" s="1"/>
  <c r="M169" i="2" l="1"/>
  <c r="E406" i="2"/>
  <c r="F406" i="2" s="1"/>
  <c r="E407" i="2" l="1"/>
  <c r="F407" i="2" s="1"/>
  <c r="I170" i="2"/>
  <c r="E408" i="2" l="1"/>
  <c r="F408" i="2" s="1"/>
  <c r="J170" i="2"/>
  <c r="K170" i="2" s="1"/>
  <c r="L170" i="2" s="1"/>
  <c r="E409" i="2" l="1"/>
  <c r="F409" i="2" s="1"/>
  <c r="M170" i="2"/>
  <c r="E410" i="2" l="1"/>
  <c r="F410" i="2" s="1"/>
  <c r="I171" i="2"/>
  <c r="J171" i="2" s="1"/>
  <c r="K171" i="2" s="1"/>
  <c r="L171" i="2" s="1"/>
  <c r="E411" i="2" l="1"/>
  <c r="F411" i="2" s="1"/>
  <c r="M171" i="2"/>
  <c r="E412" i="2" l="1"/>
  <c r="F412" i="2" s="1"/>
  <c r="I172" i="2"/>
  <c r="J172" i="2" s="1"/>
  <c r="K172" i="2" s="1"/>
  <c r="L172" i="2" s="1"/>
  <c r="E413" i="2" l="1"/>
  <c r="F413" i="2"/>
  <c r="M172" i="2"/>
  <c r="I173" i="2" l="1"/>
  <c r="E414" i="2"/>
  <c r="F414" i="2" s="1"/>
  <c r="E415" i="2" l="1"/>
  <c r="F415" i="2" s="1"/>
  <c r="J173" i="2"/>
  <c r="K173" i="2" s="1"/>
  <c r="L173" i="2" s="1"/>
  <c r="E416" i="2" l="1"/>
  <c r="F416" i="2" s="1"/>
  <c r="M173" i="2"/>
  <c r="E417" i="2" l="1"/>
  <c r="F417" i="2" s="1"/>
  <c r="I174" i="2"/>
  <c r="E418" i="2" l="1"/>
  <c r="F418" i="2" s="1"/>
  <c r="J174" i="2"/>
  <c r="K174" i="2" s="1"/>
  <c r="L174" i="2" s="1"/>
  <c r="E419" i="2" l="1"/>
  <c r="F419" i="2" s="1"/>
  <c r="M174" i="2"/>
  <c r="E420" i="2" l="1"/>
  <c r="F420" i="2" s="1"/>
  <c r="I175" i="2"/>
  <c r="E421" i="2" l="1"/>
  <c r="F421" i="2" s="1"/>
  <c r="J175" i="2"/>
  <c r="K175" i="2" s="1"/>
  <c r="L175" i="2" s="1"/>
  <c r="E422" i="2" l="1"/>
  <c r="F422" i="2" s="1"/>
  <c r="M175" i="2"/>
  <c r="E423" i="2" l="1"/>
  <c r="F423" i="2" s="1"/>
  <c r="I176" i="2"/>
  <c r="E424" i="2" l="1"/>
  <c r="F424" i="2" s="1"/>
  <c r="J176" i="2"/>
  <c r="K176" i="2" s="1"/>
  <c r="L176" i="2" s="1"/>
  <c r="E425" i="2" l="1"/>
  <c r="F425" i="2" s="1"/>
  <c r="M176" i="2"/>
  <c r="E426" i="2" l="1"/>
  <c r="F426" i="2" s="1"/>
  <c r="I177" i="2"/>
  <c r="J177" i="2" s="1"/>
  <c r="K177" i="2" s="1"/>
  <c r="L177" i="2" s="1"/>
  <c r="E427" i="2" l="1"/>
  <c r="F427" i="2" s="1"/>
  <c r="M177" i="2"/>
  <c r="E428" i="2" l="1"/>
  <c r="F428" i="2" s="1"/>
  <c r="I178" i="2"/>
  <c r="J178" i="2" s="1"/>
  <c r="K178" i="2" s="1"/>
  <c r="L178" i="2" s="1"/>
  <c r="E429" i="2" l="1"/>
  <c r="F429" i="2" s="1"/>
  <c r="M178" i="2"/>
  <c r="E430" i="2" l="1"/>
  <c r="F430" i="2" s="1"/>
  <c r="I179" i="2"/>
  <c r="J179" i="2"/>
  <c r="K179" i="2" s="1"/>
  <c r="L179" i="2" s="1"/>
  <c r="M179" i="2" l="1"/>
  <c r="E431" i="2"/>
  <c r="F431" i="2" s="1"/>
  <c r="E432" i="2" l="1"/>
  <c r="F432" i="2" s="1"/>
  <c r="I180" i="2"/>
  <c r="E433" i="2" l="1"/>
  <c r="F433" i="2" s="1"/>
  <c r="J180" i="2"/>
  <c r="K180" i="2" s="1"/>
  <c r="L180" i="2" s="1"/>
  <c r="E434" i="2" l="1"/>
  <c r="F434" i="2" s="1"/>
  <c r="M180" i="2"/>
  <c r="E435" i="2" l="1"/>
  <c r="F435" i="2" s="1"/>
  <c r="I181" i="2"/>
  <c r="J181" i="2" s="1"/>
  <c r="K181" i="2" s="1"/>
  <c r="L181" i="2" s="1"/>
  <c r="E436" i="2" l="1"/>
  <c r="F436" i="2" s="1"/>
  <c r="M181" i="2"/>
  <c r="E437" i="2" l="1"/>
  <c r="F437" i="2"/>
  <c r="I182" i="2"/>
  <c r="E438" i="2" l="1"/>
  <c r="F438" i="2" s="1"/>
  <c r="J182" i="2"/>
  <c r="K182" i="2" s="1"/>
  <c r="L182" i="2" s="1"/>
  <c r="E439" i="2" l="1"/>
  <c r="F439" i="2" s="1"/>
  <c r="M182" i="2"/>
  <c r="E440" i="2" l="1"/>
  <c r="F440" i="2" s="1"/>
  <c r="I183" i="2"/>
  <c r="E441" i="2" l="1"/>
  <c r="F441" i="2" s="1"/>
  <c r="J183" i="2"/>
  <c r="K183" i="2" s="1"/>
  <c r="L183" i="2" s="1"/>
  <c r="E442" i="2" l="1"/>
  <c r="F442" i="2" s="1"/>
  <c r="M183" i="2"/>
  <c r="E443" i="2" l="1"/>
  <c r="F443" i="2" s="1"/>
  <c r="I184" i="2"/>
  <c r="J184" i="2" s="1"/>
  <c r="K184" i="2" s="1"/>
  <c r="L184" i="2" s="1"/>
  <c r="E444" i="2" l="1"/>
  <c r="F444" i="2" s="1"/>
  <c r="M184" i="2"/>
  <c r="E445" i="2" l="1"/>
  <c r="F445" i="2" s="1"/>
  <c r="I185" i="2"/>
  <c r="J185" i="2" s="1"/>
  <c r="K185" i="2" s="1"/>
  <c r="L185" i="2" s="1"/>
  <c r="E446" i="2" l="1"/>
  <c r="F446" i="2" s="1"/>
  <c r="M185" i="2"/>
  <c r="E447" i="2" l="1"/>
  <c r="F447" i="2" s="1"/>
  <c r="I186" i="2"/>
  <c r="J186" i="2" s="1"/>
  <c r="K186" i="2" l="1"/>
  <c r="L186" i="2" s="1"/>
  <c r="E448" i="2"/>
  <c r="F448" i="2" s="1"/>
  <c r="E449" i="2" l="1"/>
  <c r="F449" i="2" s="1"/>
  <c r="M186" i="2"/>
  <c r="E450" i="2" l="1"/>
  <c r="F450" i="2" s="1"/>
  <c r="I187" i="2"/>
  <c r="J187" i="2"/>
  <c r="K187" i="2" s="1"/>
  <c r="L187" i="2" s="1"/>
  <c r="M187" i="2" l="1"/>
  <c r="E451" i="2"/>
  <c r="F451" i="2"/>
  <c r="E452" i="2" l="1"/>
  <c r="F452" i="2" s="1"/>
  <c r="I188" i="2"/>
  <c r="E453" i="2" l="1"/>
  <c r="F453" i="2" s="1"/>
  <c r="J188" i="2"/>
  <c r="K188" i="2" s="1"/>
  <c r="L188" i="2" s="1"/>
  <c r="E454" i="2" l="1"/>
  <c r="F454" i="2" s="1"/>
  <c r="M188" i="2"/>
  <c r="E455" i="2" l="1"/>
  <c r="F455" i="2" s="1"/>
  <c r="I189" i="2"/>
  <c r="E456" i="2" l="1"/>
  <c r="F456" i="2"/>
  <c r="J189" i="2"/>
  <c r="K189" i="2" s="1"/>
  <c r="L189" i="2" s="1"/>
  <c r="E457" i="2" l="1"/>
  <c r="F457" i="2" s="1"/>
  <c r="M189" i="2"/>
  <c r="E458" i="2" l="1"/>
  <c r="F458" i="2" s="1"/>
  <c r="I190" i="2"/>
  <c r="J190" i="2" s="1"/>
  <c r="K190" i="2" s="1"/>
  <c r="L190" i="2" s="1"/>
  <c r="E459" i="2" l="1"/>
  <c r="F459" i="2" s="1"/>
  <c r="M190" i="2"/>
  <c r="E460" i="2" l="1"/>
  <c r="F460" i="2" s="1"/>
  <c r="I191" i="2"/>
  <c r="E461" i="2" l="1"/>
  <c r="F461" i="2" s="1"/>
  <c r="J191" i="2"/>
  <c r="K191" i="2" s="1"/>
  <c r="L191" i="2" s="1"/>
  <c r="E462" i="2" l="1"/>
  <c r="F462" i="2"/>
  <c r="M191" i="2"/>
  <c r="I192" i="2" l="1"/>
  <c r="J192" i="2" s="1"/>
  <c r="K192" i="2" s="1"/>
  <c r="L192" i="2" s="1"/>
  <c r="E463" i="2"/>
  <c r="F463" i="2" s="1"/>
  <c r="E464" i="2" l="1"/>
  <c r="F464" i="2"/>
  <c r="M192" i="2"/>
  <c r="E465" i="2" l="1"/>
  <c r="F465" i="2" s="1"/>
  <c r="I193" i="2"/>
  <c r="J193" i="2" s="1"/>
  <c r="K193" i="2" s="1"/>
  <c r="L193" i="2" s="1"/>
  <c r="E466" i="2" l="1"/>
  <c r="F466" i="2" s="1"/>
  <c r="M193" i="2"/>
  <c r="E467" i="2" l="1"/>
  <c r="F467" i="2" s="1"/>
  <c r="I194" i="2"/>
  <c r="J194" i="2" s="1"/>
  <c r="K194" i="2" s="1"/>
  <c r="L194" i="2" s="1"/>
  <c r="E468" i="2" l="1"/>
  <c r="F468" i="2" s="1"/>
  <c r="M194" i="2"/>
  <c r="E469" i="2" l="1"/>
  <c r="F469" i="2" s="1"/>
  <c r="I195" i="2"/>
  <c r="J195" i="2"/>
  <c r="K195" i="2" s="1"/>
  <c r="L195" i="2" s="1"/>
  <c r="E470" i="2" l="1"/>
  <c r="F470" i="2"/>
  <c r="M195" i="2"/>
  <c r="I196" i="2" l="1"/>
  <c r="E471" i="2"/>
  <c r="F471" i="2" s="1"/>
  <c r="E472" i="2" l="1"/>
  <c r="F472" i="2"/>
  <c r="J196" i="2"/>
  <c r="K196" i="2" s="1"/>
  <c r="L196" i="2" s="1"/>
  <c r="M196" i="2" l="1"/>
  <c r="F473" i="2"/>
  <c r="E473" i="2"/>
  <c r="E474" i="2" l="1"/>
  <c r="F474" i="2" s="1"/>
  <c r="I197" i="2"/>
  <c r="E475" i="2" l="1"/>
  <c r="F475" i="2" s="1"/>
  <c r="J197" i="2"/>
  <c r="K197" i="2" s="1"/>
  <c r="L197" i="2" s="1"/>
  <c r="E476" i="2" l="1"/>
  <c r="F476" i="2" s="1"/>
  <c r="M197" i="2"/>
  <c r="E477" i="2" l="1"/>
  <c r="F477" i="2" s="1"/>
  <c r="I198" i="2"/>
  <c r="E478" i="2" l="1"/>
  <c r="F478" i="2"/>
  <c r="J198" i="2"/>
  <c r="K198" i="2" s="1"/>
  <c r="L198" i="2" s="1"/>
  <c r="E479" i="2" l="1"/>
  <c r="F479" i="2" s="1"/>
  <c r="M198" i="2"/>
  <c r="E480" i="2" l="1"/>
  <c r="F480" i="2" s="1"/>
  <c r="I199" i="2"/>
  <c r="J199" i="2" s="1"/>
  <c r="K199" i="2" s="1"/>
  <c r="L199" i="2" s="1"/>
  <c r="E481" i="2" l="1"/>
  <c r="F481" i="2" s="1"/>
  <c r="M199" i="2"/>
  <c r="E482" i="2" l="1"/>
  <c r="F482" i="2" s="1"/>
  <c r="I200" i="2"/>
  <c r="J200" i="2" s="1"/>
  <c r="K200" i="2" s="1"/>
  <c r="L200" i="2" s="1"/>
  <c r="E483" i="2" l="1"/>
  <c r="F483" i="2" s="1"/>
  <c r="M200" i="2"/>
  <c r="E484" i="2" l="1"/>
  <c r="F484" i="2" s="1"/>
  <c r="I201" i="2"/>
  <c r="E485" i="2" l="1"/>
  <c r="F485" i="2" s="1"/>
  <c r="J201" i="2"/>
  <c r="K201" i="2" s="1"/>
  <c r="L201" i="2" s="1"/>
  <c r="E486" i="2" l="1"/>
  <c r="F486" i="2"/>
  <c r="M201" i="2"/>
  <c r="I202" i="2" l="1"/>
  <c r="J202" i="2" s="1"/>
  <c r="K202" i="2" s="1"/>
  <c r="L202" i="2" s="1"/>
  <c r="E487" i="2"/>
  <c r="F487" i="2" s="1"/>
  <c r="E488" i="2" l="1"/>
  <c r="F488" i="2" s="1"/>
  <c r="M202" i="2"/>
  <c r="E489" i="2" l="1"/>
  <c r="F489" i="2" s="1"/>
  <c r="I203" i="2"/>
  <c r="J203" i="2"/>
  <c r="K203" i="2" s="1"/>
  <c r="L203" i="2" s="1"/>
  <c r="M203" i="2" l="1"/>
  <c r="E490" i="2"/>
  <c r="F490" i="2" s="1"/>
  <c r="E491" i="2" l="1"/>
  <c r="F491" i="2" s="1"/>
  <c r="I204" i="2"/>
  <c r="E492" i="2" l="1"/>
  <c r="F492" i="2" s="1"/>
  <c r="J204" i="2"/>
  <c r="K204" i="2" s="1"/>
  <c r="L204" i="2" s="1"/>
  <c r="E493" i="2" l="1"/>
  <c r="F493" i="2" s="1"/>
  <c r="M204" i="2"/>
  <c r="E494" i="2" l="1"/>
  <c r="F494" i="2"/>
  <c r="I205" i="2"/>
  <c r="J205" i="2" l="1"/>
  <c r="K205" i="2" s="1"/>
  <c r="L205" i="2" s="1"/>
  <c r="E495" i="2"/>
  <c r="F495" i="2" s="1"/>
  <c r="E496" i="2" l="1"/>
  <c r="F496" i="2" s="1"/>
  <c r="M205" i="2"/>
  <c r="E497" i="2" l="1"/>
  <c r="F497" i="2" s="1"/>
  <c r="I206" i="2"/>
  <c r="F498" i="2" l="1"/>
  <c r="E498" i="2"/>
  <c r="J206" i="2"/>
  <c r="K206" i="2" s="1"/>
  <c r="L206" i="2" s="1"/>
  <c r="E499" i="2" l="1"/>
  <c r="F499" i="2" s="1"/>
  <c r="M206" i="2"/>
  <c r="E500" i="2" l="1"/>
  <c r="F500" i="2" s="1"/>
  <c r="I207" i="2"/>
  <c r="E501" i="2" l="1"/>
  <c r="F501" i="2" s="1"/>
  <c r="J207" i="2"/>
  <c r="K207" i="2" s="1"/>
  <c r="L207" i="2" s="1"/>
  <c r="E502" i="2" l="1"/>
  <c r="F502" i="2" s="1"/>
  <c r="M207" i="2"/>
  <c r="E503" i="2" l="1"/>
  <c r="F503" i="2" s="1"/>
  <c r="I208" i="2"/>
  <c r="J208" i="2" s="1"/>
  <c r="K208" i="2" s="1"/>
  <c r="L208" i="2" s="1"/>
  <c r="E504" i="2" l="1"/>
  <c r="F504" i="2" s="1"/>
  <c r="M208" i="2"/>
  <c r="E505" i="2" l="1"/>
  <c r="F505" i="2" s="1"/>
  <c r="I209" i="2"/>
  <c r="J209" i="2" s="1"/>
  <c r="K209" i="2" s="1"/>
  <c r="L209" i="2" s="1"/>
  <c r="E506" i="2" l="1"/>
  <c r="F506" i="2" s="1"/>
  <c r="M209" i="2"/>
  <c r="E507" i="2" l="1"/>
  <c r="F507" i="2" s="1"/>
  <c r="I210" i="2"/>
  <c r="J210" i="2" s="1"/>
  <c r="K210" i="2" s="1"/>
  <c r="L210" i="2" s="1"/>
  <c r="E508" i="2" l="1"/>
  <c r="F508" i="2" s="1"/>
  <c r="M210" i="2"/>
  <c r="E509" i="2" l="1"/>
  <c r="F509" i="2" s="1"/>
  <c r="I211" i="2"/>
  <c r="J211" i="2"/>
  <c r="K211" i="2" s="1"/>
  <c r="L211" i="2" s="1"/>
  <c r="E510" i="2" l="1"/>
  <c r="F510" i="2" s="1"/>
  <c r="M211" i="2"/>
  <c r="E511" i="2" l="1"/>
  <c r="F511" i="2" s="1"/>
  <c r="I212" i="2"/>
  <c r="E512" i="2" l="1"/>
  <c r="F512" i="2" s="1"/>
  <c r="J212" i="2"/>
  <c r="K212" i="2" s="1"/>
  <c r="L212" i="2" s="1"/>
  <c r="E513" i="2" l="1"/>
  <c r="F513" i="2" s="1"/>
  <c r="M212" i="2"/>
  <c r="E514" i="2" l="1"/>
  <c r="F514" i="2" s="1"/>
  <c r="I213" i="2"/>
  <c r="J213" i="2" s="1"/>
  <c r="K213" i="2" s="1"/>
  <c r="L213" i="2" s="1"/>
  <c r="E515" i="2" l="1"/>
  <c r="F515" i="2" s="1"/>
  <c r="M213" i="2"/>
  <c r="E516" i="2" l="1"/>
  <c r="F516" i="2" s="1"/>
  <c r="I214" i="2"/>
  <c r="E517" i="2" l="1"/>
  <c r="F517" i="2" s="1"/>
  <c r="J214" i="2"/>
  <c r="K214" i="2" s="1"/>
  <c r="L214" i="2" s="1"/>
  <c r="E518" i="2" l="1"/>
  <c r="F518" i="2"/>
  <c r="M214" i="2"/>
  <c r="I215" i="2" l="1"/>
  <c r="E519" i="2"/>
  <c r="F519" i="2" s="1"/>
  <c r="J215" i="2" l="1"/>
  <c r="K215" i="2" s="1"/>
  <c r="L215" i="2" s="1"/>
  <c r="M215" i="2" l="1"/>
  <c r="I216" i="2" l="1"/>
  <c r="J216" i="2" s="1"/>
  <c r="K216" i="2" s="1"/>
  <c r="L216" i="2" s="1"/>
  <c r="M216" i="2" l="1"/>
  <c r="I217" i="2" l="1"/>
  <c r="J217" i="2" s="1"/>
  <c r="K217" i="2" s="1"/>
  <c r="L217" i="2" s="1"/>
  <c r="M217" i="2" l="1"/>
  <c r="I218" i="2" l="1"/>
  <c r="J218" i="2" s="1"/>
  <c r="K218" i="2" l="1"/>
  <c r="L218" i="2" s="1"/>
  <c r="M218" i="2" l="1"/>
  <c r="I219" i="2" l="1"/>
  <c r="J219" i="2" l="1"/>
  <c r="K219" i="2" s="1"/>
  <c r="L219" i="2" s="1"/>
  <c r="M219" i="2" l="1"/>
  <c r="I220" i="2" l="1"/>
  <c r="J220" i="2" l="1"/>
  <c r="K220" i="2" s="1"/>
  <c r="L220" i="2" s="1"/>
  <c r="M220" i="2" l="1"/>
  <c r="I221" i="2" l="1"/>
  <c r="J221" i="2" l="1"/>
  <c r="K221" i="2" s="1"/>
  <c r="L221" i="2" s="1"/>
  <c r="M221" i="2" l="1"/>
  <c r="I222" i="2" l="1"/>
  <c r="J222" i="2" l="1"/>
  <c r="K222" i="2" s="1"/>
  <c r="L222" i="2" s="1"/>
  <c r="M222" i="2" l="1"/>
  <c r="I223" i="2" l="1"/>
  <c r="J223" i="2" l="1"/>
  <c r="K223" i="2" s="1"/>
  <c r="L223" i="2" s="1"/>
  <c r="M223" i="2" l="1"/>
  <c r="I224" i="2" l="1"/>
  <c r="J224" i="2" s="1"/>
  <c r="K224" i="2" s="1"/>
  <c r="L224" i="2" s="1"/>
  <c r="M224" i="2" l="1"/>
  <c r="I225" i="2" l="1"/>
  <c r="J225" i="2" s="1"/>
  <c r="K225" i="2" s="1"/>
  <c r="L225" i="2" s="1"/>
  <c r="M225" i="2" l="1"/>
  <c r="I226" i="2" l="1"/>
  <c r="J226" i="2" s="1"/>
  <c r="K226" i="2" s="1"/>
  <c r="L226" i="2" s="1"/>
  <c r="M226" i="2" l="1"/>
  <c r="I227" i="2" l="1"/>
  <c r="J227" i="2"/>
  <c r="K227" i="2" s="1"/>
  <c r="L227" i="2" s="1"/>
  <c r="M227" i="2" l="1"/>
  <c r="I228" i="2" l="1"/>
  <c r="J228" i="2" l="1"/>
  <c r="K228" i="2" s="1"/>
  <c r="L228" i="2" s="1"/>
  <c r="M228" i="2" l="1"/>
  <c r="I229" i="2" l="1"/>
  <c r="J229" i="2"/>
  <c r="K229" i="2" s="1"/>
  <c r="L229" i="2" s="1"/>
  <c r="M229" i="2" l="1"/>
  <c r="I230" i="2" l="1"/>
  <c r="J230" i="2" l="1"/>
  <c r="K230" i="2" s="1"/>
  <c r="L230" i="2" s="1"/>
  <c r="M230" i="2" l="1"/>
  <c r="I231" i="2" l="1"/>
  <c r="J231" i="2" l="1"/>
  <c r="K231" i="2" s="1"/>
  <c r="L231" i="2" s="1"/>
  <c r="M231" i="2" l="1"/>
  <c r="I232" i="2" l="1"/>
  <c r="J232" i="2" l="1"/>
  <c r="K232" i="2" s="1"/>
  <c r="L232" i="2" s="1"/>
  <c r="M232" i="2" l="1"/>
  <c r="I233" i="2" l="1"/>
  <c r="J233" i="2" l="1"/>
  <c r="K233" i="2" s="1"/>
  <c r="L233" i="2" s="1"/>
  <c r="M233" i="2" l="1"/>
  <c r="I234" i="2" l="1"/>
  <c r="J234" i="2" s="1"/>
  <c r="K234" i="2" s="1"/>
  <c r="L234" i="2" s="1"/>
  <c r="M234" i="2" l="1"/>
  <c r="I235" i="2" l="1"/>
  <c r="J235" i="2" l="1"/>
  <c r="K235" i="2" s="1"/>
  <c r="L235" i="2" s="1"/>
  <c r="M235" i="2" l="1"/>
  <c r="I236" i="2" l="1"/>
  <c r="J236" i="2" s="1"/>
  <c r="K236" i="2" l="1"/>
  <c r="L236" i="2" s="1"/>
  <c r="M236" i="2" l="1"/>
  <c r="I237" i="2" l="1"/>
  <c r="J237" i="2"/>
  <c r="K237" i="2" s="1"/>
  <c r="L237" i="2" s="1"/>
  <c r="M237" i="2" l="1"/>
  <c r="I238" i="2" l="1"/>
  <c r="J238" i="2" l="1"/>
  <c r="K238" i="2" s="1"/>
  <c r="L238" i="2" s="1"/>
  <c r="M238" i="2" l="1"/>
  <c r="I239" i="2" l="1"/>
  <c r="J239" i="2" l="1"/>
  <c r="K239" i="2" s="1"/>
  <c r="L239" i="2" s="1"/>
  <c r="M239" i="2" l="1"/>
  <c r="I240" i="2" l="1"/>
  <c r="J240" i="2" l="1"/>
  <c r="K240" i="2" s="1"/>
  <c r="L240" i="2" s="1"/>
  <c r="M240" i="2" l="1"/>
  <c r="I241" i="2" l="1"/>
  <c r="J241" i="2" l="1"/>
  <c r="K241" i="2" s="1"/>
  <c r="L241" i="2" s="1"/>
  <c r="M241" i="2" l="1"/>
  <c r="I242" i="2" l="1"/>
  <c r="J242" i="2" s="1"/>
  <c r="K242" i="2" s="1"/>
  <c r="L242" i="2" s="1"/>
  <c r="M242" i="2" l="1"/>
  <c r="I243" i="2" l="1"/>
  <c r="J243" i="2" s="1"/>
  <c r="K243" i="2" s="1"/>
  <c r="L243" i="2" s="1"/>
  <c r="M243" i="2" l="1"/>
  <c r="I244" i="2" l="1"/>
  <c r="J244" i="2" s="1"/>
  <c r="K244" i="2" s="1"/>
  <c r="L244" i="2" s="1"/>
  <c r="M244" i="2" l="1"/>
  <c r="I245" i="2" l="1"/>
  <c r="J245" i="2" l="1"/>
  <c r="K245" i="2" s="1"/>
  <c r="L245" i="2" s="1"/>
  <c r="M245" i="2" l="1"/>
  <c r="I246" i="2" l="1"/>
  <c r="J246" i="2" l="1"/>
  <c r="K246" i="2" s="1"/>
  <c r="L246" i="2" s="1"/>
  <c r="M246" i="2" l="1"/>
  <c r="I247" i="2" l="1"/>
  <c r="J247" i="2" l="1"/>
  <c r="K247" i="2" s="1"/>
  <c r="L247" i="2" s="1"/>
  <c r="M247" i="2" l="1"/>
  <c r="I248" i="2" l="1"/>
  <c r="J248" i="2" l="1"/>
  <c r="K248" i="2" s="1"/>
  <c r="L248" i="2" s="1"/>
  <c r="M248" i="2" l="1"/>
  <c r="I249" i="2" l="1"/>
  <c r="J249" i="2" l="1"/>
  <c r="K249" i="2" s="1"/>
  <c r="L249" i="2" s="1"/>
  <c r="M249" i="2" l="1"/>
  <c r="I250" i="2" l="1"/>
  <c r="J250" i="2" s="1"/>
  <c r="K250" i="2" s="1"/>
  <c r="L250" i="2" s="1"/>
  <c r="M250" i="2" l="1"/>
  <c r="I251" i="2" l="1"/>
  <c r="J251" i="2" l="1"/>
  <c r="K251" i="2" s="1"/>
  <c r="L251" i="2" s="1"/>
  <c r="M251" i="2" l="1"/>
  <c r="I252" i="2" l="1"/>
  <c r="J252" i="2" s="1"/>
  <c r="K252" i="2" l="1"/>
  <c r="L252" i="2" s="1"/>
  <c r="M252" i="2" s="1"/>
  <c r="I253" i="2" l="1"/>
  <c r="J253" i="2" l="1"/>
  <c r="K253" i="2" s="1"/>
  <c r="L253" i="2" s="1"/>
  <c r="M253" i="2" l="1"/>
  <c r="I254" i="2" l="1"/>
  <c r="J254" i="2" l="1"/>
  <c r="K254" i="2" s="1"/>
  <c r="L254" i="2" s="1"/>
  <c r="M254" i="2" l="1"/>
  <c r="I255" i="2" l="1"/>
  <c r="J255" i="2" l="1"/>
  <c r="K255" i="2" s="1"/>
  <c r="L255" i="2" s="1"/>
  <c r="M255" i="2" l="1"/>
  <c r="I256" i="2" l="1"/>
  <c r="J256" i="2" l="1"/>
  <c r="K256" i="2" s="1"/>
  <c r="L256" i="2" s="1"/>
  <c r="M256" i="2" l="1"/>
  <c r="I257" i="2" l="1"/>
  <c r="J257" i="2" l="1"/>
  <c r="K257" i="2" s="1"/>
  <c r="L257" i="2" s="1"/>
  <c r="M257" i="2" l="1"/>
  <c r="I258" i="2" l="1"/>
  <c r="J258" i="2" s="1"/>
  <c r="K258" i="2" s="1"/>
  <c r="L258" i="2" s="1"/>
  <c r="M258" i="2" l="1"/>
  <c r="I259" i="2" l="1"/>
  <c r="J259" i="2" s="1"/>
  <c r="K259" i="2" s="1"/>
  <c r="L259" i="2" s="1"/>
  <c r="M259" i="2" l="1"/>
  <c r="I260" i="2" l="1"/>
  <c r="J260" i="2" s="1"/>
  <c r="K260" i="2" l="1"/>
  <c r="L260" i="2" s="1"/>
  <c r="M260" i="2" s="1"/>
  <c r="I261" i="2" l="1"/>
  <c r="J261" i="2"/>
  <c r="K261" i="2" l="1"/>
  <c r="L261" i="2" s="1"/>
  <c r="M261" i="2" l="1"/>
  <c r="I262" i="2" l="1"/>
  <c r="J262" i="2" l="1"/>
  <c r="K262" i="2" s="1"/>
  <c r="L262" i="2" s="1"/>
  <c r="M262" i="2" l="1"/>
  <c r="I263" i="2" l="1"/>
  <c r="J263" i="2" l="1"/>
  <c r="K263" i="2" s="1"/>
  <c r="L263" i="2" s="1"/>
  <c r="M263" i="2" l="1"/>
  <c r="I264" i="2" l="1"/>
  <c r="J264" i="2" l="1"/>
  <c r="K264" i="2" s="1"/>
  <c r="L264" i="2" s="1"/>
  <c r="M264" i="2" l="1"/>
  <c r="I265" i="2" l="1"/>
  <c r="J265" i="2" l="1"/>
  <c r="K265" i="2" s="1"/>
  <c r="L265" i="2" s="1"/>
  <c r="M265" i="2" l="1"/>
  <c r="I266" i="2" l="1"/>
  <c r="J266" i="2" s="1"/>
  <c r="K266" i="2" s="1"/>
  <c r="L266" i="2" s="1"/>
  <c r="M266" i="2" l="1"/>
  <c r="I267" i="2" l="1"/>
  <c r="J267" i="2" s="1"/>
  <c r="K267" i="2" s="1"/>
  <c r="L267" i="2" s="1"/>
  <c r="M267" i="2" l="1"/>
  <c r="I268" i="2" l="1"/>
  <c r="J268" i="2" s="1"/>
  <c r="K268" i="2" l="1"/>
  <c r="L268" i="2" s="1"/>
  <c r="M268" i="2" l="1"/>
  <c r="I269" i="2" l="1"/>
  <c r="J269" i="2"/>
  <c r="K269" i="2" l="1"/>
  <c r="L269" i="2" s="1"/>
  <c r="M269" i="2" l="1"/>
  <c r="I270" i="2" l="1"/>
  <c r="J270" i="2" l="1"/>
  <c r="K270" i="2" s="1"/>
  <c r="L270" i="2" s="1"/>
  <c r="M270" i="2" l="1"/>
  <c r="I271" i="2" l="1"/>
  <c r="J271" i="2" l="1"/>
  <c r="K271" i="2" s="1"/>
  <c r="L271" i="2" s="1"/>
  <c r="M271" i="2" l="1"/>
  <c r="I272" i="2" l="1"/>
  <c r="J272" i="2" l="1"/>
  <c r="K272" i="2" s="1"/>
  <c r="L272" i="2" s="1"/>
  <c r="M272" i="2" l="1"/>
  <c r="I273" i="2" l="1"/>
  <c r="J273" i="2" l="1"/>
  <c r="K273" i="2" s="1"/>
  <c r="L273" i="2" s="1"/>
  <c r="M273" i="2" l="1"/>
  <c r="I274" i="2" l="1"/>
  <c r="J274" i="2" s="1"/>
  <c r="K274" i="2" s="1"/>
  <c r="L274" i="2" s="1"/>
  <c r="M274" i="2" l="1"/>
  <c r="I275" i="2" l="1"/>
  <c r="J275" i="2" s="1"/>
  <c r="K275" i="2" l="1"/>
  <c r="L275" i="2" s="1"/>
  <c r="M275" i="2" s="1"/>
  <c r="I276" i="2" l="1"/>
  <c r="J276" i="2"/>
  <c r="K276" i="2" l="1"/>
  <c r="L276" i="2" s="1"/>
  <c r="M276" i="2" l="1"/>
  <c r="I277" i="2" l="1"/>
  <c r="J277" i="2" s="1"/>
  <c r="K277" i="2" s="1"/>
  <c r="L277" i="2" s="1"/>
  <c r="M277" i="2" l="1"/>
  <c r="I278" i="2" l="1"/>
  <c r="J278" i="2" l="1"/>
  <c r="K278" i="2" s="1"/>
  <c r="L278" i="2" s="1"/>
  <c r="M278" i="2" l="1"/>
  <c r="I279" i="2" l="1"/>
  <c r="J279" i="2" s="1"/>
  <c r="K279" i="2" s="1"/>
  <c r="L279" i="2" s="1"/>
  <c r="M279" i="2" l="1"/>
  <c r="I280" i="2" l="1"/>
  <c r="J280" i="2" l="1"/>
  <c r="K280" i="2" s="1"/>
  <c r="L280" i="2" s="1"/>
  <c r="M280" i="2" l="1"/>
  <c r="I281" i="2" l="1"/>
  <c r="J281" i="2" s="1"/>
  <c r="K281" i="2" l="1"/>
  <c r="L281" i="2" s="1"/>
  <c r="M281" i="2" s="1"/>
  <c r="I282" i="2" l="1"/>
  <c r="J282" i="2" s="1"/>
  <c r="K282" i="2" s="1"/>
  <c r="L282" i="2" s="1"/>
  <c r="M282" i="2" l="1"/>
  <c r="I283" i="2" l="1"/>
  <c r="J283" i="2" s="1"/>
  <c r="K283" i="2" s="1"/>
  <c r="L283" i="2" s="1"/>
  <c r="M283" i="2" l="1"/>
  <c r="I284" i="2" l="1"/>
  <c r="J284" i="2"/>
  <c r="K284" i="2" s="1"/>
  <c r="L284" i="2" s="1"/>
  <c r="M284" i="2" l="1"/>
  <c r="I285" i="2" l="1"/>
  <c r="J285" i="2" s="1"/>
  <c r="K285" i="2" s="1"/>
  <c r="L285" i="2" s="1"/>
  <c r="M285" i="2" l="1"/>
  <c r="I286" i="2" l="1"/>
  <c r="J286" i="2"/>
  <c r="K286" i="2" l="1"/>
  <c r="L286" i="2" s="1"/>
  <c r="M286" i="2" l="1"/>
  <c r="I287" i="2" l="1"/>
  <c r="J287" i="2" l="1"/>
  <c r="K287" i="2" s="1"/>
  <c r="L287" i="2" s="1"/>
  <c r="M287" i="2" l="1"/>
  <c r="I288" i="2" l="1"/>
  <c r="J288" i="2" l="1"/>
  <c r="K288" i="2" s="1"/>
  <c r="L288" i="2" s="1"/>
  <c r="M288" i="2" l="1"/>
  <c r="I289" i="2" l="1"/>
  <c r="J289" i="2" l="1"/>
  <c r="K289" i="2" s="1"/>
  <c r="L289" i="2" s="1"/>
  <c r="M289" i="2" l="1"/>
  <c r="I290" i="2" l="1"/>
  <c r="J290" i="2" l="1"/>
  <c r="K290" i="2" s="1"/>
  <c r="L290" i="2" s="1"/>
  <c r="M290" i="2" l="1"/>
  <c r="I291" i="2" l="1"/>
  <c r="J291" i="2" s="1"/>
  <c r="K291" i="2" s="1"/>
  <c r="L291" i="2" s="1"/>
  <c r="M291" i="2" l="1"/>
  <c r="I292" i="2" l="1"/>
  <c r="J292" i="2" s="1"/>
  <c r="K292" i="2" s="1"/>
  <c r="L292" i="2" s="1"/>
  <c r="M292" i="2" l="1"/>
  <c r="I293" i="2" l="1"/>
  <c r="J293" i="2" s="1"/>
  <c r="K293" i="2" s="1"/>
  <c r="L293" i="2" s="1"/>
  <c r="M293" i="2" l="1"/>
  <c r="I294" i="2" l="1"/>
  <c r="J294" i="2" l="1"/>
  <c r="K294" i="2" s="1"/>
  <c r="L294" i="2" s="1"/>
  <c r="M294" i="2" l="1"/>
  <c r="I295" i="2" l="1"/>
  <c r="J295" i="2" l="1"/>
  <c r="K295" i="2" s="1"/>
  <c r="L295" i="2" s="1"/>
  <c r="M295" i="2" l="1"/>
  <c r="I296" i="2" l="1"/>
  <c r="J296" i="2" l="1"/>
  <c r="K296" i="2" s="1"/>
  <c r="L296" i="2" s="1"/>
  <c r="M296" i="2" l="1"/>
  <c r="I297" i="2" l="1"/>
  <c r="J297" i="2" l="1"/>
  <c r="K297" i="2" s="1"/>
  <c r="L297" i="2" s="1"/>
  <c r="M297" i="2" l="1"/>
  <c r="I298" i="2" l="1"/>
  <c r="J298" i="2" l="1"/>
  <c r="K298" i="2" s="1"/>
  <c r="L298" i="2" s="1"/>
  <c r="M298" i="2" l="1"/>
  <c r="I299" i="2" l="1"/>
  <c r="J299" i="2" s="1"/>
  <c r="K299" i="2" l="1"/>
  <c r="L299" i="2" s="1"/>
  <c r="M299" i="2" s="1"/>
  <c r="I300" i="2" l="1"/>
  <c r="J300" i="2" s="1"/>
  <c r="K300" i="2" s="1"/>
  <c r="L300" i="2" s="1"/>
  <c r="M300" i="2" l="1"/>
  <c r="I301" i="2" l="1"/>
  <c r="J301" i="2" s="1"/>
  <c r="K301" i="2" l="1"/>
  <c r="L301" i="2" s="1"/>
  <c r="M301" i="2" s="1"/>
  <c r="I302" i="2" l="1"/>
  <c r="J302" i="2"/>
  <c r="K302" i="2" l="1"/>
  <c r="L302" i="2" s="1"/>
  <c r="M302" i="2" l="1"/>
  <c r="I303" i="2" l="1"/>
  <c r="J303" i="2" l="1"/>
  <c r="K303" i="2" s="1"/>
  <c r="L303" i="2" s="1"/>
  <c r="M303" i="2" l="1"/>
  <c r="I304" i="2" l="1"/>
  <c r="J304" i="2" l="1"/>
  <c r="K304" i="2" s="1"/>
  <c r="L304" i="2" s="1"/>
  <c r="M304" i="2" l="1"/>
  <c r="I305" i="2" l="1"/>
  <c r="J305" i="2" l="1"/>
  <c r="K305" i="2" s="1"/>
  <c r="L305" i="2" s="1"/>
  <c r="M305" i="2" l="1"/>
  <c r="I306" i="2" l="1"/>
  <c r="J306" i="2" l="1"/>
  <c r="K306" i="2" s="1"/>
  <c r="L306" i="2" s="1"/>
  <c r="M306" i="2" l="1"/>
  <c r="I307" i="2" l="1"/>
  <c r="J307" i="2" s="1"/>
  <c r="K307" i="2" s="1"/>
  <c r="L307" i="2" s="1"/>
  <c r="M307" i="2" l="1"/>
  <c r="I308" i="2" l="1"/>
  <c r="J308" i="2" s="1"/>
  <c r="K308" i="2" s="1"/>
  <c r="L308" i="2" s="1"/>
  <c r="M308" i="2" l="1"/>
  <c r="I309" i="2" l="1"/>
  <c r="J309" i="2" s="1"/>
  <c r="K309" i="2" l="1"/>
  <c r="L309" i="2" s="1"/>
  <c r="M309" i="2" s="1"/>
  <c r="I310" i="2" l="1"/>
  <c r="J310" i="2"/>
  <c r="K310" i="2" l="1"/>
  <c r="L310" i="2" s="1"/>
  <c r="M310" i="2" l="1"/>
  <c r="I311" i="2" l="1"/>
  <c r="J311" i="2" l="1"/>
  <c r="K311" i="2" s="1"/>
  <c r="L311" i="2" s="1"/>
  <c r="M311" i="2" l="1"/>
  <c r="I312" i="2" l="1"/>
  <c r="J312" i="2" l="1"/>
  <c r="K312" i="2" s="1"/>
  <c r="L312" i="2" s="1"/>
  <c r="M312" i="2" l="1"/>
  <c r="I313" i="2" l="1"/>
  <c r="J313" i="2" l="1"/>
  <c r="K313" i="2" s="1"/>
  <c r="L313" i="2" s="1"/>
  <c r="M313" i="2" l="1"/>
  <c r="I314" i="2" l="1"/>
  <c r="J314" i="2" l="1"/>
  <c r="K314" i="2" s="1"/>
  <c r="L314" i="2" s="1"/>
  <c r="M314" i="2" l="1"/>
  <c r="I315" i="2" l="1"/>
  <c r="J315" i="2" s="1"/>
  <c r="K315" i="2" s="1"/>
  <c r="L315" i="2" s="1"/>
  <c r="M315" i="2" l="1"/>
  <c r="I316" i="2" l="1"/>
  <c r="J316" i="2" s="1"/>
  <c r="K316" i="2" l="1"/>
  <c r="L316" i="2" s="1"/>
  <c r="M316" i="2" s="1"/>
  <c r="I317" i="2" l="1"/>
  <c r="J317" i="2" s="1"/>
  <c r="K317" i="2" l="1"/>
  <c r="L317" i="2" s="1"/>
  <c r="M317" i="2" l="1"/>
  <c r="I318" i="2" l="1"/>
  <c r="J318" i="2"/>
  <c r="K318" i="2" l="1"/>
  <c r="L318" i="2" s="1"/>
  <c r="M318" i="2" l="1"/>
  <c r="I319" i="2" l="1"/>
  <c r="J319" i="2" l="1"/>
  <c r="K319" i="2" s="1"/>
  <c r="L319" i="2" s="1"/>
  <c r="M319" i="2" l="1"/>
  <c r="I320" i="2" l="1"/>
  <c r="J320" i="2" l="1"/>
  <c r="K320" i="2" s="1"/>
  <c r="L320" i="2" s="1"/>
  <c r="M320" i="2" l="1"/>
  <c r="I321" i="2" l="1"/>
  <c r="J321" i="2" l="1"/>
  <c r="K321" i="2" s="1"/>
  <c r="L321" i="2" s="1"/>
  <c r="M321" i="2" l="1"/>
  <c r="I322" i="2" l="1"/>
  <c r="J322" i="2" l="1"/>
  <c r="K322" i="2" s="1"/>
  <c r="L322" i="2" s="1"/>
  <c r="M322" i="2" l="1"/>
  <c r="I323" i="2" l="1"/>
  <c r="J323" i="2" s="1"/>
  <c r="K323" i="2" l="1"/>
  <c r="L323" i="2" s="1"/>
  <c r="M323" i="2" l="1"/>
  <c r="I324" i="2" l="1"/>
  <c r="J324" i="2" s="1"/>
  <c r="K324" i="2" l="1"/>
  <c r="L324" i="2" s="1"/>
  <c r="M324" i="2" s="1"/>
  <c r="I325" i="2" l="1"/>
  <c r="J325" i="2" s="1"/>
  <c r="K325" i="2" s="1"/>
  <c r="L325" i="2" s="1"/>
  <c r="M325" i="2" l="1"/>
  <c r="I326" i="2" l="1"/>
  <c r="J326" i="2"/>
  <c r="K326" i="2" l="1"/>
  <c r="L326" i="2" s="1"/>
  <c r="M326" i="2" l="1"/>
  <c r="I327" i="2" l="1"/>
  <c r="J327" i="2" l="1"/>
  <c r="K327" i="2" s="1"/>
  <c r="L327" i="2" s="1"/>
  <c r="M327" i="2" l="1"/>
  <c r="I328" i="2" l="1"/>
  <c r="J328" i="2" l="1"/>
  <c r="K328" i="2" s="1"/>
  <c r="L328" i="2" s="1"/>
  <c r="M328" i="2" l="1"/>
  <c r="I329" i="2" l="1"/>
  <c r="J329" i="2" l="1"/>
  <c r="K329" i="2" s="1"/>
  <c r="L329" i="2" s="1"/>
  <c r="M329" i="2" l="1"/>
  <c r="I330" i="2" l="1"/>
  <c r="J330" i="2" l="1"/>
  <c r="K330" i="2" s="1"/>
  <c r="L330" i="2" s="1"/>
  <c r="M330" i="2" l="1"/>
  <c r="I331" i="2" l="1"/>
  <c r="J331" i="2" s="1"/>
  <c r="K331" i="2" l="1"/>
  <c r="L331" i="2" s="1"/>
  <c r="M331" i="2" s="1"/>
  <c r="I332" i="2" l="1"/>
  <c r="J332" i="2" s="1"/>
  <c r="K332" i="2" s="1"/>
  <c r="L332" i="2" s="1"/>
  <c r="M332" i="2" l="1"/>
  <c r="I333" i="2" l="1"/>
  <c r="J333" i="2" l="1"/>
  <c r="K333" i="2" s="1"/>
  <c r="L333" i="2" s="1"/>
  <c r="M333" i="2" l="1"/>
  <c r="I334" i="2" l="1"/>
  <c r="J334" i="2" s="1"/>
  <c r="K334" i="2" s="1"/>
  <c r="L334" i="2" s="1"/>
  <c r="M334" i="2" l="1"/>
  <c r="I335" i="2" l="1"/>
  <c r="J335" i="2"/>
  <c r="K335" i="2" s="1"/>
  <c r="L335" i="2" s="1"/>
  <c r="M335" i="2" l="1"/>
  <c r="I336" i="2" l="1"/>
  <c r="J336" i="2" s="1"/>
  <c r="K336" i="2" s="1"/>
  <c r="L336" i="2" s="1"/>
  <c r="M336" i="2" l="1"/>
  <c r="I337" i="2" l="1"/>
  <c r="J337" i="2"/>
  <c r="K337" i="2" l="1"/>
  <c r="L337" i="2" s="1"/>
  <c r="M337" i="2" l="1"/>
  <c r="I338" i="2" l="1"/>
  <c r="J338" i="2" l="1"/>
  <c r="K338" i="2" s="1"/>
  <c r="L338" i="2" s="1"/>
  <c r="M338" i="2" l="1"/>
  <c r="I339" i="2" l="1"/>
  <c r="J339" i="2" l="1"/>
  <c r="K339" i="2" s="1"/>
  <c r="L339" i="2" s="1"/>
  <c r="M339" i="2" l="1"/>
  <c r="I340" i="2" l="1"/>
  <c r="J340" i="2" l="1"/>
  <c r="K340" i="2" s="1"/>
  <c r="L340" i="2" s="1"/>
  <c r="M340" i="2" l="1"/>
  <c r="I341" i="2" l="1"/>
  <c r="J341" i="2" l="1"/>
  <c r="K341" i="2" s="1"/>
  <c r="L341" i="2" s="1"/>
  <c r="M341" i="2" l="1"/>
  <c r="I342" i="2" l="1"/>
  <c r="J342" i="2" s="1"/>
  <c r="K342" i="2" s="1"/>
  <c r="L342" i="2" s="1"/>
  <c r="M342" i="2" l="1"/>
  <c r="I343" i="2" l="1"/>
  <c r="J343" i="2" l="1"/>
  <c r="K343" i="2" s="1"/>
  <c r="L343" i="2" s="1"/>
  <c r="M343" i="2" l="1"/>
  <c r="I344" i="2" l="1"/>
  <c r="J344" i="2" s="1"/>
  <c r="K344" i="2" s="1"/>
  <c r="L344" i="2" s="1"/>
  <c r="M344" i="2" l="1"/>
  <c r="I345" i="2" l="1"/>
  <c r="J345" i="2"/>
  <c r="K345" i="2" s="1"/>
  <c r="L345" i="2" s="1"/>
  <c r="M345" i="2" l="1"/>
  <c r="I346" i="2" l="1"/>
  <c r="J346" i="2" l="1"/>
  <c r="K346" i="2" s="1"/>
  <c r="L346" i="2" s="1"/>
  <c r="M346" i="2" l="1"/>
  <c r="I347" i="2" l="1"/>
  <c r="J347" i="2" l="1"/>
  <c r="K347" i="2" s="1"/>
  <c r="L347" i="2" s="1"/>
  <c r="M347" i="2" l="1"/>
  <c r="I348" i="2" l="1"/>
  <c r="J348" i="2" l="1"/>
  <c r="K348" i="2" s="1"/>
  <c r="L348" i="2" s="1"/>
  <c r="M348" i="2" l="1"/>
  <c r="I349" i="2" l="1"/>
  <c r="J349" i="2" l="1"/>
  <c r="K349" i="2" s="1"/>
  <c r="L349" i="2" s="1"/>
  <c r="M349" i="2" l="1"/>
  <c r="I350" i="2" l="1"/>
  <c r="J350" i="2" s="1"/>
  <c r="K350" i="2" l="1"/>
  <c r="L350" i="2" s="1"/>
  <c r="M350" i="2" s="1"/>
  <c r="I351" i="2" l="1"/>
  <c r="J351" i="2" s="1"/>
  <c r="K351" i="2" l="1"/>
  <c r="L351" i="2" s="1"/>
  <c r="M351" i="2"/>
  <c r="I352" i="2" l="1"/>
  <c r="J352" i="2" s="1"/>
  <c r="K352" i="2" l="1"/>
  <c r="L352" i="2" s="1"/>
  <c r="M352" i="2" l="1"/>
  <c r="I353" i="2" l="1"/>
  <c r="J353" i="2"/>
  <c r="K353" i="2" l="1"/>
  <c r="L353" i="2" s="1"/>
  <c r="M353" i="2" l="1"/>
  <c r="I354" i="2" l="1"/>
  <c r="J354" i="2" l="1"/>
  <c r="K354" i="2" s="1"/>
  <c r="L354" i="2" s="1"/>
  <c r="M354" i="2" l="1"/>
  <c r="I355" i="2" l="1"/>
  <c r="J355" i="2" l="1"/>
  <c r="K355" i="2" s="1"/>
  <c r="L355" i="2" s="1"/>
  <c r="M355" i="2" l="1"/>
  <c r="I356" i="2" l="1"/>
  <c r="J356" i="2" l="1"/>
  <c r="K356" i="2" s="1"/>
  <c r="L356" i="2" s="1"/>
  <c r="M356" i="2" l="1"/>
  <c r="I357" i="2" l="1"/>
  <c r="J357" i="2" l="1"/>
  <c r="K357" i="2" s="1"/>
  <c r="L357" i="2" s="1"/>
  <c r="M357" i="2" l="1"/>
  <c r="I358" i="2" l="1"/>
  <c r="J358" i="2" s="1"/>
  <c r="K358" i="2" s="1"/>
  <c r="L358" i="2" s="1"/>
  <c r="M358" i="2" l="1"/>
  <c r="I359" i="2" l="1"/>
  <c r="J359" i="2" l="1"/>
  <c r="K359" i="2" s="1"/>
  <c r="L359" i="2" s="1"/>
  <c r="M359" i="2" l="1"/>
  <c r="I360" i="2" l="1"/>
  <c r="J360" i="2" s="1"/>
  <c r="K360" i="2" l="1"/>
  <c r="L360" i="2" s="1"/>
  <c r="M360" i="2" l="1"/>
  <c r="I361" i="2" l="1"/>
  <c r="J361" i="2"/>
  <c r="K361" i="2" l="1"/>
  <c r="L361" i="2" s="1"/>
  <c r="M361" i="2" l="1"/>
  <c r="I362" i="2" l="1"/>
  <c r="J362" i="2" l="1"/>
  <c r="K362" i="2" s="1"/>
  <c r="L362" i="2" s="1"/>
  <c r="M362" i="2" l="1"/>
  <c r="I363" i="2" l="1"/>
  <c r="J363" i="2" l="1"/>
  <c r="K363" i="2" s="1"/>
  <c r="L363" i="2" s="1"/>
  <c r="M363" i="2" l="1"/>
  <c r="I364" i="2" l="1"/>
  <c r="J364" i="2" l="1"/>
  <c r="K364" i="2" s="1"/>
  <c r="L364" i="2" s="1"/>
  <c r="M364" i="2" l="1"/>
  <c r="I365" i="2" l="1"/>
  <c r="J365" i="2" l="1"/>
  <c r="K365" i="2" s="1"/>
  <c r="L365" i="2" s="1"/>
  <c r="M365" i="2" l="1"/>
  <c r="I366" i="2" l="1"/>
  <c r="J366" i="2" s="1"/>
  <c r="K366" i="2" s="1"/>
  <c r="L366" i="2" s="1"/>
  <c r="M366" i="2" l="1"/>
  <c r="I367" i="2" l="1"/>
  <c r="J367" i="2" s="1"/>
  <c r="K367" i="2" s="1"/>
  <c r="L367" i="2" s="1"/>
  <c r="M367" i="2" l="1"/>
  <c r="I368" i="2" l="1"/>
  <c r="J368" i="2" s="1"/>
  <c r="K368" i="2" l="1"/>
  <c r="L368" i="2" s="1"/>
  <c r="M368" i="2" l="1"/>
  <c r="I369" i="2" l="1"/>
  <c r="J369" i="2"/>
  <c r="K369" i="2" l="1"/>
  <c r="L369" i="2" s="1"/>
  <c r="M369" i="2" l="1"/>
  <c r="I370" i="2" l="1"/>
  <c r="J370" i="2" l="1"/>
  <c r="K370" i="2" s="1"/>
  <c r="L370" i="2" s="1"/>
  <c r="M370" i="2" l="1"/>
  <c r="I371" i="2" l="1"/>
  <c r="J371" i="2" l="1"/>
  <c r="K371" i="2" s="1"/>
  <c r="L371" i="2" s="1"/>
  <c r="M371" i="2" l="1"/>
  <c r="I372" i="2" l="1"/>
  <c r="J372" i="2" l="1"/>
  <c r="K372" i="2" s="1"/>
  <c r="L372" i="2" s="1"/>
  <c r="M372" i="2" l="1"/>
  <c r="I373" i="2" l="1"/>
  <c r="J373" i="2" l="1"/>
  <c r="K373" i="2" s="1"/>
  <c r="L373" i="2" s="1"/>
  <c r="M373" i="2" l="1"/>
  <c r="I374" i="2" l="1"/>
  <c r="J374" i="2" s="1"/>
  <c r="K374" i="2" l="1"/>
  <c r="L374" i="2" s="1"/>
  <c r="M374" i="2" l="1"/>
  <c r="I375" i="2" l="1"/>
  <c r="J375" i="2" s="1"/>
  <c r="K375" i="2" l="1"/>
  <c r="L375" i="2" s="1"/>
  <c r="M375" i="2"/>
  <c r="I376" i="2" l="1"/>
  <c r="J376" i="2" s="1"/>
  <c r="K376" i="2" l="1"/>
  <c r="L376" i="2" s="1"/>
  <c r="M376" i="2" s="1"/>
  <c r="I377" i="2" l="1"/>
  <c r="J377" i="2"/>
  <c r="K377" i="2" l="1"/>
  <c r="L377" i="2" s="1"/>
  <c r="M377" i="2" l="1"/>
  <c r="I378" i="2" l="1"/>
  <c r="J378" i="2" l="1"/>
  <c r="K378" i="2" s="1"/>
  <c r="L378" i="2" s="1"/>
  <c r="M378" i="2" l="1"/>
  <c r="I379" i="2" l="1"/>
  <c r="J379" i="2" l="1"/>
  <c r="K379" i="2" s="1"/>
  <c r="L379" i="2" s="1"/>
  <c r="M379" i="2" l="1"/>
  <c r="I380" i="2" l="1"/>
  <c r="J380" i="2" l="1"/>
  <c r="K380" i="2" s="1"/>
  <c r="L380" i="2" s="1"/>
  <c r="M380" i="2" l="1"/>
  <c r="I381" i="2" l="1"/>
  <c r="J381" i="2" l="1"/>
  <c r="K381" i="2" s="1"/>
  <c r="L381" i="2" s="1"/>
  <c r="M381" i="2" l="1"/>
  <c r="I382" i="2" l="1"/>
  <c r="J382" i="2" s="1"/>
  <c r="K382" i="2" s="1"/>
  <c r="L382" i="2" s="1"/>
  <c r="M382" i="2" l="1"/>
  <c r="I383" i="2" l="1"/>
  <c r="J383" i="2" s="1"/>
  <c r="K383" i="2" s="1"/>
  <c r="L383" i="2" s="1"/>
  <c r="M383" i="2" l="1"/>
  <c r="I384" i="2" l="1"/>
  <c r="J384" i="2" s="1"/>
  <c r="K384" i="2" l="1"/>
  <c r="L384" i="2" s="1"/>
  <c r="M384" i="2" s="1"/>
  <c r="I385" i="2" l="1"/>
  <c r="J385" i="2"/>
  <c r="K385" i="2" l="1"/>
  <c r="L385" i="2" s="1"/>
  <c r="M385" i="2" l="1"/>
  <c r="I386" i="2" l="1"/>
  <c r="J386" i="2" l="1"/>
  <c r="K386" i="2" s="1"/>
  <c r="L386" i="2" s="1"/>
  <c r="M386" i="2" l="1"/>
  <c r="I387" i="2" l="1"/>
  <c r="J387" i="2" l="1"/>
  <c r="K387" i="2" s="1"/>
  <c r="L387" i="2" s="1"/>
  <c r="M387" i="2" l="1"/>
  <c r="I388" i="2" l="1"/>
  <c r="J388" i="2" l="1"/>
  <c r="K388" i="2" s="1"/>
  <c r="L388" i="2" s="1"/>
  <c r="M388" i="2" l="1"/>
  <c r="I389" i="2" l="1"/>
  <c r="J389" i="2" l="1"/>
  <c r="K389" i="2" s="1"/>
  <c r="L389" i="2" s="1"/>
  <c r="M389" i="2" l="1"/>
  <c r="I390" i="2" l="1"/>
  <c r="J390" i="2" l="1"/>
  <c r="K390" i="2" s="1"/>
  <c r="L390" i="2" s="1"/>
  <c r="M390" i="2" l="1"/>
  <c r="I391" i="2" l="1"/>
  <c r="J391" i="2" s="1"/>
  <c r="K391" i="2" s="1"/>
  <c r="L391" i="2" s="1"/>
  <c r="M391" i="2" l="1"/>
  <c r="I392" i="2" l="1"/>
  <c r="J392" i="2" s="1"/>
  <c r="K392" i="2" l="1"/>
  <c r="L392" i="2" s="1"/>
  <c r="M392" i="2" s="1"/>
  <c r="I393" i="2" l="1"/>
  <c r="J393" i="2" s="1"/>
  <c r="K393" i="2" l="1"/>
  <c r="L393" i="2" s="1"/>
  <c r="M393" i="2" l="1"/>
  <c r="I394" i="2" l="1"/>
  <c r="J394" i="2"/>
  <c r="K394" i="2" s="1"/>
  <c r="L394" i="2" s="1"/>
  <c r="M394" i="2" l="1"/>
  <c r="I395" i="2" l="1"/>
  <c r="J395" i="2" l="1"/>
  <c r="K395" i="2" s="1"/>
  <c r="L395" i="2" s="1"/>
  <c r="M395" i="2" l="1"/>
  <c r="I396" i="2" l="1"/>
  <c r="J396" i="2" l="1"/>
  <c r="K396" i="2" s="1"/>
  <c r="L396" i="2" s="1"/>
  <c r="M396" i="2" l="1"/>
  <c r="I397" i="2" l="1"/>
  <c r="J397" i="2" l="1"/>
  <c r="K397" i="2" s="1"/>
  <c r="L397" i="2" s="1"/>
  <c r="M397" i="2" l="1"/>
  <c r="I398" i="2" l="1"/>
  <c r="J398" i="2" l="1"/>
  <c r="K398" i="2" s="1"/>
  <c r="L398" i="2" s="1"/>
  <c r="M398" i="2" l="1"/>
  <c r="I399" i="2" l="1"/>
  <c r="J399" i="2" s="1"/>
  <c r="K399" i="2" s="1"/>
  <c r="L399" i="2" s="1"/>
  <c r="M399" i="2" l="1"/>
  <c r="I400" i="2" l="1"/>
  <c r="J400" i="2" s="1"/>
  <c r="K400" i="2" l="1"/>
  <c r="L400" i="2" s="1"/>
  <c r="M400" i="2" s="1"/>
  <c r="I401" i="2" l="1"/>
  <c r="J401" i="2" s="1"/>
  <c r="K401" i="2" s="1"/>
  <c r="L401" i="2" s="1"/>
  <c r="M401" i="2" l="1"/>
  <c r="I402" i="2" l="1"/>
  <c r="J402" i="2"/>
  <c r="K402" i="2" s="1"/>
  <c r="L402" i="2" s="1"/>
  <c r="M402" i="2" l="1"/>
  <c r="I403" i="2" l="1"/>
  <c r="J403" i="2" l="1"/>
  <c r="K403" i="2" s="1"/>
  <c r="L403" i="2" s="1"/>
  <c r="M403" i="2" l="1"/>
  <c r="I404" i="2" l="1"/>
  <c r="J404" i="2" l="1"/>
  <c r="K404" i="2" s="1"/>
  <c r="L404" i="2" s="1"/>
  <c r="M404" i="2" l="1"/>
  <c r="I405" i="2" l="1"/>
  <c r="J405" i="2" l="1"/>
  <c r="K405" i="2" s="1"/>
  <c r="L405" i="2" s="1"/>
  <c r="M405" i="2" l="1"/>
  <c r="I406" i="2" l="1"/>
  <c r="J406" i="2" l="1"/>
  <c r="K406" i="2" s="1"/>
  <c r="L406" i="2" s="1"/>
  <c r="M406" i="2" l="1"/>
  <c r="I407" i="2" l="1"/>
  <c r="J407" i="2" s="1"/>
  <c r="K407" i="2" s="1"/>
  <c r="L407" i="2" s="1"/>
  <c r="M407" i="2" l="1"/>
  <c r="I408" i="2" l="1"/>
  <c r="J408" i="2" s="1"/>
  <c r="K408" i="2" l="1"/>
  <c r="L408" i="2" s="1"/>
  <c r="M408" i="2" s="1"/>
  <c r="I409" i="2" l="1"/>
  <c r="J409" i="2" s="1"/>
  <c r="K409" i="2" l="1"/>
  <c r="L409" i="2" s="1"/>
  <c r="M409" i="2" l="1"/>
  <c r="I410" i="2" l="1"/>
  <c r="J410" i="2"/>
  <c r="K410" i="2" l="1"/>
  <c r="L410" i="2" s="1"/>
  <c r="M410" i="2" l="1"/>
  <c r="I411" i="2" l="1"/>
  <c r="J411" i="2" l="1"/>
  <c r="K411" i="2" s="1"/>
  <c r="L411" i="2" s="1"/>
  <c r="M411" i="2" l="1"/>
  <c r="I412" i="2" l="1"/>
  <c r="J412" i="2" l="1"/>
  <c r="K412" i="2" s="1"/>
  <c r="L412" i="2" s="1"/>
  <c r="M412" i="2" l="1"/>
  <c r="I413" i="2" l="1"/>
  <c r="J413" i="2" l="1"/>
  <c r="K413" i="2" s="1"/>
  <c r="L413" i="2" s="1"/>
  <c r="M413" i="2" l="1"/>
  <c r="I414" i="2" l="1"/>
  <c r="J414" i="2" l="1"/>
  <c r="K414" i="2" s="1"/>
  <c r="L414" i="2" s="1"/>
  <c r="M414" i="2" l="1"/>
  <c r="I415" i="2" l="1"/>
  <c r="J415" i="2" s="1"/>
  <c r="K415" i="2" s="1"/>
  <c r="L415" i="2" s="1"/>
  <c r="M415" i="2" l="1"/>
  <c r="I416" i="2" l="1"/>
  <c r="J416" i="2" s="1"/>
  <c r="K416" i="2" l="1"/>
  <c r="L416" i="2" s="1"/>
  <c r="M416" i="2" s="1"/>
  <c r="I417" i="2" l="1"/>
  <c r="J417" i="2" s="1"/>
  <c r="K417" i="2" l="1"/>
  <c r="L417" i="2" s="1"/>
  <c r="M417" i="2" l="1"/>
  <c r="I418" i="2" l="1"/>
  <c r="J418" i="2"/>
  <c r="K418" i="2" l="1"/>
  <c r="L418" i="2" s="1"/>
  <c r="M418" i="2" l="1"/>
  <c r="I419" i="2" l="1"/>
  <c r="J419" i="2" l="1"/>
  <c r="K419" i="2" s="1"/>
  <c r="L419" i="2" s="1"/>
  <c r="M419" i="2" l="1"/>
  <c r="I420" i="2" l="1"/>
  <c r="J420" i="2" l="1"/>
  <c r="K420" i="2" s="1"/>
  <c r="L420" i="2" s="1"/>
  <c r="M420" i="2" l="1"/>
  <c r="I421" i="2" l="1"/>
  <c r="J421" i="2" l="1"/>
  <c r="K421" i="2" s="1"/>
  <c r="L421" i="2" s="1"/>
  <c r="M421" i="2" l="1"/>
  <c r="I422" i="2" l="1"/>
  <c r="J422" i="2" l="1"/>
  <c r="K422" i="2" s="1"/>
  <c r="L422" i="2" s="1"/>
  <c r="M422" i="2" l="1"/>
  <c r="I423" i="2" l="1"/>
  <c r="J423" i="2" s="1"/>
  <c r="K423" i="2" s="1"/>
  <c r="L423" i="2" s="1"/>
  <c r="M423" i="2" l="1"/>
  <c r="I424" i="2" l="1"/>
  <c r="J424" i="2" s="1"/>
  <c r="K424" i="2" l="1"/>
  <c r="L424" i="2" s="1"/>
  <c r="M424" i="2" s="1"/>
  <c r="I425" i="2" l="1"/>
  <c r="J425" i="2" s="1"/>
  <c r="K425" i="2" s="1"/>
  <c r="L425" i="2" s="1"/>
  <c r="M425" i="2" l="1"/>
  <c r="I426" i="2" l="1"/>
  <c r="J426" i="2"/>
  <c r="K426" i="2" s="1"/>
  <c r="L426" i="2" s="1"/>
  <c r="M426" i="2" l="1"/>
  <c r="I427" i="2" l="1"/>
  <c r="J427" i="2" l="1"/>
  <c r="K427" i="2" s="1"/>
  <c r="L427" i="2" s="1"/>
  <c r="M427" i="2" l="1"/>
  <c r="I428" i="2" l="1"/>
  <c r="J428" i="2" l="1"/>
  <c r="K428" i="2" s="1"/>
  <c r="L428" i="2" s="1"/>
  <c r="M428" i="2" l="1"/>
  <c r="I429" i="2" l="1"/>
  <c r="J429" i="2" l="1"/>
  <c r="K429" i="2" s="1"/>
  <c r="L429" i="2" s="1"/>
  <c r="M429" i="2" l="1"/>
  <c r="I430" i="2" l="1"/>
  <c r="J430" i="2" l="1"/>
  <c r="K430" i="2" s="1"/>
  <c r="L430" i="2" s="1"/>
  <c r="M430" i="2" l="1"/>
  <c r="I431" i="2" l="1"/>
  <c r="J431" i="2" s="1"/>
  <c r="K431" i="2" s="1"/>
  <c r="L431" i="2" s="1"/>
  <c r="M431" i="2" l="1"/>
  <c r="I432" i="2" l="1"/>
  <c r="J432" i="2" s="1"/>
  <c r="K432" i="2" l="1"/>
  <c r="L432" i="2" s="1"/>
  <c r="M432" i="2" s="1"/>
  <c r="I433" i="2" l="1"/>
  <c r="J433" i="2" s="1"/>
  <c r="K433" i="2" l="1"/>
  <c r="L433" i="2" s="1"/>
  <c r="M433" i="2" s="1"/>
  <c r="I434" i="2" l="1"/>
  <c r="J434" i="2"/>
  <c r="K434" i="2" l="1"/>
  <c r="L434" i="2" s="1"/>
  <c r="M434" i="2" l="1"/>
  <c r="I435" i="2" l="1"/>
  <c r="J435" i="2" l="1"/>
  <c r="K435" i="2" s="1"/>
  <c r="L435" i="2" s="1"/>
  <c r="M435" i="2" l="1"/>
  <c r="I436" i="2" l="1"/>
  <c r="J436" i="2" s="1"/>
  <c r="K436" i="2" l="1"/>
  <c r="L436" i="2" s="1"/>
  <c r="M436" i="2" l="1"/>
  <c r="I437" i="2" l="1"/>
  <c r="J437" i="2" l="1"/>
  <c r="K437" i="2" s="1"/>
  <c r="L437" i="2" s="1"/>
  <c r="M437" i="2" l="1"/>
  <c r="I438" i="2" l="1"/>
  <c r="J438" i="2" l="1"/>
  <c r="K438" i="2" s="1"/>
  <c r="L438" i="2" s="1"/>
  <c r="M438" i="2" l="1"/>
  <c r="I439" i="2" l="1"/>
  <c r="J439" i="2" s="1"/>
  <c r="K439" i="2" s="1"/>
  <c r="L439" i="2" s="1"/>
  <c r="M439" i="2" l="1"/>
  <c r="I440" i="2" l="1"/>
  <c r="J440" i="2" s="1"/>
  <c r="K440" i="2" l="1"/>
  <c r="L440" i="2" s="1"/>
  <c r="M440" i="2" s="1"/>
  <c r="I441" i="2" l="1"/>
  <c r="J441" i="2" s="1"/>
  <c r="K441" i="2" l="1"/>
  <c r="L441" i="2" s="1"/>
  <c r="M441" i="2" l="1"/>
  <c r="I442" i="2" l="1"/>
  <c r="J442" i="2"/>
  <c r="K442" i="2" l="1"/>
  <c r="L442" i="2" s="1"/>
  <c r="M442" i="2" l="1"/>
  <c r="I443" i="2" l="1"/>
  <c r="J443" i="2" l="1"/>
  <c r="K443" i="2" s="1"/>
  <c r="L443" i="2" s="1"/>
  <c r="M443" i="2" l="1"/>
  <c r="I444" i="2" l="1"/>
  <c r="J444" i="2" l="1"/>
  <c r="K444" i="2" s="1"/>
  <c r="L444" i="2" s="1"/>
  <c r="M444" i="2" l="1"/>
  <c r="I445" i="2" l="1"/>
  <c r="J445" i="2" l="1"/>
  <c r="K445" i="2" s="1"/>
  <c r="L445" i="2" s="1"/>
  <c r="M445" i="2" l="1"/>
  <c r="I446" i="2" l="1"/>
  <c r="J446" i="2" l="1"/>
  <c r="K446" i="2" s="1"/>
  <c r="L446" i="2" s="1"/>
  <c r="M446" i="2" l="1"/>
  <c r="I447" i="2" l="1"/>
  <c r="J447" i="2" s="1"/>
  <c r="K447" i="2" s="1"/>
  <c r="L447" i="2" s="1"/>
  <c r="M447" i="2" l="1"/>
  <c r="I448" i="2" l="1"/>
  <c r="J448" i="2"/>
  <c r="K448" i="2" l="1"/>
  <c r="L448" i="2" s="1"/>
  <c r="M448" i="2" l="1"/>
  <c r="I449" i="2" l="1"/>
  <c r="J449" i="2" l="1"/>
  <c r="K449" i="2" s="1"/>
  <c r="L449" i="2" s="1"/>
  <c r="M449" i="2" l="1"/>
  <c r="I450" i="2" l="1"/>
  <c r="J450" i="2" l="1"/>
  <c r="K450" i="2" s="1"/>
  <c r="L450" i="2" s="1"/>
  <c r="M450" i="2" l="1"/>
  <c r="I451" i="2" l="1"/>
  <c r="J451" i="2" l="1"/>
  <c r="K451" i="2" s="1"/>
  <c r="L451" i="2" s="1"/>
  <c r="M451" i="2" l="1"/>
  <c r="I452" i="2" l="1"/>
  <c r="J452" i="2" l="1"/>
  <c r="K452" i="2" s="1"/>
  <c r="L452" i="2" s="1"/>
  <c r="M452" i="2" l="1"/>
  <c r="I453" i="2" l="1"/>
  <c r="J453" i="2"/>
  <c r="K453" i="2" s="1"/>
  <c r="L453" i="2" s="1"/>
  <c r="M453" i="2" l="1"/>
  <c r="I454" i="2" l="1"/>
  <c r="J454" i="2" l="1"/>
  <c r="K454" i="2" s="1"/>
  <c r="L454" i="2" s="1"/>
  <c r="M454" i="2" l="1"/>
  <c r="I455" i="2" l="1"/>
  <c r="J455" i="2" l="1"/>
  <c r="K455" i="2" s="1"/>
  <c r="L455" i="2" s="1"/>
  <c r="M455" i="2" l="1"/>
  <c r="I456" i="2" l="1"/>
  <c r="J456" i="2" s="1"/>
  <c r="K456" i="2" s="1"/>
  <c r="L456" i="2" s="1"/>
  <c r="M456" i="2" l="1"/>
  <c r="I457" i="2" l="1"/>
  <c r="J457" i="2" s="1"/>
  <c r="K457" i="2" l="1"/>
  <c r="L457" i="2" s="1"/>
  <c r="M457" i="2" s="1"/>
  <c r="I458" i="2" l="1"/>
  <c r="J458" i="2" s="1"/>
  <c r="K458" i="2" l="1"/>
  <c r="L458" i="2" s="1"/>
  <c r="M458" i="2" l="1"/>
  <c r="I459" i="2" l="1"/>
  <c r="J459" i="2"/>
  <c r="K459" i="2" l="1"/>
  <c r="L459" i="2" s="1"/>
  <c r="M459" i="2" l="1"/>
  <c r="I460" i="2" l="1"/>
  <c r="J460" i="2" l="1"/>
  <c r="K460" i="2" s="1"/>
  <c r="L460" i="2" s="1"/>
  <c r="M460" i="2" l="1"/>
  <c r="I461" i="2" l="1"/>
  <c r="J461" i="2"/>
  <c r="K461" i="2" s="1"/>
  <c r="L461" i="2" s="1"/>
  <c r="M461" i="2" l="1"/>
  <c r="I462" i="2" l="1"/>
  <c r="J462" i="2" l="1"/>
  <c r="K462" i="2" s="1"/>
  <c r="L462" i="2" s="1"/>
  <c r="M462" i="2" l="1"/>
  <c r="I463" i="2" l="1"/>
  <c r="J463" i="2" l="1"/>
  <c r="K463" i="2" s="1"/>
  <c r="L463" i="2" s="1"/>
  <c r="M463" i="2" l="1"/>
  <c r="I464" i="2" l="1"/>
  <c r="J464" i="2" s="1"/>
  <c r="K464" i="2" s="1"/>
  <c r="L464" i="2" s="1"/>
  <c r="M464" i="2" l="1"/>
  <c r="I465" i="2" l="1"/>
  <c r="J465" i="2" s="1"/>
  <c r="K465" i="2" s="1"/>
  <c r="L465" i="2" s="1"/>
  <c r="M465" i="2" l="1"/>
  <c r="I466" i="2" l="1"/>
  <c r="J466" i="2" s="1"/>
  <c r="K466" i="2" l="1"/>
  <c r="L466" i="2" s="1"/>
  <c r="M466" i="2" s="1"/>
  <c r="I467" i="2" l="1"/>
  <c r="J467" i="2"/>
  <c r="K467" i="2" l="1"/>
  <c r="L467" i="2" s="1"/>
  <c r="M467" i="2" l="1"/>
  <c r="I468" i="2" l="1"/>
  <c r="J468" i="2" l="1"/>
  <c r="K468" i="2" s="1"/>
  <c r="L468" i="2" s="1"/>
  <c r="M468" i="2" l="1"/>
  <c r="I469" i="2" l="1"/>
  <c r="J469" i="2" l="1"/>
  <c r="K469" i="2" s="1"/>
  <c r="L469" i="2" s="1"/>
  <c r="M469" i="2" l="1"/>
  <c r="I470" i="2" l="1"/>
  <c r="J470" i="2" l="1"/>
  <c r="K470" i="2" s="1"/>
  <c r="L470" i="2" s="1"/>
  <c r="M470" i="2" l="1"/>
  <c r="I471" i="2" l="1"/>
  <c r="J471" i="2" l="1"/>
  <c r="K471" i="2" s="1"/>
  <c r="L471" i="2" s="1"/>
  <c r="M471" i="2" l="1"/>
  <c r="I472" i="2" l="1"/>
  <c r="J472" i="2" s="1"/>
  <c r="K472" i="2" s="1"/>
  <c r="L472" i="2" s="1"/>
  <c r="M472" i="2" l="1"/>
  <c r="I473" i="2" l="1"/>
  <c r="J473" i="2" s="1"/>
  <c r="K473" i="2" l="1"/>
  <c r="L473" i="2" s="1"/>
  <c r="M473" i="2" s="1"/>
  <c r="I474" i="2" l="1"/>
  <c r="J474" i="2" s="1"/>
  <c r="K474" i="2" l="1"/>
  <c r="L474" i="2" s="1"/>
  <c r="M474" i="2" s="1"/>
  <c r="I475" i="2" l="1"/>
  <c r="J475" i="2"/>
  <c r="K475" i="2" l="1"/>
  <c r="L475" i="2" s="1"/>
  <c r="M475" i="2" l="1"/>
  <c r="I476" i="2" l="1"/>
  <c r="J476" i="2" l="1"/>
  <c r="K476" i="2" s="1"/>
  <c r="L476" i="2" s="1"/>
  <c r="M476" i="2" l="1"/>
  <c r="I477" i="2" l="1"/>
  <c r="J477" i="2" l="1"/>
  <c r="K477" i="2" s="1"/>
  <c r="L477" i="2" s="1"/>
  <c r="M477" i="2" l="1"/>
  <c r="I478" i="2" l="1"/>
  <c r="J478" i="2" l="1"/>
  <c r="K478" i="2" s="1"/>
  <c r="L478" i="2" s="1"/>
  <c r="M478" i="2" l="1"/>
  <c r="I479" i="2" l="1"/>
  <c r="J479" i="2" l="1"/>
  <c r="K479" i="2" s="1"/>
  <c r="L479" i="2" s="1"/>
  <c r="M479" i="2" l="1"/>
  <c r="I480" i="2" l="1"/>
  <c r="J480" i="2" s="1"/>
  <c r="K480" i="2" s="1"/>
  <c r="L480" i="2" s="1"/>
  <c r="M480" i="2" l="1"/>
  <c r="I481" i="2" l="1"/>
  <c r="J481" i="2" s="1"/>
  <c r="K481" i="2" s="1"/>
  <c r="L481" i="2" s="1"/>
  <c r="M481" i="2" l="1"/>
  <c r="I482" i="2" l="1"/>
  <c r="J482" i="2" s="1"/>
  <c r="K482" i="2" l="1"/>
  <c r="L482" i="2" s="1"/>
  <c r="M482" i="2" s="1"/>
  <c r="I483" i="2" l="1"/>
  <c r="J483" i="2"/>
  <c r="K483" i="2" l="1"/>
  <c r="L483" i="2" s="1"/>
  <c r="M483" i="2" l="1"/>
  <c r="I484" i="2" l="1"/>
  <c r="J484" i="2" l="1"/>
  <c r="K484" i="2" s="1"/>
  <c r="L484" i="2" s="1"/>
  <c r="M484" i="2" l="1"/>
  <c r="I485" i="2" l="1"/>
  <c r="J485" i="2" l="1"/>
  <c r="K485" i="2" s="1"/>
  <c r="L485" i="2" s="1"/>
  <c r="M485" i="2" l="1"/>
  <c r="I486" i="2" l="1"/>
  <c r="J486" i="2" l="1"/>
  <c r="K486" i="2" s="1"/>
  <c r="L486" i="2" s="1"/>
  <c r="M486" i="2" l="1"/>
  <c r="I487" i="2" l="1"/>
  <c r="J487" i="2" l="1"/>
  <c r="K487" i="2" s="1"/>
  <c r="L487" i="2" s="1"/>
  <c r="M487" i="2" l="1"/>
  <c r="I488" i="2" l="1"/>
  <c r="J488" i="2" s="1"/>
  <c r="K488" i="2" s="1"/>
  <c r="L488" i="2" s="1"/>
  <c r="M488" i="2" l="1"/>
  <c r="I489" i="2" l="1"/>
  <c r="J489" i="2" s="1"/>
  <c r="K489" i="2" l="1"/>
  <c r="L489" i="2" s="1"/>
  <c r="M489" i="2" l="1"/>
  <c r="I490" i="2" l="1"/>
  <c r="J490" i="2" s="1"/>
  <c r="K490" i="2" l="1"/>
  <c r="L490" i="2" s="1"/>
  <c r="M490" i="2" l="1"/>
  <c r="I491" i="2" l="1"/>
  <c r="J491" i="2"/>
  <c r="K491" i="2" l="1"/>
  <c r="L491" i="2" s="1"/>
  <c r="M491" i="2" l="1"/>
  <c r="I492" i="2" l="1"/>
  <c r="J492" i="2" l="1"/>
  <c r="K492" i="2" s="1"/>
  <c r="L492" i="2" s="1"/>
  <c r="M492" i="2" l="1"/>
  <c r="I493" i="2" l="1"/>
  <c r="J493" i="2" l="1"/>
  <c r="K493" i="2" s="1"/>
  <c r="L493" i="2" s="1"/>
  <c r="M493" i="2" l="1"/>
  <c r="I494" i="2" l="1"/>
  <c r="J494" i="2" l="1"/>
  <c r="K494" i="2" s="1"/>
  <c r="L494" i="2" s="1"/>
  <c r="M494" i="2" l="1"/>
  <c r="I495" i="2" l="1"/>
  <c r="J495" i="2" l="1"/>
  <c r="K495" i="2" s="1"/>
  <c r="L495" i="2" s="1"/>
  <c r="M495" i="2" l="1"/>
  <c r="I496" i="2" l="1"/>
  <c r="J496" i="2" s="1"/>
  <c r="K496" i="2" s="1"/>
  <c r="L496" i="2" s="1"/>
  <c r="M496" i="2" l="1"/>
  <c r="I497" i="2" l="1"/>
  <c r="J497" i="2" s="1"/>
  <c r="K497" i="2" s="1"/>
  <c r="L497" i="2" s="1"/>
  <c r="M497" i="2" l="1"/>
  <c r="I498" i="2" l="1"/>
  <c r="J498" i="2" s="1"/>
  <c r="K498" i="2" l="1"/>
  <c r="L498" i="2" s="1"/>
  <c r="M498" i="2" s="1"/>
  <c r="I499" i="2" l="1"/>
  <c r="J499" i="2"/>
  <c r="K499" i="2" l="1"/>
  <c r="L499" i="2" s="1"/>
  <c r="M499" i="2" l="1"/>
  <c r="I500" i="2" l="1"/>
  <c r="J500" i="2" l="1"/>
  <c r="K500" i="2" s="1"/>
  <c r="L500" i="2" s="1"/>
  <c r="M500" i="2" l="1"/>
  <c r="I501" i="2" l="1"/>
  <c r="J501" i="2" l="1"/>
  <c r="K501" i="2" s="1"/>
  <c r="L501" i="2" s="1"/>
  <c r="M501" i="2" l="1"/>
  <c r="I502" i="2" l="1"/>
  <c r="J502" i="2" l="1"/>
  <c r="K502" i="2" s="1"/>
  <c r="L502" i="2" s="1"/>
  <c r="M502" i="2" l="1"/>
  <c r="I503" i="2" l="1"/>
  <c r="J503" i="2" l="1"/>
  <c r="K503" i="2" s="1"/>
  <c r="L503" i="2" s="1"/>
  <c r="M503" i="2" l="1"/>
  <c r="I504" i="2" l="1"/>
  <c r="J504" i="2" s="1"/>
  <c r="K504" i="2" l="1"/>
  <c r="L504" i="2" s="1"/>
  <c r="M504" i="2" s="1"/>
  <c r="I505" i="2" l="1"/>
  <c r="J505" i="2" s="1"/>
  <c r="K505" i="2" s="1"/>
  <c r="L505" i="2" s="1"/>
  <c r="M505" i="2" l="1"/>
  <c r="I506" i="2" l="1"/>
  <c r="J506" i="2" s="1"/>
  <c r="K506" i="2" s="1"/>
  <c r="L506" i="2" s="1"/>
  <c r="M506" i="2" l="1"/>
  <c r="I507" i="2" l="1"/>
  <c r="J507" i="2"/>
  <c r="K507" i="2" l="1"/>
  <c r="L507" i="2" s="1"/>
  <c r="M507" i="2" l="1"/>
  <c r="I508" i="2" l="1"/>
  <c r="J508" i="2" l="1"/>
  <c r="K508" i="2" s="1"/>
  <c r="L508" i="2" s="1"/>
  <c r="M508" i="2" l="1"/>
  <c r="I509" i="2" l="1"/>
  <c r="J509" i="2" l="1"/>
  <c r="K509" i="2" s="1"/>
  <c r="L509" i="2" s="1"/>
  <c r="M509" i="2" l="1"/>
  <c r="I510" i="2" l="1"/>
  <c r="J510" i="2" l="1"/>
  <c r="K510" i="2" s="1"/>
  <c r="L510" i="2" s="1"/>
  <c r="M510" i="2" l="1"/>
  <c r="I511" i="2" l="1"/>
  <c r="J511" i="2" l="1"/>
  <c r="K511" i="2" s="1"/>
  <c r="L511" i="2" s="1"/>
  <c r="M511" i="2" l="1"/>
  <c r="I512" i="2" l="1"/>
  <c r="J512" i="2" s="1"/>
  <c r="K512" i="2" s="1"/>
  <c r="L512" i="2" s="1"/>
  <c r="M512" i="2" l="1"/>
  <c r="I513" i="2" l="1"/>
  <c r="J513" i="2" s="1"/>
  <c r="K513" i="2" s="1"/>
  <c r="L513" i="2" s="1"/>
  <c r="M513" i="2" l="1"/>
  <c r="I514" i="2" l="1"/>
  <c r="J514" i="2" s="1"/>
  <c r="K514" i="2" l="1"/>
  <c r="L514" i="2" s="1"/>
  <c r="M514" i="2" s="1"/>
  <c r="I515" i="2" l="1"/>
  <c r="J515" i="2"/>
  <c r="K515" i="2" l="1"/>
  <c r="L515" i="2" s="1"/>
  <c r="M515" i="2" l="1"/>
  <c r="I516" i="2" l="1"/>
  <c r="J516" i="2" l="1"/>
  <c r="K516" i="2" s="1"/>
  <c r="L516" i="2" s="1"/>
  <c r="M516" i="2" l="1"/>
  <c r="I517" i="2" l="1"/>
  <c r="J517" i="2" l="1"/>
  <c r="K517" i="2" s="1"/>
  <c r="L517" i="2" s="1"/>
  <c r="M517" i="2" l="1"/>
  <c r="I518" i="2" l="1"/>
  <c r="J518" i="2" l="1"/>
  <c r="K518" i="2" s="1"/>
  <c r="L518" i="2" s="1"/>
  <c r="M518" i="2" l="1"/>
  <c r="I519" i="2" l="1"/>
  <c r="J519" i="2" l="1"/>
  <c r="K519" i="2" s="1"/>
  <c r="L519" i="2" s="1"/>
  <c r="M519" i="2" l="1"/>
  <c r="L2" i="1" l="1"/>
</calcChain>
</file>

<file path=xl/sharedStrings.xml><?xml version="1.0" encoding="utf-8"?>
<sst xmlns="http://schemas.openxmlformats.org/spreadsheetml/2006/main" count="358" uniqueCount="150">
  <si>
    <t>X_n</t>
  </si>
  <si>
    <t>Y_n</t>
  </si>
  <si>
    <t>A</t>
  </si>
  <si>
    <t>B</t>
  </si>
  <si>
    <t xml:space="preserve">dA/dT = </t>
  </si>
  <si>
    <t>=</t>
  </si>
  <si>
    <t>4-A/100</t>
  </si>
  <si>
    <t>A(2)</t>
  </si>
  <si>
    <t>A(5)</t>
  </si>
  <si>
    <t>X</t>
  </si>
  <si>
    <t>A*EXP(t/100)</t>
  </si>
  <si>
    <t>200*EXP(t/100)</t>
  </si>
  <si>
    <t>200-C*EXP(-2/100)</t>
  </si>
  <si>
    <t>200+C*EXP(-t/100)</t>
  </si>
  <si>
    <t>200-170EXP(-t/100)</t>
  </si>
  <si>
    <t>C</t>
  </si>
  <si>
    <t>EULER</t>
  </si>
  <si>
    <t>EULER MEJORADO</t>
  </si>
  <si>
    <t>KUTTA</t>
  </si>
  <si>
    <t>h=</t>
  </si>
  <si>
    <t>Xn</t>
  </si>
  <si>
    <t>Yn</t>
  </si>
  <si>
    <t>Y^n</t>
  </si>
  <si>
    <t>k1</t>
  </si>
  <si>
    <t>k2</t>
  </si>
  <si>
    <t>k3</t>
  </si>
  <si>
    <t>k4</t>
  </si>
  <si>
    <t xml:space="preserve">Valores iniciales: </t>
  </si>
  <si>
    <t>X_0</t>
  </si>
  <si>
    <t>Y_0</t>
  </si>
  <si>
    <t>Euler mejorado</t>
  </si>
  <si>
    <t>Euler:</t>
  </si>
  <si>
    <t>Euler Mejorado:</t>
  </si>
  <si>
    <t>Rugen Kutta:</t>
  </si>
  <si>
    <t>H</t>
  </si>
  <si>
    <t>xi</t>
  </si>
  <si>
    <t>yi</t>
  </si>
  <si>
    <t>F(X0,Y0)</t>
  </si>
  <si>
    <t>Xi</t>
  </si>
  <si>
    <t>Yi</t>
  </si>
  <si>
    <t>Yn+1*</t>
  </si>
  <si>
    <t>F(Xn+1,Yn+1*)</t>
  </si>
  <si>
    <t>K1</t>
  </si>
  <si>
    <t>K2</t>
  </si>
  <si>
    <t>K3</t>
  </si>
  <si>
    <t>K4</t>
  </si>
  <si>
    <t>h</t>
  </si>
  <si>
    <t>H=</t>
  </si>
  <si>
    <t>RUNGE KUTTA</t>
  </si>
  <si>
    <t>n</t>
  </si>
  <si>
    <t>x</t>
  </si>
  <si>
    <t>y</t>
  </si>
  <si>
    <t>yi+1p</t>
  </si>
  <si>
    <t>f(xi,yi)</t>
  </si>
  <si>
    <t>f(x+i,y+i+1p)</t>
  </si>
  <si>
    <t>Yi+1c</t>
  </si>
  <si>
    <t>X+H/2</t>
  </si>
  <si>
    <t>Y+K1 H/2</t>
  </si>
  <si>
    <t>X+ H/2</t>
  </si>
  <si>
    <t>Y+K2 H/2</t>
  </si>
  <si>
    <t>X+H</t>
  </si>
  <si>
    <t>Y+K3 H</t>
  </si>
  <si>
    <t>Euler</t>
  </si>
  <si>
    <t>a</t>
  </si>
  <si>
    <t>b</t>
  </si>
  <si>
    <t>delta x</t>
  </si>
  <si>
    <t>xn</t>
  </si>
  <si>
    <t>f(xn)</t>
  </si>
  <si>
    <t>x0</t>
  </si>
  <si>
    <t>x1</t>
  </si>
  <si>
    <t>respuesta</t>
  </si>
  <si>
    <t>x2</t>
  </si>
  <si>
    <t>x3</t>
  </si>
  <si>
    <t>x4</t>
  </si>
  <si>
    <t>x5</t>
  </si>
  <si>
    <t>x6</t>
  </si>
  <si>
    <t>x7</t>
  </si>
  <si>
    <t>x8</t>
  </si>
  <si>
    <t>1. tener clara la funcion</t>
  </si>
  <si>
    <t>x9</t>
  </si>
  <si>
    <t>2. n=numero de particiones</t>
  </si>
  <si>
    <t>x10</t>
  </si>
  <si>
    <t xml:space="preserve">3. Hallar delta x </t>
  </si>
  <si>
    <t>x11</t>
  </si>
  <si>
    <t>4.Hacer una tabla de valores de a a b con incremento de n</t>
  </si>
  <si>
    <t>5. Evaular el 3 punto en la funcion</t>
  </si>
  <si>
    <t>6. Seguir la mecuacion de la imagen</t>
  </si>
  <si>
    <t>operación()</t>
  </si>
  <si>
    <t>Respuesta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</si>
  <si>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</si>
  <si>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</si>
  <si>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</si>
  <si>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</si>
  <si>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</si>
  <si>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</si>
  <si>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</si>
  <si>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</si>
  <si>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</si>
  <si>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</si>
  <si>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</si>
  <si>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</si>
  <si>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</si>
  <si>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</si>
  <si>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</si>
  <si>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</si>
  <si>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</si>
  <si>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</si>
  <si>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</si>
  <si>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</si>
  <si>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</si>
  <si>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t(n-1)</t>
  </si>
  <si>
    <t>i(t)'''n-1</t>
  </si>
  <si>
    <t>f(t)'''n</t>
  </si>
  <si>
    <t>t(n+1)</t>
  </si>
  <si>
    <t>error</t>
  </si>
  <si>
    <r>
      <t xml:space="preserve">t(Por </t>
    </r>
    <r>
      <rPr>
        <b/>
        <sz val="11"/>
        <color theme="1"/>
        <rFont val="Calibri"/>
        <family val="2"/>
        <scheme val="minor"/>
      </rPr>
      <t>metodo secante)</t>
    </r>
    <r>
      <rPr>
        <sz val="11"/>
        <color theme="1"/>
        <rFont val="Calibri"/>
        <family val="2"/>
        <scheme val="minor"/>
      </rPr>
      <t>=</t>
    </r>
  </si>
  <si>
    <t>Calculadora</t>
  </si>
  <si>
    <t>ERROR</t>
  </si>
  <si>
    <t>x1_0</t>
  </si>
  <si>
    <t>x2_0</t>
  </si>
  <si>
    <t>t_0</t>
  </si>
  <si>
    <t>t_n</t>
  </si>
  <si>
    <t>l1</t>
  </si>
  <si>
    <t>l2</t>
  </si>
  <si>
    <t>l3</t>
  </si>
  <si>
    <t>l4</t>
  </si>
  <si>
    <t>x1_n</t>
  </si>
  <si>
    <t>x2_n</t>
  </si>
  <si>
    <t>f(x1,x2,t)</t>
  </si>
  <si>
    <t>g(x1,x2,t)</t>
  </si>
  <si>
    <t>t+h/2</t>
  </si>
  <si>
    <t>x1_n-1+k1/2</t>
  </si>
  <si>
    <t>x2_n-1+l1/2</t>
  </si>
  <si>
    <t>x1_n-1+k2/2</t>
  </si>
  <si>
    <t>x2_n-1+l2/2</t>
  </si>
  <si>
    <t>x1_n-1+k3</t>
  </si>
  <si>
    <t>x2_n-1+l3</t>
  </si>
  <si>
    <t>Fk2</t>
  </si>
  <si>
    <t>Fl2</t>
  </si>
  <si>
    <t>Fk3</t>
  </si>
  <si>
    <t>Fl3</t>
  </si>
  <si>
    <t>Fk4</t>
  </si>
  <si>
    <t>Fl4</t>
  </si>
  <si>
    <t>Y^_n</t>
  </si>
  <si>
    <t>Valor teorico</t>
  </si>
  <si>
    <t>%error</t>
  </si>
  <si>
    <t>Método de Euler Mejorado</t>
  </si>
  <si>
    <t>t_i=</t>
  </si>
  <si>
    <t>t_f=</t>
  </si>
  <si>
    <t>Y_ti=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</si>
</sst>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2"/>
      <color theme="1"/>
      <name val="Calibri Light"/>
      <family val="2"/>
      <scheme val="major"/>
    </font>
    <font>
      <sz val="11"/>
      <color theme="5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12" applyNumberFormat="0" applyAlignment="0" applyProtection="0"/>
    <xf numFmtId="0" fontId="7" fillId="0" borderId="13" applyNumberFormat="0" applyFill="0" applyAlignment="0" applyProtection="0"/>
    <xf numFmtId="0" fontId="8" fillId="11" borderId="14" applyNumberFormat="0" applyAlignment="0" applyProtection="0"/>
    <xf numFmtId="0" fontId="3" fillId="12" borderId="15" applyNumberFormat="0" applyFont="0" applyAlignment="0" applyProtection="0"/>
  </cellStyleXfs>
  <cellXfs count="7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Fill="1" applyBorder="1"/>
    <xf numFmtId="0" fontId="0" fillId="6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13" borderId="11" xfId="0" applyFill="1" applyBorder="1" applyAlignment="1">
      <alignment horizontal="center"/>
    </xf>
    <xf numFmtId="0" fontId="0" fillId="13" borderId="0" xfId="0" applyFill="1"/>
    <xf numFmtId="0" fontId="0" fillId="13" borderId="11" xfId="0" applyFill="1" applyBorder="1"/>
    <xf numFmtId="0" fontId="0" fillId="0" borderId="0" xfId="0" applyBorder="1"/>
    <xf numFmtId="0" fontId="9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0" fillId="0" borderId="16" xfId="0" applyBorder="1"/>
    <xf numFmtId="0" fontId="0" fillId="0" borderId="17" xfId="0" applyBorder="1"/>
    <xf numFmtId="0" fontId="11" fillId="0" borderId="0" xfId="0" applyFont="1" applyFill="1" applyBorder="1" applyAlignment="1">
      <alignment vertical="top"/>
    </xf>
    <xf numFmtId="0" fontId="11" fillId="0" borderId="11" xfId="0" applyFont="1" applyFill="1" applyBorder="1" applyAlignment="1"/>
    <xf numFmtId="0" fontId="0" fillId="0" borderId="0" xfId="0" applyAlignment="1">
      <alignment horizontal="center" vertical="center"/>
    </xf>
    <xf numFmtId="0" fontId="7" fillId="0" borderId="13" xfId="4" applyAlignment="1">
      <alignment horizontal="center" vertical="center"/>
    </xf>
    <xf numFmtId="1" fontId="7" fillId="0" borderId="13" xfId="4" applyNumberFormat="1" applyAlignment="1">
      <alignment horizontal="center" vertical="center"/>
    </xf>
    <xf numFmtId="0" fontId="7" fillId="0" borderId="0" xfId="4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5" fillId="9" borderId="10" xfId="2" applyBorder="1" applyAlignment="1">
      <alignment horizontal="center" vertical="center"/>
    </xf>
    <xf numFmtId="0" fontId="5" fillId="9" borderId="11" xfId="2" applyBorder="1" applyAlignment="1">
      <alignment horizontal="center" vertical="center"/>
    </xf>
    <xf numFmtId="0" fontId="4" fillId="8" borderId="11" xfId="1" applyBorder="1" applyAlignment="1">
      <alignment horizontal="center" vertical="center"/>
    </xf>
    <xf numFmtId="0" fontId="4" fillId="8" borderId="11" xfId="1" applyBorder="1"/>
    <xf numFmtId="0" fontId="0" fillId="14" borderId="0" xfId="0" applyFill="1"/>
    <xf numFmtId="0" fontId="6" fillId="12" borderId="15" xfId="6" applyFont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5" borderId="0" xfId="0" applyFill="1"/>
    <xf numFmtId="0" fontId="6" fillId="10" borderId="12" xfId="3"/>
    <xf numFmtId="0" fontId="8" fillId="11" borderId="14" xfId="5"/>
    <xf numFmtId="0" fontId="0" fillId="0" borderId="0" xfId="0"/>
    <xf numFmtId="0" fontId="0" fillId="13" borderId="11" xfId="0" applyFill="1" applyBorder="1"/>
    <xf numFmtId="0" fontId="0" fillId="0" borderId="11" xfId="0" applyBorder="1"/>
    <xf numFmtId="0" fontId="14" fillId="16" borderId="11" xfId="0" applyFont="1" applyFill="1" applyBorder="1"/>
    <xf numFmtId="0" fontId="13" fillId="17" borderId="11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0" fillId="0" borderId="0" xfId="0" applyAlignme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left"/>
    </xf>
    <xf numFmtId="0" fontId="14" fillId="0" borderId="17" xfId="0" applyFont="1" applyFill="1" applyBorder="1" applyAlignment="1">
      <alignment horizontal="left"/>
    </xf>
    <xf numFmtId="0" fontId="0" fillId="13" borderId="11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7">
    <cellStyle name="Bueno" xfId="1" builtinId="26"/>
    <cellStyle name="Celda de comprobación" xfId="5" builtinId="23"/>
    <cellStyle name="Celda vinculada" xfId="4" builtinId="24"/>
    <cellStyle name="Neutral" xfId="2" builtinId="28"/>
    <cellStyle name="Normal" xfId="0" builtinId="0"/>
    <cellStyle name="Notas" xfId="6" builtinId="1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6</xdr:col>
      <xdr:colOff>723901</xdr:colOff>
      <xdr:row>10</xdr:row>
      <xdr:rowOff>93662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A000A-5A06-4357-BABA-91F6F820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90500"/>
          <a:ext cx="4533900" cy="1808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8</xdr:col>
      <xdr:colOff>279240</xdr:colOff>
      <xdr:row>5</xdr:row>
      <xdr:rowOff>85865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C80878-A298-4207-850C-1672535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6982799" cy="1000265"/>
        </a:xfrm>
        <a:prstGeom prst="rect">
          <a:avLst/>
        </a:prstGeom>
      </xdr:spPr>
    </xdr:pic>
    <xdr:clientData/>
  </xdr:twoCellAnchor>
  <xdr:twoCellAnchor editAs="oneCell">
    <xdr:from>
      <xdr:col>20</xdr:col>
      <xdr:colOff>289152</xdr:colOff>
      <xdr:row>3</xdr:row>
      <xdr:rowOff>17008</xdr:rowOff>
    </xdr:from>
    <xdr:to>
      <xdr:col>26</xdr:col>
      <xdr:colOff>726643</xdr:colOff>
      <xdr:row>7</xdr:row>
      <xdr:rowOff>11669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C6821C-890C-446A-86DA-7341064AB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17723" y="578303"/>
          <a:ext cx="5029902" cy="743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597259</xdr:colOff>
      <xdr:row>10</xdr:row>
      <xdr:rowOff>86591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0F8B7-C5DD-4E12-9438-C4AA1F0B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93259" cy="1991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171450</xdr:rowOff>
    </xdr:from>
    <xdr:to>
      <xdr:col>6</xdr:col>
      <xdr:colOff>743677</xdr:colOff>
      <xdr:row>6</xdr:row>
      <xdr:rowOff>19188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DED89-183E-478E-9EE8-86DD5A8A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71450"/>
          <a:ext cx="5210902" cy="9907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49742</xdr:rowOff>
    </xdr:from>
    <xdr:ext cx="2276190" cy="561902"/>
    <xdr:pic>
      <xdr:nvPicPr>
        <xdr:cNvPr id="2" name="Imagen 1">
          <a:extLst>
            <a:ext uri="{FF2B5EF4-FFF2-40B4-BE49-F238E27FC236}">
              <a16:creationId xmlns:a16="http://schemas.microsoft.com/office/drawing/2014/main" id="{3313D781-1ED3-40A5-B628-3494BF58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242"/>
          <a:ext cx="2276190" cy="561902"/>
        </a:xfrm>
        <a:prstGeom prst="rect">
          <a:avLst/>
        </a:prstGeom>
      </xdr:spPr>
    </xdr:pic>
    <xdr:clientData/>
  </xdr:oneCellAnchor>
  <xdr:oneCellAnchor>
    <xdr:from>
      <xdr:col>3</xdr:col>
      <xdr:colOff>121708</xdr:colOff>
      <xdr:row>1</xdr:row>
      <xdr:rowOff>43392</xdr:rowOff>
    </xdr:from>
    <xdr:ext cx="5501587" cy="666664"/>
    <xdr:pic>
      <xdr:nvPicPr>
        <xdr:cNvPr id="3" name="Imagen 2">
          <a:extLst>
            <a:ext uri="{FF2B5EF4-FFF2-40B4-BE49-F238E27FC236}">
              <a16:creationId xmlns:a16="http://schemas.microsoft.com/office/drawing/2014/main" id="{7F6E0FD8-4531-4A49-978C-8B334F7B0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7708" y="233892"/>
          <a:ext cx="5501587" cy="66666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131751</xdr:colOff>
      <xdr:row>7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3463BF-6C97-459C-ADD0-A2F59D4D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20257" cy="1381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4</xdr:col>
      <xdr:colOff>714375</xdr:colOff>
      <xdr:row>15</xdr:row>
      <xdr:rowOff>112067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F7A44C-200E-47BD-81D6-85EBC01B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0"/>
          <a:ext cx="3609975" cy="30457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737354</xdr:colOff>
      <xdr:row>14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BBCA5E-F99B-4C26-8067-D2D464D87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85354" cy="28003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152400</xdr:rowOff>
    </xdr:from>
    <xdr:to>
      <xdr:col>4</xdr:col>
      <xdr:colOff>704850</xdr:colOff>
      <xdr:row>17</xdr:row>
      <xdr:rowOff>150167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939322-55C9-41A5-B541-379DA4A7E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42900"/>
          <a:ext cx="3609975" cy="30457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180976</xdr:rowOff>
    </xdr:from>
    <xdr:to>
      <xdr:col>5</xdr:col>
      <xdr:colOff>156329</xdr:colOff>
      <xdr:row>15</xdr:row>
      <xdr:rowOff>28576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9BDC46-3C39-4EC2-8AEE-A1853F984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80976"/>
          <a:ext cx="3785354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cargas\taller%20integrales%206,7,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nto 6"/>
      <sheetName val="punto7"/>
      <sheetName val="punto 8"/>
    </sheetNames>
    <sheetDataSet>
      <sheetData sheetId="0">
        <row r="2">
          <cell r="H2">
            <v>0.1</v>
          </cell>
        </row>
        <row r="5">
          <cell r="H5">
            <v>0.17272727272727273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0828-01F9-4360-A52D-CC901B4230FB}">
  <dimension ref="B4:F4"/>
  <sheetViews>
    <sheetView tabSelected="1" workbookViewId="0">
      <selection activeCell="G14" sqref="G14"/>
    </sheetView>
  </sheetViews>
  <sheetFormatPr baseColWidth="10" defaultRowHeight="15" x14ac:dyDescent="0.25"/>
  <sheetData>
    <row r="4" spans="2:6" x14ac:dyDescent="0.25">
      <c r="B4" s="62"/>
      <c r="C4" s="62"/>
      <c r="D4" s="62"/>
      <c r="E4" s="62"/>
      <c r="F4" s="6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2BD8-87CB-46C3-97F8-7AC0EFED9118}">
  <dimension ref="B2:AZ415"/>
  <sheetViews>
    <sheetView zoomScale="71" zoomScaleNormal="84" workbookViewId="0">
      <selection activeCell="X24" sqref="X24"/>
    </sheetView>
  </sheetViews>
  <sheetFormatPr baseColWidth="10" defaultRowHeight="15" x14ac:dyDescent="0.25"/>
  <cols>
    <col min="1" max="1" width="17" bestFit="1" customWidth="1"/>
    <col min="2" max="3" width="11.7109375" bestFit="1" customWidth="1"/>
    <col min="4" max="4" width="14.42578125" bestFit="1" customWidth="1"/>
    <col min="7" max="8" width="11.7109375" bestFit="1" customWidth="1"/>
    <col min="9" max="9" width="11.85546875" bestFit="1" customWidth="1"/>
    <col min="10" max="10" width="17" bestFit="1" customWidth="1"/>
    <col min="11" max="11" width="14.42578125" bestFit="1" customWidth="1"/>
    <col min="12" max="12" width="11.7109375" bestFit="1" customWidth="1"/>
    <col min="14" max="15" width="11.85546875" bestFit="1" customWidth="1"/>
    <col min="16" max="16" width="12.7109375" bestFit="1" customWidth="1"/>
    <col min="17" max="17" width="11.85546875" bestFit="1" customWidth="1"/>
    <col min="18" max="18" width="35.85546875" bestFit="1" customWidth="1"/>
    <col min="19" max="19" width="14.42578125" bestFit="1" customWidth="1"/>
    <col min="22" max="22" width="11.5703125" bestFit="1" customWidth="1"/>
    <col min="23" max="23" width="11.85546875" bestFit="1" customWidth="1"/>
    <col min="24" max="24" width="11.7109375" bestFit="1" customWidth="1"/>
    <col min="27" max="27" width="12.140625" bestFit="1" customWidth="1"/>
    <col min="28" max="32" width="11.7109375" bestFit="1" customWidth="1"/>
    <col min="35" max="35" width="11.7109375" bestFit="1" customWidth="1"/>
    <col min="36" max="36" width="12.140625" bestFit="1" customWidth="1"/>
    <col min="37" max="38" width="11.7109375" bestFit="1" customWidth="1"/>
    <col min="39" max="39" width="12.140625" bestFit="1" customWidth="1"/>
    <col min="40" max="41" width="11.7109375" bestFit="1" customWidth="1"/>
    <col min="42" max="42" width="12.140625" bestFit="1" customWidth="1"/>
    <col min="43" max="44" width="11.7109375" bestFit="1" customWidth="1"/>
    <col min="45" max="45" width="12.140625" bestFit="1" customWidth="1"/>
    <col min="46" max="46" width="11.7109375" bestFit="1" customWidth="1"/>
  </cols>
  <sheetData>
    <row r="2" spans="2:52" x14ac:dyDescent="0.25">
      <c r="J2" t="s">
        <v>27</v>
      </c>
      <c r="K2" t="s">
        <v>29</v>
      </c>
      <c r="L2">
        <f>PI()/2</f>
        <v>1.5707963267948966</v>
      </c>
    </row>
    <row r="3" spans="2:52" x14ac:dyDescent="0.25">
      <c r="K3" t="s">
        <v>28</v>
      </c>
      <c r="L3">
        <v>0</v>
      </c>
    </row>
    <row r="8" spans="2:52" x14ac:dyDescent="0.25">
      <c r="B8" t="s">
        <v>31</v>
      </c>
      <c r="G8" t="s">
        <v>32</v>
      </c>
      <c r="N8" t="s">
        <v>33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spans="2:52" x14ac:dyDescent="0.25">
      <c r="U9" s="29"/>
      <c r="V9" s="29" t="s">
        <v>47</v>
      </c>
      <c r="W9" s="29">
        <v>0.1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</row>
    <row r="10" spans="2:52" x14ac:dyDescent="0.25">
      <c r="B10" s="20" t="s">
        <v>34</v>
      </c>
      <c r="C10">
        <v>0.1</v>
      </c>
      <c r="U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</row>
    <row r="11" spans="2:52" ht="34.5" x14ac:dyDescent="0.55000000000000004">
      <c r="B11" s="20"/>
      <c r="U11" s="13"/>
      <c r="V11" s="35" t="s">
        <v>62</v>
      </c>
      <c r="W11" s="30"/>
      <c r="X11" s="30"/>
      <c r="Y11" s="29"/>
      <c r="Z11" s="29"/>
      <c r="AA11" s="31" t="s">
        <v>30</v>
      </c>
      <c r="AB11" s="32"/>
      <c r="AC11" s="32"/>
      <c r="AD11" s="32"/>
      <c r="AE11" s="32"/>
      <c r="AF11" s="32"/>
      <c r="AG11" s="32"/>
      <c r="AH11" s="29"/>
      <c r="AI11" s="31" t="s">
        <v>48</v>
      </c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29"/>
      <c r="AV11" s="29"/>
      <c r="AW11" s="29"/>
      <c r="AX11" s="29"/>
      <c r="AY11" s="29"/>
      <c r="AZ11" s="29"/>
    </row>
    <row r="12" spans="2:52" ht="34.5" x14ac:dyDescent="0.55000000000000004">
      <c r="B12" s="21" t="s">
        <v>35</v>
      </c>
      <c r="C12" s="21" t="s">
        <v>36</v>
      </c>
      <c r="D12" s="21" t="s">
        <v>37</v>
      </c>
      <c r="G12" s="21" t="s">
        <v>38</v>
      </c>
      <c r="H12" s="21" t="s">
        <v>39</v>
      </c>
      <c r="I12" s="21" t="s">
        <v>40</v>
      </c>
      <c r="J12" s="22" t="s">
        <v>37</v>
      </c>
      <c r="K12" s="22" t="s">
        <v>41</v>
      </c>
      <c r="N12" s="21" t="s">
        <v>38</v>
      </c>
      <c r="O12" s="21" t="s">
        <v>39</v>
      </c>
      <c r="P12" s="21" t="s">
        <v>42</v>
      </c>
      <c r="Q12" s="21" t="s">
        <v>43</v>
      </c>
      <c r="R12" s="21" t="s">
        <v>44</v>
      </c>
      <c r="S12" s="21" t="s">
        <v>45</v>
      </c>
      <c r="U12" s="13"/>
      <c r="V12" s="30"/>
      <c r="W12" s="36" t="s">
        <v>0</v>
      </c>
      <c r="X12" s="36" t="s">
        <v>1</v>
      </c>
      <c r="Y12" s="29"/>
      <c r="Z12" s="29"/>
      <c r="AA12" s="32"/>
      <c r="AB12" s="32"/>
      <c r="AC12" s="32"/>
      <c r="AD12" s="32"/>
      <c r="AE12" s="32"/>
      <c r="AF12" s="32"/>
      <c r="AG12" s="32"/>
      <c r="AH12" s="29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29"/>
      <c r="AV12" s="29"/>
      <c r="AW12" s="29"/>
      <c r="AX12" s="29"/>
      <c r="AY12" s="29"/>
      <c r="AZ12" s="29"/>
    </row>
    <row r="13" spans="2:52" x14ac:dyDescent="0.25">
      <c r="B13" s="21">
        <v>0</v>
      </c>
      <c r="C13" s="21">
        <v>1.5708</v>
      </c>
      <c r="D13" s="21">
        <v>0</v>
      </c>
      <c r="G13" s="21">
        <v>0</v>
      </c>
      <c r="H13" s="21">
        <v>1.5708</v>
      </c>
      <c r="I13" s="23">
        <v>1.5708</v>
      </c>
      <c r="J13" s="21">
        <v>0</v>
      </c>
      <c r="K13" s="23">
        <v>-34.428646347946653</v>
      </c>
      <c r="N13" s="21">
        <v>0</v>
      </c>
      <c r="O13" s="21">
        <v>1.5708</v>
      </c>
      <c r="P13" s="23">
        <v>0</v>
      </c>
      <c r="Q13" s="23">
        <v>-6.5928868101907909</v>
      </c>
      <c r="R13" s="23">
        <v>-0.10878891354118726</v>
      </c>
      <c r="S13" s="23">
        <v>-0.27190692048080051</v>
      </c>
      <c r="U13" s="13"/>
      <c r="V13" s="33"/>
      <c r="W13" s="34">
        <v>0</v>
      </c>
      <c r="X13" s="23">
        <v>0</v>
      </c>
      <c r="Y13" s="29"/>
      <c r="Z13" s="29"/>
      <c r="AA13" s="21" t="s">
        <v>50</v>
      </c>
      <c r="AB13" s="21" t="s">
        <v>51</v>
      </c>
      <c r="AC13" s="21" t="s">
        <v>52</v>
      </c>
      <c r="AD13" s="21" t="s">
        <v>53</v>
      </c>
      <c r="AE13" s="21" t="s">
        <v>54</v>
      </c>
      <c r="AF13" s="21" t="s">
        <v>55</v>
      </c>
      <c r="AG13" s="29"/>
      <c r="AH13" s="29"/>
      <c r="AI13" s="21" t="s">
        <v>50</v>
      </c>
      <c r="AJ13" s="21" t="s">
        <v>51</v>
      </c>
      <c r="AK13" s="21" t="s">
        <v>42</v>
      </c>
      <c r="AL13" s="21" t="s">
        <v>56</v>
      </c>
      <c r="AM13" s="21" t="s">
        <v>57</v>
      </c>
      <c r="AN13" s="21" t="s">
        <v>43</v>
      </c>
      <c r="AO13" s="21" t="s">
        <v>58</v>
      </c>
      <c r="AP13" s="21" t="s">
        <v>59</v>
      </c>
      <c r="AQ13" s="21" t="s">
        <v>44</v>
      </c>
      <c r="AR13" s="21" t="s">
        <v>60</v>
      </c>
      <c r="AS13" s="21" t="s">
        <v>61</v>
      </c>
      <c r="AT13" s="21" t="s">
        <v>45</v>
      </c>
      <c r="AU13" s="29"/>
      <c r="AV13" s="29"/>
      <c r="AW13" s="29"/>
      <c r="AX13" s="29"/>
      <c r="AY13" s="29"/>
      <c r="AZ13" s="29"/>
    </row>
    <row r="14" spans="2:52" x14ac:dyDescent="0.25">
      <c r="B14" s="21">
        <v>0.1</v>
      </c>
      <c r="C14" s="21">
        <v>1.5708</v>
      </c>
      <c r="D14" s="21">
        <v>-34.428646347946703</v>
      </c>
      <c r="G14" s="21">
        <v>0.1</v>
      </c>
      <c r="H14" s="23">
        <v>-0.15063231739733274</v>
      </c>
      <c r="I14" s="23">
        <v>-0.15061965428834234</v>
      </c>
      <c r="J14" s="21">
        <v>1.2663108990386564E-4</v>
      </c>
      <c r="K14" s="23">
        <v>-5.8086322005633052E-2</v>
      </c>
      <c r="N14" s="21">
        <v>0.1</v>
      </c>
      <c r="O14" s="21">
        <v>-12.104458367944757</v>
      </c>
      <c r="P14" s="23">
        <v>0.26412799361116523</v>
      </c>
      <c r="Q14" s="23">
        <v>0.41401876000236337</v>
      </c>
      <c r="R14" s="23">
        <v>0.43392494868877574</v>
      </c>
      <c r="S14" s="23">
        <v>0.68408031145331083</v>
      </c>
      <c r="U14" s="13"/>
      <c r="V14" s="33"/>
      <c r="W14" s="34">
        <f t="shared" ref="W14:W24" si="0">W13+$W$9</f>
        <v>0.1</v>
      </c>
      <c r="X14" s="23">
        <f t="shared" ref="X14:X24" si="1">X13+($W$9*((W13^2)+(X13^2)))</f>
        <v>0</v>
      </c>
      <c r="Y14" s="29"/>
      <c r="Z14" s="29"/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H14" s="29"/>
      <c r="AI14" s="23">
        <v>0</v>
      </c>
      <c r="AJ14" s="23">
        <v>0</v>
      </c>
      <c r="AK14" s="23">
        <f>((AI14^2)+(AJ14^2))</f>
        <v>0</v>
      </c>
      <c r="AL14" s="23">
        <f t="shared" ref="AL14:AL24" si="2">AI14+$W$9/2</f>
        <v>0.05</v>
      </c>
      <c r="AM14" s="23">
        <f t="shared" ref="AM14:AM24" si="3">AJ14+AK14*$W$9/2</f>
        <v>0</v>
      </c>
      <c r="AN14" s="23">
        <f>((AL14^2)+(AM14^2))</f>
        <v>2.5000000000000005E-3</v>
      </c>
      <c r="AO14" s="23">
        <f t="shared" ref="AO14:AO24" si="4">AI14+$W$9/2</f>
        <v>0.05</v>
      </c>
      <c r="AP14" s="23">
        <f t="shared" ref="AP14:AP24" si="5">AJ14+AN14*$W$9/2</f>
        <v>1.2500000000000003E-4</v>
      </c>
      <c r="AQ14" s="23">
        <f>((AO14^2)+(AP14^2))</f>
        <v>2.5000156250000005E-3</v>
      </c>
      <c r="AR14" s="23">
        <f t="shared" ref="AR14:AR24" si="6">AI14+$W$9</f>
        <v>0.1</v>
      </c>
      <c r="AS14" s="23">
        <f t="shared" ref="AS14:AS24" si="7">AJ14+AQ14*$W$9</f>
        <v>2.5000156250000005E-4</v>
      </c>
      <c r="AT14" s="23">
        <f>((AR14^2)+(AS14^2))</f>
        <v>1.0000062500781254E-2</v>
      </c>
      <c r="AU14" s="29"/>
      <c r="AV14" s="29"/>
      <c r="AW14" s="29"/>
      <c r="AX14" s="29"/>
      <c r="AY14" s="29"/>
      <c r="AZ14" s="29"/>
    </row>
    <row r="15" spans="2:52" x14ac:dyDescent="0.25">
      <c r="B15" s="21">
        <v>0.2</v>
      </c>
      <c r="C15" s="21">
        <v>-1.8720646347946654</v>
      </c>
      <c r="D15" s="21">
        <v>-2.4493509233528887</v>
      </c>
      <c r="G15" s="21">
        <v>0.2</v>
      </c>
      <c r="H15" s="23">
        <v>-0.1535303019431192</v>
      </c>
      <c r="I15" s="23">
        <v>-0.15922819639270366</v>
      </c>
      <c r="J15" s="21">
        <v>-5.6978944495844529E-2</v>
      </c>
      <c r="K15" s="23">
        <v>-0.16193724415180333</v>
      </c>
      <c r="N15" s="21">
        <v>0.2</v>
      </c>
      <c r="O15" s="21">
        <v>-9.592426642303586</v>
      </c>
      <c r="P15" s="23">
        <v>-0.39292281775024474</v>
      </c>
      <c r="Q15" s="23">
        <v>-0.53982365652462638</v>
      </c>
      <c r="R15" s="23">
        <v>-0.56252063126756902</v>
      </c>
      <c r="S15" s="23">
        <v>-0.8889193645597081</v>
      </c>
      <c r="U15" s="13"/>
      <c r="V15" s="33"/>
      <c r="W15" s="34">
        <f t="shared" si="0"/>
        <v>0.2</v>
      </c>
      <c r="X15" s="23">
        <f t="shared" si="1"/>
        <v>1.0000000000000002E-3</v>
      </c>
      <c r="Y15" s="29"/>
      <c r="Z15" s="29"/>
      <c r="AA15" s="21">
        <f t="shared" ref="AA15:AA24" si="8">AA14+$W$9</f>
        <v>0.1</v>
      </c>
      <c r="AB15" s="21">
        <f t="shared" ref="AB15:AB23" si="9">AF15</f>
        <v>5.0000000000000012E-4</v>
      </c>
      <c r="AC15" s="21">
        <f t="shared" ref="AC15:AC24" si="10">AB14+($W$9*((AA14^2)+(AB14^2)))</f>
        <v>0</v>
      </c>
      <c r="AD15" s="21">
        <f t="shared" ref="AD15:AD24" si="11">((AA14^2)+(AB14^2))</f>
        <v>0</v>
      </c>
      <c r="AE15" s="21">
        <f t="shared" ref="AE15:AE24" si="12">((AA15^2)+(AC15^2))</f>
        <v>1.0000000000000002E-2</v>
      </c>
      <c r="AF15" s="21">
        <f t="shared" ref="AF15:AF24" si="13">AB14+($W$9/2)*(AD15+AE15)</f>
        <v>5.0000000000000012E-4</v>
      </c>
      <c r="AH15" s="29"/>
      <c r="AI15" s="23">
        <f t="shared" ref="AI15:AI24" si="14">AI14+$W$9</f>
        <v>0.1</v>
      </c>
      <c r="AJ15" s="23">
        <f t="shared" ref="AJ15:AJ24" si="15">AJ14+$W$9/6*(AK14+2*AN14+2*AQ14+AT14)</f>
        <v>3.3333489584635426E-4</v>
      </c>
      <c r="AK15" s="23">
        <f t="shared" ref="AK15:AK24" si="16">((AI15^2)+(AJ15^2))</f>
        <v>1.0000111112152791E-2</v>
      </c>
      <c r="AL15" s="23">
        <f t="shared" si="2"/>
        <v>0.15000000000000002</v>
      </c>
      <c r="AM15" s="23">
        <f t="shared" si="3"/>
        <v>8.3334045145399389E-4</v>
      </c>
      <c r="AN15" s="23">
        <f t="shared" ref="AN15:AN24" si="17">((AL15^2)+(AM15^2))</f>
        <v>2.2500694456308035E-2</v>
      </c>
      <c r="AO15" s="23">
        <f t="shared" si="4"/>
        <v>0.15000000000000002</v>
      </c>
      <c r="AP15" s="23">
        <f t="shared" si="5"/>
        <v>1.4583696186617561E-3</v>
      </c>
      <c r="AQ15" s="23">
        <f t="shared" ref="AQ15:AQ24" si="18">((AO15^2)+(AP15^2))</f>
        <v>2.2502126841944643E-2</v>
      </c>
      <c r="AR15" s="23">
        <f t="shared" si="6"/>
        <v>0.2</v>
      </c>
      <c r="AS15" s="23">
        <f t="shared" si="7"/>
        <v>2.5835475800408186E-3</v>
      </c>
      <c r="AT15" s="23">
        <f t="shared" ref="AT15:AT24" si="19">((AR15^2)+(AS15^2))</f>
        <v>4.0006674718098344E-2</v>
      </c>
      <c r="AU15" s="29"/>
      <c r="AV15" s="29"/>
      <c r="AW15" s="29"/>
      <c r="AX15" s="29"/>
      <c r="AY15" s="29"/>
      <c r="AZ15" s="29"/>
    </row>
    <row r="16" spans="2:52" x14ac:dyDescent="0.25">
      <c r="B16" s="21">
        <v>0.30000000000000004</v>
      </c>
      <c r="C16" s="21">
        <v>-2.1169997271299543</v>
      </c>
      <c r="D16" s="21">
        <v>-2.3290426048125101</v>
      </c>
      <c r="G16" s="21">
        <v>0.30000000000000004</v>
      </c>
      <c r="H16" s="23">
        <v>-0.16447611137550161</v>
      </c>
      <c r="I16" s="23">
        <v>-0.18039005969545807</v>
      </c>
      <c r="J16" s="21">
        <v>-0.1591394831995645</v>
      </c>
      <c r="K16" s="23">
        <v>-0.2934915596364322</v>
      </c>
      <c r="N16" s="21">
        <v>0.30000000000000004</v>
      </c>
      <c r="O16" s="21">
        <v>-12.882495991322807</v>
      </c>
      <c r="P16" s="23">
        <v>0.71695115262075704</v>
      </c>
      <c r="Q16" s="23">
        <v>0.74886671684593564</v>
      </c>
      <c r="R16" s="23">
        <v>0.74840645682143825</v>
      </c>
      <c r="S16" s="23">
        <v>0.86396665638598491</v>
      </c>
      <c r="U16" s="13"/>
      <c r="V16" s="33"/>
      <c r="W16" s="34">
        <f t="shared" si="0"/>
        <v>0.30000000000000004</v>
      </c>
      <c r="X16" s="23">
        <f t="shared" si="1"/>
        <v>5.0001000000000012E-3</v>
      </c>
      <c r="Y16" s="29"/>
      <c r="Z16" s="29"/>
      <c r="AA16" s="21">
        <f t="shared" si="8"/>
        <v>0.2</v>
      </c>
      <c r="AB16" s="21">
        <f t="shared" si="9"/>
        <v>3.0001250037500322E-3</v>
      </c>
      <c r="AC16" s="21">
        <f t="shared" si="10"/>
        <v>1.5000250000000003E-3</v>
      </c>
      <c r="AD16" s="21">
        <f t="shared" si="11"/>
        <v>1.0000250000000002E-2</v>
      </c>
      <c r="AE16" s="21">
        <f t="shared" si="12"/>
        <v>4.0002250075000634E-2</v>
      </c>
      <c r="AF16" s="21">
        <f t="shared" si="13"/>
        <v>3.0001250037500322E-3</v>
      </c>
      <c r="AH16" s="29"/>
      <c r="AI16" s="23">
        <f t="shared" si="14"/>
        <v>0.2</v>
      </c>
      <c r="AJ16" s="23">
        <f t="shared" si="15"/>
        <v>2.6668753696256291E-3</v>
      </c>
      <c r="AK16" s="23">
        <f t="shared" si="16"/>
        <v>4.0007112224237126E-2</v>
      </c>
      <c r="AL16" s="23">
        <f t="shared" si="2"/>
        <v>0.25</v>
      </c>
      <c r="AM16" s="23">
        <f t="shared" si="3"/>
        <v>4.6672309808374855E-3</v>
      </c>
      <c r="AN16" s="23">
        <f t="shared" si="17"/>
        <v>6.2521783045028492E-2</v>
      </c>
      <c r="AO16" s="23">
        <f t="shared" si="4"/>
        <v>0.25</v>
      </c>
      <c r="AP16" s="23">
        <f t="shared" si="5"/>
        <v>5.792964521877054E-3</v>
      </c>
      <c r="AQ16" s="23">
        <f t="shared" si="18"/>
        <v>6.253355843795172E-2</v>
      </c>
      <c r="AR16" s="23">
        <f t="shared" si="6"/>
        <v>0.30000000000000004</v>
      </c>
      <c r="AS16" s="23">
        <f t="shared" si="7"/>
        <v>8.9202312134208008E-3</v>
      </c>
      <c r="AT16" s="23">
        <f t="shared" si="19"/>
        <v>9.0079570524900912E-2</v>
      </c>
      <c r="AU16" s="29"/>
      <c r="AV16" s="29"/>
      <c r="AW16" s="29"/>
      <c r="AX16" s="29"/>
      <c r="AY16" s="29"/>
      <c r="AZ16" s="29"/>
    </row>
    <row r="17" spans="2:52" ht="15" customHeight="1" x14ac:dyDescent="0.25">
      <c r="B17" s="21">
        <v>0.4</v>
      </c>
      <c r="C17" s="21">
        <v>-2.3499039876112056</v>
      </c>
      <c r="D17" s="21">
        <v>-2.5798151660598281</v>
      </c>
      <c r="G17" s="21">
        <v>0.4</v>
      </c>
      <c r="H17" s="23">
        <v>-0.18710766351730146</v>
      </c>
      <c r="I17" s="23">
        <v>-0.2160179885398176</v>
      </c>
      <c r="J17" s="21">
        <v>-0.28910325022516131</v>
      </c>
      <c r="K17" s="23">
        <v>-0.43527876366164231</v>
      </c>
      <c r="N17" s="21">
        <v>0.4</v>
      </c>
      <c r="O17" s="21">
        <v>-8.6655074112916957</v>
      </c>
      <c r="P17" s="23">
        <v>-1.1413352564240171</v>
      </c>
      <c r="Q17" s="23">
        <v>-0.98812289779304718</v>
      </c>
      <c r="R17" s="23">
        <v>-1.0014077769446816</v>
      </c>
      <c r="S17" s="23">
        <v>-1.237038308783964</v>
      </c>
      <c r="U17" s="13"/>
      <c r="V17" s="33"/>
      <c r="W17" s="34">
        <f t="shared" si="0"/>
        <v>0.4</v>
      </c>
      <c r="X17" s="23">
        <f t="shared" si="1"/>
        <v>1.4002600100001004E-2</v>
      </c>
      <c r="Y17" s="29"/>
      <c r="Z17" s="29"/>
      <c r="AA17" s="21">
        <f t="shared" si="8"/>
        <v>0.30000000000000004</v>
      </c>
      <c r="AB17" s="21">
        <f t="shared" si="9"/>
        <v>9.5030257588596071E-3</v>
      </c>
      <c r="AC17" s="21">
        <f t="shared" si="10"/>
        <v>7.0010250787538447E-3</v>
      </c>
      <c r="AD17" s="21">
        <f t="shared" si="11"/>
        <v>4.0009000750038132E-2</v>
      </c>
      <c r="AE17" s="21">
        <f t="shared" si="12"/>
        <v>9.0049014352153359E-2</v>
      </c>
      <c r="AF17" s="21">
        <f t="shared" si="13"/>
        <v>9.5030257588596071E-3</v>
      </c>
      <c r="AH17" s="29"/>
      <c r="AI17" s="23">
        <f t="shared" si="14"/>
        <v>0.30000000000000004</v>
      </c>
      <c r="AJ17" s="23">
        <f t="shared" si="15"/>
        <v>9.0034981315439359E-3</v>
      </c>
      <c r="AK17" s="23">
        <f t="shared" si="16"/>
        <v>9.0081062978604742E-2</v>
      </c>
      <c r="AL17" s="23">
        <f t="shared" si="2"/>
        <v>0.35000000000000003</v>
      </c>
      <c r="AM17" s="23">
        <f t="shared" si="3"/>
        <v>1.3507551280474173E-2</v>
      </c>
      <c r="AN17" s="23">
        <f t="shared" si="17"/>
        <v>0.12268245394159466</v>
      </c>
      <c r="AO17" s="23">
        <f t="shared" si="4"/>
        <v>0.35000000000000003</v>
      </c>
      <c r="AP17" s="23">
        <f t="shared" si="5"/>
        <v>1.5137620828623669E-2</v>
      </c>
      <c r="AQ17" s="23">
        <f t="shared" si="18"/>
        <v>0.1227291475643512</v>
      </c>
      <c r="AR17" s="23">
        <f t="shared" si="6"/>
        <v>0.4</v>
      </c>
      <c r="AS17" s="23">
        <f t="shared" si="7"/>
        <v>2.1276412887979056E-2</v>
      </c>
      <c r="AT17" s="23">
        <f t="shared" si="19"/>
        <v>0.1604526857453798</v>
      </c>
      <c r="AY17" s="29"/>
      <c r="AZ17" s="29"/>
    </row>
    <row r="18" spans="2:52" ht="15" customHeight="1" x14ac:dyDescent="0.25">
      <c r="B18" s="21">
        <v>0.5</v>
      </c>
      <c r="C18" s="21">
        <v>-2.6078855042171885</v>
      </c>
      <c r="D18" s="21">
        <v>-3.0410921869211793</v>
      </c>
      <c r="G18" s="21">
        <v>0.5</v>
      </c>
      <c r="H18" s="23">
        <v>-0.22332676421164163</v>
      </c>
      <c r="I18" s="23">
        <v>-0.26631467062516601</v>
      </c>
      <c r="J18" s="21">
        <v>-0.42987906413524368</v>
      </c>
      <c r="K18" s="23">
        <v>-0.57401315015149634</v>
      </c>
      <c r="N18" s="21">
        <v>0.5</v>
      </c>
      <c r="O18" s="21">
        <v>-14.452274697763126</v>
      </c>
      <c r="P18" s="23">
        <v>-22.868025288044439</v>
      </c>
      <c r="Q18" s="23">
        <v>2.6718642155352392</v>
      </c>
      <c r="R18" s="23">
        <v>1.1705643586517172</v>
      </c>
      <c r="S18" s="23">
        <v>1.3327155782698803</v>
      </c>
      <c r="U18" s="13"/>
      <c r="V18" s="33"/>
      <c r="W18" s="34">
        <f t="shared" si="0"/>
        <v>0.5</v>
      </c>
      <c r="X18" s="23">
        <f t="shared" si="1"/>
        <v>3.0022207380957063E-2</v>
      </c>
      <c r="Y18" s="29"/>
      <c r="Z18" s="29"/>
      <c r="AA18" s="21">
        <f t="shared" si="8"/>
        <v>0.4</v>
      </c>
      <c r="AB18" s="21">
        <f t="shared" si="9"/>
        <v>2.2024675945597386E-2</v>
      </c>
      <c r="AC18" s="21">
        <f t="shared" si="10"/>
        <v>1.8512056508716963E-2</v>
      </c>
      <c r="AD18" s="21">
        <f t="shared" si="11"/>
        <v>9.009030749857358E-2</v>
      </c>
      <c r="AE18" s="21">
        <f t="shared" si="12"/>
        <v>0.16034269623618197</v>
      </c>
      <c r="AF18" s="21">
        <f t="shared" si="13"/>
        <v>2.2024675945597386E-2</v>
      </c>
      <c r="AH18" s="29"/>
      <c r="AI18" s="23">
        <f t="shared" si="14"/>
        <v>0.4</v>
      </c>
      <c r="AJ18" s="23">
        <f t="shared" si="15"/>
        <v>2.1359447327141873E-2</v>
      </c>
      <c r="AK18" s="23">
        <f t="shared" si="16"/>
        <v>0.16045622599012099</v>
      </c>
      <c r="AL18" s="23">
        <f t="shared" si="2"/>
        <v>0.45</v>
      </c>
      <c r="AM18" s="23">
        <f t="shared" si="3"/>
        <v>2.9382258626647922E-2</v>
      </c>
      <c r="AN18" s="23">
        <f t="shared" si="17"/>
        <v>0.20336331712200323</v>
      </c>
      <c r="AO18" s="23">
        <f t="shared" si="4"/>
        <v>0.45</v>
      </c>
      <c r="AP18" s="23">
        <f t="shared" si="5"/>
        <v>3.1527613183242036E-2</v>
      </c>
      <c r="AQ18" s="23">
        <f t="shared" si="18"/>
        <v>0.20349399039303215</v>
      </c>
      <c r="AR18" s="23">
        <f t="shared" si="6"/>
        <v>0.5</v>
      </c>
      <c r="AS18" s="23">
        <f t="shared" si="7"/>
        <v>4.170884636644509E-2</v>
      </c>
      <c r="AT18" s="23">
        <f t="shared" si="19"/>
        <v>0.2517396278652197</v>
      </c>
      <c r="AY18" s="29"/>
      <c r="AZ18" s="29"/>
    </row>
    <row r="19" spans="2:52" x14ac:dyDescent="0.25">
      <c r="B19" s="21">
        <v>0.6</v>
      </c>
      <c r="C19" s="21">
        <v>-2.9119947229093066</v>
      </c>
      <c r="D19" s="21">
        <v>-3.9337878281472127</v>
      </c>
      <c r="G19" s="21">
        <v>0.6</v>
      </c>
      <c r="H19" s="23">
        <v>-0.27352137492597861</v>
      </c>
      <c r="I19" s="23">
        <v>-0.33035232188807562</v>
      </c>
      <c r="J19" s="21">
        <v>-0.56830946962097029</v>
      </c>
      <c r="K19" s="23">
        <v>-0.7016414938702672</v>
      </c>
      <c r="N19" s="21">
        <v>0.6</v>
      </c>
      <c r="O19" s="21">
        <v>-16.868714615141553</v>
      </c>
      <c r="P19" s="23">
        <v>-49.578707175249711</v>
      </c>
      <c r="Q19" s="23">
        <v>-20.213539665925857</v>
      </c>
      <c r="R19" s="23">
        <v>21.963762568105142</v>
      </c>
      <c r="S19" s="23">
        <v>-0.99643064988359797</v>
      </c>
      <c r="U19" s="13"/>
      <c r="V19" s="33"/>
      <c r="W19" s="34">
        <f t="shared" si="0"/>
        <v>0.6</v>
      </c>
      <c r="X19" s="23">
        <f t="shared" si="1"/>
        <v>5.5112340674559585E-2</v>
      </c>
      <c r="Y19" s="29"/>
      <c r="Z19" s="29"/>
      <c r="AA19" s="21">
        <f t="shared" si="8"/>
        <v>0.5</v>
      </c>
      <c r="AB19" s="21">
        <f t="shared" si="9"/>
        <v>4.2621408632328425E-2</v>
      </c>
      <c r="AC19" s="21">
        <f t="shared" si="10"/>
        <v>3.8073184580648248E-2</v>
      </c>
      <c r="AD19" s="21">
        <f t="shared" si="11"/>
        <v>0.16048508635050859</v>
      </c>
      <c r="AE19" s="21">
        <f t="shared" si="12"/>
        <v>0.25144956738411212</v>
      </c>
      <c r="AF19" s="21">
        <f t="shared" si="13"/>
        <v>4.2621408632328425E-2</v>
      </c>
      <c r="AH19" s="29"/>
      <c r="AI19" s="23">
        <f t="shared" si="14"/>
        <v>0.5</v>
      </c>
      <c r="AJ19" s="23">
        <f t="shared" si="15"/>
        <v>4.1791288475232065E-2</v>
      </c>
      <c r="AK19" s="23">
        <f t="shared" si="16"/>
        <v>0.25174651179242008</v>
      </c>
      <c r="AL19" s="23">
        <f t="shared" si="2"/>
        <v>0.55000000000000004</v>
      </c>
      <c r="AM19" s="23">
        <f t="shared" si="3"/>
        <v>5.4378614064853073E-2</v>
      </c>
      <c r="AN19" s="23">
        <f t="shared" si="17"/>
        <v>0.30545703366761429</v>
      </c>
      <c r="AO19" s="23">
        <f t="shared" si="4"/>
        <v>0.55000000000000004</v>
      </c>
      <c r="AP19" s="23">
        <f t="shared" si="5"/>
        <v>5.7064140158612782E-2</v>
      </c>
      <c r="AQ19" s="23">
        <f t="shared" si="18"/>
        <v>0.30575631609204185</v>
      </c>
      <c r="AR19" s="23">
        <f t="shared" si="6"/>
        <v>0.6</v>
      </c>
      <c r="AS19" s="23">
        <f t="shared" si="7"/>
        <v>7.2366920084436251E-2</v>
      </c>
      <c r="AT19" s="23">
        <f t="shared" si="19"/>
        <v>0.36523697112250719</v>
      </c>
      <c r="AY19" s="29"/>
      <c r="AZ19" s="29"/>
    </row>
    <row r="20" spans="2:52" x14ac:dyDescent="0.25">
      <c r="B20" s="21">
        <v>0.7</v>
      </c>
      <c r="C20" s="21">
        <v>-3.3053735057240279</v>
      </c>
      <c r="D20" s="21">
        <v>-6.3580533405407671</v>
      </c>
      <c r="G20" s="21">
        <v>0.7</v>
      </c>
      <c r="H20" s="23">
        <v>-0.33701892310054049</v>
      </c>
      <c r="I20" s="23">
        <v>-0.40663895792268151</v>
      </c>
      <c r="J20" s="21">
        <v>-0.69620034822141008</v>
      </c>
      <c r="K20" s="23">
        <v>-0.81451011129004924</v>
      </c>
      <c r="N20" s="21">
        <v>0.7</v>
      </c>
      <c r="O20" s="21">
        <v>-39.154053048291445</v>
      </c>
      <c r="P20" s="23">
        <v>8.8087873313929652</v>
      </c>
      <c r="Q20" s="23">
        <v>-12.034658746959948</v>
      </c>
      <c r="R20" s="23">
        <v>7.0661971307961382</v>
      </c>
      <c r="S20" s="23">
        <v>3.4739070802582703</v>
      </c>
      <c r="U20" s="13"/>
      <c r="V20" s="33"/>
      <c r="W20" s="34">
        <f t="shared" si="0"/>
        <v>0.7</v>
      </c>
      <c r="X20" s="23">
        <f t="shared" si="1"/>
        <v>9.1416077684022462E-2</v>
      </c>
      <c r="Y20" s="29"/>
      <c r="Z20" s="29"/>
      <c r="AA20" s="21">
        <f t="shared" si="8"/>
        <v>0.6</v>
      </c>
      <c r="AB20" s="21">
        <f t="shared" si="9"/>
        <v>7.3442100651289394E-2</v>
      </c>
      <c r="AC20" s="21">
        <f t="shared" si="10"/>
        <v>6.7803067079708818E-2</v>
      </c>
      <c r="AD20" s="21">
        <f t="shared" si="11"/>
        <v>0.25181658447380389</v>
      </c>
      <c r="AE20" s="21">
        <f t="shared" si="12"/>
        <v>0.36459725590541547</v>
      </c>
      <c r="AF20" s="21">
        <f t="shared" si="13"/>
        <v>7.3442100651289394E-2</v>
      </c>
      <c r="AH20" s="29"/>
      <c r="AI20" s="23">
        <f t="shared" si="14"/>
        <v>0.6</v>
      </c>
      <c r="AJ20" s="23">
        <f t="shared" si="15"/>
        <v>7.2448124849136056E-2</v>
      </c>
      <c r="AK20" s="23">
        <f t="shared" si="16"/>
        <v>0.36524873079415598</v>
      </c>
      <c r="AL20" s="23">
        <f t="shared" si="2"/>
        <v>0.65</v>
      </c>
      <c r="AM20" s="23">
        <f t="shared" si="3"/>
        <v>9.0710561388843855E-2</v>
      </c>
      <c r="AN20" s="23">
        <f t="shared" si="17"/>
        <v>0.43072840594747924</v>
      </c>
      <c r="AO20" s="23">
        <f t="shared" si="4"/>
        <v>0.65</v>
      </c>
      <c r="AP20" s="23">
        <f t="shared" si="5"/>
        <v>9.3984545146510015E-2</v>
      </c>
      <c r="AQ20" s="23">
        <f t="shared" si="18"/>
        <v>0.43133309472639642</v>
      </c>
      <c r="AR20" s="23">
        <f t="shared" si="6"/>
        <v>0.7</v>
      </c>
      <c r="AS20" s="23">
        <f t="shared" si="7"/>
        <v>0.1155814343217757</v>
      </c>
      <c r="AT20" s="23">
        <f t="shared" si="19"/>
        <v>0.50335906795987884</v>
      </c>
      <c r="AY20" s="29"/>
      <c r="AZ20" s="29"/>
    </row>
    <row r="21" spans="2:52" x14ac:dyDescent="0.25">
      <c r="B21" s="21">
        <v>0.79999999999999993</v>
      </c>
      <c r="C21" s="21">
        <v>-3.9411788397781047</v>
      </c>
      <c r="D21" s="21">
        <v>-76.940644431016437</v>
      </c>
      <c r="G21" s="21">
        <v>0.79999999999999993</v>
      </c>
      <c r="H21" s="23">
        <v>-0.41255444607611347</v>
      </c>
      <c r="I21" s="23">
        <v>-0.49352052830288962</v>
      </c>
      <c r="J21" s="21">
        <v>-0.80966082226776137</v>
      </c>
      <c r="K21" s="23">
        <v>-0.91186485502828429</v>
      </c>
      <c r="N21" s="21">
        <v>0.79999999999999993</v>
      </c>
      <c r="O21" s="21">
        <v>-41.212675534664314</v>
      </c>
      <c r="P21" s="23">
        <v>-21.953866855504756</v>
      </c>
      <c r="Q21" s="23">
        <v>22.990808536395491</v>
      </c>
      <c r="R21" s="23">
        <v>8.1265114932461273</v>
      </c>
      <c r="S21" s="23">
        <v>8.0376074985111376</v>
      </c>
      <c r="U21" s="13"/>
      <c r="V21" s="33"/>
      <c r="W21" s="34">
        <f t="shared" si="0"/>
        <v>0.79999999999999993</v>
      </c>
      <c r="X21" s="23">
        <f t="shared" si="1"/>
        <v>0.14125176760993557</v>
      </c>
      <c r="Y21" s="29"/>
      <c r="Z21" s="29"/>
      <c r="AA21" s="21">
        <f t="shared" si="8"/>
        <v>0.7</v>
      </c>
      <c r="AB21" s="21">
        <f t="shared" si="9"/>
        <v>0.11681658399937919</v>
      </c>
      <c r="AC21" s="21">
        <f t="shared" si="10"/>
        <v>0.1099814748660968</v>
      </c>
      <c r="AD21" s="21">
        <f t="shared" si="11"/>
        <v>0.36539374214807413</v>
      </c>
      <c r="AE21" s="21">
        <f t="shared" si="12"/>
        <v>0.50209592481372178</v>
      </c>
      <c r="AF21" s="21">
        <f t="shared" si="13"/>
        <v>0.11681658399937919</v>
      </c>
      <c r="AH21" s="29"/>
      <c r="AI21" s="23">
        <f t="shared" si="14"/>
        <v>0.7</v>
      </c>
      <c r="AJ21" s="23">
        <f t="shared" si="15"/>
        <v>0.11566030485083249</v>
      </c>
      <c r="AK21" s="23">
        <f t="shared" si="16"/>
        <v>0.50337730611818743</v>
      </c>
      <c r="AL21" s="23">
        <f t="shared" si="2"/>
        <v>0.75</v>
      </c>
      <c r="AM21" s="23">
        <f t="shared" si="3"/>
        <v>0.14082917015674187</v>
      </c>
      <c r="AN21" s="23">
        <f t="shared" si="17"/>
        <v>0.58233285516703659</v>
      </c>
      <c r="AO21" s="23">
        <f t="shared" si="4"/>
        <v>0.75</v>
      </c>
      <c r="AP21" s="23">
        <f t="shared" si="5"/>
        <v>0.14477694760918433</v>
      </c>
      <c r="AQ21" s="23">
        <f t="shared" si="18"/>
        <v>0.5834603645590325</v>
      </c>
      <c r="AR21" s="23">
        <f t="shared" si="6"/>
        <v>0.79999999999999993</v>
      </c>
      <c r="AS21" s="23">
        <f t="shared" si="7"/>
        <v>0.17400634130673576</v>
      </c>
      <c r="AT21" s="23">
        <f t="shared" si="19"/>
        <v>0.67027820681495609</v>
      </c>
      <c r="AY21" s="29"/>
      <c r="AZ21" s="29"/>
    </row>
    <row r="22" spans="2:52" x14ac:dyDescent="0.25">
      <c r="B22" s="21">
        <v>0.89999999999999991</v>
      </c>
      <c r="C22" s="21">
        <v>-11.635243282879749</v>
      </c>
      <c r="D22" s="21">
        <v>13.158749246730249</v>
      </c>
      <c r="G22" s="21">
        <v>0.89999999999999991</v>
      </c>
      <c r="H22" s="23">
        <v>-0.49863072994091573</v>
      </c>
      <c r="I22" s="23">
        <v>-0.58940374314857791</v>
      </c>
      <c r="J22" s="21">
        <v>-0.90773013207662179</v>
      </c>
      <c r="K22" s="23">
        <v>-0.99449576563206421</v>
      </c>
      <c r="N22" s="21">
        <v>0.89999999999999991</v>
      </c>
      <c r="O22" s="21">
        <v>18.082638595377681</v>
      </c>
      <c r="P22" s="23">
        <v>-2.286113265513209</v>
      </c>
      <c r="Q22" s="23">
        <v>-6.1238015966645545</v>
      </c>
      <c r="R22" s="23">
        <v>-24.130583919674759</v>
      </c>
      <c r="S22" s="23">
        <v>0.46114485797028826</v>
      </c>
      <c r="U22" s="13"/>
      <c r="V22" s="33"/>
      <c r="W22" s="34">
        <f t="shared" si="0"/>
        <v>0.89999999999999991</v>
      </c>
      <c r="X22" s="23">
        <f t="shared" si="1"/>
        <v>0.20724697379522869</v>
      </c>
      <c r="Y22" s="29"/>
      <c r="Z22" s="29"/>
      <c r="AA22" s="21">
        <f t="shared" si="8"/>
        <v>0.79999999999999993</v>
      </c>
      <c r="AB22" s="21">
        <f t="shared" si="9"/>
        <v>0.17539636731949865</v>
      </c>
      <c r="AC22" s="21">
        <f t="shared" si="10"/>
        <v>0.16718119542910759</v>
      </c>
      <c r="AD22" s="21">
        <f t="shared" si="11"/>
        <v>0.5036461142972839</v>
      </c>
      <c r="AE22" s="21">
        <f t="shared" si="12"/>
        <v>0.66794955210510532</v>
      </c>
      <c r="AF22" s="21">
        <f t="shared" si="13"/>
        <v>0.17539636731949865</v>
      </c>
      <c r="AH22" s="29"/>
      <c r="AI22" s="23">
        <f t="shared" si="14"/>
        <v>0.79999999999999993</v>
      </c>
      <c r="AJ22" s="23">
        <f t="shared" si="15"/>
        <v>0.17408100405725385</v>
      </c>
      <c r="AK22" s="23">
        <f t="shared" si="16"/>
        <v>0.67030419597358148</v>
      </c>
      <c r="AL22" s="23">
        <f t="shared" si="2"/>
        <v>0.85</v>
      </c>
      <c r="AM22" s="23">
        <f t="shared" si="3"/>
        <v>0.20759621385593294</v>
      </c>
      <c r="AN22" s="23">
        <f t="shared" si="17"/>
        <v>0.76559618800731821</v>
      </c>
      <c r="AO22" s="23">
        <f t="shared" si="4"/>
        <v>0.85</v>
      </c>
      <c r="AP22" s="23">
        <f t="shared" si="5"/>
        <v>0.21236081345761976</v>
      </c>
      <c r="AQ22" s="23">
        <f t="shared" si="18"/>
        <v>0.76759711509238193</v>
      </c>
      <c r="AR22" s="23">
        <f t="shared" si="6"/>
        <v>0.89999999999999991</v>
      </c>
      <c r="AS22" s="23">
        <f t="shared" si="7"/>
        <v>0.25084071556649207</v>
      </c>
      <c r="AT22" s="23">
        <f t="shared" si="19"/>
        <v>0.87292106458590957</v>
      </c>
      <c r="AY22" s="29"/>
      <c r="AZ22" s="29"/>
    </row>
    <row r="23" spans="2:52" x14ac:dyDescent="0.25">
      <c r="B23" s="21">
        <v>0.99999999999999989</v>
      </c>
      <c r="C23" s="21">
        <v>-10.319368358206724</v>
      </c>
      <c r="D23" s="21">
        <v>47.142020631179726</v>
      </c>
      <c r="G23" s="21">
        <v>0.99999999999999989</v>
      </c>
      <c r="H23" s="23">
        <v>-0.59374202482635008</v>
      </c>
      <c r="I23" s="23">
        <v>-0.69284873271471792</v>
      </c>
      <c r="J23" s="21">
        <v>-0.99106707888367873</v>
      </c>
      <c r="K23" s="23">
        <v>-1.0638078902244832</v>
      </c>
      <c r="N23" s="21">
        <v>0.99999999999999989</v>
      </c>
      <c r="O23" s="21">
        <v>-43.108044212087265</v>
      </c>
      <c r="P23" s="23">
        <v>5.0692985546104072</v>
      </c>
      <c r="Q23" s="23">
        <v>59.338947392619282</v>
      </c>
      <c r="R23" s="23">
        <v>1.4271812952108052</v>
      </c>
      <c r="S23" s="23">
        <v>16.229072657077854</v>
      </c>
      <c r="U23" s="13"/>
      <c r="V23" s="33"/>
      <c r="W23" s="34">
        <f t="shared" si="0"/>
        <v>0.99999999999999989</v>
      </c>
      <c r="X23" s="23">
        <f t="shared" si="1"/>
        <v>0.29254210460995667</v>
      </c>
      <c r="Y23" s="29"/>
      <c r="Z23" s="29"/>
      <c r="AA23" s="21">
        <f t="shared" si="8"/>
        <v>0.89999999999999991</v>
      </c>
      <c r="AB23" s="21">
        <f t="shared" si="9"/>
        <v>0.25237421347029942</v>
      </c>
      <c r="AC23" s="21">
        <f t="shared" si="10"/>
        <v>0.24247275588638628</v>
      </c>
      <c r="AD23" s="21">
        <f t="shared" si="11"/>
        <v>0.67076388566887635</v>
      </c>
      <c r="AE23" s="21">
        <f t="shared" si="12"/>
        <v>0.86879303734713886</v>
      </c>
      <c r="AF23" s="21">
        <f t="shared" si="13"/>
        <v>0.25237421347029942</v>
      </c>
      <c r="AH23" s="29"/>
      <c r="AI23" s="23">
        <f t="shared" si="14"/>
        <v>0.89999999999999991</v>
      </c>
      <c r="AJ23" s="23">
        <f t="shared" si="15"/>
        <v>0.25090786850323538</v>
      </c>
      <c r="AK23" s="23">
        <f t="shared" si="16"/>
        <v>0.87295475847683668</v>
      </c>
      <c r="AL23" s="23">
        <f t="shared" si="2"/>
        <v>0.95</v>
      </c>
      <c r="AM23" s="23">
        <f t="shared" si="3"/>
        <v>0.29455560642707723</v>
      </c>
      <c r="AN23" s="23">
        <f t="shared" si="17"/>
        <v>0.98926300527762323</v>
      </c>
      <c r="AO23" s="23">
        <f t="shared" si="4"/>
        <v>0.95</v>
      </c>
      <c r="AP23" s="23">
        <f t="shared" si="5"/>
        <v>0.30037101876711653</v>
      </c>
      <c r="AQ23" s="23">
        <f t="shared" si="18"/>
        <v>0.99272274891519541</v>
      </c>
      <c r="AR23" s="23">
        <f t="shared" si="6"/>
        <v>0.99999999999999989</v>
      </c>
      <c r="AS23" s="23">
        <f t="shared" si="7"/>
        <v>0.35018014339475489</v>
      </c>
      <c r="AT23" s="23">
        <f t="shared" si="19"/>
        <v>1.122626132827971</v>
      </c>
      <c r="AY23" s="29"/>
      <c r="AZ23" s="29"/>
    </row>
    <row r="24" spans="2:52" x14ac:dyDescent="0.25">
      <c r="B24" s="21">
        <v>1.0999999999999999</v>
      </c>
      <c r="C24" s="21">
        <v>-5.6051662950887513</v>
      </c>
      <c r="D24" s="21">
        <v>4.3751469446368825</v>
      </c>
      <c r="G24" s="21">
        <v>1.0999999999999999</v>
      </c>
      <c r="H24" s="23">
        <v>-0.6964857732817582</v>
      </c>
      <c r="I24" s="23">
        <v>-0.80258712512774832</v>
      </c>
      <c r="J24" s="21">
        <v>-1.0610135184599014</v>
      </c>
      <c r="K24" s="23">
        <v>-1.1212931086580307</v>
      </c>
      <c r="N24" s="21">
        <v>1.0999999999999999</v>
      </c>
      <c r="O24" s="21">
        <v>97.187935097955972</v>
      </c>
      <c r="P24" s="23">
        <v>-94.450308495494482</v>
      </c>
      <c r="Q24" s="23">
        <v>-5.2209085751599549</v>
      </c>
      <c r="R24" s="23">
        <v>-9.7633732696159505</v>
      </c>
      <c r="S24" s="23">
        <v>-9.3197412756623681</v>
      </c>
      <c r="U24" s="13"/>
      <c r="V24" s="33"/>
      <c r="W24" s="34">
        <f t="shared" si="0"/>
        <v>1.0999999999999999</v>
      </c>
      <c r="X24" s="28">
        <f t="shared" si="1"/>
        <v>0.4011001929069189</v>
      </c>
      <c r="Y24" s="29"/>
      <c r="Z24" s="29"/>
      <c r="AA24" s="21">
        <f t="shared" si="8"/>
        <v>0.99999999999999989</v>
      </c>
      <c r="AB24" s="26">
        <f t="shared" ref="AB24" si="20">AF24</f>
        <v>0.35183013252777595</v>
      </c>
      <c r="AC24" s="21">
        <f t="shared" si="10"/>
        <v>0.33974348783277464</v>
      </c>
      <c r="AD24" s="21">
        <f t="shared" si="11"/>
        <v>0.87369274362475213</v>
      </c>
      <c r="AE24" s="21">
        <f t="shared" si="12"/>
        <v>1.1154256375247784</v>
      </c>
      <c r="AF24" s="21">
        <f t="shared" si="13"/>
        <v>0.35183013252777595</v>
      </c>
      <c r="AH24" s="29"/>
      <c r="AI24" s="23">
        <f t="shared" si="14"/>
        <v>0.99999999999999989</v>
      </c>
      <c r="AJ24" s="28">
        <f t="shared" si="15"/>
        <v>0.35023374183140943</v>
      </c>
      <c r="AK24" s="23">
        <f t="shared" si="16"/>
        <v>1.1226636739172302</v>
      </c>
      <c r="AL24" s="23">
        <f t="shared" si="2"/>
        <v>1.0499999999999998</v>
      </c>
      <c r="AM24" s="23">
        <f t="shared" si="3"/>
        <v>0.40636692552727094</v>
      </c>
      <c r="AN24" s="23">
        <f t="shared" si="17"/>
        <v>1.2676340781624862</v>
      </c>
      <c r="AO24" s="23">
        <f t="shared" si="4"/>
        <v>1.0499999999999998</v>
      </c>
      <c r="AP24" s="23">
        <f t="shared" si="5"/>
        <v>0.41361544573953374</v>
      </c>
      <c r="AQ24" s="23">
        <f t="shared" si="18"/>
        <v>1.2735777369543126</v>
      </c>
      <c r="AR24" s="23">
        <f t="shared" si="6"/>
        <v>1.0999999999999999</v>
      </c>
      <c r="AS24" s="23">
        <f t="shared" si="7"/>
        <v>0.4775915155268407</v>
      </c>
      <c r="AT24" s="23">
        <f t="shared" si="19"/>
        <v>1.4380936557032242</v>
      </c>
      <c r="AY24" s="29"/>
      <c r="AZ24" s="29"/>
    </row>
    <row r="25" spans="2:52" x14ac:dyDescent="0.25">
      <c r="B25" s="21">
        <v>1.2</v>
      </c>
      <c r="C25" s="21">
        <v>-5.1676516006250628</v>
      </c>
      <c r="D25" s="21">
        <v>4.2998199608561061</v>
      </c>
      <c r="G25" s="21">
        <v>1.2</v>
      </c>
      <c r="H25" s="23">
        <v>-0.80560110463765477</v>
      </c>
      <c r="I25" s="23">
        <v>-0.91750536565055818</v>
      </c>
      <c r="J25" s="21">
        <v>-1.1190426101290343</v>
      </c>
      <c r="K25" s="23">
        <v>-1.1682838101792261</v>
      </c>
      <c r="N25" s="21">
        <v>1.2</v>
      </c>
      <c r="O25" s="21">
        <v>10.67447588499455</v>
      </c>
      <c r="P25" s="23">
        <v>-2.6626629417421372</v>
      </c>
      <c r="Q25" s="23">
        <v>-4.9564980133466916</v>
      </c>
      <c r="R25" s="23">
        <v>-2.0521744257781411</v>
      </c>
      <c r="S25" s="23">
        <v>-2.762411657910397</v>
      </c>
      <c r="U25" s="13"/>
      <c r="AY25" s="29"/>
      <c r="AZ25" s="29"/>
    </row>
    <row r="26" spans="2:52" x14ac:dyDescent="0.25">
      <c r="B26" s="21">
        <v>1.3</v>
      </c>
      <c r="C26" s="21">
        <v>-4.7376696045394517</v>
      </c>
      <c r="D26" s="21">
        <v>4.2255198642500504</v>
      </c>
      <c r="G26" s="21">
        <v>1.3</v>
      </c>
      <c r="H26" s="23">
        <v>-0.91996742565306777</v>
      </c>
      <c r="I26" s="23">
        <v>-1.0366165653907489</v>
      </c>
      <c r="J26" s="21">
        <v>-1.1664913973768105</v>
      </c>
      <c r="K26" s="23">
        <v>-1.2058770883408698</v>
      </c>
      <c r="N26" s="21">
        <v>1.3</v>
      </c>
      <c r="O26" s="21">
        <v>-7.436612122036582</v>
      </c>
      <c r="P26" s="23">
        <v>0.68079999361840182</v>
      </c>
      <c r="Q26" s="23">
        <v>0.54555169389260194</v>
      </c>
      <c r="R26" s="23">
        <v>0.56421373191545254</v>
      </c>
      <c r="S26" s="23">
        <v>0.47871389625034122</v>
      </c>
      <c r="U26" s="13"/>
      <c r="V26" t="s">
        <v>19</v>
      </c>
      <c r="W26">
        <v>0.05</v>
      </c>
      <c r="AY26" s="29"/>
      <c r="AZ26" s="29"/>
    </row>
    <row r="27" spans="2:52" x14ac:dyDescent="0.25">
      <c r="B27" s="21">
        <v>1.4000000000000001</v>
      </c>
      <c r="C27" s="21">
        <v>-4.3151176181144466</v>
      </c>
      <c r="D27" s="21">
        <v>3.9427523598846776</v>
      </c>
      <c r="G27" s="21">
        <v>1.4000000000000001</v>
      </c>
      <c r="H27" s="23">
        <v>-1.0385858499389518</v>
      </c>
      <c r="I27" s="23">
        <v>-1.1590329708270923</v>
      </c>
      <c r="J27" s="21">
        <v>-1.2044712088814062</v>
      </c>
      <c r="K27" s="23">
        <v>-1.2349517320064263</v>
      </c>
      <c r="N27" s="21">
        <v>1.4000000000000001</v>
      </c>
      <c r="O27" s="21">
        <v>-4.3979673773609305</v>
      </c>
      <c r="P27" s="23">
        <v>0.38978481900430478</v>
      </c>
      <c r="Q27" s="23">
        <v>0.36419214118123611</v>
      </c>
      <c r="R27" s="23">
        <v>0.36396317929950617</v>
      </c>
      <c r="S27" s="23">
        <v>0.32986947234385294</v>
      </c>
      <c r="U27" s="13"/>
      <c r="AY27" s="29"/>
      <c r="AZ27" s="29"/>
    </row>
    <row r="28" spans="2:52" x14ac:dyDescent="0.25">
      <c r="B28" s="21">
        <v>1.5000000000000002</v>
      </c>
      <c r="C28" s="21">
        <v>-3.9208423821259788</v>
      </c>
      <c r="D28" s="21">
        <v>3.2579362302208872</v>
      </c>
      <c r="G28" s="21">
        <v>1.5000000000000002</v>
      </c>
      <c r="H28" s="23">
        <v>-1.1605569969833434</v>
      </c>
      <c r="I28" s="23">
        <v>-1.2839446993360175</v>
      </c>
      <c r="J28" s="21">
        <v>-1.2338770235267416</v>
      </c>
      <c r="K28" s="23">
        <v>-1.2562293329741321</v>
      </c>
      <c r="N28" s="21">
        <v>1.5000000000000002</v>
      </c>
      <c r="O28" s="21">
        <v>-2.4168948545534406</v>
      </c>
      <c r="P28" s="23">
        <v>3.3350062808431363E-2</v>
      </c>
      <c r="Q28" s="23">
        <v>1.4005246798746583E-2</v>
      </c>
      <c r="R28" s="23">
        <v>1.5868083396227858E-2</v>
      </c>
      <c r="S28" s="23">
        <v>1.8034162299387005E-4</v>
      </c>
      <c r="U28" s="13"/>
      <c r="AY28" s="29"/>
      <c r="AZ28" s="29"/>
    </row>
    <row r="29" spans="2:52" x14ac:dyDescent="0.25">
      <c r="B29" s="21">
        <v>1.6000000000000003</v>
      </c>
      <c r="C29" s="21">
        <v>-3.5950487591038902</v>
      </c>
      <c r="D29" s="21">
        <v>2.3022361862222174</v>
      </c>
      <c r="G29" s="21">
        <v>1.6000000000000003</v>
      </c>
      <c r="H29" s="23">
        <v>-1.2850623148083871</v>
      </c>
      <c r="I29" s="23">
        <v>-1.4106067948186198</v>
      </c>
      <c r="J29" s="21">
        <v>-1.2554448001023275</v>
      </c>
      <c r="K29" s="23">
        <v>-1.27034928540759</v>
      </c>
      <c r="N29" s="21">
        <v>1.6000000000000003</v>
      </c>
      <c r="O29" s="21">
        <v>-2.3402928211362823</v>
      </c>
      <c r="P29" s="23">
        <v>-1.0248915066888433E-2</v>
      </c>
      <c r="Q29" s="23">
        <v>-2.1137488994482607E-2</v>
      </c>
      <c r="R29" s="23">
        <v>-2.0288335339062852E-2</v>
      </c>
      <c r="S29" s="23">
        <v>-2.9545123523234917E-2</v>
      </c>
      <c r="U29" s="13"/>
      <c r="V29" s="33"/>
      <c r="W29" s="23" t="s">
        <v>0</v>
      </c>
      <c r="X29" s="23" t="s">
        <v>1</v>
      </c>
      <c r="AA29" s="21" t="s">
        <v>50</v>
      </c>
      <c r="AB29" s="21" t="s">
        <v>51</v>
      </c>
      <c r="AC29" s="21" t="s">
        <v>52</v>
      </c>
      <c r="AD29" s="21" t="s">
        <v>53</v>
      </c>
      <c r="AE29" s="21" t="s">
        <v>54</v>
      </c>
      <c r="AF29" s="21" t="s">
        <v>55</v>
      </c>
      <c r="AI29" s="21" t="s">
        <v>50</v>
      </c>
      <c r="AJ29" s="21" t="s">
        <v>51</v>
      </c>
      <c r="AK29" s="21" t="s">
        <v>42</v>
      </c>
      <c r="AL29" s="21" t="s">
        <v>56</v>
      </c>
      <c r="AM29" s="21" t="s">
        <v>57</v>
      </c>
      <c r="AN29" s="21" t="s">
        <v>43</v>
      </c>
      <c r="AO29" s="21" t="s">
        <v>58</v>
      </c>
      <c r="AP29" s="21" t="s">
        <v>59</v>
      </c>
      <c r="AQ29" s="21" t="s">
        <v>44</v>
      </c>
      <c r="AR29" s="21" t="s">
        <v>60</v>
      </c>
      <c r="AS29" s="21" t="s">
        <v>61</v>
      </c>
      <c r="AT29" s="21" t="s">
        <v>45</v>
      </c>
      <c r="AY29" s="29"/>
      <c r="AZ29" s="29"/>
    </row>
    <row r="30" spans="2:52" x14ac:dyDescent="0.25">
      <c r="B30" s="21">
        <v>1.7000000000000004</v>
      </c>
      <c r="C30" s="21">
        <v>-3.3648251404816687</v>
      </c>
      <c r="D30" s="21">
        <v>1.4468281617551264</v>
      </c>
      <c r="G30" s="21">
        <v>1.7000000000000004</v>
      </c>
      <c r="H30" s="23">
        <v>-1.4113520190838829</v>
      </c>
      <c r="I30" s="23">
        <v>-1.5383344959179559</v>
      </c>
      <c r="J30" s="21">
        <v>-1.2698247683407311</v>
      </c>
      <c r="K30" s="23">
        <v>-1.2779379305994234</v>
      </c>
      <c r="N30" s="21">
        <v>1.7000000000000004</v>
      </c>
      <c r="O30" s="21">
        <v>-2.4578140508600526</v>
      </c>
      <c r="P30" s="23">
        <v>-1.4820830573523158E-2</v>
      </c>
      <c r="Q30" s="23">
        <v>-2.4498485236558089E-2</v>
      </c>
      <c r="R30" s="23">
        <v>-2.3788014714653145E-2</v>
      </c>
      <c r="S30" s="23">
        <v>-3.2091098889218933E-2</v>
      </c>
      <c r="U30" s="13"/>
      <c r="V30" s="33"/>
      <c r="W30" s="34">
        <v>0</v>
      </c>
      <c r="X30" s="23">
        <v>0</v>
      </c>
      <c r="AA30" s="21">
        <v>0</v>
      </c>
      <c r="AB30" s="21">
        <v>0</v>
      </c>
      <c r="AC30" s="21"/>
      <c r="AD30" s="21"/>
      <c r="AE30" s="21"/>
      <c r="AF30" s="21"/>
      <c r="AI30" s="23">
        <v>0</v>
      </c>
      <c r="AJ30" s="23">
        <v>0</v>
      </c>
      <c r="AK30" s="23">
        <f>((AI30^2)+(AJ30^2))</f>
        <v>0</v>
      </c>
      <c r="AL30" s="23">
        <f>AI30+$AD$12/2</f>
        <v>0</v>
      </c>
      <c r="AM30" s="23">
        <f>AJ30+AK30*$AD$12/2</f>
        <v>0</v>
      </c>
      <c r="AN30" s="23">
        <f>((AL30^2)+(AM30^2))</f>
        <v>0</v>
      </c>
      <c r="AO30" s="23">
        <f>AI30+$AD$12/2</f>
        <v>0</v>
      </c>
      <c r="AP30" s="23">
        <f>AJ30+AN30*$AD$12/2</f>
        <v>0</v>
      </c>
      <c r="AQ30" s="23">
        <f>((AO30^2)+(AP30^2))</f>
        <v>0</v>
      </c>
      <c r="AR30" s="23">
        <f>AI30+$AD$12</f>
        <v>0</v>
      </c>
      <c r="AS30" s="23">
        <f>AJ30+AQ30*$AD$12</f>
        <v>0</v>
      </c>
      <c r="AT30" s="23">
        <f>((AR30^2)+(AS30^2))</f>
        <v>0</v>
      </c>
      <c r="AY30" s="29"/>
      <c r="AZ30" s="29"/>
    </row>
    <row r="31" spans="2:52" x14ac:dyDescent="0.25">
      <c r="B31" s="21">
        <v>1.8000000000000005</v>
      </c>
      <c r="C31" s="21">
        <v>-3.2201423243061562</v>
      </c>
      <c r="D31" s="21">
        <v>0.83479389778546176</v>
      </c>
      <c r="G31" s="21">
        <v>1.8000000000000005</v>
      </c>
      <c r="H31" s="23">
        <v>-1.5387401540308905</v>
      </c>
      <c r="I31" s="23">
        <v>-1.6665051506837338</v>
      </c>
      <c r="J31" s="21">
        <v>-1.2776499665284335</v>
      </c>
      <c r="K31" s="23">
        <v>-1.2796587721570529</v>
      </c>
      <c r="N31" s="21">
        <v>1.8000000000000005</v>
      </c>
      <c r="O31" s="21">
        <v>-2.5938885649384558</v>
      </c>
      <c r="P31" s="23">
        <v>-1.6008244515872235E-2</v>
      </c>
      <c r="Q31" s="23">
        <v>-2.4974178903560899E-2</v>
      </c>
      <c r="R31" s="23">
        <v>-2.4349211479449673E-2</v>
      </c>
      <c r="S31" s="23">
        <v>-3.2097074976166866E-2</v>
      </c>
      <c r="U31" s="13"/>
      <c r="V31" s="33"/>
      <c r="W31" s="34">
        <f>W30+$W$26</f>
        <v>0.05</v>
      </c>
      <c r="X31" s="23">
        <f>X30+($W$26*((W30^2)+(X30^2)))</f>
        <v>0</v>
      </c>
      <c r="AA31" s="21">
        <f>AA30+$W$26</f>
        <v>0.05</v>
      </c>
      <c r="AB31" s="21">
        <f>AF31</f>
        <v>6.2500000000000015E-5</v>
      </c>
      <c r="AC31" s="21">
        <f>AB30+($W$26*((AA30^2)+(AB30^2)))</f>
        <v>0</v>
      </c>
      <c r="AD31" s="21">
        <f>((AA30^2)+(AB30^2))</f>
        <v>0</v>
      </c>
      <c r="AE31" s="21">
        <f>((AA31^2)+(AC31^2))</f>
        <v>2.5000000000000005E-3</v>
      </c>
      <c r="AF31" s="21">
        <f>AB30+($W$26/2)*(AD31+AE31)</f>
        <v>6.2500000000000015E-5</v>
      </c>
      <c r="AI31" s="23">
        <f>AI30+$W$26</f>
        <v>0.05</v>
      </c>
      <c r="AJ31" s="23">
        <f>AJ30+$W$26/6*(AK30+2*AN30+2*AQ30+AT30)</f>
        <v>0</v>
      </c>
      <c r="AK31" s="23">
        <f>((AI31^2)+(AJ31^2))</f>
        <v>2.5000000000000005E-3</v>
      </c>
      <c r="AL31" s="23">
        <f>AI31+$W$26/2</f>
        <v>7.5000000000000011E-2</v>
      </c>
      <c r="AM31" s="23">
        <f>AJ31+AK31*$W$26/2</f>
        <v>6.2500000000000015E-5</v>
      </c>
      <c r="AN31" s="23">
        <f>((AL31^2)+(AM31^2))</f>
        <v>5.6250039062500012E-3</v>
      </c>
      <c r="AO31" s="23">
        <f>AI31+$W$26/2</f>
        <v>7.5000000000000011E-2</v>
      </c>
      <c r="AP31" s="23">
        <f>AJ31+AN31*$W$26/2</f>
        <v>1.4062509765625005E-4</v>
      </c>
      <c r="AQ31" s="23">
        <f>((AO31^2)+(AP31^2))</f>
        <v>5.6250197754180928E-3</v>
      </c>
      <c r="AR31" s="23">
        <f>AI31+$W$26</f>
        <v>0.1</v>
      </c>
      <c r="AS31" s="23">
        <f>AJ31+AQ31*$W$26</f>
        <v>2.8125098877090465E-4</v>
      </c>
      <c r="AT31" s="23">
        <f>((AR31^2)+(AS31^2))</f>
        <v>1.0000079102118687E-2</v>
      </c>
      <c r="AY31" s="29"/>
      <c r="AZ31" s="29"/>
    </row>
    <row r="32" spans="2:52" x14ac:dyDescent="0.25">
      <c r="B32" s="21">
        <v>1.9000000000000006</v>
      </c>
      <c r="C32" s="21">
        <v>-3.1366629345276102</v>
      </c>
      <c r="D32" s="21">
        <v>0.41736171640836589</v>
      </c>
      <c r="G32" s="21">
        <v>1.9000000000000006</v>
      </c>
      <c r="H32" s="23">
        <v>-1.6666055909651649</v>
      </c>
      <c r="I32" s="23">
        <v>-1.7945642482526782</v>
      </c>
      <c r="J32" s="21">
        <v>-1.279586572875133</v>
      </c>
      <c r="K32" s="23">
        <v>-1.2762366282998503</v>
      </c>
      <c r="N32" s="21">
        <v>1.9000000000000006</v>
      </c>
      <c r="O32" s="21">
        <v>-2.7326365429385797</v>
      </c>
      <c r="P32" s="23">
        <v>-1.6564054619661435E-2</v>
      </c>
      <c r="Q32" s="23">
        <v>-2.4912973196748681E-2</v>
      </c>
      <c r="R32" s="23">
        <v>-2.4361712501718001E-2</v>
      </c>
      <c r="S32" s="23">
        <v>-3.1630048146348629E-2</v>
      </c>
      <c r="U32" s="13"/>
      <c r="V32" s="33"/>
      <c r="W32" s="34">
        <f t="shared" ref="W32:W50" si="21">W31+$W$26</f>
        <v>0.1</v>
      </c>
      <c r="X32" s="23">
        <f t="shared" ref="X32:X50" si="22">X31+($W$26*((W31^2)+(X31^2)))</f>
        <v>1.2500000000000003E-4</v>
      </c>
      <c r="AA32" s="21">
        <f t="shared" ref="AA32:AA50" si="23">AA31+$W$26</f>
        <v>0.1</v>
      </c>
      <c r="AB32" s="21">
        <f t="shared" ref="AB32:AB49" si="24">AF32</f>
        <v>3.7500097656433114E-4</v>
      </c>
      <c r="AC32" s="21">
        <f t="shared" ref="AC32:AC50" si="25">AB31+($W$26*((AA31^2)+(AB31^2)))</f>
        <v>1.8750019531250006E-4</v>
      </c>
      <c r="AD32" s="21">
        <f t="shared" ref="AD32:AD49" si="26">((AA31^2)+(AB31^2))</f>
        <v>2.5000039062500006E-3</v>
      </c>
      <c r="AE32" s="21">
        <f t="shared" ref="AE32:AE49" si="27">((AA32^2)+(AC32^2))</f>
        <v>1.0000035156323243E-2</v>
      </c>
      <c r="AF32" s="21">
        <f t="shared" ref="AF32:AF50" si="28">AB31+($W$26/2)*(AD32+AE32)</f>
        <v>3.7500097656433114E-4</v>
      </c>
      <c r="AI32" s="23">
        <f t="shared" ref="AI32:AI50" si="29">AI31+$W$26</f>
        <v>0.1</v>
      </c>
      <c r="AJ32" s="23">
        <f t="shared" ref="AJ32:AJ50" si="30">AJ31+$W$26/6*(AK31+2*AN31+2*AQ31+AT31)</f>
        <v>2.916677205454573E-4</v>
      </c>
      <c r="AK32" s="23">
        <f t="shared" ref="AK32:AK49" si="31">((AI32^2)+(AJ32^2))</f>
        <v>1.0000085070059211E-2</v>
      </c>
      <c r="AL32" s="23">
        <f t="shared" ref="AL32:AL50" si="32">AI32+$W$26/2</f>
        <v>0.125</v>
      </c>
      <c r="AM32" s="23">
        <f t="shared" ref="AM32:AM50" si="33">AJ32+AK32*$W$26/2</f>
        <v>5.4166984729693752E-4</v>
      </c>
      <c r="AN32" s="23">
        <f t="shared" ref="AN32:AN49" si="34">((AL32^2)+(AM32^2))</f>
        <v>1.562529340622347E-2</v>
      </c>
      <c r="AO32" s="23">
        <f t="shared" ref="AO32:AO50" si="35">AI32+$W$26/2</f>
        <v>0.125</v>
      </c>
      <c r="AP32" s="23">
        <f t="shared" ref="AP32:AP50" si="36">AJ32+AN32*$W$26/2</f>
        <v>6.8230005570104409E-4</v>
      </c>
      <c r="AQ32" s="23">
        <f t="shared" ref="AQ32:AQ49" si="37">((AO32^2)+(AP32^2))</f>
        <v>1.5625465533366009E-2</v>
      </c>
      <c r="AR32" s="23">
        <f t="shared" ref="AR32:AR50" si="38">AI32+$W$26</f>
        <v>0.15000000000000002</v>
      </c>
      <c r="AS32" s="23">
        <f t="shared" ref="AS32:AS50" si="39">AJ32+AQ32*$W$26</f>
        <v>1.0729409972137578E-3</v>
      </c>
      <c r="AT32" s="23">
        <f t="shared" ref="AT32:AT50" si="40">((AR32^2)+(AS32^2))</f>
        <v>2.250115120238351E-2</v>
      </c>
      <c r="AU32" s="29"/>
      <c r="AV32" s="29"/>
      <c r="AW32" s="29"/>
      <c r="AX32" s="29"/>
      <c r="AY32" s="29"/>
      <c r="AZ32" s="29"/>
    </row>
    <row r="33" spans="2:52" x14ac:dyDescent="0.25">
      <c r="B33" s="21">
        <v>2.0000000000000004</v>
      </c>
      <c r="C33" s="21">
        <v>-3.0949267628867738</v>
      </c>
      <c r="D33" s="21">
        <v>0.12652310384195214</v>
      </c>
      <c r="G33" s="21">
        <v>2.0000000000000004</v>
      </c>
      <c r="H33" s="23">
        <v>-1.794396751023914</v>
      </c>
      <c r="I33" s="23">
        <v>-1.9220326297583872</v>
      </c>
      <c r="J33" s="21">
        <v>-1.276358787344732</v>
      </c>
      <c r="K33" s="23">
        <v>-1.268454908971429</v>
      </c>
      <c r="N33" s="21">
        <v>2.0000000000000004</v>
      </c>
      <c r="O33" s="21">
        <v>-2.8710979897916924</v>
      </c>
      <c r="P33" s="23">
        <v>-1.6981116968517323E-2</v>
      </c>
      <c r="Q33" s="23">
        <v>-2.4753760869665464E-2</v>
      </c>
      <c r="R33" s="23">
        <v>-2.4268953903883374E-2</v>
      </c>
      <c r="S33" s="23">
        <v>-3.108746734363874E-2</v>
      </c>
      <c r="U33" s="13"/>
      <c r="V33" s="33"/>
      <c r="W33" s="34">
        <f t="shared" si="21"/>
        <v>0.15000000000000002</v>
      </c>
      <c r="X33" s="23">
        <f t="shared" si="22"/>
        <v>6.2500078125000014E-4</v>
      </c>
      <c r="AA33" s="21">
        <f t="shared" si="23"/>
        <v>0.15000000000000002</v>
      </c>
      <c r="AB33" s="21">
        <f t="shared" si="24"/>
        <v>1.1875236331829872E-3</v>
      </c>
      <c r="AC33" s="21">
        <f t="shared" si="25"/>
        <v>8.7500800785095245E-4</v>
      </c>
      <c r="AD33" s="21">
        <f t="shared" si="26"/>
        <v>1.0000140625732425E-2</v>
      </c>
      <c r="AE33" s="21">
        <f t="shared" si="27"/>
        <v>2.250076563901381E-2</v>
      </c>
      <c r="AF33" s="21">
        <f t="shared" si="28"/>
        <v>1.1875236331829872E-3</v>
      </c>
      <c r="AI33" s="23">
        <f t="shared" si="29"/>
        <v>0.15000000000000002</v>
      </c>
      <c r="AJ33" s="23">
        <f t="shared" si="30"/>
        <v>1.083357338475638E-3</v>
      </c>
      <c r="AK33" s="23">
        <f t="shared" si="31"/>
        <v>2.2501173663122834E-2</v>
      </c>
      <c r="AL33" s="23">
        <f t="shared" si="32"/>
        <v>0.17500000000000002</v>
      </c>
      <c r="AM33" s="23">
        <f t="shared" si="33"/>
        <v>1.6458866800537087E-3</v>
      </c>
      <c r="AN33" s="23">
        <f t="shared" si="34"/>
        <v>3.0627708942963586E-2</v>
      </c>
      <c r="AO33" s="23">
        <f t="shared" si="35"/>
        <v>0.17500000000000002</v>
      </c>
      <c r="AP33" s="23">
        <f t="shared" si="36"/>
        <v>1.8490500620497276E-3</v>
      </c>
      <c r="AQ33" s="23">
        <f t="shared" si="37"/>
        <v>3.0628418986131972E-2</v>
      </c>
      <c r="AR33" s="23">
        <f t="shared" si="38"/>
        <v>0.2</v>
      </c>
      <c r="AS33" s="23">
        <f t="shared" si="39"/>
        <v>2.6147782877822367E-3</v>
      </c>
      <c r="AT33" s="23">
        <f t="shared" si="40"/>
        <v>4.0006837065494266E-2</v>
      </c>
      <c r="AU33" s="29"/>
      <c r="AV33" s="29"/>
      <c r="AW33" s="29"/>
      <c r="AX33" s="29"/>
      <c r="AY33" s="29"/>
      <c r="AZ33" s="29"/>
    </row>
    <row r="34" spans="2:52" x14ac:dyDescent="0.25">
      <c r="B34" s="21">
        <v>2.1000000000000005</v>
      </c>
      <c r="C34" s="21">
        <v>-3.0822744525025785</v>
      </c>
      <c r="D34" s="21">
        <v>-8.3372628441812591E-2</v>
      </c>
      <c r="G34" s="21">
        <v>2.1000000000000005</v>
      </c>
      <c r="H34" s="23">
        <v>-1.9216374358397221</v>
      </c>
      <c r="I34" s="23">
        <v>-2.0485121694296065</v>
      </c>
      <c r="J34" s="21">
        <v>-1.2687473358988428</v>
      </c>
      <c r="K34" s="23">
        <v>-1.2571311886698389</v>
      </c>
      <c r="N34" s="21">
        <v>2.1000000000000005</v>
      </c>
      <c r="O34" s="21">
        <v>-3.0087214451666875</v>
      </c>
      <c r="P34" s="23">
        <v>-1.7356014716032993E-2</v>
      </c>
      <c r="Q34" s="23">
        <v>-2.4590431534051396E-2</v>
      </c>
      <c r="R34" s="23">
        <v>-2.4164910117070171E-2</v>
      </c>
      <c r="S34" s="23">
        <v>-3.0559796341987095E-2</v>
      </c>
      <c r="U34" s="13"/>
      <c r="V34" s="33"/>
      <c r="W34" s="34">
        <f t="shared" si="21"/>
        <v>0.2</v>
      </c>
      <c r="X34" s="23">
        <f t="shared" si="22"/>
        <v>1.7500203125488285E-3</v>
      </c>
      <c r="AA34" s="21">
        <f t="shared" si="23"/>
        <v>0.2</v>
      </c>
      <c r="AB34" s="21">
        <f t="shared" si="24"/>
        <v>2.7501925907843206E-3</v>
      </c>
      <c r="AC34" s="21">
        <f t="shared" si="25"/>
        <v>2.3125941438019559E-3</v>
      </c>
      <c r="AD34" s="21">
        <f t="shared" si="26"/>
        <v>2.2501410212379374E-2</v>
      </c>
      <c r="AE34" s="21">
        <f t="shared" si="27"/>
        <v>4.0005348091673956E-2</v>
      </c>
      <c r="AF34" s="21">
        <f t="shared" si="28"/>
        <v>2.7501925907843206E-3</v>
      </c>
      <c r="AI34" s="23">
        <f t="shared" si="29"/>
        <v>0.2</v>
      </c>
      <c r="AJ34" s="23">
        <f t="shared" si="30"/>
        <v>2.6251928933657066E-3</v>
      </c>
      <c r="AK34" s="23">
        <f t="shared" si="31"/>
        <v>4.0006891637727388E-2</v>
      </c>
      <c r="AL34" s="23">
        <f t="shared" si="32"/>
        <v>0.22500000000000001</v>
      </c>
      <c r="AM34" s="23">
        <f t="shared" si="33"/>
        <v>3.6253651843088913E-3</v>
      </c>
      <c r="AN34" s="23">
        <f t="shared" si="34"/>
        <v>5.06381432727196E-2</v>
      </c>
      <c r="AO34" s="23">
        <f t="shared" si="35"/>
        <v>0.22500000000000001</v>
      </c>
      <c r="AP34" s="23">
        <f t="shared" si="36"/>
        <v>3.8911464751836969E-3</v>
      </c>
      <c r="AQ34" s="23">
        <f t="shared" si="37"/>
        <v>5.0640141020891337E-2</v>
      </c>
      <c r="AR34" s="23">
        <f t="shared" si="38"/>
        <v>0.25</v>
      </c>
      <c r="AS34" s="23">
        <f t="shared" si="39"/>
        <v>5.1571999444102734E-3</v>
      </c>
      <c r="AT34" s="23">
        <f t="shared" si="40"/>
        <v>6.2526596711266619E-2</v>
      </c>
      <c r="AU34" s="29"/>
      <c r="AV34" s="29"/>
      <c r="AW34" s="29"/>
      <c r="AX34" s="29"/>
      <c r="AY34" s="29"/>
      <c r="AZ34" s="29"/>
    </row>
    <row r="35" spans="2:52" x14ac:dyDescent="0.25">
      <c r="B35" s="21">
        <v>2.2000000000000006</v>
      </c>
      <c r="C35" s="21">
        <v>-3.0906117153467596</v>
      </c>
      <c r="D35" s="21">
        <v>-0.23984292639817126</v>
      </c>
      <c r="G35" s="21">
        <v>2.2000000000000006</v>
      </c>
      <c r="H35" s="23">
        <v>-2.0479313620681561</v>
      </c>
      <c r="I35" s="23">
        <v>-2.1736880132104535</v>
      </c>
      <c r="J35" s="21">
        <v>-1.2575665114229735</v>
      </c>
      <c r="K35" s="23">
        <v>-1.2430803209275916</v>
      </c>
      <c r="N35" s="21">
        <v>2.2000000000000006</v>
      </c>
      <c r="O35" s="21">
        <v>-3.1454699321689343</v>
      </c>
      <c r="P35" s="23">
        <v>-1.7706535612526227E-2</v>
      </c>
      <c r="Q35" s="23">
        <v>-2.444371182294082E-2</v>
      </c>
      <c r="R35" s="23">
        <v>-2.4070295664227317E-2</v>
      </c>
      <c r="S35" s="23">
        <v>-3.006987241724398E-2</v>
      </c>
      <c r="U35" s="13"/>
      <c r="V35" s="33"/>
      <c r="W35" s="34">
        <f t="shared" si="21"/>
        <v>0.25</v>
      </c>
      <c r="X35" s="23">
        <f t="shared" si="22"/>
        <v>3.7501734411035459E-3</v>
      </c>
      <c r="AA35" s="21">
        <f t="shared" si="23"/>
        <v>0.25</v>
      </c>
      <c r="AB35" s="21">
        <f t="shared" si="24"/>
        <v>5.3134458778322036E-3</v>
      </c>
      <c r="AC35" s="21">
        <f t="shared" si="25"/>
        <v>4.7505707687486411E-3</v>
      </c>
      <c r="AD35" s="21">
        <f t="shared" si="26"/>
        <v>4.0007563559286412E-2</v>
      </c>
      <c r="AE35" s="21">
        <f t="shared" si="27"/>
        <v>6.2522567922628891E-2</v>
      </c>
      <c r="AF35" s="21">
        <f t="shared" si="28"/>
        <v>5.3134458778322036E-3</v>
      </c>
      <c r="AI35" s="23">
        <f t="shared" si="29"/>
        <v>0.25</v>
      </c>
      <c r="AJ35" s="23">
        <f t="shared" si="30"/>
        <v>5.1676100345008393E-3</v>
      </c>
      <c r="AK35" s="23">
        <f t="shared" si="31"/>
        <v>6.2526704193468674E-2</v>
      </c>
      <c r="AL35" s="23">
        <f t="shared" si="32"/>
        <v>0.27500000000000002</v>
      </c>
      <c r="AM35" s="23">
        <f t="shared" si="33"/>
        <v>6.7307776393375563E-3</v>
      </c>
      <c r="AN35" s="23">
        <f t="shared" si="34"/>
        <v>7.5670303367630212E-2</v>
      </c>
      <c r="AO35" s="23">
        <f t="shared" si="35"/>
        <v>0.27500000000000002</v>
      </c>
      <c r="AP35" s="23">
        <f t="shared" si="36"/>
        <v>7.0593676186915949E-3</v>
      </c>
      <c r="AQ35" s="23">
        <f t="shared" si="37"/>
        <v>7.5674834671175847E-2</v>
      </c>
      <c r="AR35" s="23">
        <f t="shared" si="38"/>
        <v>0.3</v>
      </c>
      <c r="AS35" s="23">
        <f t="shared" si="39"/>
        <v>8.9513517680596313E-3</v>
      </c>
      <c r="AT35" s="23">
        <f t="shared" si="40"/>
        <v>9.0080126698475538E-2</v>
      </c>
      <c r="AU35" s="29"/>
      <c r="AV35" s="29"/>
      <c r="AW35" s="29"/>
      <c r="AX35" s="29"/>
      <c r="AY35" s="29"/>
      <c r="AZ35" s="29"/>
    </row>
    <row r="36" spans="2:52" x14ac:dyDescent="0.25">
      <c r="B36" s="21">
        <v>2.3000000000000007</v>
      </c>
      <c r="C36" s="21">
        <v>-3.1145960079865769</v>
      </c>
      <c r="D36" s="21">
        <v>-0.35961009927897386</v>
      </c>
      <c r="G36" s="21">
        <v>2.3000000000000007</v>
      </c>
      <c r="H36" s="23">
        <v>-2.1729637036856841</v>
      </c>
      <c r="I36" s="23">
        <v>-2.2973265672022776</v>
      </c>
      <c r="J36" s="21">
        <v>-1.2436286351659354</v>
      </c>
      <c r="K36" s="23">
        <v>-1.2270753767119258</v>
      </c>
      <c r="N36" s="21">
        <v>2.3000000000000007</v>
      </c>
      <c r="O36" s="21">
        <v>-3.2814210873667777</v>
      </c>
      <c r="P36" s="23">
        <v>-1.8035029493274915E-2</v>
      </c>
      <c r="Q36" s="23">
        <v>-2.4317297446211382E-2</v>
      </c>
      <c r="R36" s="23">
        <v>-2.3989161151962403E-2</v>
      </c>
      <c r="S36" s="23">
        <v>-2.9623210414295744E-2</v>
      </c>
      <c r="U36" s="13"/>
      <c r="V36" s="33"/>
      <c r="W36" s="34">
        <f t="shared" si="21"/>
        <v>0.3</v>
      </c>
      <c r="X36" s="23">
        <f t="shared" si="22"/>
        <v>6.8758766311454644E-3</v>
      </c>
      <c r="AA36" s="21">
        <f t="shared" si="23"/>
        <v>0.3</v>
      </c>
      <c r="AB36" s="21">
        <f t="shared" si="24"/>
        <v>9.128432475380692E-3</v>
      </c>
      <c r="AC36" s="21">
        <f t="shared" si="25"/>
        <v>8.4398575131870365E-3</v>
      </c>
      <c r="AD36" s="21">
        <f t="shared" si="26"/>
        <v>6.2528232707096648E-2</v>
      </c>
      <c r="AE36" s="21">
        <f t="shared" si="27"/>
        <v>9.0071231194842893E-2</v>
      </c>
      <c r="AF36" s="21">
        <f t="shared" si="28"/>
        <v>9.128432475380692E-3</v>
      </c>
      <c r="AI36" s="23">
        <f t="shared" si="29"/>
        <v>0.3</v>
      </c>
      <c r="AJ36" s="23">
        <f t="shared" si="30"/>
        <v>8.9617525925804759E-3</v>
      </c>
      <c r="AK36" s="23">
        <f t="shared" si="31"/>
        <v>9.0080313009530621E-2</v>
      </c>
      <c r="AL36" s="23">
        <f t="shared" si="32"/>
        <v>0.32500000000000001</v>
      </c>
      <c r="AM36" s="23">
        <f t="shared" si="33"/>
        <v>1.1213760417818741E-2</v>
      </c>
      <c r="AN36" s="23">
        <f t="shared" si="34"/>
        <v>0.10575074842270825</v>
      </c>
      <c r="AO36" s="23">
        <f t="shared" si="35"/>
        <v>0.32500000000000001</v>
      </c>
      <c r="AP36" s="23">
        <f t="shared" si="36"/>
        <v>1.1605521303148182E-2</v>
      </c>
      <c r="AQ36" s="23">
        <f t="shared" si="37"/>
        <v>0.10575968812471784</v>
      </c>
      <c r="AR36" s="23">
        <f t="shared" si="38"/>
        <v>0.35</v>
      </c>
      <c r="AS36" s="23">
        <f t="shared" si="39"/>
        <v>1.4249736998816369E-2</v>
      </c>
      <c r="AT36" s="23">
        <f t="shared" si="40"/>
        <v>0.12270305500453542</v>
      </c>
      <c r="AU36" s="29"/>
      <c r="AV36" s="29"/>
      <c r="AW36" s="29"/>
      <c r="AX36" s="29"/>
      <c r="AY36" s="29"/>
      <c r="AZ36" s="29"/>
    </row>
    <row r="37" spans="2:52" x14ac:dyDescent="0.25">
      <c r="B37" s="21">
        <v>2.4000000000000008</v>
      </c>
      <c r="C37" s="21">
        <v>-3.1505570179144744</v>
      </c>
      <c r="D37" s="21">
        <v>-0.45321598822544146</v>
      </c>
      <c r="G37" s="21">
        <v>2.4000000000000008</v>
      </c>
      <c r="H37" s="23">
        <v>-2.2964989042795771</v>
      </c>
      <c r="I37" s="23">
        <v>-2.4192694941713242</v>
      </c>
      <c r="J37" s="21">
        <v>-1.2277058989174727</v>
      </c>
      <c r="K37" s="23">
        <v>-1.209814802272744</v>
      </c>
      <c r="N37" s="21">
        <v>2.4000000000000008</v>
      </c>
      <c r="O37" s="21">
        <v>-3.4166747297240585</v>
      </c>
      <c r="P37" s="23">
        <v>-1.8341708989765875E-2</v>
      </c>
      <c r="Q37" s="23">
        <v>-2.4210719074933367E-2</v>
      </c>
      <c r="R37" s="23">
        <v>-2.392164509337795E-2</v>
      </c>
      <c r="S37" s="23">
        <v>-2.9220063069944222E-2</v>
      </c>
      <c r="U37" s="13"/>
      <c r="V37" s="33"/>
      <c r="W37" s="34">
        <f t="shared" si="21"/>
        <v>0.35</v>
      </c>
      <c r="X37" s="23">
        <f t="shared" si="22"/>
        <v>1.13782405151178E-2</v>
      </c>
      <c r="AA37" s="21">
        <f t="shared" si="23"/>
        <v>0.35</v>
      </c>
      <c r="AB37" s="21">
        <f t="shared" si="24"/>
        <v>1.4447661876179081E-2</v>
      </c>
      <c r="AC37" s="21">
        <f t="shared" si="25"/>
        <v>1.3632598889353573E-2</v>
      </c>
      <c r="AD37" s="21">
        <f t="shared" si="26"/>
        <v>9.0083328279457586E-2</v>
      </c>
      <c r="AE37" s="21">
        <f t="shared" si="27"/>
        <v>0.12268584775247798</v>
      </c>
      <c r="AF37" s="21">
        <f t="shared" si="28"/>
        <v>1.4447661876179081E-2</v>
      </c>
      <c r="AI37" s="23">
        <f t="shared" si="29"/>
        <v>0.35</v>
      </c>
      <c r="AJ37" s="23">
        <f t="shared" si="30"/>
        <v>1.4260121268488128E-2</v>
      </c>
      <c r="AK37" s="23">
        <f t="shared" si="31"/>
        <v>0.12270335105859197</v>
      </c>
      <c r="AL37" s="23">
        <f t="shared" si="32"/>
        <v>0.375</v>
      </c>
      <c r="AM37" s="23">
        <f t="shared" si="33"/>
        <v>1.7327705044952929E-2</v>
      </c>
      <c r="AN37" s="23">
        <f t="shared" si="34"/>
        <v>0.14092524936212489</v>
      </c>
      <c r="AO37" s="23">
        <f t="shared" si="35"/>
        <v>0.375</v>
      </c>
      <c r="AP37" s="23">
        <f t="shared" si="36"/>
        <v>1.7783252502541251E-2</v>
      </c>
      <c r="AQ37" s="23">
        <f t="shared" si="37"/>
        <v>0.14094124406956915</v>
      </c>
      <c r="AR37" s="23">
        <f t="shared" si="38"/>
        <v>0.39999999999999997</v>
      </c>
      <c r="AS37" s="23">
        <f t="shared" si="39"/>
        <v>2.1307183471966584E-2</v>
      </c>
      <c r="AT37" s="23">
        <f t="shared" si="40"/>
        <v>0.16045399606750801</v>
      </c>
      <c r="AU37" s="29"/>
      <c r="AV37" s="29"/>
      <c r="AW37" s="29"/>
      <c r="AX37" s="29"/>
      <c r="AY37" s="29"/>
      <c r="AZ37" s="29"/>
    </row>
    <row r="38" spans="2:52" x14ac:dyDescent="0.25">
      <c r="B38" s="21">
        <v>2.5000000000000009</v>
      </c>
      <c r="C38" s="21">
        <v>-3.1958786167370183</v>
      </c>
      <c r="D38" s="21">
        <v>-0.52758661282991015</v>
      </c>
      <c r="G38" s="21">
        <v>2.5000000000000009</v>
      </c>
      <c r="H38" s="23">
        <v>-2.4183749393390879</v>
      </c>
      <c r="I38" s="23">
        <v>-2.5394247229863414</v>
      </c>
      <c r="J38" s="21">
        <v>-1.2104978364725358</v>
      </c>
      <c r="K38" s="23">
        <v>-1.1919006128391023</v>
      </c>
      <c r="N38" s="21">
        <v>2.5000000000000009</v>
      </c>
      <c r="O38" s="21">
        <v>-3.5513303756255081</v>
      </c>
      <c r="P38" s="23">
        <v>-1.8627228502595228E-2</v>
      </c>
      <c r="Q38" s="23">
        <v>-2.4122556934852424E-2</v>
      </c>
      <c r="R38" s="23">
        <v>-2.3867042841264216E-2</v>
      </c>
      <c r="S38" s="23">
        <v>-2.8858796258948265E-2</v>
      </c>
      <c r="U38" s="13"/>
      <c r="V38" s="33"/>
      <c r="W38" s="34">
        <f t="shared" si="21"/>
        <v>0.39999999999999997</v>
      </c>
      <c r="X38" s="23">
        <f t="shared" si="22"/>
        <v>1.7509713732978792E-2</v>
      </c>
      <c r="AA38" s="21">
        <f t="shared" si="23"/>
        <v>0.39999999999999997</v>
      </c>
      <c r="AB38" s="21">
        <f t="shared" si="24"/>
        <v>2.1525971848244254E-2</v>
      </c>
      <c r="AC38" s="21">
        <f t="shared" si="25"/>
        <v>2.0583098622863501E-2</v>
      </c>
      <c r="AD38" s="21">
        <f t="shared" si="26"/>
        <v>0.12270873493368838</v>
      </c>
      <c r="AE38" s="21">
        <f t="shared" si="27"/>
        <v>0.16042366394891849</v>
      </c>
      <c r="AF38" s="21">
        <f t="shared" si="28"/>
        <v>2.1525971848244254E-2</v>
      </c>
      <c r="AI38" s="23">
        <f t="shared" si="29"/>
        <v>0.39999999999999997</v>
      </c>
      <c r="AJ38" s="23">
        <f t="shared" si="30"/>
        <v>2.1317540718400529E-2</v>
      </c>
      <c r="AK38" s="23">
        <f t="shared" si="31"/>
        <v>0.16045443754228064</v>
      </c>
      <c r="AL38" s="23">
        <f t="shared" si="32"/>
        <v>0.42499999999999999</v>
      </c>
      <c r="AM38" s="23">
        <f t="shared" si="33"/>
        <v>2.5328901656957545E-2</v>
      </c>
      <c r="AN38" s="23">
        <f t="shared" si="34"/>
        <v>0.18126655325914781</v>
      </c>
      <c r="AO38" s="23">
        <f t="shared" si="35"/>
        <v>0.42499999999999999</v>
      </c>
      <c r="AP38" s="23">
        <f t="shared" si="36"/>
        <v>2.5849204549879226E-2</v>
      </c>
      <c r="AQ38" s="23">
        <f t="shared" si="37"/>
        <v>0.18129318137586148</v>
      </c>
      <c r="AR38" s="23">
        <f t="shared" si="38"/>
        <v>0.44999999999999996</v>
      </c>
      <c r="AS38" s="23">
        <f t="shared" si="39"/>
        <v>3.0382199787193604E-2</v>
      </c>
      <c r="AT38" s="23">
        <f t="shared" si="40"/>
        <v>0.20342307806390891</v>
      </c>
      <c r="AU38" s="29"/>
      <c r="AV38" s="29"/>
      <c r="AW38" s="29"/>
      <c r="AX38" s="29"/>
      <c r="AY38" s="29"/>
      <c r="AZ38" s="29"/>
    </row>
    <row r="39" spans="2:52" x14ac:dyDescent="0.25">
      <c r="B39" s="21">
        <v>2.600000000000001</v>
      </c>
      <c r="C39" s="21">
        <v>-3.2486372780200092</v>
      </c>
      <c r="D39" s="21">
        <v>-0.58745202989194067</v>
      </c>
      <c r="G39" s="21">
        <v>2.600000000000001</v>
      </c>
      <c r="H39" s="23">
        <v>-2.5384948618046699</v>
      </c>
      <c r="I39" s="23">
        <v>-2.6577557920523658</v>
      </c>
      <c r="J39" s="21">
        <v>-1.1926093024769611</v>
      </c>
      <c r="K39" s="23">
        <v>-1.1738287263586646</v>
      </c>
      <c r="N39" s="21">
        <v>2.600000000000001</v>
      </c>
      <c r="O39" s="21">
        <v>-3.6854819856879875</v>
      </c>
      <c r="P39" s="23">
        <v>-1.8892911214949164E-2</v>
      </c>
      <c r="Q39" s="23">
        <v>-2.4051291199456388E-2</v>
      </c>
      <c r="R39" s="23">
        <v>-2.3824558634481331E-2</v>
      </c>
      <c r="S39" s="23">
        <v>-2.8537031996178779E-2</v>
      </c>
      <c r="U39" s="13"/>
      <c r="V39" s="33"/>
      <c r="W39" s="34">
        <f t="shared" si="21"/>
        <v>0.44999999999999996</v>
      </c>
      <c r="X39" s="23">
        <f t="shared" si="22"/>
        <v>2.5525043236729335E-2</v>
      </c>
      <c r="AA39" s="21">
        <f t="shared" si="23"/>
        <v>0.44999999999999996</v>
      </c>
      <c r="AB39" s="21">
        <f t="shared" si="24"/>
        <v>3.0621884827040202E-2</v>
      </c>
      <c r="AC39" s="21">
        <f t="shared" si="25"/>
        <v>2.9549140221444822E-2</v>
      </c>
      <c r="AD39" s="21">
        <f t="shared" si="26"/>
        <v>0.16046336746401138</v>
      </c>
      <c r="AE39" s="21">
        <f t="shared" si="27"/>
        <v>0.20337315168782658</v>
      </c>
      <c r="AF39" s="21">
        <f t="shared" si="28"/>
        <v>3.0621884827040202E-2</v>
      </c>
      <c r="AI39" s="23">
        <f t="shared" si="29"/>
        <v>0.44999999999999996</v>
      </c>
      <c r="AJ39" s="23">
        <f t="shared" si="30"/>
        <v>3.039251559236893E-2</v>
      </c>
      <c r="AK39" s="23">
        <f t="shared" si="31"/>
        <v>0.20342370500403234</v>
      </c>
      <c r="AL39" s="23">
        <f t="shared" si="32"/>
        <v>0.47499999999999998</v>
      </c>
      <c r="AM39" s="23">
        <f t="shared" si="33"/>
        <v>3.5478108217469738E-2</v>
      </c>
      <c r="AN39" s="23">
        <f t="shared" si="34"/>
        <v>0.2268836961626905</v>
      </c>
      <c r="AO39" s="23">
        <f t="shared" si="35"/>
        <v>0.47499999999999998</v>
      </c>
      <c r="AP39" s="23">
        <f t="shared" si="36"/>
        <v>3.6064607996436196E-2</v>
      </c>
      <c r="AQ39" s="23">
        <f t="shared" si="37"/>
        <v>0.22692565594993661</v>
      </c>
      <c r="AR39" s="23">
        <f t="shared" si="38"/>
        <v>0.49999999999999994</v>
      </c>
      <c r="AS39" s="23">
        <f t="shared" si="39"/>
        <v>4.1738798389865758E-2</v>
      </c>
      <c r="AT39" s="23">
        <f t="shared" si="40"/>
        <v>0.25174212729102979</v>
      </c>
    </row>
    <row r="40" spans="2:52" x14ac:dyDescent="0.25">
      <c r="B40" s="21">
        <v>2.7000000000000011</v>
      </c>
      <c r="C40" s="21">
        <v>-3.3073824810092032</v>
      </c>
      <c r="D40" s="21">
        <v>-0.63615450769525228</v>
      </c>
      <c r="G40" s="21">
        <v>2.7000000000000011</v>
      </c>
      <c r="H40" s="23">
        <v>-2.656816763246451</v>
      </c>
      <c r="I40" s="23">
        <v>-2.7742707895554259</v>
      </c>
      <c r="J40" s="21">
        <v>-1.1745402630897495</v>
      </c>
      <c r="K40" s="23">
        <v>-1.1559898153914516</v>
      </c>
      <c r="N40" s="21">
        <v>2.7000000000000011</v>
      </c>
      <c r="O40" s="21">
        <v>-3.8192171729595161</v>
      </c>
      <c r="P40" s="23">
        <v>-1.9140524588837225E-2</v>
      </c>
      <c r="Q40" s="23">
        <v>-2.3995522052447302E-2</v>
      </c>
      <c r="R40" s="23">
        <v>-2.379347114405592E-2</v>
      </c>
      <c r="S40" s="23">
        <v>-2.8252120266348088E-2</v>
      </c>
      <c r="U40" s="13"/>
      <c r="V40" s="33"/>
      <c r="W40" s="34">
        <f t="shared" si="21"/>
        <v>0.49999999999999994</v>
      </c>
      <c r="X40" s="23">
        <f t="shared" si="22"/>
        <v>3.5682619628341176E-2</v>
      </c>
      <c r="AA40" s="21">
        <f t="shared" si="23"/>
        <v>0.49999999999999994</v>
      </c>
      <c r="AB40" s="21">
        <f t="shared" si="24"/>
        <v>4.1999430614199453E-2</v>
      </c>
      <c r="AC40" s="21">
        <f t="shared" si="25"/>
        <v>4.0793769818558229E-2</v>
      </c>
      <c r="AD40" s="21">
        <f t="shared" si="26"/>
        <v>0.20343769983036047</v>
      </c>
      <c r="AE40" s="21">
        <f t="shared" si="27"/>
        <v>0.25166413165600948</v>
      </c>
      <c r="AF40" s="21">
        <f t="shared" si="28"/>
        <v>4.1999430614199453E-2</v>
      </c>
      <c r="AI40" s="23">
        <f t="shared" si="29"/>
        <v>0.49999999999999994</v>
      </c>
      <c r="AJ40" s="23">
        <f t="shared" si="30"/>
        <v>4.1749053396704899E-2</v>
      </c>
      <c r="AK40" s="23">
        <f t="shared" si="31"/>
        <v>0.25174298345952084</v>
      </c>
      <c r="AL40" s="23">
        <f t="shared" si="32"/>
        <v>0.52499999999999991</v>
      </c>
      <c r="AM40" s="23">
        <f t="shared" si="33"/>
        <v>4.804262798319292E-2</v>
      </c>
      <c r="AN40" s="23">
        <f t="shared" si="34"/>
        <v>0.27793309410353134</v>
      </c>
      <c r="AO40" s="23">
        <f t="shared" si="35"/>
        <v>0.52499999999999991</v>
      </c>
      <c r="AP40" s="23">
        <f t="shared" si="36"/>
        <v>4.8697380749293182E-2</v>
      </c>
      <c r="AQ40" s="23">
        <f t="shared" si="37"/>
        <v>0.2779964348918415</v>
      </c>
      <c r="AR40" s="23">
        <f t="shared" si="38"/>
        <v>0.54999999999999993</v>
      </c>
      <c r="AS40" s="23">
        <f t="shared" si="39"/>
        <v>5.5648875141296975E-2</v>
      </c>
      <c r="AT40" s="23">
        <f t="shared" si="40"/>
        <v>0.30559679730449157</v>
      </c>
    </row>
    <row r="41" spans="2:52" x14ac:dyDescent="0.25">
      <c r="B41" s="21">
        <v>2.8000000000000012</v>
      </c>
      <c r="C41" s="21">
        <v>-3.3709979317787284</v>
      </c>
      <c r="D41" s="21">
        <v>-0.6761254847121535</v>
      </c>
      <c r="G41" s="21">
        <v>2.8000000000000012</v>
      </c>
      <c r="H41" s="23">
        <v>-2.7733432671705112</v>
      </c>
      <c r="I41" s="23">
        <v>-2.8890118677186725</v>
      </c>
      <c r="J41" s="21">
        <v>-1.1566860054816146</v>
      </c>
      <c r="K41" s="23">
        <v>-1.1386776950061379</v>
      </c>
      <c r="N41" s="21">
        <v>2.8000000000000012</v>
      </c>
      <c r="O41" s="21">
        <v>-3.9526175419132894</v>
      </c>
      <c r="P41" s="23">
        <v>-1.9372038183938081E-2</v>
      </c>
      <c r="Q41" s="23">
        <v>-2.3954010369831902E-2</v>
      </c>
      <c r="R41" s="23">
        <v>-2.3773149132698155E-2</v>
      </c>
      <c r="S41" s="23">
        <v>-2.8001365340109927E-2</v>
      </c>
      <c r="U41" s="13"/>
      <c r="V41" s="33"/>
      <c r="W41" s="34">
        <f t="shared" si="21"/>
        <v>0.54999999999999993</v>
      </c>
      <c r="X41" s="23">
        <f t="shared" si="22"/>
        <v>4.824628209551822E-2</v>
      </c>
      <c r="AA41" s="21">
        <f t="shared" si="23"/>
        <v>0.54999999999999993</v>
      </c>
      <c r="AB41" s="21">
        <f t="shared" si="24"/>
        <v>5.593052464737213E-2</v>
      </c>
      <c r="AC41" s="21">
        <f t="shared" si="25"/>
        <v>5.4587628222795295E-2</v>
      </c>
      <c r="AD41" s="21">
        <f t="shared" si="26"/>
        <v>0.25176395217191688</v>
      </c>
      <c r="AE41" s="21">
        <f t="shared" si="27"/>
        <v>0.30547980915499007</v>
      </c>
      <c r="AF41" s="21">
        <f t="shared" si="28"/>
        <v>5.593052464737213E-2</v>
      </c>
      <c r="AI41" s="23">
        <f t="shared" si="29"/>
        <v>0.54999999999999993</v>
      </c>
      <c r="AJ41" s="23">
        <f t="shared" si="30"/>
        <v>5.5659043719661218E-2</v>
      </c>
      <c r="AK41" s="23">
        <f t="shared" si="31"/>
        <v>0.30559792914778711</v>
      </c>
      <c r="AL41" s="23">
        <f t="shared" si="32"/>
        <v>0.57499999999999996</v>
      </c>
      <c r="AM41" s="23">
        <f t="shared" si="33"/>
        <v>6.3298991948355893E-2</v>
      </c>
      <c r="AN41" s="23">
        <f t="shared" si="34"/>
        <v>0.33463176238167797</v>
      </c>
      <c r="AO41" s="23">
        <f t="shared" si="35"/>
        <v>0.57499999999999996</v>
      </c>
      <c r="AP41" s="23">
        <f t="shared" si="36"/>
        <v>6.4024837779203161E-2</v>
      </c>
      <c r="AQ41" s="23">
        <f t="shared" si="37"/>
        <v>0.33472417985265324</v>
      </c>
      <c r="AR41" s="23">
        <f t="shared" si="38"/>
        <v>0.6</v>
      </c>
      <c r="AS41" s="23">
        <f t="shared" si="39"/>
        <v>7.2395252712293884E-2</v>
      </c>
      <c r="AT41" s="23">
        <f t="shared" si="40"/>
        <v>0.36524107261527688</v>
      </c>
    </row>
    <row r="42" spans="2:52" x14ac:dyDescent="0.25">
      <c r="B42" s="21">
        <v>2.9000000000000012</v>
      </c>
      <c r="C42" s="21">
        <v>-3.438610480249944</v>
      </c>
      <c r="D42" s="21">
        <v>-0.70917770953149928</v>
      </c>
      <c r="G42" s="21">
        <v>2.9000000000000012</v>
      </c>
      <c r="H42" s="23">
        <v>-2.8881114521948987</v>
      </c>
      <c r="I42" s="23">
        <v>-3.002045947996598</v>
      </c>
      <c r="J42" s="21">
        <v>-1.1393449580169905</v>
      </c>
      <c r="K42" s="23">
        <v>-1.1221020655719256</v>
      </c>
      <c r="N42" s="21">
        <v>2.9000000000000012</v>
      </c>
      <c r="O42" s="21">
        <v>-4.0857592453504283</v>
      </c>
      <c r="P42" s="23">
        <v>-1.9589446450729495E-2</v>
      </c>
      <c r="Q42" s="23">
        <v>-2.3925666410786348E-2</v>
      </c>
      <c r="R42" s="23">
        <v>-2.3763032693148951E-2</v>
      </c>
      <c r="S42" s="23">
        <v>-2.7782142037261776E-2</v>
      </c>
      <c r="U42" s="13"/>
      <c r="V42" s="33"/>
      <c r="W42" s="34">
        <f t="shared" si="21"/>
        <v>0.6</v>
      </c>
      <c r="X42" s="23">
        <f t="shared" si="22"/>
        <v>6.3487667282320234E-2</v>
      </c>
      <c r="AA42" s="21">
        <f t="shared" si="23"/>
        <v>0.6</v>
      </c>
      <c r="AB42" s="21">
        <f t="shared" si="24"/>
        <v>7.2698008732160174E-2</v>
      </c>
      <c r="AC42" s="21">
        <f t="shared" si="25"/>
        <v>7.121193582673864E-2</v>
      </c>
      <c r="AD42" s="21">
        <f t="shared" si="26"/>
        <v>0.30562822358733022</v>
      </c>
      <c r="AE42" s="21">
        <f t="shared" si="27"/>
        <v>0.36507113980419154</v>
      </c>
      <c r="AF42" s="21">
        <f t="shared" si="28"/>
        <v>7.2698008732160174E-2</v>
      </c>
      <c r="AI42" s="23">
        <f t="shared" si="29"/>
        <v>0.6</v>
      </c>
      <c r="AJ42" s="23">
        <f t="shared" si="30"/>
        <v>7.2405301104925601E-2</v>
      </c>
      <c r="AK42" s="23">
        <f t="shared" si="31"/>
        <v>0.36524252762809495</v>
      </c>
      <c r="AL42" s="23">
        <f t="shared" si="32"/>
        <v>0.625</v>
      </c>
      <c r="AM42" s="23">
        <f t="shared" si="33"/>
        <v>8.153636429562798E-2</v>
      </c>
      <c r="AN42" s="23">
        <f t="shared" si="34"/>
        <v>0.39727317870254936</v>
      </c>
      <c r="AO42" s="23">
        <f t="shared" si="35"/>
        <v>0.625</v>
      </c>
      <c r="AP42" s="23">
        <f t="shared" si="36"/>
        <v>8.2337130572489342E-2</v>
      </c>
      <c r="AQ42" s="23">
        <f t="shared" si="37"/>
        <v>0.39740440307091118</v>
      </c>
      <c r="AR42" s="23">
        <f t="shared" si="38"/>
        <v>0.65</v>
      </c>
      <c r="AS42" s="23">
        <f t="shared" si="39"/>
        <v>9.227552125847116E-2</v>
      </c>
      <c r="AT42" s="23">
        <f t="shared" si="40"/>
        <v>0.4310147718235226</v>
      </c>
    </row>
    <row r="43" spans="2:52" x14ac:dyDescent="0.25">
      <c r="B43" s="21">
        <v>3.0000000000000013</v>
      </c>
      <c r="C43" s="24">
        <v>-3.5095282512030939</v>
      </c>
      <c r="D43" s="21"/>
      <c r="G43" s="21">
        <v>3.0000000000000013</v>
      </c>
      <c r="H43" s="25">
        <v>-3.0011838033743445</v>
      </c>
      <c r="I43" s="23"/>
      <c r="J43" s="23"/>
      <c r="K43" s="23"/>
      <c r="N43" s="21">
        <v>3.0000000000000013</v>
      </c>
      <c r="O43" s="26">
        <v>-4.2187135088209251</v>
      </c>
      <c r="P43" s="23"/>
      <c r="Q43" s="23"/>
      <c r="R43" s="23"/>
      <c r="S43" s="23"/>
      <c r="U43" s="13"/>
      <c r="V43" s="33"/>
      <c r="W43" s="34">
        <f t="shared" si="21"/>
        <v>0.65</v>
      </c>
      <c r="X43" s="23">
        <f t="shared" si="22"/>
        <v>8.1689201477167767E-2</v>
      </c>
      <c r="AA43" s="21">
        <f t="shared" si="23"/>
        <v>0.65</v>
      </c>
      <c r="AB43" s="21">
        <f t="shared" si="24"/>
        <v>9.2599487056949814E-2</v>
      </c>
      <c r="AC43" s="21">
        <f t="shared" si="25"/>
        <v>9.0962258755841241E-2</v>
      </c>
      <c r="AD43" s="21">
        <f t="shared" si="26"/>
        <v>0.36528500047362122</v>
      </c>
      <c r="AE43" s="21">
        <f t="shared" si="27"/>
        <v>0.43077413251796465</v>
      </c>
      <c r="AF43" s="21">
        <f t="shared" si="28"/>
        <v>9.2599487056949814E-2</v>
      </c>
      <c r="AI43" s="23">
        <f t="shared" si="29"/>
        <v>0.65</v>
      </c>
      <c r="AJ43" s="23">
        <f t="shared" si="30"/>
        <v>9.2285404963246762E-2</v>
      </c>
      <c r="AK43" s="23">
        <f t="shared" si="31"/>
        <v>0.43101659596923048</v>
      </c>
      <c r="AL43" s="23">
        <f t="shared" si="32"/>
        <v>0.67500000000000004</v>
      </c>
      <c r="AM43" s="23">
        <f t="shared" si="33"/>
        <v>0.10306081986247753</v>
      </c>
      <c r="AN43" s="23">
        <f t="shared" si="34"/>
        <v>0.46624653259072613</v>
      </c>
      <c r="AO43" s="23">
        <f t="shared" si="35"/>
        <v>0.67500000000000004</v>
      </c>
      <c r="AP43" s="23">
        <f t="shared" si="36"/>
        <v>0.10394156827801491</v>
      </c>
      <c r="AQ43" s="23">
        <f t="shared" si="37"/>
        <v>0.46642884961609332</v>
      </c>
      <c r="AR43" s="23">
        <f t="shared" si="38"/>
        <v>0.70000000000000007</v>
      </c>
      <c r="AS43" s="23">
        <f t="shared" si="39"/>
        <v>0.11560684744405143</v>
      </c>
      <c r="AT43" s="23">
        <f t="shared" si="40"/>
        <v>0.50336494317595226</v>
      </c>
    </row>
    <row r="44" spans="2:52" x14ac:dyDescent="0.25">
      <c r="B44" s="20"/>
      <c r="U44" s="13"/>
      <c r="V44" s="33"/>
      <c r="W44" s="34">
        <f t="shared" si="21"/>
        <v>0.70000000000000007</v>
      </c>
      <c r="X44" s="23">
        <f t="shared" si="22"/>
        <v>0.10314785775906664</v>
      </c>
      <c r="AA44" s="21">
        <f t="shared" si="23"/>
        <v>0.70000000000000007</v>
      </c>
      <c r="AB44" s="21">
        <f t="shared" si="24"/>
        <v>0.11595212762469216</v>
      </c>
      <c r="AC44" s="21">
        <f t="shared" si="25"/>
        <v>0.11415322030711032</v>
      </c>
      <c r="AD44" s="21">
        <f t="shared" si="26"/>
        <v>0.43107466500321023</v>
      </c>
      <c r="AE44" s="21">
        <f t="shared" si="27"/>
        <v>0.50303095770648376</v>
      </c>
      <c r="AF44" s="21">
        <f t="shared" si="28"/>
        <v>0.11595212762469216</v>
      </c>
      <c r="AI44" s="23">
        <f t="shared" si="29"/>
        <v>0.70000000000000007</v>
      </c>
      <c r="AJ44" s="23">
        <f t="shared" si="30"/>
        <v>0.11561650749290361</v>
      </c>
      <c r="AK44" s="23">
        <f t="shared" si="31"/>
        <v>0.50336717680485676</v>
      </c>
      <c r="AL44" s="23">
        <f t="shared" si="32"/>
        <v>0.72500000000000009</v>
      </c>
      <c r="AM44" s="23">
        <f t="shared" si="33"/>
        <v>0.12820068691302502</v>
      </c>
      <c r="AN44" s="23">
        <f t="shared" si="34"/>
        <v>0.54206041612497158</v>
      </c>
      <c r="AO44" s="23">
        <f t="shared" si="35"/>
        <v>0.72500000000000009</v>
      </c>
      <c r="AP44" s="23">
        <f t="shared" si="36"/>
        <v>0.12916801789602791</v>
      </c>
      <c r="AQ44" s="23">
        <f t="shared" si="37"/>
        <v>0.54230937684718872</v>
      </c>
      <c r="AR44" s="23">
        <f t="shared" si="38"/>
        <v>0.75000000000000011</v>
      </c>
      <c r="AS44" s="23">
        <f t="shared" si="39"/>
        <v>0.14273197633526305</v>
      </c>
      <c r="AT44" s="23">
        <f t="shared" si="40"/>
        <v>0.58287241706857029</v>
      </c>
    </row>
    <row r="45" spans="2:52" x14ac:dyDescent="0.25">
      <c r="B45" s="20"/>
      <c r="V45" s="33"/>
      <c r="W45" s="34">
        <f t="shared" si="21"/>
        <v>0.75000000000000011</v>
      </c>
      <c r="X45" s="23">
        <f t="shared" si="22"/>
        <v>0.12817983178708087</v>
      </c>
      <c r="AA45" s="21">
        <f t="shared" si="23"/>
        <v>0.75000000000000011</v>
      </c>
      <c r="AB45" s="21">
        <f t="shared" si="24"/>
        <v>0.14309865223448104</v>
      </c>
      <c r="AC45" s="21">
        <f t="shared" si="25"/>
        <v>0.14112437241972681</v>
      </c>
      <c r="AD45" s="21">
        <f t="shared" si="26"/>
        <v>0.50344489590069297</v>
      </c>
      <c r="AE45" s="21">
        <f t="shared" si="27"/>
        <v>0.58241608849086202</v>
      </c>
      <c r="AF45" s="21">
        <f t="shared" si="28"/>
        <v>0.14309865223448104</v>
      </c>
      <c r="AI45" s="23">
        <f t="shared" si="29"/>
        <v>0.75000000000000011</v>
      </c>
      <c r="AJ45" s="23">
        <f t="shared" si="30"/>
        <v>0.14274133399138483</v>
      </c>
      <c r="AK45" s="23">
        <f t="shared" si="31"/>
        <v>0.58287508842964031</v>
      </c>
      <c r="AL45" s="23">
        <f t="shared" si="32"/>
        <v>0.77500000000000013</v>
      </c>
      <c r="AM45" s="23">
        <f t="shared" si="33"/>
        <v>0.15731321120212585</v>
      </c>
      <c r="AN45" s="23">
        <f t="shared" si="34"/>
        <v>0.6253724464187248</v>
      </c>
      <c r="AO45" s="23">
        <f t="shared" si="35"/>
        <v>0.77500000000000013</v>
      </c>
      <c r="AP45" s="23">
        <f t="shared" si="36"/>
        <v>0.15837564515185296</v>
      </c>
      <c r="AQ45" s="23">
        <f t="shared" si="37"/>
        <v>0.62570784497726584</v>
      </c>
      <c r="AR45" s="23">
        <f t="shared" si="38"/>
        <v>0.80000000000000016</v>
      </c>
      <c r="AS45" s="23">
        <f t="shared" si="39"/>
        <v>0.17402672624024812</v>
      </c>
      <c r="AT45" s="23">
        <f t="shared" si="40"/>
        <v>0.67028530144589848</v>
      </c>
    </row>
    <row r="46" spans="2:52" x14ac:dyDescent="0.25">
      <c r="B46" s="20" t="s">
        <v>34</v>
      </c>
      <c r="C46">
        <v>0.05</v>
      </c>
      <c r="V46" s="33"/>
      <c r="W46" s="34">
        <f t="shared" si="21"/>
        <v>0.80000000000000016</v>
      </c>
      <c r="X46" s="23">
        <f t="shared" si="22"/>
        <v>0.15712633525092909</v>
      </c>
      <c r="AA46" s="21">
        <f t="shared" si="23"/>
        <v>0.80000000000000016</v>
      </c>
      <c r="AB46" s="21">
        <f t="shared" si="24"/>
        <v>0.17441481298849004</v>
      </c>
      <c r="AC46" s="21">
        <f t="shared" si="25"/>
        <v>0.17224751344804728</v>
      </c>
      <c r="AD46" s="21">
        <f t="shared" si="26"/>
        <v>0.58297722427132515</v>
      </c>
      <c r="AE46" s="21">
        <f t="shared" si="27"/>
        <v>0.66966920588903545</v>
      </c>
      <c r="AF46" s="21">
        <f t="shared" si="28"/>
        <v>0.17441481298849004</v>
      </c>
      <c r="AI46" s="23">
        <f t="shared" si="29"/>
        <v>0.80000000000000016</v>
      </c>
      <c r="AJ46" s="23">
        <f t="shared" si="30"/>
        <v>0.17403567543028084</v>
      </c>
      <c r="AK46" s="23">
        <f t="shared" si="31"/>
        <v>0.67028841632247427</v>
      </c>
      <c r="AL46" s="23">
        <f t="shared" si="32"/>
        <v>0.82500000000000018</v>
      </c>
      <c r="AM46" s="23">
        <f t="shared" si="33"/>
        <v>0.1907928858383427</v>
      </c>
      <c r="AN46" s="23">
        <f t="shared" si="34"/>
        <v>0.71702692528652312</v>
      </c>
      <c r="AO46" s="23">
        <f t="shared" si="35"/>
        <v>0.82500000000000018</v>
      </c>
      <c r="AP46" s="23">
        <f t="shared" si="36"/>
        <v>0.19196134856244393</v>
      </c>
      <c r="AQ46" s="23">
        <f t="shared" si="37"/>
        <v>0.71747415934191239</v>
      </c>
      <c r="AR46" s="23">
        <f t="shared" si="38"/>
        <v>0.8500000000000002</v>
      </c>
      <c r="AS46" s="23">
        <f t="shared" si="39"/>
        <v>0.20990938339737647</v>
      </c>
      <c r="AT46" s="23">
        <f t="shared" si="40"/>
        <v>0.76656194923826715</v>
      </c>
    </row>
    <row r="47" spans="2:52" x14ac:dyDescent="0.25">
      <c r="B47" s="20"/>
      <c r="V47" s="33"/>
      <c r="W47" s="34">
        <f t="shared" si="21"/>
        <v>0.8500000000000002</v>
      </c>
      <c r="X47" s="23">
        <f t="shared" si="22"/>
        <v>0.19036076951239847</v>
      </c>
      <c r="AA47" s="21">
        <f t="shared" si="23"/>
        <v>0.8500000000000002</v>
      </c>
      <c r="AB47" s="21">
        <f t="shared" si="24"/>
        <v>0.21031875899526506</v>
      </c>
      <c r="AC47" s="21">
        <f t="shared" si="25"/>
        <v>0.20793583933798054</v>
      </c>
      <c r="AD47" s="21">
        <f t="shared" si="26"/>
        <v>0.67042052698981014</v>
      </c>
      <c r="AE47" s="21">
        <f t="shared" si="27"/>
        <v>0.76573731328119088</v>
      </c>
      <c r="AF47" s="21">
        <f t="shared" si="28"/>
        <v>0.21031875899526506</v>
      </c>
      <c r="AI47" s="23">
        <f t="shared" si="29"/>
        <v>0.8500000000000002</v>
      </c>
      <c r="AJ47" s="23">
        <f t="shared" si="30"/>
        <v>0.20991777988709426</v>
      </c>
      <c r="AK47" s="23">
        <f t="shared" si="31"/>
        <v>0.76656547431272692</v>
      </c>
      <c r="AL47" s="23">
        <f t="shared" si="32"/>
        <v>0.87500000000000022</v>
      </c>
      <c r="AM47" s="23">
        <f t="shared" si="33"/>
        <v>0.22908191674491243</v>
      </c>
      <c r="AN47" s="23">
        <f t="shared" si="34"/>
        <v>0.8181035245795234</v>
      </c>
      <c r="AO47" s="23">
        <f t="shared" si="35"/>
        <v>0.87500000000000022</v>
      </c>
      <c r="AP47" s="23">
        <f t="shared" si="36"/>
        <v>0.23037036800158234</v>
      </c>
      <c r="AQ47" s="23">
        <f t="shared" si="37"/>
        <v>0.8186955064531849</v>
      </c>
      <c r="AR47" s="23">
        <f t="shared" si="38"/>
        <v>0.90000000000000024</v>
      </c>
      <c r="AS47" s="23">
        <f t="shared" si="39"/>
        <v>0.25085255520975352</v>
      </c>
      <c r="AT47" s="23">
        <f t="shared" si="40"/>
        <v>0.87292700445526283</v>
      </c>
    </row>
    <row r="48" spans="2:52" x14ac:dyDescent="0.25">
      <c r="B48" s="21" t="s">
        <v>35</v>
      </c>
      <c r="C48" s="21" t="s">
        <v>36</v>
      </c>
      <c r="D48" s="21" t="s">
        <v>37</v>
      </c>
      <c r="G48" s="21" t="s">
        <v>38</v>
      </c>
      <c r="H48" s="21" t="s">
        <v>39</v>
      </c>
      <c r="I48" s="21" t="s">
        <v>40</v>
      </c>
      <c r="J48" s="22" t="s">
        <v>37</v>
      </c>
      <c r="K48" s="22" t="s">
        <v>41</v>
      </c>
      <c r="N48" s="21" t="s">
        <v>38</v>
      </c>
      <c r="O48" s="21" t="s">
        <v>39</v>
      </c>
      <c r="P48" s="21" t="s">
        <v>42</v>
      </c>
      <c r="Q48" s="21" t="s">
        <v>43</v>
      </c>
      <c r="R48" s="21" t="s">
        <v>44</v>
      </c>
      <c r="S48" s="21" t="s">
        <v>45</v>
      </c>
      <c r="V48" s="33"/>
      <c r="W48" s="34">
        <f t="shared" si="21"/>
        <v>0.90000000000000024</v>
      </c>
      <c r="X48" s="23">
        <f t="shared" si="22"/>
        <v>0.22829763064086611</v>
      </c>
      <c r="AA48" s="21">
        <f t="shared" si="23"/>
        <v>0.90000000000000024</v>
      </c>
      <c r="AB48" s="21">
        <f t="shared" si="24"/>
        <v>0.25128284692490821</v>
      </c>
      <c r="AC48" s="21">
        <f t="shared" si="25"/>
        <v>0.24865545801453048</v>
      </c>
      <c r="AD48" s="21">
        <f t="shared" si="26"/>
        <v>0.76673398038530871</v>
      </c>
      <c r="AE48" s="21">
        <f t="shared" si="27"/>
        <v>0.8718295368004163</v>
      </c>
      <c r="AF48" s="21">
        <f t="shared" si="28"/>
        <v>0.25128284692490821</v>
      </c>
      <c r="AI48" s="23">
        <f t="shared" si="29"/>
        <v>0.90000000000000024</v>
      </c>
      <c r="AJ48" s="23">
        <f t="shared" si="30"/>
        <v>0.25086020106070595</v>
      </c>
      <c r="AK48" s="23">
        <f t="shared" si="31"/>
        <v>0.87293084047621816</v>
      </c>
      <c r="AL48" s="23">
        <f t="shared" si="32"/>
        <v>0.92500000000000027</v>
      </c>
      <c r="AM48" s="23">
        <f t="shared" si="33"/>
        <v>0.2726834720726114</v>
      </c>
      <c r="AN48" s="23">
        <f t="shared" si="34"/>
        <v>0.9299812759415752</v>
      </c>
      <c r="AO48" s="23">
        <f t="shared" si="35"/>
        <v>0.92500000000000027</v>
      </c>
      <c r="AP48" s="23">
        <f t="shared" si="36"/>
        <v>0.27410973295924534</v>
      </c>
      <c r="AQ48" s="23">
        <f t="shared" si="37"/>
        <v>0.93076114570298929</v>
      </c>
      <c r="AR48" s="23">
        <f t="shared" si="38"/>
        <v>0.95000000000000029</v>
      </c>
      <c r="AS48" s="23">
        <f t="shared" si="39"/>
        <v>0.29739825834585543</v>
      </c>
      <c r="AT48" s="23">
        <f t="shared" si="40"/>
        <v>0.99094572406714865</v>
      </c>
    </row>
    <row r="49" spans="2:46" x14ac:dyDescent="0.25">
      <c r="B49" s="21">
        <v>0</v>
      </c>
      <c r="C49" s="21">
        <v>1.5708</v>
      </c>
      <c r="D49" s="21">
        <v>0</v>
      </c>
      <c r="G49" s="21">
        <v>0</v>
      </c>
      <c r="H49" s="21">
        <v>1.5708</v>
      </c>
      <c r="I49" s="23">
        <v>1.5708</v>
      </c>
      <c r="J49" s="21">
        <v>0</v>
      </c>
      <c r="K49" s="23">
        <v>-65.928868101907909</v>
      </c>
      <c r="N49" s="21">
        <v>0</v>
      </c>
      <c r="O49" s="21">
        <v>1.5708</v>
      </c>
      <c r="P49" s="23">
        <v>0</v>
      </c>
      <c r="Q49" s="23">
        <v>-3.2964434050953955</v>
      </c>
      <c r="R49" s="23">
        <v>1.2114516247536484E-5</v>
      </c>
      <c r="S49" s="23">
        <v>-1.7235331806756802</v>
      </c>
      <c r="V49" s="33"/>
      <c r="W49" s="34">
        <f t="shared" si="21"/>
        <v>0.95000000000000029</v>
      </c>
      <c r="X49" s="23">
        <f t="shared" si="22"/>
        <v>0.27140362104867777</v>
      </c>
      <c r="AA49" s="21">
        <f t="shared" si="23"/>
        <v>0.95000000000000029</v>
      </c>
      <c r="AB49" s="21">
        <f t="shared" si="24"/>
        <v>0.29784866374952118</v>
      </c>
      <c r="AC49" s="21">
        <f t="shared" si="25"/>
        <v>0.29494000038284257</v>
      </c>
      <c r="AD49" s="21">
        <f t="shared" si="26"/>
        <v>0.87314306915868722</v>
      </c>
      <c r="AE49" s="21">
        <f t="shared" si="27"/>
        <v>0.98948960382583173</v>
      </c>
      <c r="AF49" s="21">
        <f t="shared" si="28"/>
        <v>0.29784866374952118</v>
      </c>
      <c r="AI49" s="23">
        <f t="shared" si="29"/>
        <v>0.95000000000000029</v>
      </c>
      <c r="AJ49" s="23">
        <f t="shared" si="30"/>
        <v>0.29740487945931005</v>
      </c>
      <c r="AK49" s="23">
        <f t="shared" si="31"/>
        <v>0.99094966232620729</v>
      </c>
      <c r="AL49" s="23">
        <f t="shared" si="32"/>
        <v>0.97500000000000031</v>
      </c>
      <c r="AM49" s="23">
        <f t="shared" si="33"/>
        <v>0.32217862101746525</v>
      </c>
      <c r="AN49" s="23">
        <f t="shared" si="34"/>
        <v>1.0544240638407161</v>
      </c>
      <c r="AO49" s="23">
        <f t="shared" si="35"/>
        <v>0.97500000000000031</v>
      </c>
      <c r="AP49" s="23">
        <f t="shared" si="36"/>
        <v>0.32376548105532793</v>
      </c>
      <c r="AQ49" s="23">
        <f t="shared" si="37"/>
        <v>1.0554490867229884</v>
      </c>
      <c r="AR49" s="23">
        <f t="shared" si="38"/>
        <v>1.0000000000000002</v>
      </c>
      <c r="AS49" s="23">
        <f t="shared" si="39"/>
        <v>0.35017733379545946</v>
      </c>
      <c r="AT49" s="23">
        <f t="shared" si="40"/>
        <v>1.1226241651040971</v>
      </c>
    </row>
    <row r="50" spans="2:46" x14ac:dyDescent="0.25">
      <c r="B50" s="21">
        <v>0.05</v>
      </c>
      <c r="C50" s="21">
        <v>1.5708</v>
      </c>
      <c r="D50" s="21">
        <v>-65.928868101907909</v>
      </c>
      <c r="G50" s="21">
        <v>0.05</v>
      </c>
      <c r="H50" s="23">
        <v>-7.7421702547697757E-2</v>
      </c>
      <c r="I50" s="23">
        <v>-7.7409588031450219E-2</v>
      </c>
      <c r="J50" s="21">
        <v>2.4229032495072967E-4</v>
      </c>
      <c r="K50" s="23">
        <v>-1.4417085323838119E-2</v>
      </c>
      <c r="N50" s="21">
        <v>0.05</v>
      </c>
      <c r="O50" s="21">
        <v>-6.7455957618339752</v>
      </c>
      <c r="P50" s="23">
        <v>3.7162930690746103E-2</v>
      </c>
      <c r="Q50" s="23">
        <v>7.2028393522685696E-2</v>
      </c>
      <c r="R50" s="23">
        <v>7.1264001934935206E-2</v>
      </c>
      <c r="S50" s="23">
        <v>0.10215710362123277</v>
      </c>
      <c r="W50" s="34">
        <f t="shared" si="21"/>
        <v>1.0000000000000002</v>
      </c>
      <c r="X50" s="28">
        <f t="shared" si="22"/>
        <v>0.32021161732459452</v>
      </c>
      <c r="AA50" s="21">
        <f t="shared" si="23"/>
        <v>1.0000000000000002</v>
      </c>
      <c r="AB50" s="26">
        <f>AF50</f>
        <v>0.3506463409117857</v>
      </c>
      <c r="AC50" s="21">
        <f t="shared" si="25"/>
        <v>0.34740935507438997</v>
      </c>
      <c r="AD50" s="21">
        <f>((AA49^2)+(AB49^2))</f>
        <v>0.99121382649737588</v>
      </c>
      <c r="AE50" s="21">
        <f>((AA50^2)+(AC50^2))</f>
        <v>1.120693259993204</v>
      </c>
      <c r="AF50" s="21">
        <f t="shared" si="28"/>
        <v>0.3506463409117857</v>
      </c>
      <c r="AI50" s="23">
        <f t="shared" si="29"/>
        <v>1.0000000000000002</v>
      </c>
      <c r="AJ50" s="28">
        <f t="shared" si="30"/>
        <v>0.35018254719729103</v>
      </c>
      <c r="AK50" s="23">
        <f>((AI50^2)+(AJ50^2))</f>
        <v>1.1226278163615835</v>
      </c>
      <c r="AL50" s="23">
        <f t="shared" si="32"/>
        <v>1.0250000000000001</v>
      </c>
      <c r="AM50" s="23">
        <f t="shared" si="33"/>
        <v>0.37824824260633061</v>
      </c>
      <c r="AN50" s="23">
        <f>((AL50^2)+(AM50^2))</f>
        <v>1.1936967330347779</v>
      </c>
      <c r="AO50" s="23">
        <f t="shared" si="35"/>
        <v>1.0250000000000001</v>
      </c>
      <c r="AP50" s="23">
        <f t="shared" si="36"/>
        <v>0.38002496552316045</v>
      </c>
      <c r="AQ50" s="23">
        <f>((AO50^2)+(AP50^2))</f>
        <v>1.1950439744208796</v>
      </c>
      <c r="AR50" s="23">
        <f t="shared" si="38"/>
        <v>1.0500000000000003</v>
      </c>
      <c r="AS50" s="23">
        <f t="shared" si="39"/>
        <v>0.40993474591833501</v>
      </c>
      <c r="AT50" s="23">
        <f t="shared" si="40"/>
        <v>1.2705464959111303</v>
      </c>
    </row>
    <row r="51" spans="2:46" x14ac:dyDescent="0.25">
      <c r="B51" s="21">
        <v>0.1</v>
      </c>
      <c r="C51" s="21">
        <v>-1.7256434050953955</v>
      </c>
      <c r="D51" s="21">
        <v>-2.184918852455338</v>
      </c>
      <c r="G51" s="21">
        <v>0.1</v>
      </c>
      <c r="H51" s="23">
        <v>-7.7776072422669942E-2</v>
      </c>
      <c r="I51" s="23">
        <v>-7.8493307573446858E-2</v>
      </c>
      <c r="J51" s="21">
        <v>-1.4344703015538279E-2</v>
      </c>
      <c r="K51" s="23">
        <v>-4.3114678349147804E-2</v>
      </c>
      <c r="N51" s="21">
        <v>0.1</v>
      </c>
      <c r="O51" s="21">
        <v>-6.3382724019521275</v>
      </c>
      <c r="P51" s="23">
        <v>6.1362183118832667E-2</v>
      </c>
      <c r="Q51" s="23">
        <v>8.9257165266700147E-2</v>
      </c>
      <c r="R51" s="23">
        <v>8.9031321652398424E-2</v>
      </c>
      <c r="S51" s="23">
        <v>0.11447188762666105</v>
      </c>
    </row>
    <row r="52" spans="2:46" x14ac:dyDescent="0.25">
      <c r="B52" s="21">
        <v>0.15000000000000002</v>
      </c>
      <c r="C52" s="21">
        <v>-1.8348893477181625</v>
      </c>
      <c r="D52" s="21">
        <v>-2.0247307492771744</v>
      </c>
      <c r="G52" s="21">
        <v>0.15000000000000002</v>
      </c>
      <c r="H52" s="23">
        <v>-7.9212556956787097E-2</v>
      </c>
      <c r="I52" s="23">
        <v>-8.1357826896976071E-2</v>
      </c>
      <c r="J52" s="21">
        <v>-4.290539880377961E-2</v>
      </c>
      <c r="K52" s="23">
        <v>-8.4361455343778938E-2</v>
      </c>
      <c r="N52" s="21">
        <v>0.15000000000000002</v>
      </c>
      <c r="O52" s="21">
        <v>-5.8365424489278528</v>
      </c>
      <c r="P52" s="23">
        <v>9.1056826444841532E-2</v>
      </c>
      <c r="Q52" s="23">
        <v>0.11920027905082924</v>
      </c>
      <c r="R52" s="23">
        <v>0.11977055393776451</v>
      </c>
      <c r="S52" s="23">
        <v>0.14734605600808062</v>
      </c>
    </row>
    <row r="53" spans="2:46" x14ac:dyDescent="0.25">
      <c r="B53" s="21">
        <v>0.2</v>
      </c>
      <c r="C53" s="21">
        <v>-1.9361258851820211</v>
      </c>
      <c r="D53" s="21">
        <v>-2.0628389586452962</v>
      </c>
      <c r="G53" s="21">
        <v>0.2</v>
      </c>
      <c r="H53" s="23">
        <v>-8.2394228310476061E-2</v>
      </c>
      <c r="I53" s="23">
        <v>-8.6592649958840029E-2</v>
      </c>
      <c r="J53" s="21">
        <v>-8.3968432967279488E-2</v>
      </c>
      <c r="K53" s="23">
        <v>-0.13620140672434616</v>
      </c>
      <c r="N53" s="21">
        <v>0.2</v>
      </c>
      <c r="O53" s="21">
        <v>-5.1657263137201639</v>
      </c>
      <c r="P53" s="23">
        <v>0.20360042070271456</v>
      </c>
      <c r="Q53" s="23">
        <v>0.28812989984765347</v>
      </c>
      <c r="R53" s="23">
        <v>0.31664600636672197</v>
      </c>
      <c r="S53" s="23">
        <v>0.58326207492805249</v>
      </c>
      <c r="V53" t="s">
        <v>19</v>
      </c>
      <c r="W53">
        <v>0.01</v>
      </c>
    </row>
    <row r="54" spans="2:46" x14ac:dyDescent="0.25">
      <c r="B54" s="21">
        <v>0.25</v>
      </c>
      <c r="C54" s="21">
        <v>-2.0392678331142857</v>
      </c>
      <c r="D54" s="21">
        <v>-2.1390352646210955</v>
      </c>
      <c r="G54" s="21">
        <v>0.25</v>
      </c>
      <c r="H54" s="23">
        <v>-8.7898474302766705E-2</v>
      </c>
      <c r="I54" s="23">
        <v>-9.467843926163387E-2</v>
      </c>
      <c r="J54" s="21">
        <v>-0.13559929917734331</v>
      </c>
      <c r="K54" s="23">
        <v>-0.19639681678705495</v>
      </c>
      <c r="N54" s="21">
        <v>0.25</v>
      </c>
      <c r="O54" s="21">
        <v>-3.271112216012003</v>
      </c>
      <c r="P54" s="23">
        <v>-7.7925875011719589E-2</v>
      </c>
      <c r="Q54" s="23">
        <v>-9.5778509028755399E-2</v>
      </c>
      <c r="R54" s="23">
        <v>-9.62424594073997E-2</v>
      </c>
      <c r="S54" s="23">
        <v>-0.11674643076697212</v>
      </c>
    </row>
    <row r="55" spans="2:46" x14ac:dyDescent="0.25">
      <c r="B55" s="21">
        <v>0.3</v>
      </c>
      <c r="C55" s="21">
        <v>-2.1462195963453405</v>
      </c>
      <c r="D55" s="21">
        <v>-2.2407624070879102</v>
      </c>
      <c r="G55" s="21">
        <v>0.3</v>
      </c>
      <c r="H55" s="23">
        <v>-9.6198377201876656E-2</v>
      </c>
      <c r="I55" s="23">
        <v>-0.10597751711479328</v>
      </c>
      <c r="J55" s="21">
        <v>-0.19558279825833239</v>
      </c>
      <c r="K55" s="23">
        <v>-0.26261837190419085</v>
      </c>
      <c r="N55" s="21">
        <v>0.3</v>
      </c>
      <c r="O55" s="21">
        <v>-3.8108635211571453</v>
      </c>
      <c r="P55" s="23">
        <v>-0.1452248982346839</v>
      </c>
      <c r="Q55" s="23">
        <v>-0.19122688351182829</v>
      </c>
      <c r="R55" s="23">
        <v>-0.1975945056655084</v>
      </c>
      <c r="S55" s="23">
        <v>-0.27982949754088726</v>
      </c>
    </row>
    <row r="56" spans="2:46" x14ac:dyDescent="0.25">
      <c r="B56" s="21">
        <v>0.35</v>
      </c>
      <c r="C56" s="21">
        <v>-2.258257716699736</v>
      </c>
      <c r="D56" s="21">
        <v>-2.3693308473383778</v>
      </c>
      <c r="G56" s="21">
        <v>0.35</v>
      </c>
      <c r="H56" s="23">
        <v>-0.10765340645593974</v>
      </c>
      <c r="I56" s="23">
        <v>-0.1207339001706455</v>
      </c>
      <c r="J56" s="21">
        <v>-0.26160987429411531</v>
      </c>
      <c r="K56" s="23">
        <v>-0.33261564791906401</v>
      </c>
      <c r="N56" s="21">
        <v>0.35</v>
      </c>
      <c r="O56" s="21">
        <v>-4.9409482461700485</v>
      </c>
      <c r="P56" s="23">
        <v>0.44276563240575789</v>
      </c>
      <c r="Q56" s="23">
        <v>0.98568116698019359</v>
      </c>
      <c r="R56" s="23">
        <v>-1.5207566607712455</v>
      </c>
      <c r="S56" s="23">
        <v>0.21945056633218998</v>
      </c>
      <c r="V56" s="29"/>
      <c r="W56" s="23" t="s">
        <v>0</v>
      </c>
      <c r="X56" s="23" t="s">
        <v>1</v>
      </c>
      <c r="AA56" s="21" t="s">
        <v>50</v>
      </c>
      <c r="AB56" s="21" t="s">
        <v>51</v>
      </c>
      <c r="AC56" s="21" t="s">
        <v>52</v>
      </c>
      <c r="AD56" s="21" t="s">
        <v>53</v>
      </c>
      <c r="AE56" s="21" t="s">
        <v>54</v>
      </c>
      <c r="AF56" s="21" t="s">
        <v>55</v>
      </c>
      <c r="AI56" s="21" t="s">
        <v>50</v>
      </c>
      <c r="AJ56" s="21" t="s">
        <v>51</v>
      </c>
      <c r="AK56" s="21" t="s">
        <v>42</v>
      </c>
      <c r="AL56" s="21" t="s">
        <v>56</v>
      </c>
      <c r="AM56" s="21" t="s">
        <v>57</v>
      </c>
      <c r="AN56" s="21" t="s">
        <v>43</v>
      </c>
      <c r="AO56" s="21" t="s">
        <v>58</v>
      </c>
      <c r="AP56" s="21" t="s">
        <v>59</v>
      </c>
      <c r="AQ56" s="21" t="s">
        <v>44</v>
      </c>
      <c r="AR56" s="21" t="s">
        <v>60</v>
      </c>
      <c r="AS56" s="21" t="s">
        <v>61</v>
      </c>
      <c r="AT56" s="21" t="s">
        <v>45</v>
      </c>
    </row>
    <row r="57" spans="2:46" x14ac:dyDescent="0.25">
      <c r="B57" s="21">
        <v>0.39999999999999997</v>
      </c>
      <c r="C57" s="21">
        <v>-2.3767242590666546</v>
      </c>
      <c r="D57" s="21">
        <v>-2.5315164924984925</v>
      </c>
      <c r="G57" s="21">
        <v>0.39999999999999997</v>
      </c>
      <c r="H57" s="23">
        <v>-0.12250904451126922</v>
      </c>
      <c r="I57" s="23">
        <v>-0.13908132469100484</v>
      </c>
      <c r="J57" s="21">
        <v>-0.33144560359471226</v>
      </c>
      <c r="K57" s="23">
        <v>-0.40435035889261922</v>
      </c>
      <c r="N57" s="21">
        <v>0.39999999999999997</v>
      </c>
      <c r="O57" s="21">
        <v>-5.5702658512170835</v>
      </c>
      <c r="P57" s="23">
        <v>0.21693426706378072</v>
      </c>
      <c r="Q57" s="23">
        <v>0.24375273997656333</v>
      </c>
      <c r="R57" s="23">
        <v>0.24581756980275576</v>
      </c>
      <c r="S57" s="23">
        <v>0.27738919889809127</v>
      </c>
      <c r="V57" s="29"/>
      <c r="W57" s="23">
        <v>0</v>
      </c>
      <c r="X57" s="23">
        <v>0</v>
      </c>
      <c r="AA57" s="21">
        <v>0</v>
      </c>
      <c r="AB57" s="21">
        <v>0</v>
      </c>
      <c r="AC57" s="21"/>
      <c r="AD57" s="21"/>
      <c r="AE57" s="21"/>
      <c r="AF57" s="21"/>
      <c r="AI57" s="23">
        <v>0</v>
      </c>
      <c r="AJ57" s="23">
        <v>0</v>
      </c>
      <c r="AK57" s="23">
        <f>((AI57^2)+(AJ57^2))</f>
        <v>0</v>
      </c>
      <c r="AL57" s="23">
        <f>AI57+$AD$12/2</f>
        <v>0</v>
      </c>
      <c r="AM57" s="23">
        <f>AJ57+AK57*$AD$12/2</f>
        <v>0</v>
      </c>
      <c r="AN57" s="23">
        <f>((AL57^2)+(AM57^2))</f>
        <v>0</v>
      </c>
      <c r="AO57" s="23">
        <f>AI57+$AD$12/2</f>
        <v>0</v>
      </c>
      <c r="AP57" s="23">
        <f>AJ57+AN57*$AD$12/2</f>
        <v>0</v>
      </c>
      <c r="AQ57" s="23">
        <f>((AO57^2)+(AP57^2))</f>
        <v>0</v>
      </c>
      <c r="AR57" s="23">
        <f>AI57+$AD$12</f>
        <v>0</v>
      </c>
      <c r="AS57" s="23">
        <f>AJ57+AQ57*$AD$12</f>
        <v>0</v>
      </c>
      <c r="AT57" s="23">
        <f>((AR57^2)+(AS57^2))</f>
        <v>0</v>
      </c>
    </row>
    <row r="58" spans="2:46" x14ac:dyDescent="0.25">
      <c r="B58" s="21">
        <v>0.44999999999999996</v>
      </c>
      <c r="C58" s="21">
        <v>-2.5033000836915793</v>
      </c>
      <c r="D58" s="21">
        <v>-2.739645378511629</v>
      </c>
      <c r="G58" s="21">
        <v>0.44999999999999996</v>
      </c>
      <c r="H58" s="23">
        <v>-0.14090394357345251</v>
      </c>
      <c r="I58" s="23">
        <v>-0.16105700000660483</v>
      </c>
      <c r="J58" s="21">
        <v>-0.40306112866304622</v>
      </c>
      <c r="K58" s="23">
        <v>-0.47608345094672716</v>
      </c>
      <c r="N58" s="21">
        <v>0.44999999999999996</v>
      </c>
      <c r="O58" s="21">
        <v>-4.2052688992284644</v>
      </c>
      <c r="P58" s="23">
        <v>-0.56102943491862112</v>
      </c>
      <c r="Q58" s="23">
        <v>7.3745107187754266</v>
      </c>
      <c r="R58" s="23">
        <v>-1.0367604897985159E-2</v>
      </c>
      <c r="S58" s="23">
        <v>-1.0713031842689189</v>
      </c>
      <c r="V58" s="29"/>
      <c r="W58" s="23">
        <f>W57+$W$53</f>
        <v>0.01</v>
      </c>
      <c r="X58" s="23">
        <f>X57+($W$53*((W57^2)+(X57^2)))</f>
        <v>0</v>
      </c>
      <c r="AA58" s="21">
        <f>AA57+$W$53</f>
        <v>0.01</v>
      </c>
      <c r="AB58" s="21">
        <f>AF58</f>
        <v>5.0000000000000008E-7</v>
      </c>
      <c r="AC58" s="21">
        <f>AB57+($W$53*((AA57^2)+(AB57^2)))</f>
        <v>0</v>
      </c>
      <c r="AD58" s="21">
        <f>((AA57^2)+(AB57^2))</f>
        <v>0</v>
      </c>
      <c r="AE58" s="21">
        <f>((AA58^2)+(AC58^2))</f>
        <v>1E-4</v>
      </c>
      <c r="AF58" s="21">
        <f>AB57+($W$53/2)*(AD58+AE58)</f>
        <v>5.0000000000000008E-7</v>
      </c>
      <c r="AI58" s="23">
        <f>AI57+$W$53</f>
        <v>0.01</v>
      </c>
      <c r="AJ58" s="23">
        <f>AJ57+$W$53/6*(AK57+2*AN57+2*AQ57+AT57)</f>
        <v>0</v>
      </c>
      <c r="AK58" s="23">
        <f>((AI58^2)+(AJ58^2))</f>
        <v>1E-4</v>
      </c>
      <c r="AL58" s="23">
        <f>AI58+$W$53/2</f>
        <v>1.4999999999999999E-2</v>
      </c>
      <c r="AM58" s="23">
        <f>AJ58+AK58*$W$53/2</f>
        <v>5.0000000000000008E-7</v>
      </c>
      <c r="AN58" s="23">
        <f>((AL58^2)+(AM58^2))</f>
        <v>2.2500000024999999E-4</v>
      </c>
      <c r="AO58" s="23">
        <f>AI58+$W$53/2</f>
        <v>1.4999999999999999E-2</v>
      </c>
      <c r="AP58" s="23">
        <f>AJ58+AN58*$W$53/2</f>
        <v>1.12500000125E-6</v>
      </c>
      <c r="AQ58" s="23">
        <f>((AO58^2)+(AP58^2))</f>
        <v>2.25000001265625E-4</v>
      </c>
      <c r="AR58" s="23">
        <f>AI58+$W$53</f>
        <v>0.02</v>
      </c>
      <c r="AS58" s="23">
        <f>AJ58+AQ58*$W$53</f>
        <v>2.2500000126562499E-6</v>
      </c>
      <c r="AT58" s="23">
        <f>((AR58^2)+(AS58^2))</f>
        <v>4.0000000506250008E-4</v>
      </c>
    </row>
    <row r="59" spans="2:46" x14ac:dyDescent="0.25">
      <c r="B59" s="21">
        <v>0.49999999999999994</v>
      </c>
      <c r="C59" s="21">
        <v>-2.6402823526171608</v>
      </c>
      <c r="D59" s="21">
        <v>-3.0150274302076276</v>
      </c>
      <c r="G59" s="21">
        <v>0.49999999999999994</v>
      </c>
      <c r="H59" s="23">
        <v>-0.16288255806369684</v>
      </c>
      <c r="I59" s="23">
        <v>-0.18661859303554118</v>
      </c>
      <c r="J59" s="21">
        <v>-0.47472069943688694</v>
      </c>
      <c r="K59" s="23">
        <v>-0.54641600291887593</v>
      </c>
      <c r="N59" s="21">
        <v>0.49999999999999994</v>
      </c>
      <c r="O59" s="21">
        <v>9.1711994267981893</v>
      </c>
      <c r="P59" s="23">
        <v>0.69087123753554081</v>
      </c>
      <c r="Q59" s="23">
        <v>0.8204283417687257</v>
      </c>
      <c r="R59" s="23">
        <v>0.83523723747504264</v>
      </c>
      <c r="S59" s="23">
        <v>1.3760546165272127</v>
      </c>
      <c r="V59" s="29"/>
      <c r="W59" s="23">
        <f>W58+$W$53</f>
        <v>0.02</v>
      </c>
      <c r="X59" s="23">
        <f t="shared" ref="X59:X77" si="41">X58+($W$53*((W58^2)+(X58^2)))</f>
        <v>1.0000000000000002E-6</v>
      </c>
      <c r="AA59" s="21">
        <f t="shared" ref="AA59:AA77" si="42">AA58+$W$53</f>
        <v>0.02</v>
      </c>
      <c r="AB59" s="21">
        <f t="shared" ref="AB59:AB77" si="43">AF59</f>
        <v>3.0000000124999999E-6</v>
      </c>
      <c r="AC59" s="21">
        <f t="shared" ref="AC59:AC77" si="44">AB58+($W$53*((AA58^2)+(AB58^2)))</f>
        <v>1.5000000025000002E-6</v>
      </c>
      <c r="AD59" s="21">
        <f t="shared" ref="AD59:AD77" si="45">((AA58^2)+(AB58^2))</f>
        <v>1.0000000025E-4</v>
      </c>
      <c r="AE59" s="21">
        <f t="shared" ref="AE59:AE77" si="46">((AA59^2)+(AC59^2))</f>
        <v>4.0000000225000001E-4</v>
      </c>
      <c r="AF59" s="21">
        <f t="shared" ref="AF59:AF77" si="47">AB58+($W$53/2)*(AD59+AE59)</f>
        <v>3.0000000124999999E-6</v>
      </c>
      <c r="AI59" s="23">
        <f t="shared" ref="AI59:AI77" si="48">AI58+$W$53</f>
        <v>0.02</v>
      </c>
      <c r="AJ59" s="23">
        <f t="shared" ref="AJ59:AJ77" si="49">AJ58+$W$53/6*(AK58+2*AN58+2*AQ58+AT58)</f>
        <v>2.3333333468229169E-6</v>
      </c>
      <c r="AK59" s="23">
        <f t="shared" ref="AK59:AK77" si="50">((AI59^2)+(AJ59^2))</f>
        <v>4.000000054444445E-4</v>
      </c>
      <c r="AL59" s="23">
        <f t="shared" ref="AL59:AL77" si="51">AI59+$W$53/2</f>
        <v>2.5000000000000001E-2</v>
      </c>
      <c r="AM59" s="23">
        <f t="shared" ref="AM59:AM77" si="52">AJ59+AK59*$W$53/2</f>
        <v>4.3333333740451399E-6</v>
      </c>
      <c r="AN59" s="23">
        <f t="shared" ref="AN59:AN77" si="53">((AL59^2)+(AM59^2))</f>
        <v>6.2500001877777828E-4</v>
      </c>
      <c r="AO59" s="23">
        <f t="shared" ref="AO59:AO77" si="54">AI59+$W$53/2</f>
        <v>2.5000000000000001E-2</v>
      </c>
      <c r="AP59" s="23">
        <f t="shared" ref="AP59:AP77" si="55">AJ59+AN59*$W$53/2</f>
        <v>5.4583334407118085E-6</v>
      </c>
      <c r="AQ59" s="23">
        <f t="shared" ref="AQ59:AQ77" si="56">((AO59^2)+(AP59^2))</f>
        <v>6.2500002979340408E-4</v>
      </c>
      <c r="AR59" s="23">
        <f t="shared" ref="AR59:AR77" si="57">AI59+$W$53</f>
        <v>0.03</v>
      </c>
      <c r="AS59" s="23">
        <f t="shared" ref="AS59:AS77" si="58">AJ59+AQ59*$W$53</f>
        <v>8.5833336447569579E-6</v>
      </c>
      <c r="AT59" s="23">
        <f t="shared" ref="AT59:AT77" si="59">((AR59^2)+(AS59^2))</f>
        <v>9.0000007367361645E-4</v>
      </c>
    </row>
    <row r="60" spans="2:46" x14ac:dyDescent="0.25">
      <c r="B60" s="21">
        <v>0.54999999999999993</v>
      </c>
      <c r="C60" s="21">
        <v>-2.791033724127542</v>
      </c>
      <c r="D60" s="21">
        <v>-3.3967362003180201</v>
      </c>
      <c r="G60" s="21">
        <v>0.54999999999999993</v>
      </c>
      <c r="H60" s="23">
        <v>-0.1884109756225909</v>
      </c>
      <c r="I60" s="23">
        <v>-0.21566215242425105</v>
      </c>
      <c r="J60" s="21">
        <v>-0.54502353603320264</v>
      </c>
      <c r="K60" s="23">
        <v>-0.61429082230825072</v>
      </c>
      <c r="N60" s="21">
        <v>0.54999999999999993</v>
      </c>
      <c r="O60" s="21">
        <v>14.204020820580709</v>
      </c>
      <c r="P60" s="23">
        <v>-3.5070449350538491</v>
      </c>
      <c r="Q60" s="23">
        <v>-0.59191108019091165</v>
      </c>
      <c r="R60" s="23">
        <v>-1.5133363258443393</v>
      </c>
      <c r="S60" s="23">
        <v>-0.62784858707320901</v>
      </c>
      <c r="V60" s="29"/>
      <c r="W60" s="23">
        <f t="shared" ref="W60:W77" si="60">W59+$W$53</f>
        <v>0.03</v>
      </c>
      <c r="X60" s="23">
        <f t="shared" si="41"/>
        <v>5.0000000100000011E-6</v>
      </c>
      <c r="AA60" s="21">
        <f t="shared" si="42"/>
        <v>0.03</v>
      </c>
      <c r="AB60" s="21">
        <f t="shared" si="43"/>
        <v>9.5000003025000062E-6</v>
      </c>
      <c r="AC60" s="21">
        <f t="shared" si="44"/>
        <v>7.0000001025000006E-6</v>
      </c>
      <c r="AD60" s="21">
        <f t="shared" si="45"/>
        <v>4.0000000900000009E-4</v>
      </c>
      <c r="AE60" s="21">
        <f t="shared" si="46"/>
        <v>9.0000004900000141E-4</v>
      </c>
      <c r="AF60" s="21">
        <f t="shared" si="47"/>
        <v>9.5000003025000062E-6</v>
      </c>
      <c r="AI60" s="23">
        <f t="shared" si="48"/>
        <v>0.03</v>
      </c>
      <c r="AJ60" s="23">
        <f t="shared" si="49"/>
        <v>8.6666669739236275E-6</v>
      </c>
      <c r="AK60" s="23">
        <f t="shared" si="50"/>
        <v>9.0000007511111641E-4</v>
      </c>
      <c r="AL60" s="23">
        <f t="shared" si="51"/>
        <v>3.4999999999999996E-2</v>
      </c>
      <c r="AM60" s="23">
        <f t="shared" si="52"/>
        <v>1.3166667349479209E-5</v>
      </c>
      <c r="AN60" s="23">
        <f t="shared" si="53"/>
        <v>1.2250001733611288E-3</v>
      </c>
      <c r="AO60" s="23">
        <f t="shared" si="54"/>
        <v>3.4999999999999996E-2</v>
      </c>
      <c r="AP60" s="23">
        <f t="shared" si="55"/>
        <v>1.4791667840729271E-5</v>
      </c>
      <c r="AQ60" s="23">
        <f t="shared" si="56"/>
        <v>1.2250002187934373E-3</v>
      </c>
      <c r="AR60" s="23">
        <f t="shared" si="57"/>
        <v>0.04</v>
      </c>
      <c r="AS60" s="23">
        <f t="shared" si="58"/>
        <v>2.0916669161857999E-5</v>
      </c>
      <c r="AT60" s="23">
        <f t="shared" si="59"/>
        <v>1.6000004375070489E-3</v>
      </c>
    </row>
    <row r="61" spans="2:46" x14ac:dyDescent="0.25">
      <c r="B61" s="21">
        <v>0.6</v>
      </c>
      <c r="C61" s="21">
        <v>-2.9608705341434431</v>
      </c>
      <c r="D61" s="21">
        <v>-3.9650288821855066</v>
      </c>
      <c r="G61" s="21">
        <v>0.6</v>
      </c>
      <c r="H61" s="23">
        <v>-0.21739383458112724</v>
      </c>
      <c r="I61" s="23">
        <v>-0.24803918255919696</v>
      </c>
      <c r="J61" s="21">
        <v>-0.61290695956139463</v>
      </c>
      <c r="K61" s="23">
        <v>-0.67896544343716891</v>
      </c>
      <c r="N61" s="21">
        <v>0.6</v>
      </c>
      <c r="O61" s="21">
        <v>7.6121549539100739</v>
      </c>
      <c r="P61" s="23">
        <v>-0.85195875474930105</v>
      </c>
      <c r="Q61" s="23">
        <v>-0.50920936767025327</v>
      </c>
      <c r="R61" s="23">
        <v>-0.60260498434900189</v>
      </c>
      <c r="S61" s="23">
        <v>-0.45585919375931511</v>
      </c>
      <c r="V61" s="29"/>
      <c r="W61" s="23">
        <f t="shared" si="60"/>
        <v>0.04</v>
      </c>
      <c r="X61" s="23">
        <f t="shared" si="41"/>
        <v>1.4000000260000002E-5</v>
      </c>
      <c r="AA61" s="21">
        <f t="shared" si="42"/>
        <v>0.04</v>
      </c>
      <c r="AB61" s="21">
        <f t="shared" si="43"/>
        <v>2.2000002465000256E-5</v>
      </c>
      <c r="AC61" s="21">
        <f t="shared" si="44"/>
        <v>1.8500001205000064E-5</v>
      </c>
      <c r="AD61" s="21">
        <f t="shared" si="45"/>
        <v>9.0000009025000569E-4</v>
      </c>
      <c r="AE61" s="21">
        <f t="shared" si="46"/>
        <v>1.6000003422500446E-3</v>
      </c>
      <c r="AF61" s="21">
        <f t="shared" si="47"/>
        <v>2.2000002465000256E-5</v>
      </c>
      <c r="AI61" s="23">
        <f t="shared" si="48"/>
        <v>0.04</v>
      </c>
      <c r="AJ61" s="23">
        <f t="shared" si="49"/>
        <v>2.1000002468802454E-5</v>
      </c>
      <c r="AK61" s="23">
        <f t="shared" si="50"/>
        <v>1.6000004410001037E-3</v>
      </c>
      <c r="AL61" s="23">
        <f t="shared" si="51"/>
        <v>4.4999999999999998E-2</v>
      </c>
      <c r="AM61" s="23">
        <f t="shared" si="52"/>
        <v>2.9000004673802971E-5</v>
      </c>
      <c r="AN61" s="23">
        <f t="shared" si="53"/>
        <v>2.025000841000271E-3</v>
      </c>
      <c r="AO61" s="23">
        <f t="shared" si="54"/>
        <v>4.4999999999999998E-2</v>
      </c>
      <c r="AP61" s="23">
        <f t="shared" si="55"/>
        <v>3.1125006673803807E-5</v>
      </c>
      <c r="AQ61" s="23">
        <f t="shared" si="56"/>
        <v>2.0250009687660404E-3</v>
      </c>
      <c r="AR61" s="23">
        <f t="shared" si="57"/>
        <v>0.05</v>
      </c>
      <c r="AS61" s="23">
        <f t="shared" si="58"/>
        <v>4.1250012156462861E-5</v>
      </c>
      <c r="AT61" s="23">
        <f t="shared" si="59"/>
        <v>2.5000017015635034E-3</v>
      </c>
    </row>
    <row r="62" spans="2:46" x14ac:dyDescent="0.25">
      <c r="B62" s="21">
        <v>0.65</v>
      </c>
      <c r="C62" s="21">
        <v>-3.1591219782527187</v>
      </c>
      <c r="D62" s="21">
        <v>-4.9179465608003969</v>
      </c>
      <c r="G62" s="21">
        <v>0.65</v>
      </c>
      <c r="H62" s="23">
        <v>-0.24969064465609134</v>
      </c>
      <c r="I62" s="23">
        <v>-0.28357169661549469</v>
      </c>
      <c r="J62" s="21">
        <v>-0.67762103918806726</v>
      </c>
      <c r="K62" s="23">
        <v>-0.73996797269932113</v>
      </c>
      <c r="N62" s="21">
        <v>0.65</v>
      </c>
      <c r="O62" s="21">
        <v>4.506687678737598</v>
      </c>
      <c r="P62" s="23">
        <v>-1.6326038195648935</v>
      </c>
      <c r="Q62" s="23">
        <v>0.91373450957592584</v>
      </c>
      <c r="R62" s="23">
        <v>-0.56997935351335172</v>
      </c>
      <c r="S62" s="23">
        <v>2.756877948316292</v>
      </c>
      <c r="V62" s="29"/>
      <c r="W62" s="23">
        <f t="shared" si="60"/>
        <v>0.05</v>
      </c>
      <c r="X62" s="23">
        <f t="shared" si="41"/>
        <v>3.0000002220000074E-5</v>
      </c>
      <c r="AA62" s="21">
        <f t="shared" si="42"/>
        <v>0.05</v>
      </c>
      <c r="AB62" s="21">
        <f t="shared" si="43"/>
        <v>4.250001210500358E-5</v>
      </c>
      <c r="AC62" s="21">
        <f t="shared" si="44"/>
        <v>3.8000007305001346E-5</v>
      </c>
      <c r="AD62" s="21">
        <f t="shared" si="45"/>
        <v>1.6000004840001085E-3</v>
      </c>
      <c r="AE62" s="21">
        <f t="shared" si="46"/>
        <v>2.5000014440005555E-3</v>
      </c>
      <c r="AF62" s="21">
        <f t="shared" si="47"/>
        <v>4.250001210500358E-5</v>
      </c>
      <c r="AI62" s="23">
        <f t="shared" si="48"/>
        <v>0.05</v>
      </c>
      <c r="AJ62" s="23">
        <f t="shared" si="49"/>
        <v>4.1333345405629505E-5</v>
      </c>
      <c r="AK62" s="23">
        <f t="shared" si="50"/>
        <v>2.5000017084454429E-3</v>
      </c>
      <c r="AL62" s="23">
        <f t="shared" si="51"/>
        <v>5.5E-2</v>
      </c>
      <c r="AM62" s="23">
        <f t="shared" si="52"/>
        <v>5.3833353947856719E-5</v>
      </c>
      <c r="AN62" s="23">
        <f t="shared" si="53"/>
        <v>3.0250028980299973E-3</v>
      </c>
      <c r="AO62" s="23">
        <f t="shared" si="54"/>
        <v>5.5E-2</v>
      </c>
      <c r="AP62" s="23">
        <f t="shared" si="55"/>
        <v>5.6458359895779493E-5</v>
      </c>
      <c r="AQ62" s="23">
        <f t="shared" si="56"/>
        <v>3.0250031875464021E-3</v>
      </c>
      <c r="AR62" s="23">
        <f t="shared" si="57"/>
        <v>6.0000000000000005E-2</v>
      </c>
      <c r="AS62" s="23">
        <f t="shared" si="58"/>
        <v>7.1583377281093528E-5</v>
      </c>
      <c r="AT62" s="23">
        <f t="shared" si="59"/>
        <v>3.6000051241799036E-3</v>
      </c>
    </row>
    <row r="63" spans="2:46" x14ac:dyDescent="0.25">
      <c r="B63" s="21">
        <v>0.70000000000000007</v>
      </c>
      <c r="C63" s="21">
        <v>-3.4050193062927385</v>
      </c>
      <c r="D63" s="21">
        <v>-6.9337614923427333</v>
      </c>
      <c r="G63" s="21">
        <v>0.70000000000000007</v>
      </c>
      <c r="H63" s="23">
        <v>-0.28513036995327606</v>
      </c>
      <c r="I63" s="23">
        <v>-0.32206466294072844</v>
      </c>
      <c r="J63" s="21">
        <v>-0.73868585974904755</v>
      </c>
      <c r="K63" s="23">
        <v>-0.79704574214933077</v>
      </c>
      <c r="N63" s="21">
        <v>0.70000000000000007</v>
      </c>
      <c r="O63" s="21">
        <v>7.134774029396592</v>
      </c>
      <c r="P63" s="23">
        <v>-0.49872893361767395</v>
      </c>
      <c r="Q63" s="23">
        <v>-0.43328313461268891</v>
      </c>
      <c r="R63" s="23">
        <v>-0.44108920219480152</v>
      </c>
      <c r="S63" s="23">
        <v>-0.40560474475917146</v>
      </c>
      <c r="V63" s="29"/>
      <c r="W63" s="23">
        <f t="shared" si="60"/>
        <v>6.0000000000000005E-2</v>
      </c>
      <c r="X63" s="23">
        <f t="shared" si="41"/>
        <v>5.5000011220001404E-5</v>
      </c>
      <c r="AA63" s="21">
        <f t="shared" si="42"/>
        <v>6.0000000000000005E-2</v>
      </c>
      <c r="AB63" s="21">
        <f t="shared" si="43"/>
        <v>7.3000043917529104E-5</v>
      </c>
      <c r="AC63" s="21">
        <f t="shared" si="44"/>
        <v>6.7500030167513874E-5</v>
      </c>
      <c r="AD63" s="21">
        <f t="shared" si="45"/>
        <v>2.5000018062510294E-3</v>
      </c>
      <c r="AE63" s="21">
        <f t="shared" si="46"/>
        <v>3.6000045562540736E-3</v>
      </c>
      <c r="AF63" s="21">
        <f t="shared" si="47"/>
        <v>7.3000043917529104E-5</v>
      </c>
      <c r="AI63" s="23">
        <f t="shared" si="48"/>
        <v>6.0000000000000005E-2</v>
      </c>
      <c r="AJ63" s="23">
        <f t="shared" si="49"/>
        <v>7.1666710411926417E-5</v>
      </c>
      <c r="AK63" s="23">
        <f t="shared" si="50"/>
        <v>3.600005136117382E-3</v>
      </c>
      <c r="AL63" s="23">
        <f t="shared" si="51"/>
        <v>6.5000000000000002E-2</v>
      </c>
      <c r="AM63" s="23">
        <f t="shared" si="52"/>
        <v>8.9666736092513323E-5</v>
      </c>
      <c r="AN63" s="23">
        <f t="shared" si="53"/>
        <v>4.2250080401235622E-3</v>
      </c>
      <c r="AO63" s="23">
        <f t="shared" si="54"/>
        <v>6.5000000000000002E-2</v>
      </c>
      <c r="AP63" s="23">
        <f t="shared" si="55"/>
        <v>9.2791750612544234E-5</v>
      </c>
      <c r="AQ63" s="23">
        <f t="shared" si="56"/>
        <v>4.2250086103089819E-3</v>
      </c>
      <c r="AR63" s="23">
        <f t="shared" si="57"/>
        <v>7.0000000000000007E-2</v>
      </c>
      <c r="AS63" s="23">
        <f t="shared" si="58"/>
        <v>1.1391679651501623E-4</v>
      </c>
      <c r="AT63" s="23">
        <f t="shared" si="59"/>
        <v>4.9000129770365285E-3</v>
      </c>
    </row>
    <row r="64" spans="2:46" x14ac:dyDescent="0.25">
      <c r="B64" s="21">
        <v>0.75000000000000011</v>
      </c>
      <c r="C64" s="21">
        <v>-3.7517073809098753</v>
      </c>
      <c r="D64" s="21">
        <v>-15.326069672783897</v>
      </c>
      <c r="G64" s="21">
        <v>0.75000000000000011</v>
      </c>
      <c r="H64" s="23">
        <v>-0.32352366000073551</v>
      </c>
      <c r="I64" s="23">
        <v>-0.36331571998644391</v>
      </c>
      <c r="J64" s="21">
        <v>-0.79584119971416745</v>
      </c>
      <c r="K64" s="23">
        <v>-0.85011415038623317</v>
      </c>
      <c r="N64" s="21">
        <v>0.75000000000000011</v>
      </c>
      <c r="O64" s="21">
        <v>4.7310601442136022</v>
      </c>
      <c r="P64" s="23">
        <v>-0.75572457474170374</v>
      </c>
      <c r="Q64" s="23">
        <v>-1.5399727959119383</v>
      </c>
      <c r="R64" s="23">
        <v>9.692040703059595</v>
      </c>
      <c r="S64" s="23">
        <v>-3.0295138256184835</v>
      </c>
      <c r="V64" s="29"/>
      <c r="W64" s="23">
        <f t="shared" si="60"/>
        <v>7.0000000000000007E-2</v>
      </c>
      <c r="X64" s="23">
        <f t="shared" si="41"/>
        <v>9.1000041470013746E-5</v>
      </c>
      <c r="AA64" s="21">
        <f t="shared" si="42"/>
        <v>7.0000000000000007E-2</v>
      </c>
      <c r="AB64" s="21">
        <f t="shared" si="43"/>
        <v>1.1550012996766712E-4</v>
      </c>
      <c r="AC64" s="21">
        <f t="shared" si="44"/>
        <v>1.0900009720759323E-4</v>
      </c>
      <c r="AD64" s="21">
        <f t="shared" si="45"/>
        <v>3.6000053290064127E-3</v>
      </c>
      <c r="AE64" s="21">
        <f t="shared" si="46"/>
        <v>4.9000118810211919E-3</v>
      </c>
      <c r="AF64" s="21">
        <f t="shared" si="47"/>
        <v>1.1550012996766712E-4</v>
      </c>
      <c r="AI64" s="23">
        <f t="shared" si="48"/>
        <v>7.0000000000000007E-2</v>
      </c>
      <c r="AJ64" s="23">
        <f t="shared" si="49"/>
        <v>1.1400012943529142E-4</v>
      </c>
      <c r="AK64" s="23">
        <f t="shared" si="50"/>
        <v>4.9000129960295119E-3</v>
      </c>
      <c r="AL64" s="23">
        <f t="shared" si="51"/>
        <v>7.5000000000000011E-2</v>
      </c>
      <c r="AM64" s="23">
        <f t="shared" si="52"/>
        <v>1.3850019441543897E-4</v>
      </c>
      <c r="AN64" s="23">
        <f t="shared" si="53"/>
        <v>5.6250191823038545E-3</v>
      </c>
      <c r="AO64" s="23">
        <f t="shared" si="54"/>
        <v>7.5000000000000011E-2</v>
      </c>
      <c r="AP64" s="23">
        <f t="shared" si="55"/>
        <v>1.4212522534681068E-4</v>
      </c>
      <c r="AQ64" s="23">
        <f t="shared" si="56"/>
        <v>5.6250201995796814E-3</v>
      </c>
      <c r="AR64" s="23">
        <f t="shared" si="57"/>
        <v>0.08</v>
      </c>
      <c r="AS64" s="23">
        <f t="shared" si="58"/>
        <v>1.7025033143108824E-4</v>
      </c>
      <c r="AT64" s="23">
        <f t="shared" si="59"/>
        <v>6.4000289851753531E-3</v>
      </c>
    </row>
    <row r="65" spans="2:46" x14ac:dyDescent="0.25">
      <c r="B65" s="21">
        <v>0.80000000000000016</v>
      </c>
      <c r="C65" s="21">
        <v>-4.51801086454907</v>
      </c>
      <c r="D65" s="21">
        <v>11.880705861313761</v>
      </c>
      <c r="G65" s="21">
        <v>0.80000000000000016</v>
      </c>
      <c r="H65" s="23">
        <v>-0.36467254375324554</v>
      </c>
      <c r="I65" s="23">
        <v>-0.40712234250344209</v>
      </c>
      <c r="J65" s="21">
        <v>-0.84899597500393065</v>
      </c>
      <c r="K65" s="23">
        <v>-0.89921033205194834</v>
      </c>
      <c r="N65" s="21">
        <v>0.80000000000000016</v>
      </c>
      <c r="O65" s="21">
        <v>17.627819845519582</v>
      </c>
      <c r="P65" s="23">
        <v>-1.5338113669934814</v>
      </c>
      <c r="Q65" s="23">
        <v>-4.8674288639045216</v>
      </c>
      <c r="R65" s="23">
        <v>9.4359932665350996</v>
      </c>
      <c r="S65" s="23">
        <v>-5.5899949468397692</v>
      </c>
      <c r="V65" s="29"/>
      <c r="W65" s="23">
        <f t="shared" si="60"/>
        <v>0.08</v>
      </c>
      <c r="X65" s="23">
        <f t="shared" si="41"/>
        <v>1.4000012428008922E-4</v>
      </c>
      <c r="AA65" s="21">
        <f t="shared" si="42"/>
        <v>0.08</v>
      </c>
      <c r="AB65" s="21">
        <f t="shared" si="43"/>
        <v>1.7200033197075048E-4</v>
      </c>
      <c r="AC65" s="21">
        <f t="shared" si="44"/>
        <v>1.6450026337046735E-4</v>
      </c>
      <c r="AD65" s="21">
        <f t="shared" si="45"/>
        <v>4.9000133402800228E-3</v>
      </c>
      <c r="AE65" s="21">
        <f t="shared" si="46"/>
        <v>6.4000270603366488E-3</v>
      </c>
      <c r="AF65" s="21">
        <f t="shared" si="47"/>
        <v>1.7200033197075048E-4</v>
      </c>
      <c r="AI65" s="23">
        <f t="shared" si="48"/>
        <v>0.08</v>
      </c>
      <c r="AJ65" s="23">
        <f t="shared" si="49"/>
        <v>1.7033366401024465E-4</v>
      </c>
      <c r="AK65" s="23">
        <f t="shared" si="50"/>
        <v>6.4000290135570953E-3</v>
      </c>
      <c r="AL65" s="23">
        <f t="shared" si="51"/>
        <v>8.5000000000000006E-2</v>
      </c>
      <c r="AM65" s="23">
        <f t="shared" si="52"/>
        <v>2.0233380907803012E-4</v>
      </c>
      <c r="AN65" s="23">
        <f t="shared" si="53"/>
        <v>7.2250409389702976E-3</v>
      </c>
      <c r="AO65" s="23">
        <f t="shared" si="54"/>
        <v>8.5000000000000006E-2</v>
      </c>
      <c r="AP65" s="23">
        <f t="shared" si="55"/>
        <v>2.0645886870509613E-4</v>
      </c>
      <c r="AQ65" s="23">
        <f t="shared" si="56"/>
        <v>7.2250426252644688E-3</v>
      </c>
      <c r="AR65" s="23">
        <f t="shared" si="57"/>
        <v>0.09</v>
      </c>
      <c r="AS65" s="23">
        <f t="shared" si="58"/>
        <v>2.4258409026288935E-4</v>
      </c>
      <c r="AT65" s="23">
        <f t="shared" si="59"/>
        <v>8.1000588470408474E-3</v>
      </c>
    </row>
    <row r="66" spans="2:46" x14ac:dyDescent="0.25">
      <c r="B66" s="21">
        <v>0.8500000000000002</v>
      </c>
      <c r="C66" s="21">
        <v>-3.9239755714833819</v>
      </c>
      <c r="D66" s="21">
        <v>339.50123886216676</v>
      </c>
      <c r="G66" s="21">
        <v>0.8500000000000002</v>
      </c>
      <c r="H66" s="23">
        <v>-0.40837770142964253</v>
      </c>
      <c r="I66" s="23">
        <v>-0.45328680937205484</v>
      </c>
      <c r="J66" s="21">
        <v>-0.89818215884824626</v>
      </c>
      <c r="K66" s="23">
        <v>-0.94445397908930528</v>
      </c>
      <c r="N66" s="21">
        <v>0.8500000000000002</v>
      </c>
      <c r="O66" s="21">
        <v>20.408048020444227</v>
      </c>
      <c r="P66" s="23">
        <v>-2.5082325203035953</v>
      </c>
      <c r="Q66" s="23">
        <v>-1.0460986869718751</v>
      </c>
      <c r="R66" s="23">
        <v>-1.4476816025137729</v>
      </c>
      <c r="S66" s="23">
        <v>-1.0212211124942916</v>
      </c>
      <c r="V66" s="29"/>
      <c r="W66" s="23">
        <f t="shared" si="60"/>
        <v>0.09</v>
      </c>
      <c r="X66" s="23">
        <f t="shared" si="41"/>
        <v>2.0400032028043721E-4</v>
      </c>
      <c r="AA66" s="21">
        <f t="shared" si="42"/>
        <v>0.09</v>
      </c>
      <c r="AB66" s="21">
        <f t="shared" si="43"/>
        <v>2.4450075837280312E-4</v>
      </c>
      <c r="AC66" s="21">
        <f t="shared" si="44"/>
        <v>2.3600062781189247E-4</v>
      </c>
      <c r="AD66" s="21">
        <f t="shared" si="45"/>
        <v>6.4000295841141986E-3</v>
      </c>
      <c r="AE66" s="21">
        <f t="shared" si="46"/>
        <v>8.100055696296328E-3</v>
      </c>
      <c r="AF66" s="21">
        <f t="shared" si="47"/>
        <v>2.4450075837280312E-4</v>
      </c>
      <c r="AI66" s="23">
        <f t="shared" si="48"/>
        <v>0.09</v>
      </c>
      <c r="AJ66" s="23">
        <f t="shared" si="49"/>
        <v>2.426674223253571E-4</v>
      </c>
      <c r="AK66" s="23">
        <f t="shared" si="50"/>
        <v>8.1000588874778571E-3</v>
      </c>
      <c r="AL66" s="23">
        <f t="shared" si="51"/>
        <v>9.5000000000000001E-2</v>
      </c>
      <c r="AM66" s="23">
        <f t="shared" si="52"/>
        <v>2.831677167627464E-4</v>
      </c>
      <c r="AN66" s="23">
        <f t="shared" si="53"/>
        <v>9.0250801839558172E-3</v>
      </c>
      <c r="AO66" s="23">
        <f t="shared" si="54"/>
        <v>9.5000000000000001E-2</v>
      </c>
      <c r="AP66" s="23">
        <f t="shared" si="55"/>
        <v>2.8779282324513616E-4</v>
      </c>
      <c r="AQ66" s="23">
        <f t="shared" si="56"/>
        <v>9.025082824709112E-3</v>
      </c>
      <c r="AR66" s="23">
        <f t="shared" si="57"/>
        <v>9.9999999999999992E-2</v>
      </c>
      <c r="AS66" s="23">
        <f t="shared" si="58"/>
        <v>3.3291825057244823E-4</v>
      </c>
      <c r="AT66" s="23">
        <f t="shared" si="59"/>
        <v>1.0000110834561564E-2</v>
      </c>
    </row>
    <row r="67" spans="2:46" x14ac:dyDescent="0.25">
      <c r="B67" s="21">
        <v>0.90000000000000024</v>
      </c>
      <c r="C67" s="21">
        <v>13.051086371624958</v>
      </c>
      <c r="D67" s="21">
        <v>-15.294926735954169</v>
      </c>
      <c r="G67" s="21">
        <v>0.90000000000000024</v>
      </c>
      <c r="H67" s="23">
        <v>-0.45444360487808133</v>
      </c>
      <c r="I67" s="23">
        <v>-0.5016193851718127</v>
      </c>
      <c r="J67" s="21">
        <v>-0.94351560587462857</v>
      </c>
      <c r="K67" s="23">
        <v>-0.986015962276381</v>
      </c>
      <c r="N67" s="21">
        <v>0.90000000000000024</v>
      </c>
      <c r="O67" s="21">
        <v>13.14515006882684</v>
      </c>
      <c r="P67" s="23">
        <v>-0.79202174788985968</v>
      </c>
      <c r="Q67" s="23">
        <v>-0.71402673512357373</v>
      </c>
      <c r="R67" s="23">
        <v>-0.71897786288059251</v>
      </c>
      <c r="S67" s="23">
        <v>-0.6997414402727189</v>
      </c>
      <c r="V67" s="29"/>
      <c r="W67" s="23">
        <f t="shared" si="60"/>
        <v>9.9999999999999992E-2</v>
      </c>
      <c r="X67" s="23">
        <f t="shared" si="41"/>
        <v>2.8500073644174395E-4</v>
      </c>
      <c r="AA67" s="21">
        <f t="shared" si="42"/>
        <v>9.9999999999999992E-2</v>
      </c>
      <c r="AB67" s="21">
        <f t="shared" si="43"/>
        <v>3.3500158703157171E-4</v>
      </c>
      <c r="AC67" s="21">
        <f t="shared" si="44"/>
        <v>3.2550135617901159E-4</v>
      </c>
      <c r="AD67" s="21">
        <f t="shared" si="45"/>
        <v>8.1000597806208437E-3</v>
      </c>
      <c r="AE67" s="21">
        <f t="shared" si="46"/>
        <v>1.0000105951132873E-2</v>
      </c>
      <c r="AF67" s="21">
        <f t="shared" si="47"/>
        <v>3.3500158703157171E-4</v>
      </c>
      <c r="AI67" s="23">
        <f t="shared" si="48"/>
        <v>9.9999999999999992E-2</v>
      </c>
      <c r="AJ67" s="23">
        <f t="shared" si="49"/>
        <v>3.3300158189097256E-4</v>
      </c>
      <c r="AK67" s="23">
        <f t="shared" si="50"/>
        <v>1.0000110890053541E-2</v>
      </c>
      <c r="AL67" s="23">
        <f t="shared" si="51"/>
        <v>0.105</v>
      </c>
      <c r="AM67" s="23">
        <f t="shared" si="52"/>
        <v>3.8300213634124029E-4</v>
      </c>
      <c r="AN67" s="23">
        <f t="shared" si="53"/>
        <v>1.102514669063644E-2</v>
      </c>
      <c r="AO67" s="23">
        <f t="shared" si="54"/>
        <v>0.105</v>
      </c>
      <c r="AP67" s="23">
        <f t="shared" si="55"/>
        <v>3.8812731534415475E-4</v>
      </c>
      <c r="AQ67" s="23">
        <f t="shared" si="56"/>
        <v>1.1025150642812915E-2</v>
      </c>
      <c r="AR67" s="23">
        <f t="shared" si="57"/>
        <v>0.10999999999999999</v>
      </c>
      <c r="AS67" s="23">
        <f t="shared" si="58"/>
        <v>4.4325308831910171E-4</v>
      </c>
      <c r="AT67" s="23">
        <f t="shared" si="59"/>
        <v>1.2100196473300302E-2</v>
      </c>
    </row>
    <row r="68" spans="2:46" x14ac:dyDescent="0.25">
      <c r="B68" s="21">
        <v>0.95000000000000029</v>
      </c>
      <c r="C68" s="21">
        <v>12.28634003482725</v>
      </c>
      <c r="D68" s="21">
        <v>-13.979548810636883</v>
      </c>
      <c r="G68" s="21">
        <v>0.95000000000000029</v>
      </c>
      <c r="H68" s="23">
        <v>-0.5026818940818566</v>
      </c>
      <c r="I68" s="23">
        <v>-0.55194012063870057</v>
      </c>
      <c r="J68" s="21">
        <v>-0.98516453113687885</v>
      </c>
      <c r="K68" s="23">
        <v>-1.0240943579509931</v>
      </c>
      <c r="N68" s="21">
        <v>0.95000000000000029</v>
      </c>
      <c r="O68" s="21">
        <v>9.1833885586008588</v>
      </c>
      <c r="P68" s="23">
        <v>14.710909169960637</v>
      </c>
      <c r="Q68" s="23">
        <v>-5.5372297457321418</v>
      </c>
      <c r="R68" s="23">
        <v>-0.39745674374831802</v>
      </c>
      <c r="S68" s="23">
        <v>-3.6297659456080487</v>
      </c>
      <c r="V68" s="29"/>
      <c r="W68" s="23">
        <f t="shared" si="60"/>
        <v>0.10999999999999999</v>
      </c>
      <c r="X68" s="23">
        <f t="shared" si="41"/>
        <v>3.8500154869594165E-4</v>
      </c>
      <c r="AA68" s="21">
        <f t="shared" si="42"/>
        <v>0.10999999999999999</v>
      </c>
      <c r="AB68" s="21">
        <f t="shared" si="43"/>
        <v>4.4550309429867372E-4</v>
      </c>
      <c r="AC68" s="21">
        <f t="shared" si="44"/>
        <v>4.3500270929220481E-4</v>
      </c>
      <c r="AD68" s="21">
        <f t="shared" si="45"/>
        <v>1.0000112226063312E-2</v>
      </c>
      <c r="AE68" s="21">
        <f t="shared" si="46"/>
        <v>1.2100189227357089E-2</v>
      </c>
      <c r="AF68" s="21">
        <f t="shared" si="47"/>
        <v>4.4550309429867372E-4</v>
      </c>
      <c r="AI68" s="23">
        <f t="shared" si="48"/>
        <v>0.10999999999999999</v>
      </c>
      <c r="AJ68" s="23">
        <f t="shared" si="49"/>
        <v>4.4333641860806017E-4</v>
      </c>
      <c r="AK68" s="23">
        <f t="shared" si="50"/>
        <v>1.2100196547180062E-2</v>
      </c>
      <c r="AL68" s="23">
        <f t="shared" si="51"/>
        <v>0.11499999999999999</v>
      </c>
      <c r="AM68" s="23">
        <f t="shared" si="52"/>
        <v>5.0383740134396049E-4</v>
      </c>
      <c r="AN68" s="23">
        <f t="shared" si="53"/>
        <v>1.322525385212699E-2</v>
      </c>
      <c r="AO68" s="23">
        <f t="shared" si="54"/>
        <v>0.11499999999999999</v>
      </c>
      <c r="AP68" s="23">
        <f t="shared" si="55"/>
        <v>5.0946268786869508E-4</v>
      </c>
      <c r="AQ68" s="23">
        <f t="shared" si="56"/>
        <v>1.3225259552230327E-2</v>
      </c>
      <c r="AR68" s="23">
        <f t="shared" si="57"/>
        <v>0.11999999999999998</v>
      </c>
      <c r="AS68" s="23">
        <f t="shared" si="58"/>
        <v>5.7558901413036349E-4</v>
      </c>
      <c r="AT68" s="23">
        <f t="shared" si="59"/>
        <v>1.4400331302713183E-2</v>
      </c>
    </row>
    <row r="69" spans="2:46" x14ac:dyDescent="0.25">
      <c r="B69" s="21">
        <v>1.0000000000000002</v>
      </c>
      <c r="C69" s="21">
        <v>11.587362594295405</v>
      </c>
      <c r="D69" s="21">
        <v>-16.80186831829436</v>
      </c>
      <c r="G69" s="21">
        <v>1.0000000000000002</v>
      </c>
      <c r="H69" s="23">
        <v>-0.55291336630905341</v>
      </c>
      <c r="I69" s="23">
        <v>-0.60407963276523036</v>
      </c>
      <c r="J69" s="21">
        <v>-1.0233253291235396</v>
      </c>
      <c r="K69" s="23">
        <v>-1.0588969445253216</v>
      </c>
      <c r="N69" s="21">
        <v>1.0000000000000002</v>
      </c>
      <c r="O69" s="21">
        <v>1.0397042190122097</v>
      </c>
      <c r="P69" s="23">
        <v>-0.16858584995741333</v>
      </c>
      <c r="Q69" s="23">
        <v>-0.1581720813231339</v>
      </c>
      <c r="R69" s="23">
        <v>-0.15890048841105553</v>
      </c>
      <c r="S69" s="23">
        <v>-0.15076288413178077</v>
      </c>
      <c r="V69" s="29"/>
      <c r="W69" s="23">
        <f t="shared" si="60"/>
        <v>0.11999999999999998</v>
      </c>
      <c r="X69" s="23">
        <f t="shared" si="41"/>
        <v>5.0600303095786657E-4</v>
      </c>
      <c r="AA69" s="21">
        <f t="shared" si="42"/>
        <v>0.11999999999999998</v>
      </c>
      <c r="AB69" s="21">
        <f t="shared" si="43"/>
        <v>5.7800569130373163E-4</v>
      </c>
      <c r="AC69" s="21">
        <f t="shared" si="44"/>
        <v>5.6650507902874397E-4</v>
      </c>
      <c r="AD69" s="21">
        <f t="shared" si="45"/>
        <v>1.2100198473007027E-2</v>
      </c>
      <c r="AE69" s="21">
        <f t="shared" si="46"/>
        <v>1.4400320928004562E-2</v>
      </c>
      <c r="AF69" s="21">
        <f t="shared" si="47"/>
        <v>5.7800569130373163E-4</v>
      </c>
      <c r="AI69" s="23">
        <f t="shared" si="48"/>
        <v>0.11999999999999998</v>
      </c>
      <c r="AJ69" s="23">
        <f t="shared" si="49"/>
        <v>5.7567234303907333E-4</v>
      </c>
      <c r="AK69" s="23">
        <f t="shared" si="50"/>
        <v>1.4400331398646537E-2</v>
      </c>
      <c r="AL69" s="23">
        <f t="shared" si="51"/>
        <v>0.12499999999999999</v>
      </c>
      <c r="AM69" s="23">
        <f t="shared" si="52"/>
        <v>6.4767400003230596E-4</v>
      </c>
      <c r="AN69" s="23">
        <f t="shared" si="53"/>
        <v>1.5625419481610316E-2</v>
      </c>
      <c r="AO69" s="23">
        <f t="shared" si="54"/>
        <v>0.12499999999999999</v>
      </c>
      <c r="AP69" s="23">
        <f t="shared" si="55"/>
        <v>6.5379944044712489E-4</v>
      </c>
      <c r="AQ69" s="23">
        <f t="shared" si="56"/>
        <v>1.5625427453708325E-2</v>
      </c>
      <c r="AR69" s="23">
        <f t="shared" si="57"/>
        <v>0.12999999999999998</v>
      </c>
      <c r="AS69" s="23">
        <f t="shared" si="58"/>
        <v>7.3192661757615659E-4</v>
      </c>
      <c r="AT69" s="23">
        <f t="shared" si="59"/>
        <v>1.690053571657351E-2</v>
      </c>
    </row>
    <row r="70" spans="2:46" x14ac:dyDescent="0.25">
      <c r="B70" s="21">
        <v>1.0500000000000003</v>
      </c>
      <c r="C70" s="21">
        <v>10.747269178380687</v>
      </c>
      <c r="D70" s="21">
        <v>-30.203804746357473</v>
      </c>
      <c r="G70" s="21">
        <v>1.0500000000000003</v>
      </c>
      <c r="H70" s="23">
        <v>-0.60496892315027495</v>
      </c>
      <c r="I70" s="23">
        <v>-0.65787916569459259</v>
      </c>
      <c r="J70" s="21">
        <v>-1.0582048508863531</v>
      </c>
      <c r="K70" s="23">
        <v>-1.0906290404178454</v>
      </c>
      <c r="N70" s="21">
        <v>1.0500000000000003</v>
      </c>
      <c r="O70" s="21">
        <v>0.17050327043334335</v>
      </c>
      <c r="P70" s="23">
        <v>-8.7776766040440699E-2</v>
      </c>
      <c r="Q70" s="23">
        <v>-8.875026248996476E-2</v>
      </c>
      <c r="R70" s="23">
        <v>-8.8723475295214571E-2</v>
      </c>
      <c r="S70" s="23">
        <v>-8.9592725365951073E-2</v>
      </c>
      <c r="V70" s="29"/>
      <c r="W70" s="23">
        <f t="shared" si="60"/>
        <v>0.12999999999999998</v>
      </c>
      <c r="X70" s="23">
        <f t="shared" si="41"/>
        <v>6.5000559134853995E-4</v>
      </c>
      <c r="AA70" s="21">
        <f t="shared" si="42"/>
        <v>0.12999999999999998</v>
      </c>
      <c r="AB70" s="21">
        <f t="shared" si="43"/>
        <v>7.3450996824184049E-4</v>
      </c>
      <c r="AC70" s="21">
        <f t="shared" si="44"/>
        <v>7.2200903220952337E-4</v>
      </c>
      <c r="AD70" s="21">
        <f t="shared" si="45"/>
        <v>1.4400334090579175E-2</v>
      </c>
      <c r="AE70" s="21">
        <f t="shared" si="46"/>
        <v>1.6900521297042587E-2</v>
      </c>
      <c r="AF70" s="21">
        <f t="shared" si="47"/>
        <v>7.3450996824184049E-4</v>
      </c>
      <c r="AI70" s="23">
        <f t="shared" si="48"/>
        <v>0.12999999999999998</v>
      </c>
      <c r="AJ70" s="23">
        <f t="shared" si="49"/>
        <v>7.3200994468216891E-4</v>
      </c>
      <c r="AK70" s="23">
        <f t="shared" si="50"/>
        <v>1.6900535838559109E-2</v>
      </c>
      <c r="AL70" s="23">
        <f t="shared" si="51"/>
        <v>0.13499999999999998</v>
      </c>
      <c r="AM70" s="23">
        <f t="shared" si="52"/>
        <v>8.1651262387496442E-4</v>
      </c>
      <c r="AN70" s="23">
        <f t="shared" si="53"/>
        <v>1.8225666692864941E-2</v>
      </c>
      <c r="AO70" s="23">
        <f t="shared" si="54"/>
        <v>0.13499999999999998</v>
      </c>
      <c r="AP70" s="23">
        <f t="shared" si="55"/>
        <v>8.2313827814649364E-4</v>
      </c>
      <c r="AQ70" s="23">
        <f t="shared" si="56"/>
        <v>1.8225677556624943E-2</v>
      </c>
      <c r="AR70" s="23">
        <f t="shared" si="57"/>
        <v>0.13999999999999999</v>
      </c>
      <c r="AS70" s="23">
        <f t="shared" si="58"/>
        <v>9.1426672024841837E-4</v>
      </c>
      <c r="AT70" s="23">
        <f t="shared" si="59"/>
        <v>1.9600835883635748E-2</v>
      </c>
    </row>
    <row r="71" spans="2:46" x14ac:dyDescent="0.25">
      <c r="B71" s="21">
        <v>1.1000000000000003</v>
      </c>
      <c r="C71" s="21">
        <v>9.2370789410628138</v>
      </c>
      <c r="D71" s="21">
        <v>-105.2521236651326</v>
      </c>
      <c r="G71" s="21">
        <v>1.1000000000000003</v>
      </c>
      <c r="H71" s="23">
        <v>-0.65868977043287991</v>
      </c>
      <c r="I71" s="23">
        <v>-0.713190172500895</v>
      </c>
      <c r="J71" s="21">
        <v>-1.0900080413603024</v>
      </c>
      <c r="K71" s="23">
        <v>-1.119485571900539</v>
      </c>
      <c r="N71" s="21">
        <v>1.1000000000000003</v>
      </c>
      <c r="O71" s="21">
        <v>-0.31792531352318676</v>
      </c>
      <c r="P71" s="23">
        <v>-6.78407172403514E-2</v>
      </c>
      <c r="Q71" s="23">
        <v>-6.9834635364574391E-2</v>
      </c>
      <c r="R71" s="23">
        <v>-6.9794552230962051E-2</v>
      </c>
      <c r="S71" s="23">
        <v>-7.1635603988193824E-2</v>
      </c>
      <c r="V71" s="29"/>
      <c r="W71" s="23">
        <f t="shared" si="60"/>
        <v>0.13999999999999999</v>
      </c>
      <c r="X71" s="23">
        <f t="shared" si="41"/>
        <v>8.1900981642122781E-4</v>
      </c>
      <c r="AA71" s="21">
        <f t="shared" si="42"/>
        <v>0.13999999999999999</v>
      </c>
      <c r="AB71" s="21">
        <f t="shared" si="43"/>
        <v>9.1701674746636624E-4</v>
      </c>
      <c r="AC71" s="21">
        <f t="shared" si="44"/>
        <v>9.0351536329077488E-4</v>
      </c>
      <c r="AD71" s="21">
        <f t="shared" si="45"/>
        <v>1.6900539504893442E-2</v>
      </c>
      <c r="AE71" s="21">
        <f t="shared" si="46"/>
        <v>1.9600816340011699E-2</v>
      </c>
      <c r="AF71" s="21">
        <f t="shared" si="47"/>
        <v>9.1701674746636624E-4</v>
      </c>
      <c r="AI71" s="23">
        <f t="shared" si="48"/>
        <v>0.13999999999999999</v>
      </c>
      <c r="AJ71" s="23">
        <f t="shared" si="49"/>
        <v>9.1435004505079325E-4</v>
      </c>
      <c r="AK71" s="23">
        <f t="shared" si="50"/>
        <v>1.960083603600488E-2</v>
      </c>
      <c r="AL71" s="23">
        <f t="shared" si="51"/>
        <v>0.14499999999999999</v>
      </c>
      <c r="AM71" s="23">
        <f t="shared" si="52"/>
        <v>1.0123542252308178E-3</v>
      </c>
      <c r="AN71" s="23">
        <f t="shared" si="53"/>
        <v>2.1026024861077342E-2</v>
      </c>
      <c r="AO71" s="23">
        <f t="shared" si="54"/>
        <v>0.14499999999999999</v>
      </c>
      <c r="AP71" s="23">
        <f t="shared" si="55"/>
        <v>1.01948016935618E-3</v>
      </c>
      <c r="AQ71" s="23">
        <f t="shared" si="56"/>
        <v>2.102603933981571E-2</v>
      </c>
      <c r="AR71" s="23">
        <f t="shared" si="57"/>
        <v>0.15</v>
      </c>
      <c r="AS71" s="23">
        <f t="shared" si="58"/>
        <v>1.1246104384489504E-3</v>
      </c>
      <c r="AT71" s="23">
        <f t="shared" si="59"/>
        <v>2.2501264748638266E-2</v>
      </c>
    </row>
    <row r="72" spans="2:46" x14ac:dyDescent="0.25">
      <c r="B72" s="21">
        <v>1.1500000000000004</v>
      </c>
      <c r="C72" s="21">
        <v>3.9744727578061836</v>
      </c>
      <c r="D72" s="21">
        <v>-20.175051673525005</v>
      </c>
      <c r="G72" s="21">
        <v>1.1500000000000004</v>
      </c>
      <c r="H72" s="23">
        <v>-0.71392711076440096</v>
      </c>
      <c r="I72" s="23">
        <v>-0.76987360271623073</v>
      </c>
      <c r="J72" s="21">
        <v>-1.1189298390365943</v>
      </c>
      <c r="K72" s="23">
        <v>-1.1456463837431361</v>
      </c>
      <c r="N72" s="21">
        <v>1.1500000000000004</v>
      </c>
      <c r="O72" s="21">
        <v>-0.70273965132262917</v>
      </c>
      <c r="P72" s="23">
        <v>-5.636813571003433E-2</v>
      </c>
      <c r="Q72" s="23">
        <v>-5.8725448695399231E-2</v>
      </c>
      <c r="R72" s="23">
        <v>-5.8681853464321539E-2</v>
      </c>
      <c r="S72" s="23">
        <v>-6.0881732113604634E-2</v>
      </c>
      <c r="V72" s="29"/>
      <c r="W72" s="23">
        <f t="shared" si="60"/>
        <v>0.15</v>
      </c>
      <c r="X72" s="23">
        <f t="shared" si="41"/>
        <v>1.0150165241920217E-3</v>
      </c>
      <c r="AA72" s="21">
        <f t="shared" si="42"/>
        <v>0.15</v>
      </c>
      <c r="AB72" s="21">
        <f t="shared" si="43"/>
        <v>1.1275271461899388E-3</v>
      </c>
      <c r="AC72" s="21">
        <f t="shared" si="44"/>
        <v>1.1130251566635176E-3</v>
      </c>
      <c r="AD72" s="21">
        <f t="shared" si="45"/>
        <v>1.9600840919715128E-2</v>
      </c>
      <c r="AE72" s="21">
        <f t="shared" si="46"/>
        <v>2.2501238824999364E-2</v>
      </c>
      <c r="AF72" s="21">
        <f t="shared" si="47"/>
        <v>1.1275271461899388E-3</v>
      </c>
      <c r="AI72" s="23">
        <f t="shared" si="48"/>
        <v>0.15</v>
      </c>
      <c r="AJ72" s="23">
        <f t="shared" si="49"/>
        <v>1.1246937603615087E-3</v>
      </c>
      <c r="AK72" s="23">
        <f t="shared" si="50"/>
        <v>2.2501264936054595E-2</v>
      </c>
      <c r="AL72" s="23">
        <f t="shared" si="51"/>
        <v>0.155</v>
      </c>
      <c r="AM72" s="23">
        <f t="shared" si="52"/>
        <v>1.2372000850417817E-3</v>
      </c>
      <c r="AN72" s="23">
        <f t="shared" si="53"/>
        <v>2.402653066405043E-2</v>
      </c>
      <c r="AO72" s="23">
        <f t="shared" si="54"/>
        <v>0.155</v>
      </c>
      <c r="AP72" s="23">
        <f t="shared" si="55"/>
        <v>1.2448264136817608E-3</v>
      </c>
      <c r="AQ72" s="23">
        <f t="shared" si="56"/>
        <v>2.4026549592800202E-2</v>
      </c>
      <c r="AR72" s="23">
        <f t="shared" si="57"/>
        <v>0.16</v>
      </c>
      <c r="AS72" s="23">
        <f t="shared" si="58"/>
        <v>1.3649592562895107E-3</v>
      </c>
      <c r="AT72" s="23">
        <f t="shared" si="59"/>
        <v>2.5601863113771332E-2</v>
      </c>
    </row>
    <row r="73" spans="2:46" x14ac:dyDescent="0.25">
      <c r="B73" s="21">
        <v>1.2000000000000004</v>
      </c>
      <c r="C73" s="21">
        <v>2.9657201741299333</v>
      </c>
      <c r="D73" s="21">
        <v>-25.114365245492937</v>
      </c>
      <c r="G73" s="21">
        <v>1.2000000000000004</v>
      </c>
      <c r="H73" s="23">
        <v>-0.77054151633389423</v>
      </c>
      <c r="I73" s="23">
        <v>-0.82779903403016697</v>
      </c>
      <c r="J73" s="21">
        <v>-1.1451503539254553</v>
      </c>
      <c r="K73" s="23">
        <v>-1.1692739701223056</v>
      </c>
      <c r="N73" s="21">
        <v>1.2000000000000004</v>
      </c>
      <c r="O73" s="21">
        <v>-1.0266200556106926</v>
      </c>
      <c r="P73" s="23">
        <v>-4.7405093900320133E-2</v>
      </c>
      <c r="Q73" s="23">
        <v>-5.0046177121181742E-2</v>
      </c>
      <c r="R73" s="23">
        <v>-4.9993856739911066E-2</v>
      </c>
      <c r="S73" s="23">
        <v>-5.2460176326258594E-2</v>
      </c>
      <c r="V73" s="29"/>
      <c r="W73" s="23">
        <f t="shared" si="60"/>
        <v>0.16</v>
      </c>
      <c r="X73" s="23">
        <f t="shared" si="41"/>
        <v>1.2400268267774655E-3</v>
      </c>
      <c r="AA73" s="21">
        <f t="shared" si="42"/>
        <v>0.16</v>
      </c>
      <c r="AB73" s="21">
        <f t="shared" si="43"/>
        <v>1.3680426495976217E-3</v>
      </c>
      <c r="AC73" s="21">
        <f t="shared" si="44"/>
        <v>1.3525398593645928E-3</v>
      </c>
      <c r="AD73" s="21">
        <f t="shared" si="45"/>
        <v>2.2501271317465394E-2</v>
      </c>
      <c r="AE73" s="21">
        <f t="shared" si="46"/>
        <v>2.5601829364071172E-2</v>
      </c>
      <c r="AF73" s="21">
        <f t="shared" si="47"/>
        <v>1.3680426495976217E-3</v>
      </c>
      <c r="AI73" s="23">
        <f t="shared" si="48"/>
        <v>0.16</v>
      </c>
      <c r="AJ73" s="23">
        <f t="shared" si="49"/>
        <v>1.365042574634054E-3</v>
      </c>
      <c r="AK73" s="23">
        <f t="shared" si="50"/>
        <v>2.5601863341230564E-2</v>
      </c>
      <c r="AL73" s="23">
        <f t="shared" si="51"/>
        <v>0.16500000000000001</v>
      </c>
      <c r="AM73" s="23">
        <f t="shared" si="52"/>
        <v>1.4930518913402067E-3</v>
      </c>
      <c r="AN73" s="23">
        <f t="shared" si="53"/>
        <v>2.7227229203950237E-2</v>
      </c>
      <c r="AO73" s="23">
        <f t="shared" si="54"/>
        <v>0.16500000000000001</v>
      </c>
      <c r="AP73" s="23">
        <f t="shared" si="55"/>
        <v>1.5011787206538052E-3</v>
      </c>
      <c r="AQ73" s="23">
        <f t="shared" si="56"/>
        <v>2.7227253537551347E-2</v>
      </c>
      <c r="AR73" s="23">
        <f t="shared" si="57"/>
        <v>0.17</v>
      </c>
      <c r="AS73" s="23">
        <f t="shared" si="58"/>
        <v>1.6373151100095675E-3</v>
      </c>
      <c r="AT73" s="23">
        <f t="shared" si="59"/>
        <v>2.8902680800769472E-2</v>
      </c>
    </row>
    <row r="74" spans="2:46" x14ac:dyDescent="0.25">
      <c r="B74" s="21">
        <v>1.2500000000000004</v>
      </c>
      <c r="C74" s="21">
        <v>1.7100019118552863</v>
      </c>
      <c r="D74" s="21">
        <v>-6.2950273896742903</v>
      </c>
      <c r="G74" s="21">
        <v>1.2500000000000004</v>
      </c>
      <c r="H74" s="23">
        <v>-0.82840212443508821</v>
      </c>
      <c r="I74" s="23">
        <v>-0.88684374936169053</v>
      </c>
      <c r="J74" s="21">
        <v>-1.1688324985320453</v>
      </c>
      <c r="K74" s="23">
        <v>-1.1905129686253839</v>
      </c>
      <c r="N74" s="21">
        <v>1.2500000000000004</v>
      </c>
      <c r="O74" s="21">
        <v>-1.3028628466092969</v>
      </c>
      <c r="P74" s="23">
        <v>-3.9139453396051717E-2</v>
      </c>
      <c r="Q74" s="23">
        <v>-4.2144331216846201E-2</v>
      </c>
      <c r="R74" s="23">
        <v>-4.2075094422638203E-2</v>
      </c>
      <c r="S74" s="23">
        <v>-4.486241573791333E-2</v>
      </c>
      <c r="V74" s="29"/>
      <c r="W74" s="23">
        <f t="shared" si="60"/>
        <v>0.17</v>
      </c>
      <c r="X74" s="23">
        <f t="shared" si="41"/>
        <v>1.4960422034427769E-3</v>
      </c>
      <c r="AA74" s="21">
        <f t="shared" si="42"/>
        <v>0.17</v>
      </c>
      <c r="AB74" s="21">
        <f t="shared" si="43"/>
        <v>1.6405651951776638E-3</v>
      </c>
      <c r="AC74" s="21">
        <f t="shared" si="44"/>
        <v>1.6240613650045329E-3</v>
      </c>
      <c r="AD74" s="21">
        <f t="shared" si="45"/>
        <v>2.5601871540691119E-2</v>
      </c>
      <c r="AE74" s="21">
        <f t="shared" si="46"/>
        <v>2.8902637575317306E-2</v>
      </c>
      <c r="AF74" s="21">
        <f t="shared" si="47"/>
        <v>1.6405651951776638E-3</v>
      </c>
      <c r="AI74" s="23">
        <f t="shared" si="48"/>
        <v>0.17</v>
      </c>
      <c r="AJ74" s="23">
        <f t="shared" si="49"/>
        <v>1.6373984240090594E-3</v>
      </c>
      <c r="AK74" s="23">
        <f t="shared" si="50"/>
        <v>2.8902681073598953E-2</v>
      </c>
      <c r="AL74" s="23">
        <f t="shared" si="51"/>
        <v>0.17500000000000002</v>
      </c>
      <c r="AM74" s="23">
        <f t="shared" si="52"/>
        <v>1.7819118293770542E-3</v>
      </c>
      <c r="AN74" s="23">
        <f t="shared" si="53"/>
        <v>3.0628175209767679E-2</v>
      </c>
      <c r="AO74" s="23">
        <f t="shared" si="54"/>
        <v>0.17500000000000002</v>
      </c>
      <c r="AP74" s="23">
        <f t="shared" si="55"/>
        <v>1.7905393000578979E-3</v>
      </c>
      <c r="AQ74" s="23">
        <f t="shared" si="56"/>
        <v>3.062820603098506E-2</v>
      </c>
      <c r="AR74" s="23">
        <f t="shared" si="57"/>
        <v>0.18000000000000002</v>
      </c>
      <c r="AS74" s="23">
        <f t="shared" si="58"/>
        <v>1.94368048431891E-3</v>
      </c>
      <c r="AT74" s="23">
        <f t="shared" si="59"/>
        <v>3.2403777893825127E-2</v>
      </c>
    </row>
    <row r="75" spans="2:46" x14ac:dyDescent="0.25">
      <c r="B75" s="21">
        <v>1.3000000000000005</v>
      </c>
      <c r="C75" s="21">
        <v>1.3952505423715718</v>
      </c>
      <c r="D75" s="21">
        <v>-4.6645065403063279</v>
      </c>
      <c r="G75" s="21">
        <v>1.3000000000000005</v>
      </c>
      <c r="H75" s="23">
        <v>-0.8873857611140239</v>
      </c>
      <c r="I75" s="23">
        <v>-0.94689183158309065</v>
      </c>
      <c r="J75" s="21">
        <v>-1.1901214093813341</v>
      </c>
      <c r="K75" s="23">
        <v>-1.2094909063561268</v>
      </c>
      <c r="N75" s="21">
        <v>1.3000000000000005</v>
      </c>
      <c r="O75" s="21">
        <v>-1.5357338403242049</v>
      </c>
      <c r="P75" s="23">
        <v>-3.1219057541162703E-2</v>
      </c>
      <c r="Q75" s="23">
        <v>-3.4715157895739139E-2</v>
      </c>
      <c r="R75" s="23">
        <v>-3.4619889426357971E-2</v>
      </c>
      <c r="S75" s="23">
        <v>-3.782333537705259E-2</v>
      </c>
      <c r="V75" s="29"/>
      <c r="W75" s="23">
        <f t="shared" si="60"/>
        <v>0.18000000000000002</v>
      </c>
      <c r="X75" s="23">
        <f t="shared" si="41"/>
        <v>1.7850645848655217E-3</v>
      </c>
      <c r="AA75" s="21">
        <f t="shared" si="42"/>
        <v>0.18000000000000002</v>
      </c>
      <c r="AB75" s="21">
        <f t="shared" si="43"/>
        <v>1.9470972690770116E-3</v>
      </c>
      <c r="AC75" s="21">
        <f t="shared" si="44"/>
        <v>1.9295921097192601E-3</v>
      </c>
      <c r="AD75" s="21">
        <f t="shared" si="45"/>
        <v>2.8902691454159635E-2</v>
      </c>
      <c r="AE75" s="21">
        <f t="shared" si="46"/>
        <v>3.2403723325709899E-2</v>
      </c>
      <c r="AF75" s="21">
        <f t="shared" si="47"/>
        <v>1.9470972690770116E-3</v>
      </c>
      <c r="AI75" s="23">
        <f t="shared" si="48"/>
        <v>0.18000000000000002</v>
      </c>
      <c r="AJ75" s="23">
        <f t="shared" si="49"/>
        <v>1.9437637930906086E-3</v>
      </c>
      <c r="AK75" s="23">
        <f t="shared" si="50"/>
        <v>3.2403778217683338E-2</v>
      </c>
      <c r="AL75" s="23">
        <f t="shared" si="51"/>
        <v>0.18500000000000003</v>
      </c>
      <c r="AM75" s="23">
        <f t="shared" si="52"/>
        <v>2.1057826841790256E-3</v>
      </c>
      <c r="AN75" s="23">
        <f t="shared" si="53"/>
        <v>3.4229434320713001E-2</v>
      </c>
      <c r="AO75" s="23">
        <f t="shared" si="54"/>
        <v>0.18500000000000003</v>
      </c>
      <c r="AP75" s="23">
        <f t="shared" si="55"/>
        <v>2.1149109646941737E-3</v>
      </c>
      <c r="AQ75" s="23">
        <f t="shared" si="56"/>
        <v>3.4229472848388599E-2</v>
      </c>
      <c r="AR75" s="23">
        <f t="shared" si="57"/>
        <v>0.19000000000000003</v>
      </c>
      <c r="AS75" s="23">
        <f t="shared" si="58"/>
        <v>2.2860585215744946E-3</v>
      </c>
      <c r="AT75" s="23">
        <f t="shared" si="59"/>
        <v>3.6105226063564075E-2</v>
      </c>
    </row>
    <row r="76" spans="2:46" x14ac:dyDescent="0.25">
      <c r="B76" s="21">
        <v>1.3500000000000005</v>
      </c>
      <c r="C76" s="21">
        <v>1.1620252153562554</v>
      </c>
      <c r="D76" s="21">
        <v>-3.8761431975530325</v>
      </c>
      <c r="G76" s="21">
        <v>1.3500000000000005</v>
      </c>
      <c r="H76" s="23">
        <v>-0.94737606900746041</v>
      </c>
      <c r="I76" s="23">
        <v>-1.0078333261179406</v>
      </c>
      <c r="J76" s="21">
        <v>-1.2091451422096027</v>
      </c>
      <c r="K76" s="23">
        <v>-1.2263198064918162</v>
      </c>
      <c r="N76" s="21">
        <v>1.3500000000000005</v>
      </c>
      <c r="O76" s="21">
        <v>-1.7278367991160331</v>
      </c>
      <c r="P76" s="23">
        <v>-2.4078345039209012E-2</v>
      </c>
      <c r="Q76" s="23">
        <v>-2.8139010899453289E-2</v>
      </c>
      <c r="R76" s="23">
        <v>-2.8011650720389882E-2</v>
      </c>
      <c r="S76" s="23">
        <v>-3.1679387037082535E-2</v>
      </c>
      <c r="V76" s="29"/>
      <c r="W76" s="23">
        <f t="shared" si="60"/>
        <v>0.19000000000000003</v>
      </c>
      <c r="X76" s="23">
        <f t="shared" si="41"/>
        <v>2.1090964494212433E-3</v>
      </c>
      <c r="AA76" s="21">
        <f t="shared" si="42"/>
        <v>0.19000000000000003</v>
      </c>
      <c r="AB76" s="21">
        <f t="shared" si="43"/>
        <v>2.2896420152909388E-3</v>
      </c>
      <c r="AC76" s="21">
        <f t="shared" si="44"/>
        <v>2.2711351809547643E-3</v>
      </c>
      <c r="AD76" s="21">
        <f t="shared" si="45"/>
        <v>3.2403791187775255E-2</v>
      </c>
      <c r="AE76" s="21">
        <f t="shared" si="46"/>
        <v>3.6105158055010182E-2</v>
      </c>
      <c r="AF76" s="21">
        <f t="shared" si="47"/>
        <v>2.2896420152909388E-3</v>
      </c>
      <c r="AI76" s="23">
        <f t="shared" si="48"/>
        <v>0.19000000000000003</v>
      </c>
      <c r="AJ76" s="23">
        <f t="shared" si="49"/>
        <v>2.2861418241230261E-3</v>
      </c>
      <c r="AK76" s="23">
        <f t="shared" si="50"/>
        <v>3.6105226444440017E-2</v>
      </c>
      <c r="AL76" s="23">
        <f t="shared" si="51"/>
        <v>0.19500000000000003</v>
      </c>
      <c r="AM76" s="23">
        <f t="shared" si="52"/>
        <v>2.4666679563452262E-3</v>
      </c>
      <c r="AN76" s="23">
        <f t="shared" si="53"/>
        <v>3.8031084450806871E-2</v>
      </c>
      <c r="AO76" s="23">
        <f t="shared" si="54"/>
        <v>0.19500000000000003</v>
      </c>
      <c r="AP76" s="23">
        <f t="shared" si="55"/>
        <v>2.4762972463770604E-3</v>
      </c>
      <c r="AQ76" s="23">
        <f t="shared" si="56"/>
        <v>3.8031132048052425E-2</v>
      </c>
      <c r="AR76" s="23">
        <f t="shared" si="57"/>
        <v>0.20000000000000004</v>
      </c>
      <c r="AS76" s="23">
        <f t="shared" si="58"/>
        <v>2.6664531446035505E-3</v>
      </c>
      <c r="AT76" s="23">
        <f t="shared" si="59"/>
        <v>4.0007109972372383E-2</v>
      </c>
    </row>
    <row r="77" spans="2:46" x14ac:dyDescent="0.25">
      <c r="B77" s="21">
        <v>1.4000000000000006</v>
      </c>
      <c r="C77" s="21">
        <v>0.96821805547860373</v>
      </c>
      <c r="D77" s="21">
        <v>-3.3999990270547955</v>
      </c>
      <c r="G77" s="21">
        <v>1.4000000000000006</v>
      </c>
      <c r="H77" s="23">
        <v>-1.0082626927249958</v>
      </c>
      <c r="I77" s="23">
        <v>-1.069563504911047</v>
      </c>
      <c r="J77" s="21">
        <v>-1.2260162437210247</v>
      </c>
      <c r="K77" s="23">
        <v>-1.2410983556009858</v>
      </c>
      <c r="N77" s="21">
        <v>1.4000000000000006</v>
      </c>
      <c r="O77" s="21">
        <v>-1.8838566819124065</v>
      </c>
      <c r="P77" s="23">
        <v>-1.8316916367120815E-2</v>
      </c>
      <c r="Q77" s="23">
        <v>-2.2895712121798233E-2</v>
      </c>
      <c r="R77" s="23">
        <v>-2.2737463114285091E-2</v>
      </c>
      <c r="S77" s="23">
        <v>-2.6821912326016242E-2</v>
      </c>
      <c r="W77" s="23">
        <f t="shared" si="60"/>
        <v>0.20000000000000004</v>
      </c>
      <c r="X77" s="23">
        <f t="shared" si="41"/>
        <v>2.4701409322995731E-3</v>
      </c>
      <c r="AA77" s="21">
        <f t="shared" si="42"/>
        <v>0.20000000000000004</v>
      </c>
      <c r="AB77" s="21">
        <f t="shared" si="43"/>
        <v>2.6702033584987983E-3</v>
      </c>
      <c r="AC77" s="21">
        <f t="shared" si="44"/>
        <v>2.6506944398965206E-3</v>
      </c>
      <c r="AD77" s="21">
        <f t="shared" si="45"/>
        <v>3.6105242460558198E-2</v>
      </c>
      <c r="AE77" s="21">
        <f t="shared" si="46"/>
        <v>4.0007026181013712E-2</v>
      </c>
      <c r="AF77" s="21">
        <f t="shared" si="47"/>
        <v>2.6702033584987983E-3</v>
      </c>
      <c r="AI77" s="23">
        <f t="shared" si="48"/>
        <v>0.20000000000000004</v>
      </c>
      <c r="AJ77" s="23">
        <f t="shared" si="49"/>
        <v>2.6665364398139112E-3</v>
      </c>
      <c r="AK77" s="23">
        <f t="shared" si="50"/>
        <v>4.0007110416584869E-2</v>
      </c>
      <c r="AL77" s="23">
        <f t="shared" si="51"/>
        <v>0.20500000000000004</v>
      </c>
      <c r="AM77" s="23">
        <f t="shared" si="52"/>
        <v>2.8665719918968356E-3</v>
      </c>
      <c r="AN77" s="23">
        <f t="shared" si="53"/>
        <v>4.2033217234984745E-2</v>
      </c>
      <c r="AO77" s="23">
        <f t="shared" si="54"/>
        <v>0.20500000000000004</v>
      </c>
      <c r="AP77" s="23">
        <f t="shared" si="55"/>
        <v>2.876702525988835E-3</v>
      </c>
      <c r="AQ77" s="23">
        <f t="shared" si="56"/>
        <v>4.2033275417423049E-2</v>
      </c>
      <c r="AR77" s="23">
        <f t="shared" si="57"/>
        <v>0.21000000000000005</v>
      </c>
      <c r="AS77" s="23">
        <f t="shared" si="58"/>
        <v>3.0868691939881414E-3</v>
      </c>
      <c r="AT77" s="23">
        <f t="shared" si="59"/>
        <v>4.4109528761420817E-2</v>
      </c>
    </row>
    <row r="78" spans="2:46" x14ac:dyDescent="0.25">
      <c r="B78" s="21">
        <v>1.4500000000000006</v>
      </c>
      <c r="C78" s="21">
        <v>0.79821810412586391</v>
      </c>
      <c r="D78" s="21">
        <v>-3.0788724177403823</v>
      </c>
      <c r="G78" s="21">
        <v>1.4500000000000006</v>
      </c>
      <c r="H78" s="23">
        <v>-1.0699405577080461</v>
      </c>
      <c r="I78" s="23">
        <v>-1.1319822524911172</v>
      </c>
      <c r="J78" s="21">
        <v>-1.2408338956614202</v>
      </c>
      <c r="K78" s="23">
        <v>-1.2539143997568978</v>
      </c>
      <c r="N78" s="21">
        <v>1.4500000000000006</v>
      </c>
      <c r="O78" s="21">
        <v>-2.0111034028941499</v>
      </c>
      <c r="P78" s="23">
        <v>-1.4177206620199419E-2</v>
      </c>
      <c r="Q78" s="23">
        <v>-1.9132586528063746E-2</v>
      </c>
      <c r="R78" s="23">
        <v>-1.8951367173655666E-2</v>
      </c>
      <c r="S78" s="23">
        <v>-2.333407813834144E-2</v>
      </c>
      <c r="W78" s="23">
        <f t="shared" ref="W78:W124" si="61">W77+$W$53</f>
        <v>0.21000000000000005</v>
      </c>
      <c r="X78" s="23">
        <f t="shared" ref="X78:X124" si="62">X77+($W$53*((W77^2)+(X77^2)))</f>
        <v>2.8702019482618273E-3</v>
      </c>
      <c r="AA78" s="21">
        <f t="shared" ref="AA78:AA141" si="63">AA77+$W$53</f>
        <v>0.21000000000000005</v>
      </c>
      <c r="AB78" s="21">
        <f t="shared" ref="AB78:AB141" si="64">AF78</f>
        <v>3.090786141361066E-3</v>
      </c>
      <c r="AC78" s="21">
        <f t="shared" ref="AC78:AC141" si="65">AB77+($W$53*((AA77^2)+(AB77^2)))</f>
        <v>3.0702746583585556E-3</v>
      </c>
      <c r="AD78" s="21">
        <f t="shared" ref="AD78:AD141" si="66">((AA77^2)+(AB77^2))</f>
        <v>4.0007129985975755E-2</v>
      </c>
      <c r="AE78" s="21">
        <f t="shared" ref="AE78:AE141" si="67">((AA78^2)+(AC78^2))</f>
        <v>4.4109426586477783E-2</v>
      </c>
      <c r="AF78" s="21">
        <f t="shared" ref="AF78:AF141" si="68">AB77+($W$53/2)*(AD78+AE78)</f>
        <v>3.090786141361066E-3</v>
      </c>
      <c r="AI78" s="23">
        <f t="shared" ref="AI78:AI141" si="69">AI77+$W$53</f>
        <v>0.21000000000000005</v>
      </c>
      <c r="AJ78" s="23">
        <f t="shared" ref="AJ78:AJ141" si="70">AJ77+$W$53/6*(AK77+2*AN77+2*AQ77+AT77)</f>
        <v>3.0869524806186135E-3</v>
      </c>
      <c r="AK78" s="23">
        <f t="shared" ref="AK78:AK141" si="71">((AI78^2)+(AJ78^2))</f>
        <v>4.410952927561762E-2</v>
      </c>
      <c r="AL78" s="23">
        <f t="shared" ref="AL78:AL141" si="72">AI78+$W$53/2</f>
        <v>0.21500000000000005</v>
      </c>
      <c r="AM78" s="23">
        <f t="shared" ref="AM78:AM141" si="73">AJ78+AK78*$W$53/2</f>
        <v>3.3075001269967015E-3</v>
      </c>
      <c r="AN78" s="23">
        <f t="shared" ref="AN78:AN141" si="74">((AL78^2)+(AM78^2))</f>
        <v>4.6235939557090107E-2</v>
      </c>
      <c r="AO78" s="23">
        <f t="shared" ref="AO78:AO141" si="75">AI78+$W$53/2</f>
        <v>0.21500000000000005</v>
      </c>
      <c r="AP78" s="23">
        <f t="shared" ref="AP78:AP141" si="76">AJ78+AN78*$W$53/2</f>
        <v>3.3181321784040642E-3</v>
      </c>
      <c r="AQ78" s="23">
        <f t="shared" ref="AQ78:AQ141" si="77">((AO78^2)+(AP78^2))</f>
        <v>4.6236010001153384E-2</v>
      </c>
      <c r="AR78" s="23">
        <f t="shared" ref="AR78:AR141" si="78">AI78+$W$53</f>
        <v>0.22000000000000006</v>
      </c>
      <c r="AS78" s="23">
        <f t="shared" ref="AS78:AS141" si="79">AJ78+AQ78*$W$53</f>
        <v>3.5493125806301475E-3</v>
      </c>
      <c r="AT78" s="23">
        <f t="shared" ref="AT78:AT141" si="80">((AR78^2)+(AS78^2))</f>
        <v>4.8412597619795043E-2</v>
      </c>
    </row>
    <row r="79" spans="2:46" x14ac:dyDescent="0.25">
      <c r="B79" s="21">
        <v>1.5000000000000007</v>
      </c>
      <c r="C79" s="21">
        <v>0.64427448323884473</v>
      </c>
      <c r="D79" s="21">
        <v>-2.8472607639348904</v>
      </c>
      <c r="G79" s="21">
        <v>1.5000000000000007</v>
      </c>
      <c r="H79" s="23">
        <v>-1.132309265093504</v>
      </c>
      <c r="I79" s="23">
        <v>-1.1949935848787085</v>
      </c>
      <c r="J79" s="21">
        <v>-1.2536863957040891</v>
      </c>
      <c r="K79" s="23">
        <v>-1.264847585744534</v>
      </c>
      <c r="N79" s="21">
        <v>1.5000000000000007</v>
      </c>
      <c r="O79" s="21">
        <v>-2.1176939917460298</v>
      </c>
      <c r="P79" s="23">
        <v>-1.1471883803305702E-2</v>
      </c>
      <c r="Q79" s="23">
        <v>-1.664032272382409E-2</v>
      </c>
      <c r="R79" s="23">
        <v>-1.6446237412654413E-2</v>
      </c>
      <c r="S79" s="23">
        <v>-2.0996005357934552E-2</v>
      </c>
      <c r="W79" s="23">
        <f t="shared" si="61"/>
        <v>0.22000000000000006</v>
      </c>
      <c r="X79" s="23">
        <f t="shared" si="62"/>
        <v>3.3112843288540658E-3</v>
      </c>
      <c r="AA79" s="21">
        <f t="shared" si="63"/>
        <v>0.22000000000000006</v>
      </c>
      <c r="AB79" s="21">
        <f t="shared" si="64"/>
        <v>3.5533962770966125E-3</v>
      </c>
      <c r="AC79" s="21">
        <f t="shared" si="65"/>
        <v>3.5318816709507825E-3</v>
      </c>
      <c r="AD79" s="21">
        <f t="shared" si="66"/>
        <v>4.4109552958971648E-2</v>
      </c>
      <c r="AE79" s="21">
        <f t="shared" si="67"/>
        <v>4.8412474188137627E-2</v>
      </c>
      <c r="AF79" s="21">
        <f t="shared" si="68"/>
        <v>3.5533962770966125E-3</v>
      </c>
      <c r="AI79" s="23">
        <f t="shared" si="69"/>
        <v>0.22000000000000006</v>
      </c>
      <c r="AJ79" s="23">
        <f t="shared" si="70"/>
        <v>3.5493958573051131E-3</v>
      </c>
      <c r="AK79" s="23">
        <f t="shared" si="71"/>
        <v>4.8412598210951882E-2</v>
      </c>
      <c r="AL79" s="23">
        <f t="shared" si="72"/>
        <v>0.22500000000000006</v>
      </c>
      <c r="AM79" s="23">
        <f t="shared" si="73"/>
        <v>3.7914588483598725E-3</v>
      </c>
      <c r="AN79" s="23">
        <f t="shared" si="74"/>
        <v>5.0639375160198834E-2</v>
      </c>
      <c r="AO79" s="23">
        <f t="shared" si="75"/>
        <v>0.22500000000000006</v>
      </c>
      <c r="AP79" s="23">
        <f t="shared" si="76"/>
        <v>3.8025927331061071E-3</v>
      </c>
      <c r="AQ79" s="23">
        <f t="shared" si="77"/>
        <v>5.0639459711493896E-2</v>
      </c>
      <c r="AR79" s="23">
        <f t="shared" si="78"/>
        <v>0.23000000000000007</v>
      </c>
      <c r="AS79" s="23">
        <f t="shared" si="79"/>
        <v>4.055790454420052E-3</v>
      </c>
      <c r="AT79" s="23">
        <f t="shared" si="80"/>
        <v>5.2916449436210197E-2</v>
      </c>
    </row>
    <row r="80" spans="2:46" x14ac:dyDescent="0.25">
      <c r="B80" s="21">
        <v>1.5500000000000007</v>
      </c>
      <c r="C80" s="21">
        <v>0.50191144504210017</v>
      </c>
      <c r="D80" s="21">
        <v>-2.6724567521355738</v>
      </c>
      <c r="G80" s="21">
        <v>1.5500000000000007</v>
      </c>
      <c r="H80" s="23">
        <v>-1.1952726146297197</v>
      </c>
      <c r="I80" s="23">
        <v>-1.2585053040734375</v>
      </c>
      <c r="J80" s="21">
        <v>-1.2646537888743572</v>
      </c>
      <c r="K80" s="23">
        <v>-1.2739719976620867</v>
      </c>
      <c r="N80" s="21">
        <v>1.5500000000000007</v>
      </c>
      <c r="O80" s="21">
        <v>-2.2105990592785743</v>
      </c>
      <c r="P80" s="23">
        <v>-9.8213853170863973E-3</v>
      </c>
      <c r="Q80" s="23">
        <v>-1.5067880955915866E-2</v>
      </c>
      <c r="R80" s="23">
        <v>-1.4869530986325687E-2</v>
      </c>
      <c r="S80" s="23">
        <v>-1.9479877444792602E-2</v>
      </c>
      <c r="W80" s="23">
        <f t="shared" si="61"/>
        <v>0.23000000000000007</v>
      </c>
      <c r="X80" s="23">
        <f t="shared" si="62"/>
        <v>3.7953939748931313E-3</v>
      </c>
      <c r="AA80" s="21">
        <f t="shared" si="63"/>
        <v>0.23000000000000007</v>
      </c>
      <c r="AB80" s="21">
        <f t="shared" si="64"/>
        <v>4.0600409181635634E-3</v>
      </c>
      <c r="AC80" s="21">
        <f t="shared" si="65"/>
        <v>4.0375225433476334E-3</v>
      </c>
      <c r="AD80" s="21">
        <f t="shared" si="66"/>
        <v>4.8412626625102109E-2</v>
      </c>
      <c r="AE80" s="21">
        <f t="shared" si="67"/>
        <v>5.291630158828807E-2</v>
      </c>
      <c r="AF80" s="21">
        <f t="shared" si="68"/>
        <v>4.0600409181635634E-3</v>
      </c>
      <c r="AI80" s="23">
        <f t="shared" si="69"/>
        <v>0.23000000000000007</v>
      </c>
      <c r="AJ80" s="23">
        <f t="shared" si="70"/>
        <v>4.0558737196226928E-3</v>
      </c>
      <c r="AK80" s="23">
        <f t="shared" si="71"/>
        <v>5.2916450111629557E-2</v>
      </c>
      <c r="AL80" s="23">
        <f t="shared" si="72"/>
        <v>0.23500000000000007</v>
      </c>
      <c r="AM80" s="23">
        <f t="shared" si="73"/>
        <v>4.320455970180841E-3</v>
      </c>
      <c r="AN80" s="23">
        <f t="shared" si="74"/>
        <v>5.5243666339790304E-2</v>
      </c>
      <c r="AO80" s="23">
        <f t="shared" si="75"/>
        <v>0.23500000000000007</v>
      </c>
      <c r="AP80" s="23">
        <f t="shared" si="76"/>
        <v>4.332092051321644E-3</v>
      </c>
      <c r="AQ80" s="23">
        <f t="shared" si="77"/>
        <v>5.5243767021541157E-2</v>
      </c>
      <c r="AR80" s="23">
        <f t="shared" si="78"/>
        <v>0.24000000000000007</v>
      </c>
      <c r="AS80" s="23">
        <f t="shared" si="79"/>
        <v>4.6083113898381049E-3</v>
      </c>
      <c r="AT80" s="23">
        <f t="shared" si="80"/>
        <v>5.7621236533865743E-2</v>
      </c>
    </row>
    <row r="81" spans="2:46" x14ac:dyDescent="0.25">
      <c r="B81" s="21">
        <v>1.6000000000000008</v>
      </c>
      <c r="C81" s="21">
        <v>0.36828860743532144</v>
      </c>
      <c r="D81" s="21">
        <v>-2.5361189295905722</v>
      </c>
      <c r="G81" s="21">
        <v>1.6000000000000008</v>
      </c>
      <c r="H81" s="23">
        <v>-1.2587382592931307</v>
      </c>
      <c r="I81" s="23">
        <v>-1.3224287841974161</v>
      </c>
      <c r="J81" s="21">
        <v>-1.2738104980857097</v>
      </c>
      <c r="K81" s="23">
        <v>-1.2813586639303571</v>
      </c>
      <c r="N81" s="21">
        <v>1.6000000000000008</v>
      </c>
      <c r="O81" s="21">
        <v>-2.2948644532663933</v>
      </c>
      <c r="P81" s="23">
        <v>-8.8648931403907238E-3</v>
      </c>
      <c r="Q81" s="23">
        <v>-1.4095555313821933E-2</v>
      </c>
      <c r="R81" s="23">
        <v>-1.3898915952876905E-2</v>
      </c>
      <c r="S81" s="23">
        <v>-1.8496281031051234E-2</v>
      </c>
      <c r="W81" s="23">
        <f t="shared" si="61"/>
        <v>0.24000000000000007</v>
      </c>
      <c r="X81" s="23">
        <f t="shared" si="62"/>
        <v>4.3245380250473784E-3</v>
      </c>
      <c r="AA81" s="21">
        <f t="shared" si="63"/>
        <v>0.24000000000000007</v>
      </c>
      <c r="AB81" s="21">
        <f t="shared" si="64"/>
        <v>4.6127286418722723E-3</v>
      </c>
      <c r="AC81" s="21">
        <f t="shared" si="65"/>
        <v>4.5892057574861353E-3</v>
      </c>
      <c r="AD81" s="21">
        <f t="shared" si="66"/>
        <v>5.2916483932257195E-2</v>
      </c>
      <c r="AE81" s="21">
        <f t="shared" si="67"/>
        <v>5.7621060809484578E-2</v>
      </c>
      <c r="AF81" s="21">
        <f t="shared" si="68"/>
        <v>4.6127286418722723E-3</v>
      </c>
      <c r="AI81" s="23">
        <f t="shared" si="69"/>
        <v>0.24000000000000007</v>
      </c>
      <c r="AJ81" s="23">
        <f t="shared" si="70"/>
        <v>4.6083946419029562E-3</v>
      </c>
      <c r="AK81" s="23">
        <f t="shared" si="71"/>
        <v>5.7621237301175555E-2</v>
      </c>
      <c r="AL81" s="23">
        <f t="shared" si="72"/>
        <v>0.24500000000000008</v>
      </c>
      <c r="AM81" s="23">
        <f t="shared" si="73"/>
        <v>4.8965008284088344E-3</v>
      </c>
      <c r="AN81" s="23">
        <f t="shared" si="74"/>
        <v>6.0048975720362642E-2</v>
      </c>
      <c r="AO81" s="23">
        <f t="shared" si="75"/>
        <v>0.24500000000000008</v>
      </c>
      <c r="AP81" s="23">
        <f t="shared" si="76"/>
        <v>4.9086395205047697E-3</v>
      </c>
      <c r="AQ81" s="23">
        <f t="shared" si="77"/>
        <v>6.0049094741942297E-2</v>
      </c>
      <c r="AR81" s="23">
        <f t="shared" si="78"/>
        <v>0.25000000000000006</v>
      </c>
      <c r="AS81" s="23">
        <f t="shared" si="79"/>
        <v>5.208885589322379E-3</v>
      </c>
      <c r="AT81" s="23">
        <f t="shared" si="80"/>
        <v>6.2527132489082676E-2</v>
      </c>
    </row>
    <row r="82" spans="2:46" x14ac:dyDescent="0.25">
      <c r="B82" s="21">
        <v>1.6500000000000008</v>
      </c>
      <c r="C82" s="21">
        <v>0.24148266095579282</v>
      </c>
      <c r="D82" s="21">
        <v>-2.4270828378938596</v>
      </c>
      <c r="G82" s="21">
        <v>1.6500000000000008</v>
      </c>
      <c r="H82" s="23">
        <v>-1.3226174883435324</v>
      </c>
      <c r="I82" s="23">
        <v>-1.3866788797314822</v>
      </c>
      <c r="J82" s="21">
        <v>-1.281227827758995</v>
      </c>
      <c r="K82" s="23">
        <v>-1.2870778294870224</v>
      </c>
      <c r="N82" s="21">
        <v>1.6500000000000008</v>
      </c>
      <c r="O82" s="21">
        <v>-2.3737821234010377</v>
      </c>
      <c r="P82" s="23">
        <v>-8.3376894509379785E-3</v>
      </c>
      <c r="Q82" s="23">
        <v>-1.3492935977949323E-2</v>
      </c>
      <c r="R82" s="23">
        <v>-1.3301709829703095E-2</v>
      </c>
      <c r="S82" s="23">
        <v>-1.7839441657394737E-2</v>
      </c>
      <c r="W82" s="23">
        <f t="shared" si="61"/>
        <v>0.25000000000000006</v>
      </c>
      <c r="X82" s="23">
        <f t="shared" si="62"/>
        <v>4.9007250413386797E-3</v>
      </c>
      <c r="AA82" s="21">
        <f t="shared" si="63"/>
        <v>0.25000000000000006</v>
      </c>
      <c r="AB82" s="21">
        <f t="shared" si="64"/>
        <v>5.2134696537649069E-3</v>
      </c>
      <c r="AC82" s="21">
        <f t="shared" si="65"/>
        <v>5.1889414145275085E-3</v>
      </c>
      <c r="AD82" s="21">
        <f t="shared" si="66"/>
        <v>5.7621277265523581E-2</v>
      </c>
      <c r="AE82" s="21">
        <f t="shared" si="67"/>
        <v>6.2526925113003423E-2</v>
      </c>
      <c r="AF82" s="21">
        <f t="shared" si="68"/>
        <v>5.2134696537649069E-3</v>
      </c>
      <c r="AI82" s="23">
        <f t="shared" si="69"/>
        <v>0.25000000000000006</v>
      </c>
      <c r="AJ82" s="23">
        <f t="shared" si="70"/>
        <v>5.2089688264277366E-3</v>
      </c>
      <c r="AK82" s="23">
        <f t="shared" si="71"/>
        <v>6.2527133356234721E-2</v>
      </c>
      <c r="AL82" s="23">
        <f t="shared" si="72"/>
        <v>0.25500000000000006</v>
      </c>
      <c r="AM82" s="23">
        <f t="shared" si="73"/>
        <v>5.5216044932089106E-3</v>
      </c>
      <c r="AN82" s="23">
        <f t="shared" si="74"/>
        <v>6.505548811617945E-2</v>
      </c>
      <c r="AO82" s="23">
        <f t="shared" si="75"/>
        <v>0.25500000000000006</v>
      </c>
      <c r="AP82" s="23">
        <f t="shared" si="76"/>
        <v>5.5342462670086336E-3</v>
      </c>
      <c r="AQ82" s="23">
        <f t="shared" si="77"/>
        <v>6.5055627881743933E-2</v>
      </c>
      <c r="AR82" s="23">
        <f t="shared" si="78"/>
        <v>0.26000000000000006</v>
      </c>
      <c r="AS82" s="23">
        <f t="shared" si="79"/>
        <v>5.8595251052451763E-3</v>
      </c>
      <c r="AT82" s="23">
        <f t="shared" si="80"/>
        <v>6.7634334034459037E-2</v>
      </c>
    </row>
    <row r="83" spans="2:46" x14ac:dyDescent="0.25">
      <c r="B83" s="21">
        <v>1.7000000000000008</v>
      </c>
      <c r="C83" s="21">
        <v>0.12012851906109984</v>
      </c>
      <c r="D83" s="21">
        <v>-2.3381201104860385</v>
      </c>
      <c r="G83" s="21">
        <v>1.7000000000000008</v>
      </c>
      <c r="H83" s="23">
        <v>-1.386825129774683</v>
      </c>
      <c r="I83" s="23">
        <v>-1.4511739415136713</v>
      </c>
      <c r="J83" s="21">
        <v>-1.2869762347797669</v>
      </c>
      <c r="K83" s="23">
        <v>-1.291200906220779</v>
      </c>
      <c r="N83" s="21">
        <v>1.7000000000000008</v>
      </c>
      <c r="O83" s="21">
        <v>-2.4493797013992062</v>
      </c>
      <c r="P83" s="23">
        <v>-8.0679828253610031E-3</v>
      </c>
      <c r="Q83" s="23">
        <v>-1.3111940450397543E-2</v>
      </c>
      <c r="R83" s="23">
        <v>-1.2928249579356609E-2</v>
      </c>
      <c r="S83" s="23">
        <v>-1.7378130076515622E-2</v>
      </c>
      <c r="W83" s="23">
        <f t="shared" si="61"/>
        <v>0.26000000000000006</v>
      </c>
      <c r="X83" s="23">
        <f t="shared" si="62"/>
        <v>5.525965212397988E-3</v>
      </c>
      <c r="AA83" s="21">
        <f t="shared" si="63"/>
        <v>0.26000000000000006</v>
      </c>
      <c r="AB83" s="21">
        <f t="shared" si="64"/>
        <v>5.8642760096030361E-3</v>
      </c>
      <c r="AC83" s="21">
        <f t="shared" si="65"/>
        <v>5.8387414564232149E-3</v>
      </c>
      <c r="AD83" s="21">
        <f t="shared" si="66"/>
        <v>6.2527180265830762E-2</v>
      </c>
      <c r="AE83" s="21">
        <f t="shared" si="67"/>
        <v>6.7634090901794994E-2</v>
      </c>
      <c r="AF83" s="21">
        <f t="shared" si="68"/>
        <v>5.8642760096030361E-3</v>
      </c>
      <c r="AI83" s="23">
        <f t="shared" si="69"/>
        <v>0.26000000000000006</v>
      </c>
      <c r="AJ83" s="23">
        <f t="shared" si="70"/>
        <v>5.8596083254053039E-3</v>
      </c>
      <c r="AK83" s="23">
        <f t="shared" si="71"/>
        <v>6.7634335009727195E-2</v>
      </c>
      <c r="AL83" s="23">
        <f t="shared" si="72"/>
        <v>0.26500000000000007</v>
      </c>
      <c r="AM83" s="23">
        <f t="shared" si="73"/>
        <v>6.1977800004539398E-3</v>
      </c>
      <c r="AN83" s="23">
        <f t="shared" si="74"/>
        <v>7.0263412476934059E-2</v>
      </c>
      <c r="AO83" s="23">
        <f t="shared" si="75"/>
        <v>0.26500000000000007</v>
      </c>
      <c r="AP83" s="23">
        <f t="shared" si="76"/>
        <v>6.2109253877899746E-3</v>
      </c>
      <c r="AQ83" s="23">
        <f t="shared" si="77"/>
        <v>7.0263575594172734E-2</v>
      </c>
      <c r="AR83" s="23">
        <f t="shared" si="78"/>
        <v>0.27000000000000007</v>
      </c>
      <c r="AS83" s="23">
        <f t="shared" si="79"/>
        <v>6.5622440813470316E-3</v>
      </c>
      <c r="AT83" s="23">
        <f t="shared" si="80"/>
        <v>7.2943063047383211E-2</v>
      </c>
    </row>
    <row r="84" spans="2:46" x14ac:dyDescent="0.25">
      <c r="B84" s="21">
        <v>1.7500000000000009</v>
      </c>
      <c r="C84" s="21">
        <v>3.222513536797908E-3</v>
      </c>
      <c r="D84" s="21">
        <v>-2.2643176749237957</v>
      </c>
      <c r="G84" s="21">
        <v>1.7500000000000009</v>
      </c>
      <c r="H84" s="23">
        <v>-1.4512795582996967</v>
      </c>
      <c r="I84" s="23">
        <v>-1.5158359222837245</v>
      </c>
      <c r="J84" s="21">
        <v>-1.2911272796805555</v>
      </c>
      <c r="K84" s="23">
        <v>-1.2938020339061511</v>
      </c>
      <c r="N84" s="21">
        <v>1.7500000000000009</v>
      </c>
      <c r="O84" s="21">
        <v>-2.5228722029479105</v>
      </c>
      <c r="P84" s="23">
        <v>-7.9507689242059882E-3</v>
      </c>
      <c r="Q84" s="23">
        <v>-1.2862737005147493E-2</v>
      </c>
      <c r="R84" s="23">
        <v>-1.2687696765210331E-2</v>
      </c>
      <c r="S84" s="23">
        <v>-1.7033246781951679E-2</v>
      </c>
      <c r="W84" s="23">
        <f t="shared" si="61"/>
        <v>0.27000000000000007</v>
      </c>
      <c r="X84" s="23">
        <f t="shared" si="62"/>
        <v>6.2022705753132746E-3</v>
      </c>
      <c r="AA84" s="21">
        <f t="shared" si="63"/>
        <v>0.27000000000000007</v>
      </c>
      <c r="AB84" s="21">
        <f t="shared" si="64"/>
        <v>6.5671618568124554E-3</v>
      </c>
      <c r="AC84" s="21">
        <f t="shared" si="65"/>
        <v>6.5406199069342041E-3</v>
      </c>
      <c r="AD84" s="21">
        <f t="shared" si="66"/>
        <v>6.7634389733116834E-2</v>
      </c>
      <c r="AE84" s="21">
        <f t="shared" si="67"/>
        <v>7.2942779708767017E-2</v>
      </c>
      <c r="AF84" s="21">
        <f t="shared" si="68"/>
        <v>6.5671618568124554E-3</v>
      </c>
      <c r="AI84" s="23">
        <f t="shared" si="69"/>
        <v>0.27000000000000007</v>
      </c>
      <c r="AJ84" s="23">
        <f t="shared" si="70"/>
        <v>6.562327282404177E-3</v>
      </c>
      <c r="AK84" s="23">
        <f t="shared" si="71"/>
        <v>7.2943064139361427E-2</v>
      </c>
      <c r="AL84" s="23">
        <f t="shared" si="72"/>
        <v>0.27500000000000008</v>
      </c>
      <c r="AM84" s="23">
        <f t="shared" si="73"/>
        <v>6.9270426031009845E-3</v>
      </c>
      <c r="AN84" s="23">
        <f t="shared" si="74"/>
        <v>7.5672983919225209E-2</v>
      </c>
      <c r="AO84" s="23">
        <f t="shared" si="75"/>
        <v>0.27500000000000008</v>
      </c>
      <c r="AP84" s="23">
        <f t="shared" si="76"/>
        <v>6.9406922020003028E-3</v>
      </c>
      <c r="AQ84" s="23">
        <f t="shared" si="77"/>
        <v>7.5673173208242947E-2</v>
      </c>
      <c r="AR84" s="23">
        <f t="shared" si="78"/>
        <v>0.28000000000000008</v>
      </c>
      <c r="AS84" s="23">
        <f t="shared" si="79"/>
        <v>7.3190590144866065E-3</v>
      </c>
      <c r="AT84" s="23">
        <f t="shared" si="80"/>
        <v>7.8453568624857584E-2</v>
      </c>
    </row>
    <row r="85" spans="2:46" x14ac:dyDescent="0.25">
      <c r="B85" s="21">
        <v>1.8000000000000009</v>
      </c>
      <c r="C85" s="21">
        <v>-0.10999337020939189</v>
      </c>
      <c r="D85" s="21">
        <v>-2.2022009791307111</v>
      </c>
      <c r="G85" s="21">
        <v>1.8000000000000009</v>
      </c>
      <c r="H85" s="23">
        <v>-1.5159027911393643</v>
      </c>
      <c r="I85" s="23">
        <v>-1.5805905506560494</v>
      </c>
      <c r="J85" s="21">
        <v>-1.2937551903337017</v>
      </c>
      <c r="K85" s="23">
        <v>-1.2949592053020147</v>
      </c>
      <c r="N85" s="21">
        <v>1.8000000000000009</v>
      </c>
      <c r="O85" s="21">
        <v>-2.5949817017326806</v>
      </c>
      <c r="P85" s="23">
        <v>-7.9235539477393521E-3</v>
      </c>
      <c r="Q85" s="23">
        <v>-1.2692311703807706E-2</v>
      </c>
      <c r="R85" s="23">
        <v>-1.2526415063916697E-2</v>
      </c>
      <c r="S85" s="23">
        <v>-1.6758463795531978E-2</v>
      </c>
      <c r="W85" s="23">
        <f t="shared" si="61"/>
        <v>0.28000000000000008</v>
      </c>
      <c r="X85" s="23">
        <f t="shared" si="62"/>
        <v>6.931655256916169E-3</v>
      </c>
      <c r="AA85" s="21">
        <f t="shared" si="63"/>
        <v>0.28000000000000008</v>
      </c>
      <c r="AB85" s="21">
        <f t="shared" si="64"/>
        <v>7.3241436962434639E-3</v>
      </c>
      <c r="AC85" s="21">
        <f t="shared" si="65"/>
        <v>7.2965931329609917E-3</v>
      </c>
      <c r="AD85" s="21">
        <f t="shared" si="66"/>
        <v>7.2943127614853609E-2</v>
      </c>
      <c r="AE85" s="21">
        <f t="shared" si="67"/>
        <v>7.8453240271348007E-2</v>
      </c>
      <c r="AF85" s="21">
        <f t="shared" si="68"/>
        <v>7.3241436962434639E-3</v>
      </c>
      <c r="AI85" s="23">
        <f t="shared" si="69"/>
        <v>0.28000000000000008</v>
      </c>
      <c r="AJ85" s="23">
        <f t="shared" si="70"/>
        <v>7.3191421941027693E-3</v>
      </c>
      <c r="AK85" s="23">
        <f t="shared" si="71"/>
        <v>7.8453569842457535E-2</v>
      </c>
      <c r="AL85" s="23">
        <f t="shared" si="72"/>
        <v>0.28500000000000009</v>
      </c>
      <c r="AM85" s="23">
        <f t="shared" si="73"/>
        <v>7.7114100433150565E-3</v>
      </c>
      <c r="AN85" s="23">
        <f t="shared" si="74"/>
        <v>8.1284465844856185E-2</v>
      </c>
      <c r="AO85" s="23">
        <f t="shared" si="75"/>
        <v>0.28500000000000009</v>
      </c>
      <c r="AP85" s="23">
        <f t="shared" si="76"/>
        <v>7.72556452332705E-3</v>
      </c>
      <c r="AQ85" s="23">
        <f t="shared" si="77"/>
        <v>8.1284684347204136E-2</v>
      </c>
      <c r="AR85" s="23">
        <f t="shared" si="78"/>
        <v>0.29000000000000009</v>
      </c>
      <c r="AS85" s="23">
        <f t="shared" si="79"/>
        <v>8.1319890375748105E-3</v>
      </c>
      <c r="AT85" s="23">
        <f t="shared" si="80"/>
        <v>8.416612924570728E-2</v>
      </c>
    </row>
    <row r="86" spans="2:46" x14ac:dyDescent="0.25">
      <c r="B86" s="21">
        <v>1.850000000000001</v>
      </c>
      <c r="C86" s="21">
        <v>-0.22010341916592746</v>
      </c>
      <c r="D86" s="21">
        <v>-2.1492295717780938</v>
      </c>
      <c r="G86" s="21">
        <v>1.850000000000001</v>
      </c>
      <c r="H86" s="23">
        <v>-1.5806206510302572</v>
      </c>
      <c r="I86" s="23">
        <v>-1.645367550624689</v>
      </c>
      <c r="J86" s="21">
        <v>-1.2949379918886343</v>
      </c>
      <c r="K86" s="23">
        <v>-1.2947549328045671</v>
      </c>
      <c r="N86" s="21">
        <v>1.850000000000001</v>
      </c>
      <c r="O86" s="21">
        <v>-2.666139396037531</v>
      </c>
      <c r="P86" s="23">
        <v>-7.9494336385329996E-3</v>
      </c>
      <c r="Q86" s="23">
        <v>-1.2569706772765133E-2</v>
      </c>
      <c r="R86" s="23">
        <v>-1.2413062878457028E-2</v>
      </c>
      <c r="S86" s="23">
        <v>-1.6527013043972801E-2</v>
      </c>
      <c r="W86" s="23">
        <f t="shared" si="61"/>
        <v>0.29000000000000009</v>
      </c>
      <c r="X86" s="23">
        <f t="shared" si="62"/>
        <v>7.7161357353621764E-3</v>
      </c>
      <c r="AA86" s="21">
        <f t="shared" si="63"/>
        <v>0.29000000000000009</v>
      </c>
      <c r="AB86" s="21">
        <f t="shared" si="64"/>
        <v>8.1372406651148942E-3</v>
      </c>
      <c r="AC86" s="21">
        <f t="shared" si="65"/>
        <v>8.1086801270522958E-3</v>
      </c>
      <c r="AD86" s="21">
        <f t="shared" si="66"/>
        <v>7.8453643080883262E-2</v>
      </c>
      <c r="AE86" s="21">
        <f t="shared" si="67"/>
        <v>8.4165750693402902E-2</v>
      </c>
      <c r="AF86" s="21">
        <f t="shared" si="68"/>
        <v>8.1372406651148942E-3</v>
      </c>
      <c r="AI86" s="23">
        <f t="shared" si="69"/>
        <v>0.29000000000000009</v>
      </c>
      <c r="AJ86" s="23">
        <f t="shared" si="70"/>
        <v>8.1320721932232453E-3</v>
      </c>
      <c r="AK86" s="23">
        <f t="shared" si="71"/>
        <v>8.416613059815585E-2</v>
      </c>
      <c r="AL86" s="23">
        <f t="shared" si="72"/>
        <v>0.2950000000000001</v>
      </c>
      <c r="AM86" s="23">
        <f t="shared" si="73"/>
        <v>8.5529028462140253E-3</v>
      </c>
      <c r="AN86" s="23">
        <f t="shared" si="74"/>
        <v>8.7098152147096833E-2</v>
      </c>
      <c r="AO86" s="23">
        <f t="shared" si="75"/>
        <v>0.2950000000000001</v>
      </c>
      <c r="AP86" s="23">
        <f t="shared" si="76"/>
        <v>8.5675629539587288E-3</v>
      </c>
      <c r="AQ86" s="23">
        <f t="shared" si="77"/>
        <v>8.7098403134970109E-2</v>
      </c>
      <c r="AR86" s="23">
        <f t="shared" si="78"/>
        <v>0.3000000000000001</v>
      </c>
      <c r="AS86" s="23">
        <f t="shared" si="79"/>
        <v>9.0030562245729459E-3</v>
      </c>
      <c r="AT86" s="23">
        <f t="shared" si="80"/>
        <v>9.0081055021382889E-2</v>
      </c>
    </row>
    <row r="87" spans="2:46" x14ac:dyDescent="0.25">
      <c r="B87" s="21">
        <v>1.900000000000001</v>
      </c>
      <c r="C87" s="21">
        <v>-0.32756489775483216</v>
      </c>
      <c r="D87" s="21">
        <v>-2.1034921865080873</v>
      </c>
      <c r="G87" s="21">
        <v>1.900000000000001</v>
      </c>
      <c r="H87" s="23">
        <v>-1.6453629741475873</v>
      </c>
      <c r="I87" s="23">
        <v>-1.7101008831645002</v>
      </c>
      <c r="J87" s="21">
        <v>-1.2947581803382575</v>
      </c>
      <c r="K87" s="23">
        <v>-1.2932764592163417</v>
      </c>
      <c r="N87" s="21">
        <v>1.900000000000001</v>
      </c>
      <c r="O87" s="21">
        <v>-2.7366066652032148</v>
      </c>
      <c r="P87" s="23">
        <v>-8.0065394501769374E-3</v>
      </c>
      <c r="Q87" s="23">
        <v>-1.2476850044946057E-2</v>
      </c>
      <c r="R87" s="23">
        <v>-1.2329329792105269E-2</v>
      </c>
      <c r="S87" s="23">
        <v>-1.6323504402360238E-2</v>
      </c>
      <c r="W87" s="23">
        <f t="shared" si="61"/>
        <v>0.3000000000000001</v>
      </c>
      <c r="X87" s="23">
        <f t="shared" si="62"/>
        <v>8.557731122869042E-3</v>
      </c>
      <c r="AA87" s="21">
        <f t="shared" si="63"/>
        <v>0.3000000000000001</v>
      </c>
      <c r="AB87" s="21">
        <f t="shared" si="64"/>
        <v>9.0084748420216389E-3</v>
      </c>
      <c r="AC87" s="21">
        <f t="shared" si="65"/>
        <v>8.9789028119713152E-3</v>
      </c>
      <c r="AD87" s="21">
        <f t="shared" si="66"/>
        <v>8.4166214685642046E-2</v>
      </c>
      <c r="AE87" s="21">
        <f t="shared" si="67"/>
        <v>9.0080620695706895E-2</v>
      </c>
      <c r="AF87" s="21">
        <f t="shared" si="68"/>
        <v>9.0084748420216389E-3</v>
      </c>
      <c r="AI87" s="23">
        <f t="shared" si="69"/>
        <v>0.3000000000000001</v>
      </c>
      <c r="AJ87" s="23">
        <f t="shared" si="70"/>
        <v>9.0031393535293658E-3</v>
      </c>
      <c r="AK87" s="23">
        <f t="shared" si="71"/>
        <v>9.0081056518219141E-2</v>
      </c>
      <c r="AL87" s="23">
        <f t="shared" si="72"/>
        <v>0.3050000000000001</v>
      </c>
      <c r="AM87" s="23">
        <f t="shared" si="73"/>
        <v>9.4535446361204614E-3</v>
      </c>
      <c r="AN87" s="23">
        <f t="shared" si="74"/>
        <v>9.3114369506187192E-2</v>
      </c>
      <c r="AO87" s="23">
        <f t="shared" si="75"/>
        <v>0.3050000000000001</v>
      </c>
      <c r="AP87" s="23">
        <f t="shared" si="76"/>
        <v>9.4687112010603015E-3</v>
      </c>
      <c r="AQ87" s="23">
        <f t="shared" si="77"/>
        <v>9.3114656491809153E-2</v>
      </c>
      <c r="AR87" s="23">
        <f t="shared" si="78"/>
        <v>0.31000000000000011</v>
      </c>
      <c r="AS87" s="23">
        <f t="shared" si="79"/>
        <v>9.934285918447458E-3</v>
      </c>
      <c r="AT87" s="23">
        <f t="shared" si="80"/>
        <v>9.6198690036709542E-2</v>
      </c>
    </row>
    <row r="88" spans="2:46" x14ac:dyDescent="0.25">
      <c r="B88" s="21">
        <v>1.9500000000000011</v>
      </c>
      <c r="C88" s="21">
        <v>-0.43273950708023656</v>
      </c>
      <c r="D88" s="21">
        <v>-2.0635148487987034</v>
      </c>
      <c r="G88" s="21">
        <v>1.9500000000000011</v>
      </c>
      <c r="H88" s="23">
        <v>-1.7100638401364523</v>
      </c>
      <c r="I88" s="23">
        <v>-1.7747289872417646</v>
      </c>
      <c r="J88" s="21">
        <v>-1.293302942106245</v>
      </c>
      <c r="K88" s="23">
        <v>-1.2906155401707957</v>
      </c>
      <c r="N88" s="21">
        <v>1.9500000000000011</v>
      </c>
      <c r="O88" s="21">
        <v>-2.8065457990047662</v>
      </c>
      <c r="P88" s="23">
        <v>-8.0817774085503256E-3</v>
      </c>
      <c r="Q88" s="23">
        <v>-1.24031233105252E-2</v>
      </c>
      <c r="R88" s="23">
        <v>-1.2264449410423837E-2</v>
      </c>
      <c r="S88" s="23">
        <v>-1.6139085127987722E-2</v>
      </c>
      <c r="W88" s="23">
        <f t="shared" si="61"/>
        <v>0.31000000000000011</v>
      </c>
      <c r="X88" s="23">
        <f t="shared" si="62"/>
        <v>9.4584634704887559E-3</v>
      </c>
      <c r="AA88" s="21">
        <f t="shared" si="63"/>
        <v>0.31000000000000011</v>
      </c>
      <c r="AB88" s="21">
        <f t="shared" si="64"/>
        <v>9.9398715748981719E-3</v>
      </c>
      <c r="AC88" s="21">
        <f t="shared" si="65"/>
        <v>9.9092863682114334E-3</v>
      </c>
      <c r="AD88" s="21">
        <f t="shared" si="66"/>
        <v>9.0081152618979407E-2</v>
      </c>
      <c r="AE88" s="21">
        <f t="shared" si="67"/>
        <v>9.6198193956327296E-2</v>
      </c>
      <c r="AF88" s="21">
        <f t="shared" si="68"/>
        <v>9.9398715748981719E-3</v>
      </c>
      <c r="AI88" s="23">
        <f t="shared" si="69"/>
        <v>0.31000000000000011</v>
      </c>
      <c r="AJ88" s="23">
        <f t="shared" si="70"/>
        <v>9.9343690177809019E-3</v>
      </c>
      <c r="AK88" s="23">
        <f t="shared" si="71"/>
        <v>9.6198691687781515E-2</v>
      </c>
      <c r="AL88" s="23">
        <f t="shared" si="72"/>
        <v>0.31500000000000011</v>
      </c>
      <c r="AM88" s="23">
        <f t="shared" si="73"/>
        <v>1.0415362476219809E-2</v>
      </c>
      <c r="AN88" s="23">
        <f t="shared" si="74"/>
        <v>9.933347977551113E-2</v>
      </c>
      <c r="AO88" s="23">
        <f t="shared" si="75"/>
        <v>0.31500000000000011</v>
      </c>
      <c r="AP88" s="23">
        <f t="shared" si="76"/>
        <v>1.0431036416658457E-2</v>
      </c>
      <c r="AQ88" s="23">
        <f t="shared" si="77"/>
        <v>9.9333806520725737E-2</v>
      </c>
      <c r="AR88" s="23">
        <f t="shared" si="78"/>
        <v>0.32000000000000012</v>
      </c>
      <c r="AS88" s="23">
        <f t="shared" si="79"/>
        <v>1.092770708298816E-2</v>
      </c>
      <c r="AT88" s="23">
        <f t="shared" si="80"/>
        <v>0.10251941478209166</v>
      </c>
    </row>
    <row r="89" spans="2:46" x14ac:dyDescent="0.25">
      <c r="B89" s="21">
        <v>2.0000000000000009</v>
      </c>
      <c r="C89" s="21">
        <v>-0.53591524952017178</v>
      </c>
      <c r="D89" s="21">
        <v>-2.0281360717186177</v>
      </c>
      <c r="G89" s="21">
        <v>2.0000000000000009</v>
      </c>
      <c r="H89" s="23">
        <v>-1.7746618021933782</v>
      </c>
      <c r="I89" s="23">
        <v>-1.8391949995343835</v>
      </c>
      <c r="J89" s="21">
        <v>-1.2906639468201042</v>
      </c>
      <c r="K89" s="23">
        <v>-1.2868678485081022</v>
      </c>
      <c r="N89" s="21">
        <v>2.0000000000000009</v>
      </c>
      <c r="O89" s="21">
        <v>-2.876060918278927</v>
      </c>
      <c r="P89" s="23">
        <v>-8.1671938342210964E-3</v>
      </c>
      <c r="Q89" s="23">
        <v>-1.2342215421810772E-2</v>
      </c>
      <c r="R89" s="23">
        <v>-1.2212019765999556E-2</v>
      </c>
      <c r="S89" s="23">
        <v>-1.5968638203529159E-2</v>
      </c>
      <c r="W89" s="23">
        <f t="shared" si="61"/>
        <v>0.32000000000000012</v>
      </c>
      <c r="X89" s="23">
        <f t="shared" si="62"/>
        <v>1.0420358095800983E-2</v>
      </c>
      <c r="AA89" s="21">
        <f t="shared" si="63"/>
        <v>0.32000000000000012</v>
      </c>
      <c r="AB89" s="21">
        <f t="shared" si="64"/>
        <v>1.0933459832844895E-2</v>
      </c>
      <c r="AC89" s="21">
        <f t="shared" si="65"/>
        <v>1.0901859585367428E-2</v>
      </c>
      <c r="AD89" s="21">
        <f t="shared" si="66"/>
        <v>9.6198801046925547E-2</v>
      </c>
      <c r="AE89" s="21">
        <f t="shared" si="67"/>
        <v>0.10251885054241915</v>
      </c>
      <c r="AF89" s="21">
        <f t="shared" si="68"/>
        <v>1.0933459832844895E-2</v>
      </c>
      <c r="AI89" s="23">
        <f t="shared" si="69"/>
        <v>0.32000000000000012</v>
      </c>
      <c r="AJ89" s="23">
        <f t="shared" si="70"/>
        <v>1.092779014955148E-2</v>
      </c>
      <c r="AK89" s="23">
        <f t="shared" si="71"/>
        <v>0.1025194165975527</v>
      </c>
      <c r="AL89" s="23">
        <f t="shared" si="72"/>
        <v>0.32500000000000012</v>
      </c>
      <c r="AM89" s="23">
        <f t="shared" si="73"/>
        <v>1.1440387232539245E-2</v>
      </c>
      <c r="AN89" s="23">
        <f t="shared" si="74"/>
        <v>0.10575588246003052</v>
      </c>
      <c r="AO89" s="23">
        <f t="shared" si="75"/>
        <v>0.32500000000000012</v>
      </c>
      <c r="AP89" s="23">
        <f t="shared" si="76"/>
        <v>1.1456569561851633E-2</v>
      </c>
      <c r="AQ89" s="23">
        <f t="shared" si="77"/>
        <v>0.10575625298612562</v>
      </c>
      <c r="AR89" s="23">
        <f t="shared" si="78"/>
        <v>0.33000000000000013</v>
      </c>
      <c r="AS89" s="23">
        <f t="shared" si="79"/>
        <v>1.1985352679412736E-2</v>
      </c>
      <c r="AT89" s="23">
        <f t="shared" si="80"/>
        <v>0.10904364867884998</v>
      </c>
    </row>
    <row r="90" spans="2:46" x14ac:dyDescent="0.25">
      <c r="B90" s="21">
        <v>2.0500000000000007</v>
      </c>
      <c r="C90" s="21">
        <v>-0.63732205310610268</v>
      </c>
      <c r="D90" s="21">
        <v>-1.9964234906696852</v>
      </c>
      <c r="G90" s="21">
        <v>2.0500000000000007</v>
      </c>
      <c r="H90" s="23">
        <v>-1.8391000970765834</v>
      </c>
      <c r="I90" s="23">
        <v>-1.9034469352263061</v>
      </c>
      <c r="J90" s="21">
        <v>-1.2869367629944557</v>
      </c>
      <c r="K90" s="23">
        <v>-1.2821320694191836</v>
      </c>
      <c r="N90" s="21">
        <v>2.0500000000000007</v>
      </c>
      <c r="O90" s="21">
        <v>-2.9452216237751871</v>
      </c>
      <c r="P90" s="23">
        <v>-8.2578796759904503E-3</v>
      </c>
      <c r="Q90" s="23">
        <v>-1.229031480945374E-2</v>
      </c>
      <c r="R90" s="23">
        <v>-1.2168176228364349E-2</v>
      </c>
      <c r="S90" s="23">
        <v>-1.580917663772043E-2</v>
      </c>
      <c r="W90" s="23">
        <f t="shared" si="61"/>
        <v>0.33000000000000013</v>
      </c>
      <c r="X90" s="23">
        <f t="shared" si="62"/>
        <v>1.1445443934429431E-2</v>
      </c>
      <c r="AA90" s="21">
        <f t="shared" si="63"/>
        <v>0.33000000000000013</v>
      </c>
      <c r="AB90" s="21">
        <f t="shared" si="64"/>
        <v>1.1991272582740018E-2</v>
      </c>
      <c r="AC90" s="21">
        <f t="shared" si="65"/>
        <v>1.1958655238284059E-2</v>
      </c>
      <c r="AD90" s="21">
        <f t="shared" si="66"/>
        <v>0.1025195405439165</v>
      </c>
      <c r="AE90" s="21">
        <f t="shared" si="67"/>
        <v>0.10904300943510822</v>
      </c>
      <c r="AF90" s="21">
        <f t="shared" si="68"/>
        <v>1.1991272582740018E-2</v>
      </c>
      <c r="AI90" s="23">
        <f t="shared" si="69"/>
        <v>0.33000000000000013</v>
      </c>
      <c r="AJ90" s="23">
        <f t="shared" si="70"/>
        <v>1.1985435709832673E-2</v>
      </c>
      <c r="AK90" s="23">
        <f t="shared" si="71"/>
        <v>0.10904365066915461</v>
      </c>
      <c r="AL90" s="23">
        <f t="shared" si="72"/>
        <v>0.33500000000000013</v>
      </c>
      <c r="AM90" s="23">
        <f t="shared" si="73"/>
        <v>1.2530653963178446E-2</v>
      </c>
      <c r="AN90" s="23">
        <f t="shared" si="74"/>
        <v>0.11238201728874501</v>
      </c>
      <c r="AO90" s="23">
        <f t="shared" si="75"/>
        <v>0.33500000000000013</v>
      </c>
      <c r="AP90" s="23">
        <f t="shared" si="76"/>
        <v>1.2547345796276397E-2</v>
      </c>
      <c r="AQ90" s="23">
        <f t="shared" si="77"/>
        <v>0.11238243588653142</v>
      </c>
      <c r="AR90" s="23">
        <f t="shared" si="78"/>
        <v>0.34000000000000014</v>
      </c>
      <c r="AS90" s="23">
        <f t="shared" si="79"/>
        <v>1.3109260068697988E-2</v>
      </c>
      <c r="AT90" s="23">
        <f t="shared" si="80"/>
        <v>0.11577185269954886</v>
      </c>
    </row>
    <row r="91" spans="2:46" x14ac:dyDescent="0.25">
      <c r="B91" s="21">
        <v>2.1000000000000005</v>
      </c>
      <c r="C91" s="21">
        <v>-0.73714322763958695</v>
      </c>
      <c r="D91" s="21">
        <v>-1.9676169850358765</v>
      </c>
      <c r="G91" s="21">
        <v>2.1000000000000005</v>
      </c>
      <c r="H91" s="23">
        <v>-1.9033268178869243</v>
      </c>
      <c r="I91" s="23">
        <v>-1.9674378161232797</v>
      </c>
      <c r="J91" s="21">
        <v>-1.2822199647271089</v>
      </c>
      <c r="K91" s="23">
        <v>-1.27650876784863</v>
      </c>
      <c r="N91" s="21">
        <v>2.1000000000000005</v>
      </c>
      <c r="O91" s="21">
        <v>-3.0140767223265388</v>
      </c>
      <c r="P91" s="23">
        <v>-8.3507587343308407E-3</v>
      </c>
      <c r="Q91" s="23">
        <v>-1.2245072374068612E-2</v>
      </c>
      <c r="R91" s="23">
        <v>-1.2130542203049979E-2</v>
      </c>
      <c r="S91" s="23">
        <v>-1.5658926455929909E-2</v>
      </c>
      <c r="W91" s="23">
        <f t="shared" si="61"/>
        <v>0.34000000000000014</v>
      </c>
      <c r="X91" s="23">
        <f t="shared" si="62"/>
        <v>1.2535753916297993E-2</v>
      </c>
      <c r="AA91" s="21">
        <f t="shared" si="63"/>
        <v>0.34000000000000014</v>
      </c>
      <c r="AB91" s="21">
        <f t="shared" si="64"/>
        <v>1.3115347191577366E-2</v>
      </c>
      <c r="AC91" s="21">
        <f t="shared" si="65"/>
        <v>1.3081710488921556E-2</v>
      </c>
      <c r="AD91" s="21">
        <f t="shared" si="66"/>
        <v>0.10904379061815365</v>
      </c>
      <c r="AE91" s="21">
        <f t="shared" si="67"/>
        <v>0.11577113114931604</v>
      </c>
      <c r="AF91" s="21">
        <f t="shared" si="68"/>
        <v>1.3115347191577366E-2</v>
      </c>
      <c r="AI91" s="23">
        <f t="shared" si="69"/>
        <v>0.34000000000000014</v>
      </c>
      <c r="AJ91" s="23">
        <f t="shared" si="70"/>
        <v>1.3109343059364766E-2</v>
      </c>
      <c r="AK91" s="23">
        <f t="shared" si="71"/>
        <v>0.11577185487544821</v>
      </c>
      <c r="AL91" s="23">
        <f t="shared" si="72"/>
        <v>0.34500000000000014</v>
      </c>
      <c r="AM91" s="23">
        <f t="shared" si="73"/>
        <v>1.3688202333742006E-2</v>
      </c>
      <c r="AN91" s="23">
        <f t="shared" si="74"/>
        <v>0.11921236688312957</v>
      </c>
      <c r="AO91" s="23">
        <f t="shared" si="75"/>
        <v>0.34500000000000014</v>
      </c>
      <c r="AP91" s="23">
        <f t="shared" si="76"/>
        <v>1.3705404893780413E-2</v>
      </c>
      <c r="AQ91" s="23">
        <f t="shared" si="77"/>
        <v>0.11921283812330256</v>
      </c>
      <c r="AR91" s="23">
        <f t="shared" si="78"/>
        <v>0.35000000000000014</v>
      </c>
      <c r="AS91" s="23">
        <f t="shared" si="79"/>
        <v>1.4301471440597791E-2</v>
      </c>
      <c r="AT91" s="23">
        <f t="shared" si="80"/>
        <v>0.12270453208536633</v>
      </c>
    </row>
    <row r="92" spans="2:46" x14ac:dyDescent="0.25">
      <c r="B92" s="21">
        <v>2.1500000000000004</v>
      </c>
      <c r="C92" s="21">
        <v>-0.83552407689138075</v>
      </c>
      <c r="D92" s="21">
        <v>-1.9410892332996801</v>
      </c>
      <c r="G92" s="21">
        <v>2.1500000000000004</v>
      </c>
      <c r="H92" s="23">
        <v>-1.9672950362013177</v>
      </c>
      <c r="I92" s="23">
        <v>-2.0311257367076254</v>
      </c>
      <c r="J92" s="21">
        <v>-1.2766140101261518</v>
      </c>
      <c r="K92" s="23">
        <v>-1.2700991155450769</v>
      </c>
      <c r="N92" s="21">
        <v>2.1500000000000004</v>
      </c>
      <c r="O92" s="21">
        <v>-3.0826622573038711</v>
      </c>
      <c r="P92" s="23">
        <v>-8.4438804703144757E-3</v>
      </c>
      <c r="Q92" s="23">
        <v>-1.2205004222706763E-2</v>
      </c>
      <c r="R92" s="23">
        <v>-1.2097623935421241E-2</v>
      </c>
      <c r="S92" s="23">
        <v>-1.551680326458796E-2</v>
      </c>
      <c r="W92" s="23">
        <f t="shared" si="61"/>
        <v>0.35000000000000014</v>
      </c>
      <c r="X92" s="23">
        <f t="shared" si="62"/>
        <v>1.3693325367560493E-2</v>
      </c>
      <c r="AA92" s="21">
        <f t="shared" si="63"/>
        <v>0.35000000000000014</v>
      </c>
      <c r="AB92" s="21">
        <f t="shared" si="64"/>
        <v>1.4307725855490023E-2</v>
      </c>
      <c r="AC92" s="21">
        <f t="shared" si="65"/>
        <v>1.4273067314896923E-2</v>
      </c>
      <c r="AD92" s="21">
        <f t="shared" si="66"/>
        <v>0.11577201233195571</v>
      </c>
      <c r="AE92" s="21">
        <f t="shared" si="67"/>
        <v>0.12270372045057568</v>
      </c>
      <c r="AF92" s="21">
        <f t="shared" si="68"/>
        <v>1.4307725855490023E-2</v>
      </c>
      <c r="AI92" s="23">
        <f t="shared" si="69"/>
        <v>0.35000000000000014</v>
      </c>
      <c r="AJ92" s="23">
        <f t="shared" si="70"/>
        <v>1.4301554387654231E-2</v>
      </c>
      <c r="AK92" s="23">
        <f t="shared" si="71"/>
        <v>0.12270453445790312</v>
      </c>
      <c r="AL92" s="23">
        <f t="shared" si="72"/>
        <v>0.35500000000000015</v>
      </c>
      <c r="AM92" s="23">
        <f t="shared" si="73"/>
        <v>1.4915077059943747E-2</v>
      </c>
      <c r="AN92" s="23">
        <f t="shared" si="74"/>
        <v>0.12624745952370417</v>
      </c>
      <c r="AO92" s="23">
        <f t="shared" si="75"/>
        <v>0.35500000000000015</v>
      </c>
      <c r="AP92" s="23">
        <f t="shared" si="76"/>
        <v>1.4932791685272753E-2</v>
      </c>
      <c r="AQ92" s="23">
        <f t="shared" si="77"/>
        <v>0.12624798826751585</v>
      </c>
      <c r="AR92" s="23">
        <f t="shared" si="78"/>
        <v>0.36000000000000015</v>
      </c>
      <c r="AS92" s="23">
        <f t="shared" si="79"/>
        <v>1.556403427032939E-2</v>
      </c>
      <c r="AT92" s="23">
        <f t="shared" si="80"/>
        <v>0.1298422391627681</v>
      </c>
    </row>
    <row r="93" spans="2:46" x14ac:dyDescent="0.25">
      <c r="B93" s="21">
        <v>2.2000000000000002</v>
      </c>
      <c r="C93" s="21">
        <v>-0.93257853855636474</v>
      </c>
      <c r="D93" s="21">
        <v>-1.9163180253479277</v>
      </c>
      <c r="G93" s="21">
        <v>2.2000000000000002</v>
      </c>
      <c r="H93" s="23">
        <v>-2.0309628643430986</v>
      </c>
      <c r="I93" s="23">
        <v>-2.0944738632493447</v>
      </c>
      <c r="J93" s="21">
        <v>-1.2702199781249204</v>
      </c>
      <c r="K93" s="23">
        <v>-1.2630035641656592</v>
      </c>
      <c r="N93" s="21">
        <v>2.2000000000000002</v>
      </c>
      <c r="O93" s="21">
        <v>-3.1510062571198723</v>
      </c>
      <c r="P93" s="23">
        <v>-8.5360013603035263E-3</v>
      </c>
      <c r="Q93" s="23">
        <v>-1.2169145369637122E-2</v>
      </c>
      <c r="R93" s="23">
        <v>-1.2068458816117967E-2</v>
      </c>
      <c r="S93" s="23">
        <v>-1.5382113335676517E-2</v>
      </c>
      <c r="W93" s="23">
        <f t="shared" si="61"/>
        <v>0.36000000000000015</v>
      </c>
      <c r="X93" s="23">
        <f t="shared" si="62"/>
        <v>1.4920200439156713E-2</v>
      </c>
      <c r="AA93" s="21">
        <f t="shared" si="63"/>
        <v>0.36000000000000015</v>
      </c>
      <c r="AB93" s="21">
        <f t="shared" si="64"/>
        <v>1.5570456056441279E-2</v>
      </c>
      <c r="AC93" s="21">
        <f t="shared" si="65"/>
        <v>1.5534772965681582E-2</v>
      </c>
      <c r="AD93" s="21">
        <f t="shared" si="66"/>
        <v>0.12270471101915595</v>
      </c>
      <c r="AE93" s="21">
        <f t="shared" si="67"/>
        <v>0.12984132917109537</v>
      </c>
      <c r="AF93" s="21">
        <f t="shared" si="68"/>
        <v>1.5570456056441279E-2</v>
      </c>
      <c r="AI93" s="23">
        <f t="shared" si="69"/>
        <v>0.36000000000000015</v>
      </c>
      <c r="AJ93" s="23">
        <f t="shared" si="70"/>
        <v>1.5564117169659417E-2</v>
      </c>
      <c r="AK93" s="23">
        <f t="shared" si="71"/>
        <v>0.129842241743271</v>
      </c>
      <c r="AL93" s="23">
        <f t="shared" si="72"/>
        <v>0.36500000000000016</v>
      </c>
      <c r="AM93" s="23">
        <f t="shared" si="73"/>
        <v>1.6213328378375771E-2</v>
      </c>
      <c r="AN93" s="23">
        <f t="shared" si="74"/>
        <v>0.13348787201710516</v>
      </c>
      <c r="AO93" s="23">
        <f t="shared" si="75"/>
        <v>0.36500000000000016</v>
      </c>
      <c r="AP93" s="23">
        <f t="shared" si="76"/>
        <v>1.6231556529744944E-2</v>
      </c>
      <c r="AQ93" s="23">
        <f t="shared" si="77"/>
        <v>0.13348846342737844</v>
      </c>
      <c r="AR93" s="23">
        <f t="shared" si="78"/>
        <v>0.37000000000000016</v>
      </c>
      <c r="AS93" s="23">
        <f t="shared" si="79"/>
        <v>1.6899001803933202E-2</v>
      </c>
      <c r="AT93" s="23">
        <f t="shared" si="80"/>
        <v>0.13718557626196948</v>
      </c>
    </row>
    <row r="94" spans="2:46" x14ac:dyDescent="0.25">
      <c r="B94" s="21">
        <v>2.25</v>
      </c>
      <c r="C94" s="21">
        <v>-1.0283944398237612</v>
      </c>
      <c r="D94" s="21">
        <v>-1.8928666522978874</v>
      </c>
      <c r="G94" s="21">
        <v>2.25</v>
      </c>
      <c r="H94" s="23">
        <v>-2.094293452900363</v>
      </c>
      <c r="I94" s="23">
        <v>-2.1574503653749715</v>
      </c>
      <c r="J94" s="21">
        <v>-1.2631382494921701</v>
      </c>
      <c r="K94" s="23">
        <v>-1.255320543673619</v>
      </c>
      <c r="N94" s="21">
        <v>2.25</v>
      </c>
      <c r="O94" s="21">
        <v>-3.2191315795072106</v>
      </c>
      <c r="P94" s="23">
        <v>-8.6263324593352422E-3</v>
      </c>
      <c r="Q94" s="23">
        <v>-1.2136847124265448E-2</v>
      </c>
      <c r="R94" s="23">
        <v>-1.2042408962564151E-2</v>
      </c>
      <c r="S94" s="23">
        <v>-1.5254382935324568E-2</v>
      </c>
      <c r="W94" s="23">
        <f t="shared" si="61"/>
        <v>0.37000000000000016</v>
      </c>
      <c r="X94" s="23">
        <f t="shared" si="62"/>
        <v>1.6218426562968159E-2</v>
      </c>
      <c r="AA94" s="21">
        <f t="shared" si="63"/>
        <v>0.37000000000000016</v>
      </c>
      <c r="AB94" s="21">
        <f t="shared" si="64"/>
        <v>1.690559104758806E-2</v>
      </c>
      <c r="AC94" s="21">
        <f t="shared" si="65"/>
        <v>1.6868880447459336E-2</v>
      </c>
      <c r="AD94" s="21">
        <f t="shared" si="66"/>
        <v>0.12984243910180568</v>
      </c>
      <c r="AE94" s="21">
        <f t="shared" si="67"/>
        <v>0.13718455912755081</v>
      </c>
      <c r="AF94" s="21">
        <f t="shared" si="68"/>
        <v>1.690559104758806E-2</v>
      </c>
      <c r="AI94" s="23">
        <f t="shared" si="69"/>
        <v>0.37000000000000016</v>
      </c>
      <c r="AJ94" s="23">
        <f t="shared" si="70"/>
        <v>1.6899084651149764E-2</v>
      </c>
      <c r="AK94" s="23">
        <f t="shared" si="71"/>
        <v>0.13718557906204687</v>
      </c>
      <c r="AL94" s="23">
        <f t="shared" si="72"/>
        <v>0.37500000000000017</v>
      </c>
      <c r="AM94" s="23">
        <f t="shared" si="73"/>
        <v>1.7585012546459999E-2</v>
      </c>
      <c r="AN94" s="23">
        <f t="shared" si="74"/>
        <v>0.14093423266625926</v>
      </c>
      <c r="AO94" s="23">
        <f t="shared" si="75"/>
        <v>0.37500000000000017</v>
      </c>
      <c r="AP94" s="23">
        <f t="shared" si="76"/>
        <v>1.7603755814481061E-2</v>
      </c>
      <c r="AQ94" s="23">
        <f t="shared" si="77"/>
        <v>0.14093489221877598</v>
      </c>
      <c r="AR94" s="23">
        <f t="shared" si="78"/>
        <v>0.38000000000000017</v>
      </c>
      <c r="AS94" s="23">
        <f t="shared" si="79"/>
        <v>1.8308433573337522E-2</v>
      </c>
      <c r="AT94" s="23">
        <f t="shared" si="80"/>
        <v>0.14473519873990945</v>
      </c>
    </row>
    <row r="95" spans="2:46" x14ac:dyDescent="0.25">
      <c r="B95" s="21">
        <v>2.2999999999999998</v>
      </c>
      <c r="C95" s="21">
        <v>-1.1230377724386555</v>
      </c>
      <c r="D95" s="21">
        <v>-1.8703699082757632</v>
      </c>
      <c r="G95" s="21">
        <v>2.2999999999999998</v>
      </c>
      <c r="H95" s="23">
        <v>-2.1572549227295075</v>
      </c>
      <c r="I95" s="23">
        <v>-2.2200282832733742</v>
      </c>
      <c r="J95" s="21">
        <v>-1.2554672108773353</v>
      </c>
      <c r="K95" s="23">
        <v>-1.247145253242814</v>
      </c>
      <c r="N95" s="21">
        <v>2.2999999999999998</v>
      </c>
      <c r="O95" s="21">
        <v>-3.287057640845862</v>
      </c>
      <c r="P95" s="23">
        <v>-8.7143838262535595E-3</v>
      </c>
      <c r="Q95" s="23">
        <v>-1.2107657249769036E-2</v>
      </c>
      <c r="R95" s="23">
        <v>-1.2019038622677671E-2</v>
      </c>
      <c r="S95" s="23">
        <v>-1.513326109315247E-2</v>
      </c>
      <c r="W95" s="23">
        <f t="shared" si="61"/>
        <v>0.38000000000000017</v>
      </c>
      <c r="X95" s="23">
        <f t="shared" si="62"/>
        <v>1.7590056936569943E-2</v>
      </c>
      <c r="AA95" s="21">
        <f t="shared" si="63"/>
        <v>0.38000000000000017</v>
      </c>
      <c r="AB95" s="21">
        <f t="shared" si="64"/>
        <v>1.8315190368348028E-2</v>
      </c>
      <c r="AC95" s="21">
        <f t="shared" si="65"/>
        <v>1.8277449037674743E-2</v>
      </c>
      <c r="AD95" s="21">
        <f t="shared" si="66"/>
        <v>0.13718579900866842</v>
      </c>
      <c r="AE95" s="21">
        <f t="shared" si="67"/>
        <v>0.14473406514332493</v>
      </c>
      <c r="AF95" s="21">
        <f t="shared" si="68"/>
        <v>1.8315190368348028E-2</v>
      </c>
      <c r="AI95" s="23">
        <f t="shared" si="69"/>
        <v>0.38000000000000017</v>
      </c>
      <c r="AJ95" s="23">
        <f t="shared" si="70"/>
        <v>1.830851636376981E-2</v>
      </c>
      <c r="AK95" s="23">
        <f t="shared" si="71"/>
        <v>0.14473520177144256</v>
      </c>
      <c r="AL95" s="23">
        <f t="shared" si="72"/>
        <v>0.38500000000000018</v>
      </c>
      <c r="AM95" s="23">
        <f t="shared" si="73"/>
        <v>1.9032192372627023E-2</v>
      </c>
      <c r="AN95" s="23">
        <f t="shared" si="74"/>
        <v>0.14858722434650881</v>
      </c>
      <c r="AO95" s="23">
        <f t="shared" si="75"/>
        <v>0.38500000000000018</v>
      </c>
      <c r="AP95" s="23">
        <f t="shared" si="76"/>
        <v>1.9051452485502354E-2</v>
      </c>
      <c r="AQ95" s="23">
        <f t="shared" si="77"/>
        <v>0.14858795784180748</v>
      </c>
      <c r="AR95" s="23">
        <f t="shared" si="78"/>
        <v>0.39000000000000018</v>
      </c>
      <c r="AS95" s="23">
        <f t="shared" si="79"/>
        <v>1.9794395942187886E-2</v>
      </c>
      <c r="AT95" s="23">
        <f t="shared" si="80"/>
        <v>0.15249181811071624</v>
      </c>
    </row>
    <row r="96" spans="2:46" x14ac:dyDescent="0.25">
      <c r="B96" s="21">
        <v>2.3499999999999996</v>
      </c>
      <c r="C96" s="21">
        <v>-1.2165562678524438</v>
      </c>
      <c r="D96" s="21">
        <v>-1.8485239967934388</v>
      </c>
      <c r="G96" s="21">
        <v>2.3499999999999996</v>
      </c>
      <c r="H96" s="23">
        <v>-2.2198202343325111</v>
      </c>
      <c r="I96" s="23">
        <v>-2.2821853367794458</v>
      </c>
      <c r="J96" s="21">
        <v>-1.2473020489386961</v>
      </c>
      <c r="K96" s="23">
        <v>-1.2385685967061626</v>
      </c>
      <c r="N96" s="21">
        <v>2.3499999999999996</v>
      </c>
      <c r="O96" s="21">
        <v>-3.3548014855970347</v>
      </c>
      <c r="P96" s="23">
        <v>-8.7998662752836118E-3</v>
      </c>
      <c r="Q96" s="23">
        <v>-1.2081248183022347E-2</v>
      </c>
      <c r="R96" s="23">
        <v>-1.199804037198611E-2</v>
      </c>
      <c r="S96" s="23">
        <v>-1.5018464536700896E-2</v>
      </c>
      <c r="W96" s="23">
        <f t="shared" si="61"/>
        <v>0.39000000000000018</v>
      </c>
      <c r="X96" s="23">
        <f t="shared" si="62"/>
        <v>1.9037151037600262E-2</v>
      </c>
      <c r="AA96" s="21">
        <f t="shared" si="63"/>
        <v>0.39000000000000018</v>
      </c>
      <c r="AB96" s="21">
        <f t="shared" si="64"/>
        <v>1.9801320390230026E-2</v>
      </c>
      <c r="AC96" s="21">
        <f t="shared" si="65"/>
        <v>1.9762544830330318E-2</v>
      </c>
      <c r="AD96" s="21">
        <f t="shared" si="66"/>
        <v>0.14473544619822898</v>
      </c>
      <c r="AE96" s="21">
        <f t="shared" si="67"/>
        <v>0.15249055817817098</v>
      </c>
      <c r="AF96" s="21">
        <f t="shared" si="68"/>
        <v>1.9801320390230026E-2</v>
      </c>
      <c r="AI96" s="23">
        <f t="shared" si="69"/>
        <v>0.39000000000000018</v>
      </c>
      <c r="AJ96" s="23">
        <f t="shared" si="70"/>
        <v>1.9794478670867796E-2</v>
      </c>
      <c r="AK96" s="23">
        <f t="shared" si="71"/>
        <v>0.1524918213858516</v>
      </c>
      <c r="AL96" s="23">
        <f t="shared" si="72"/>
        <v>0.39500000000000018</v>
      </c>
      <c r="AM96" s="23">
        <f t="shared" si="73"/>
        <v>2.0556937777797053E-2</v>
      </c>
      <c r="AN96" s="23">
        <f t="shared" si="74"/>
        <v>0.15644758769080036</v>
      </c>
      <c r="AO96" s="23">
        <f t="shared" si="75"/>
        <v>0.39500000000000018</v>
      </c>
      <c r="AP96" s="23">
        <f t="shared" si="76"/>
        <v>2.0576716609321796E-2</v>
      </c>
      <c r="AQ96" s="23">
        <f t="shared" si="77"/>
        <v>0.15644840126642048</v>
      </c>
      <c r="AR96" s="23">
        <f t="shared" si="78"/>
        <v>0.40000000000000019</v>
      </c>
      <c r="AS96" s="23">
        <f t="shared" si="79"/>
        <v>2.1358962683532001E-2</v>
      </c>
      <c r="AT96" s="23">
        <f t="shared" si="80"/>
        <v>0.16045620528691665</v>
      </c>
    </row>
    <row r="97" spans="2:46" x14ac:dyDescent="0.25">
      <c r="B97" s="21">
        <v>2.3999999999999995</v>
      </c>
      <c r="C97" s="21">
        <v>-1.3089824676921158</v>
      </c>
      <c r="D97" s="21">
        <v>-1.8270791219063558</v>
      </c>
      <c r="G97" s="21">
        <v>2.3999999999999995</v>
      </c>
      <c r="H97" s="23">
        <v>-2.2819670004736325</v>
      </c>
      <c r="I97" s="23">
        <v>-2.3439036848064023</v>
      </c>
      <c r="J97" s="21">
        <v>-1.2387336866553929</v>
      </c>
      <c r="K97" s="23">
        <v>-1.2296762980599751</v>
      </c>
      <c r="N97" s="21">
        <v>2.3999999999999995</v>
      </c>
      <c r="O97" s="21">
        <v>-3.4223784603813945</v>
      </c>
      <c r="P97" s="23">
        <v>-8.8826277016829294E-3</v>
      </c>
      <c r="Q97" s="23">
        <v>-1.2057373424056897E-2</v>
      </c>
      <c r="R97" s="23">
        <v>-1.1979190010855472E-2</v>
      </c>
      <c r="S97" s="23">
        <v>-1.4909746868745353E-2</v>
      </c>
      <c r="W97" s="23">
        <f t="shared" si="61"/>
        <v>0.40000000000000019</v>
      </c>
      <c r="X97" s="23">
        <f t="shared" si="62"/>
        <v>2.0561775168796547E-2</v>
      </c>
      <c r="AA97" s="21">
        <f t="shared" si="63"/>
        <v>0.40000000000000019</v>
      </c>
      <c r="AB97" s="21">
        <f t="shared" si="64"/>
        <v>2.1366054894518739E-2</v>
      </c>
      <c r="AC97" s="21">
        <f t="shared" si="65"/>
        <v>2.1326241313121993E-2</v>
      </c>
      <c r="AD97" s="21">
        <f t="shared" si="66"/>
        <v>0.15249209228919669</v>
      </c>
      <c r="AE97" s="21">
        <f t="shared" si="67"/>
        <v>0.16045480856854566</v>
      </c>
      <c r="AF97" s="21">
        <f t="shared" si="68"/>
        <v>2.1366054894518739E-2</v>
      </c>
      <c r="AI97" s="23">
        <f t="shared" si="69"/>
        <v>0.40000000000000019</v>
      </c>
      <c r="AJ97" s="23">
        <f t="shared" si="70"/>
        <v>2.1359045345179812E-2</v>
      </c>
      <c r="AK97" s="23">
        <f t="shared" si="71"/>
        <v>0.16045620881805758</v>
      </c>
      <c r="AL97" s="23">
        <f t="shared" si="72"/>
        <v>0.40500000000000019</v>
      </c>
      <c r="AM97" s="23">
        <f t="shared" si="73"/>
        <v>2.2161326389270101E-2</v>
      </c>
      <c r="AN97" s="23">
        <f t="shared" si="74"/>
        <v>0.1645161243873319</v>
      </c>
      <c r="AO97" s="23">
        <f t="shared" si="75"/>
        <v>0.40500000000000019</v>
      </c>
      <c r="AP97" s="23">
        <f t="shared" si="76"/>
        <v>2.218162596711647E-2</v>
      </c>
      <c r="AQ97" s="23">
        <f t="shared" si="77"/>
        <v>0.1645170245305452</v>
      </c>
      <c r="AR97" s="23">
        <f t="shared" si="78"/>
        <v>0.4100000000000002</v>
      </c>
      <c r="AS97" s="23">
        <f t="shared" si="79"/>
        <v>2.3004215590485263E-2</v>
      </c>
      <c r="AT97" s="23">
        <f t="shared" si="80"/>
        <v>0.1686291939349337</v>
      </c>
    </row>
    <row r="98" spans="2:46" x14ac:dyDescent="0.25">
      <c r="B98" s="21">
        <v>2.4499999999999993</v>
      </c>
      <c r="C98" s="21">
        <v>-1.4003364237874336</v>
      </c>
      <c r="D98" s="21">
        <v>-1.8058338697567686</v>
      </c>
      <c r="G98" s="21">
        <v>2.4499999999999993</v>
      </c>
      <c r="H98" s="23">
        <v>-2.3436772500915168</v>
      </c>
      <c r="I98" s="23">
        <v>-2.4051696449712301</v>
      </c>
      <c r="J98" s="21">
        <v>-1.2298478975942675</v>
      </c>
      <c r="K98" s="23">
        <v>-1.2205482163112702</v>
      </c>
      <c r="N98" s="21">
        <v>2.4499999999999993</v>
      </c>
      <c r="O98" s="21">
        <v>-3.489802647970806</v>
      </c>
      <c r="P98" s="23">
        <v>-8.9626107214684902E-3</v>
      </c>
      <c r="Q98" s="23">
        <v>-1.2035840610564365E-2</v>
      </c>
      <c r="R98" s="23">
        <v>-1.1962318541906448E-2</v>
      </c>
      <c r="S98" s="23">
        <v>-1.4806881669891697E-2</v>
      </c>
      <c r="W98" s="23">
        <f t="shared" si="61"/>
        <v>0.4100000000000002</v>
      </c>
      <c r="X98" s="23">
        <f t="shared" si="62"/>
        <v>2.2166003034777469E-2</v>
      </c>
      <c r="AA98" s="21">
        <f t="shared" si="63"/>
        <v>0.4100000000000002</v>
      </c>
      <c r="AB98" s="21">
        <f t="shared" si="64"/>
        <v>2.3011475682938282E-2</v>
      </c>
      <c r="AC98" s="21">
        <f t="shared" si="65"/>
        <v>2.2970619977536296E-2</v>
      </c>
      <c r="AD98" s="21">
        <f t="shared" si="66"/>
        <v>0.16045650830175573</v>
      </c>
      <c r="AE98" s="21">
        <f t="shared" si="67"/>
        <v>0.16862764938215255</v>
      </c>
      <c r="AF98" s="21">
        <f t="shared" si="68"/>
        <v>2.3011475682938282E-2</v>
      </c>
      <c r="AI98" s="23">
        <f t="shared" si="69"/>
        <v>0.4100000000000002</v>
      </c>
      <c r="AJ98" s="23">
        <f t="shared" si="70"/>
        <v>2.3004298179494388E-2</v>
      </c>
      <c r="AK98" s="23">
        <f t="shared" si="71"/>
        <v>0.16862919773473126</v>
      </c>
      <c r="AL98" s="23">
        <f t="shared" si="72"/>
        <v>0.4150000000000002</v>
      </c>
      <c r="AM98" s="23">
        <f t="shared" si="73"/>
        <v>2.3847444168168044E-2</v>
      </c>
      <c r="AN98" s="23">
        <f t="shared" si="74"/>
        <v>0.17279370059335405</v>
      </c>
      <c r="AO98" s="23">
        <f t="shared" si="75"/>
        <v>0.4150000000000002</v>
      </c>
      <c r="AP98" s="23">
        <f t="shared" si="76"/>
        <v>2.3868266682461156E-2</v>
      </c>
      <c r="AQ98" s="23">
        <f t="shared" si="77"/>
        <v>0.17279469415442525</v>
      </c>
      <c r="AR98" s="23">
        <f t="shared" si="78"/>
        <v>0.42000000000000021</v>
      </c>
      <c r="AS98" s="23">
        <f t="shared" si="79"/>
        <v>2.4732245121038641E-2</v>
      </c>
      <c r="AT98" s="23">
        <f t="shared" si="80"/>
        <v>0.17701168394872729</v>
      </c>
    </row>
    <row r="99" spans="2:46" x14ac:dyDescent="0.25">
      <c r="B99" s="21">
        <v>2.4999999999999991</v>
      </c>
      <c r="C99" s="21">
        <v>-1.490628117275272</v>
      </c>
      <c r="D99" s="21">
        <v>-1.784630714633811</v>
      </c>
      <c r="G99" s="21">
        <v>2.4999999999999991</v>
      </c>
      <c r="H99" s="23">
        <v>-2.4049371529391554</v>
      </c>
      <c r="I99" s="23">
        <v>-2.4659733838300197</v>
      </c>
      <c r="J99" s="21">
        <v>-1.2207246178172901</v>
      </c>
      <c r="K99" s="23">
        <v>-1.2112578643442879</v>
      </c>
      <c r="N99" s="21">
        <v>2.4999999999999991</v>
      </c>
      <c r="O99" s="21">
        <v>-3.5570871533063735</v>
      </c>
      <c r="P99" s="23">
        <v>-9.0398237756519114E-3</v>
      </c>
      <c r="Q99" s="23">
        <v>-1.2016494589928031E-2</v>
      </c>
      <c r="R99" s="23">
        <v>-1.1947294443910015E-2</v>
      </c>
      <c r="S99" s="23">
        <v>-1.4709653561528294E-2</v>
      </c>
      <c r="W99" s="23">
        <f t="shared" si="61"/>
        <v>0.42000000000000021</v>
      </c>
      <c r="X99" s="23">
        <f t="shared" si="62"/>
        <v>2.385191635168285E-2</v>
      </c>
      <c r="AA99" s="21">
        <f t="shared" si="63"/>
        <v>0.42000000000000021</v>
      </c>
      <c r="AB99" s="21">
        <f t="shared" si="64"/>
        <v>2.4739673222456536E-2</v>
      </c>
      <c r="AC99" s="21">
        <f t="shared" si="65"/>
        <v>2.4697770963069347E-2</v>
      </c>
      <c r="AD99" s="21">
        <f t="shared" si="66"/>
        <v>0.16862952801310663</v>
      </c>
      <c r="AE99" s="21">
        <f t="shared" si="67"/>
        <v>0.1770099798905444</v>
      </c>
      <c r="AF99" s="21">
        <f t="shared" si="68"/>
        <v>2.4739673222456536E-2</v>
      </c>
      <c r="AI99" s="23">
        <f t="shared" si="69"/>
        <v>0.42000000000000021</v>
      </c>
      <c r="AJ99" s="23">
        <f t="shared" si="70"/>
        <v>2.4732327631459418E-2</v>
      </c>
      <c r="AK99" s="23">
        <f t="shared" si="71"/>
        <v>0.17701168803007003</v>
      </c>
      <c r="AL99" s="23">
        <f t="shared" si="72"/>
        <v>0.42500000000000021</v>
      </c>
      <c r="AM99" s="23">
        <f t="shared" si="73"/>
        <v>2.5617386071609769E-2</v>
      </c>
      <c r="AN99" s="23">
        <f t="shared" si="74"/>
        <v>0.18128125046914209</v>
      </c>
      <c r="AO99" s="23">
        <f t="shared" si="75"/>
        <v>0.42500000000000021</v>
      </c>
      <c r="AP99" s="23">
        <f t="shared" si="76"/>
        <v>2.563873388380513E-2</v>
      </c>
      <c r="AQ99" s="23">
        <f t="shared" si="77"/>
        <v>0.18128234467516474</v>
      </c>
      <c r="AR99" s="23">
        <f t="shared" si="78"/>
        <v>0.43000000000000022</v>
      </c>
      <c r="AS99" s="23">
        <f t="shared" si="79"/>
        <v>2.6545151078211066E-2</v>
      </c>
      <c r="AT99" s="23">
        <f t="shared" si="80"/>
        <v>0.18560464504576524</v>
      </c>
    </row>
    <row r="100" spans="2:46" x14ac:dyDescent="0.25">
      <c r="B100" s="21">
        <v>2.5499999999999989</v>
      </c>
      <c r="C100" s="21">
        <v>-1.5798596530069626</v>
      </c>
      <c r="D100" s="21">
        <v>-1.7633521548126918</v>
      </c>
      <c r="G100" s="21">
        <v>2.5499999999999989</v>
      </c>
      <c r="H100" s="23">
        <v>-2.465736714993195</v>
      </c>
      <c r="I100" s="23">
        <v>-2.5263085880221992</v>
      </c>
      <c r="J100" s="21">
        <v>-1.2114374605800866</v>
      </c>
      <c r="K100" s="23">
        <v>-1.201872124370837</v>
      </c>
      <c r="N100" s="21">
        <v>2.5499999999999989</v>
      </c>
      <c r="O100" s="21">
        <v>-3.6242442968234037</v>
      </c>
      <c r="P100" s="23">
        <v>-9.1143209653019325E-3</v>
      </c>
      <c r="Q100" s="23">
        <v>-1.1999206557684281E-2</v>
      </c>
      <c r="R100" s="23">
        <v>-1.1934012239830203E-2</v>
      </c>
      <c r="S100" s="23">
        <v>-1.461785377025554E-2</v>
      </c>
      <c r="W100" s="23">
        <f t="shared" si="61"/>
        <v>0.43000000000000022</v>
      </c>
      <c r="X100" s="23">
        <f t="shared" si="62"/>
        <v>2.5621605490819328E-2</v>
      </c>
      <c r="AA100" s="21">
        <f t="shared" si="63"/>
        <v>0.43000000000000022</v>
      </c>
      <c r="AB100" s="21">
        <f t="shared" si="64"/>
        <v>2.6552747325432138E-2</v>
      </c>
      <c r="AC100" s="21">
        <f t="shared" si="65"/>
        <v>2.6509793736768077E-2</v>
      </c>
      <c r="AD100" s="21">
        <f t="shared" si="66"/>
        <v>0.17701205143115409</v>
      </c>
      <c r="AE100" s="21">
        <f t="shared" si="67"/>
        <v>0.18560276916396617</v>
      </c>
      <c r="AF100" s="21">
        <f t="shared" si="68"/>
        <v>2.6552747325432138E-2</v>
      </c>
      <c r="AI100" s="23">
        <f t="shared" si="69"/>
        <v>0.43000000000000022</v>
      </c>
      <c r="AJ100" s="23">
        <f t="shared" si="70"/>
        <v>2.6545233503733501E-2</v>
      </c>
      <c r="AK100" s="23">
        <f t="shared" si="71"/>
        <v>0.18560464942176791</v>
      </c>
      <c r="AL100" s="23">
        <f t="shared" si="72"/>
        <v>0.43500000000000022</v>
      </c>
      <c r="AM100" s="23">
        <f t="shared" si="73"/>
        <v>2.7473256750842341E-2</v>
      </c>
      <c r="AN100" s="23">
        <f t="shared" si="74"/>
        <v>0.18997977983649791</v>
      </c>
      <c r="AO100" s="23">
        <f t="shared" si="75"/>
        <v>0.43500000000000022</v>
      </c>
      <c r="AP100" s="23">
        <f t="shared" si="76"/>
        <v>2.7495132402915991E-2</v>
      </c>
      <c r="AQ100" s="23">
        <f t="shared" si="77"/>
        <v>0.18998098230585408</v>
      </c>
      <c r="AR100" s="23">
        <f t="shared" si="78"/>
        <v>0.44000000000000022</v>
      </c>
      <c r="AS100" s="23">
        <f t="shared" si="79"/>
        <v>2.8445043326792041E-2</v>
      </c>
      <c r="AT100" s="23">
        <f t="shared" si="80"/>
        <v>0.19440912048986325</v>
      </c>
    </row>
    <row r="101" spans="2:46" x14ac:dyDescent="0.25">
      <c r="B101" s="21">
        <v>2.5999999999999988</v>
      </c>
      <c r="C101" s="21">
        <v>-1.6680272607475972</v>
      </c>
      <c r="D101" s="21">
        <v>-1.7419171205566919</v>
      </c>
      <c r="G101" s="21">
        <v>2.5999999999999988</v>
      </c>
      <c r="H101" s="23">
        <v>-2.5260694546169682</v>
      </c>
      <c r="I101" s="23">
        <v>-2.5861721259607124</v>
      </c>
      <c r="J101" s="21">
        <v>-1.2020534268748855</v>
      </c>
      <c r="K101" s="23">
        <v>-1.1924511433637188</v>
      </c>
      <c r="N101" s="21">
        <v>2.5999999999999988</v>
      </c>
      <c r="O101" s="21">
        <v>-3.6912857486713393</v>
      </c>
      <c r="P101" s="23">
        <v>-9.1861877013507936E-3</v>
      </c>
      <c r="Q101" s="23">
        <v>-1.1983866928018703E-2</v>
      </c>
      <c r="R101" s="23">
        <v>-1.1922384970418675E-2</v>
      </c>
      <c r="S101" s="23">
        <v>-1.4531278186429176E-2</v>
      </c>
      <c r="W101" s="23">
        <f t="shared" si="61"/>
        <v>0.44000000000000022</v>
      </c>
      <c r="X101" s="23">
        <f t="shared" si="62"/>
        <v>2.7477170157498603E-2</v>
      </c>
      <c r="AA101" s="21">
        <f t="shared" si="63"/>
        <v>0.44000000000000022</v>
      </c>
      <c r="AB101" s="21">
        <f t="shared" si="64"/>
        <v>2.8452807866349641E-2</v>
      </c>
      <c r="AC101" s="21">
        <f t="shared" si="65"/>
        <v>2.8408797809337423E-2</v>
      </c>
      <c r="AD101" s="21">
        <f t="shared" si="66"/>
        <v>0.18560504839052841</v>
      </c>
      <c r="AE101" s="21">
        <f t="shared" si="67"/>
        <v>0.19440705979297201</v>
      </c>
      <c r="AF101" s="21">
        <f t="shared" si="68"/>
        <v>2.8452807866349641E-2</v>
      </c>
      <c r="AI101" s="23">
        <f t="shared" si="69"/>
        <v>0.44000000000000022</v>
      </c>
      <c r="AJ101" s="23">
        <f t="shared" si="70"/>
        <v>2.8445125660727391E-2</v>
      </c>
      <c r="AK101" s="23">
        <f t="shared" si="71"/>
        <v>0.19440912517385475</v>
      </c>
      <c r="AL101" s="23">
        <f t="shared" si="72"/>
        <v>0.44500000000000023</v>
      </c>
      <c r="AM101" s="23">
        <f t="shared" si="73"/>
        <v>2.9417171286596665E-2</v>
      </c>
      <c r="AN101" s="23">
        <f t="shared" si="74"/>
        <v>0.19889036996650516</v>
      </c>
      <c r="AO101" s="23">
        <f t="shared" si="75"/>
        <v>0.44500000000000023</v>
      </c>
      <c r="AP101" s="23">
        <f t="shared" si="76"/>
        <v>2.9439577510559915E-2</v>
      </c>
      <c r="AQ101" s="23">
        <f t="shared" si="77"/>
        <v>0.19889168872400045</v>
      </c>
      <c r="AR101" s="23">
        <f t="shared" si="78"/>
        <v>0.45000000000000023</v>
      </c>
      <c r="AS101" s="23">
        <f t="shared" si="79"/>
        <v>3.0434042547967395E-2</v>
      </c>
      <c r="AT101" s="23">
        <f t="shared" si="80"/>
        <v>0.20342623094581169</v>
      </c>
    </row>
    <row r="102" spans="2:46" x14ac:dyDescent="0.25">
      <c r="B102" s="21">
        <v>2.6499999999999986</v>
      </c>
      <c r="C102" s="21">
        <v>-1.7551231167754318</v>
      </c>
      <c r="D102" s="21">
        <v>-1.7202774125874509</v>
      </c>
      <c r="G102" s="21">
        <v>2.6499999999999986</v>
      </c>
      <c r="H102" s="23">
        <v>-2.5859320688729333</v>
      </c>
      <c r="I102" s="23">
        <v>-2.6455637086564332</v>
      </c>
      <c r="J102" s="21">
        <v>-1.1926327956699969</v>
      </c>
      <c r="K102" s="23">
        <v>-1.1830483857143099</v>
      </c>
      <c r="N102" s="21">
        <v>2.6499999999999986</v>
      </c>
      <c r="O102" s="21">
        <v>-3.7582226245053185</v>
      </c>
      <c r="P102" s="23">
        <v>-9.2555303296777535E-3</v>
      </c>
      <c r="Q102" s="23">
        <v>-1.1970380534980786E-2</v>
      </c>
      <c r="R102" s="23">
        <v>-1.1912339130181328E-2</v>
      </c>
      <c r="S102" s="23">
        <v>-1.4449726754799693E-2</v>
      </c>
      <c r="W102" s="23">
        <f t="shared" si="61"/>
        <v>0.45000000000000023</v>
      </c>
      <c r="X102" s="23">
        <f t="shared" si="62"/>
        <v>2.9420720106297246E-2</v>
      </c>
      <c r="AA102" s="21">
        <f t="shared" si="63"/>
        <v>0.45000000000000023</v>
      </c>
      <c r="AB102" s="21">
        <f t="shared" si="64"/>
        <v>3.044197553643567E-2</v>
      </c>
      <c r="AC102" s="21">
        <f t="shared" si="65"/>
        <v>3.0396903489104437E-2</v>
      </c>
      <c r="AD102" s="21">
        <f t="shared" si="66"/>
        <v>0.19440956227547959</v>
      </c>
      <c r="AE102" s="21">
        <f t="shared" si="67"/>
        <v>0.20342397174172613</v>
      </c>
      <c r="AF102" s="21">
        <f t="shared" si="68"/>
        <v>3.044197553643567E-2</v>
      </c>
      <c r="AI102" s="23">
        <f t="shared" si="69"/>
        <v>0.45000000000000023</v>
      </c>
      <c r="AJ102" s="23">
        <f t="shared" si="70"/>
        <v>3.043412478322852E-2</v>
      </c>
      <c r="AK102" s="23">
        <f t="shared" si="71"/>
        <v>0.20342623595132134</v>
      </c>
      <c r="AL102" s="23">
        <f t="shared" si="72"/>
        <v>0.45500000000000024</v>
      </c>
      <c r="AM102" s="23">
        <f t="shared" si="73"/>
        <v>3.1451255962985127E-2</v>
      </c>
      <c r="AN102" s="23">
        <f t="shared" si="74"/>
        <v>0.20801418150164941</v>
      </c>
      <c r="AO102" s="23">
        <f t="shared" si="75"/>
        <v>0.45500000000000024</v>
      </c>
      <c r="AP102" s="23">
        <f t="shared" si="76"/>
        <v>3.147419569073677E-2</v>
      </c>
      <c r="AQ102" s="23">
        <f t="shared" si="77"/>
        <v>0.20801562499437901</v>
      </c>
      <c r="AR102" s="23">
        <f t="shared" si="78"/>
        <v>0.46000000000000024</v>
      </c>
      <c r="AS102" s="23">
        <f t="shared" si="79"/>
        <v>3.2514281033172311E-2</v>
      </c>
      <c r="AT102" s="23">
        <f t="shared" si="80"/>
        <v>0.21265717847110435</v>
      </c>
    </row>
    <row r="103" spans="2:46" x14ac:dyDescent="0.25">
      <c r="B103" s="21">
        <v>2.6999999999999984</v>
      </c>
      <c r="C103" s="21">
        <v>-1.8411369874048042</v>
      </c>
      <c r="D103" s="21">
        <v>-1.698414029794358</v>
      </c>
      <c r="G103" s="21">
        <v>2.6999999999999984</v>
      </c>
      <c r="H103" s="23">
        <v>-2.6453240984075408</v>
      </c>
      <c r="I103" s="23">
        <v>-2.7044855569809925</v>
      </c>
      <c r="J103" s="21">
        <v>-1.1832291714690328</v>
      </c>
      <c r="K103" s="23">
        <v>-1.1737108169709025</v>
      </c>
      <c r="N103" s="21">
        <v>2.6999999999999984</v>
      </c>
      <c r="O103" s="21">
        <v>-3.8250655557552813</v>
      </c>
      <c r="P103" s="23">
        <v>-9.3224685411728049E-3</v>
      </c>
      <c r="Q103" s="23">
        <v>-1.1958663313486736E-2</v>
      </c>
      <c r="R103" s="23">
        <v>-1.1903811182242572E-2</v>
      </c>
      <c r="S103" s="23">
        <v>-1.4373003529679866E-2</v>
      </c>
      <c r="W103" s="23">
        <f t="shared" si="61"/>
        <v>0.46000000000000024</v>
      </c>
      <c r="X103" s="23">
        <f t="shared" si="62"/>
        <v>3.1454375894012981E-2</v>
      </c>
      <c r="AA103" s="21">
        <f t="shared" si="63"/>
        <v>0.46000000000000024</v>
      </c>
      <c r="AB103" s="21">
        <f t="shared" si="64"/>
        <v>3.2522382637499965E-2</v>
      </c>
      <c r="AC103" s="21">
        <f t="shared" si="65"/>
        <v>3.2476242675181281E-2</v>
      </c>
      <c r="AD103" s="21">
        <f t="shared" si="66"/>
        <v>0.20342671387456115</v>
      </c>
      <c r="AE103" s="21">
        <f t="shared" si="67"/>
        <v>0.2126547063382975</v>
      </c>
      <c r="AF103" s="21">
        <f t="shared" si="68"/>
        <v>3.2522382637499965E-2</v>
      </c>
      <c r="AI103" s="23">
        <f t="shared" si="69"/>
        <v>0.46000000000000024</v>
      </c>
      <c r="AJ103" s="23">
        <f t="shared" si="70"/>
        <v>3.251436316225266E-2</v>
      </c>
      <c r="AK103" s="23">
        <f t="shared" si="71"/>
        <v>0.21265718381184709</v>
      </c>
      <c r="AL103" s="23">
        <f t="shared" si="72"/>
        <v>0.46500000000000025</v>
      </c>
      <c r="AM103" s="23">
        <f t="shared" si="73"/>
        <v>3.3577649081311896E-2</v>
      </c>
      <c r="AN103" s="23">
        <f t="shared" si="74"/>
        <v>0.21735245851782795</v>
      </c>
      <c r="AO103" s="23">
        <f t="shared" si="75"/>
        <v>0.46500000000000025</v>
      </c>
      <c r="AP103" s="23">
        <f t="shared" si="76"/>
        <v>3.3601125454841799E-2</v>
      </c>
      <c r="AQ103" s="23">
        <f t="shared" si="77"/>
        <v>0.21735403563183223</v>
      </c>
      <c r="AR103" s="23">
        <f t="shared" si="78"/>
        <v>0.47000000000000025</v>
      </c>
      <c r="AS103" s="23">
        <f t="shared" si="79"/>
        <v>3.4687903518570984E-2</v>
      </c>
      <c r="AT103" s="23">
        <f t="shared" si="80"/>
        <v>0.22210325065051392</v>
      </c>
    </row>
    <row r="104" spans="2:46" x14ac:dyDescent="0.25">
      <c r="B104" s="21">
        <v>2.7499999999999982</v>
      </c>
      <c r="C104" s="21">
        <v>-1.9260576888945222</v>
      </c>
      <c r="D104" s="21">
        <v>-1.6763333311831041</v>
      </c>
      <c r="G104" s="21">
        <v>2.7499999999999982</v>
      </c>
      <c r="H104" s="23">
        <v>-2.7042475981185392</v>
      </c>
      <c r="I104" s="23">
        <v>-2.7629420812854995</v>
      </c>
      <c r="J104" s="21">
        <v>-1.1738896633392046</v>
      </c>
      <c r="K104" s="23">
        <v>-1.1644791914793717</v>
      </c>
      <c r="N104" s="21">
        <v>2.7499999999999982</v>
      </c>
      <c r="O104" s="21">
        <v>-3.8918247425470063</v>
      </c>
      <c r="P104" s="23">
        <v>-9.3871297759503432E-3</v>
      </c>
      <c r="Q104" s="23">
        <v>-1.1948639937019034E-2</v>
      </c>
      <c r="R104" s="23">
        <v>-1.1896745103700982E-2</v>
      </c>
      <c r="S104" s="23">
        <v>-1.4300917016985465E-2</v>
      </c>
      <c r="W104" s="23">
        <f t="shared" si="61"/>
        <v>0.47000000000000025</v>
      </c>
      <c r="X104" s="23">
        <f t="shared" si="62"/>
        <v>3.3580269671641801E-2</v>
      </c>
      <c r="AA104" s="21">
        <f t="shared" si="63"/>
        <v>0.47000000000000025</v>
      </c>
      <c r="AB104" s="21">
        <f t="shared" si="64"/>
        <v>3.4696173916400487E-2</v>
      </c>
      <c r="AC104" s="21">
        <f t="shared" si="65"/>
        <v>3.4648959691224168E-2</v>
      </c>
      <c r="AD104" s="21">
        <f t="shared" si="66"/>
        <v>0.21265770537242018</v>
      </c>
      <c r="AE104" s="21">
        <f t="shared" si="67"/>
        <v>0.22210055040768431</v>
      </c>
      <c r="AF104" s="21">
        <f t="shared" si="68"/>
        <v>3.4696173916400487E-2</v>
      </c>
      <c r="AI104" s="23">
        <f t="shared" si="69"/>
        <v>0.47000000000000025</v>
      </c>
      <c r="AJ104" s="23">
        <f t="shared" si="70"/>
        <v>3.4687985533522127E-2</v>
      </c>
      <c r="AK104" s="23">
        <f t="shared" si="71"/>
        <v>0.22210325634037409</v>
      </c>
      <c r="AL104" s="23">
        <f t="shared" si="72"/>
        <v>0.47500000000000026</v>
      </c>
      <c r="AM104" s="23">
        <f t="shared" si="73"/>
        <v>3.5798501815223996E-2</v>
      </c>
      <c r="AN104" s="23">
        <f t="shared" si="74"/>
        <v>0.22690653273221484</v>
      </c>
      <c r="AO104" s="23">
        <f t="shared" si="75"/>
        <v>0.47500000000000026</v>
      </c>
      <c r="AP104" s="23">
        <f t="shared" si="76"/>
        <v>3.5822518197183198E-2</v>
      </c>
      <c r="AQ104" s="23">
        <f t="shared" si="77"/>
        <v>0.22690825280998778</v>
      </c>
      <c r="AR104" s="23">
        <f t="shared" si="78"/>
        <v>0.48000000000000026</v>
      </c>
      <c r="AS104" s="23">
        <f t="shared" si="79"/>
        <v>3.6957068061622002E-2</v>
      </c>
      <c r="AT104" s="23">
        <f t="shared" si="80"/>
        <v>0.23176582487971162</v>
      </c>
    </row>
    <row r="105" spans="2:46" x14ac:dyDescent="0.25">
      <c r="B105" s="21">
        <v>2.799999999999998</v>
      </c>
      <c r="C105" s="21">
        <v>-2.0098743554536775</v>
      </c>
      <c r="D105" s="21">
        <v>-1.6540630478131344</v>
      </c>
      <c r="G105" s="21">
        <v>2.799999999999998</v>
      </c>
      <c r="H105" s="23">
        <v>-2.7627068194890034</v>
      </c>
      <c r="I105" s="23">
        <v>-2.8209395779104631</v>
      </c>
      <c r="J105" s="21">
        <v>-1.1646551684291948</v>
      </c>
      <c r="K105" s="23">
        <v>-1.1553884175451701</v>
      </c>
      <c r="N105" s="21">
        <v>2.799999999999998</v>
      </c>
      <c r="O105" s="21">
        <v>-3.958509994533407</v>
      </c>
      <c r="P105" s="23">
        <v>-9.4496450823038647E-3</v>
      </c>
      <c r="Q105" s="23">
        <v>-1.194024208620976E-2</v>
      </c>
      <c r="R105" s="23">
        <v>-1.1891090616030929E-2</v>
      </c>
      <c r="S105" s="23">
        <v>-1.423328059542015E-2</v>
      </c>
      <c r="W105" s="23">
        <f t="shared" si="61"/>
        <v>0.48000000000000026</v>
      </c>
      <c r="X105" s="23">
        <f t="shared" si="62"/>
        <v>3.5800546016754003E-2</v>
      </c>
      <c r="AA105" s="21">
        <f t="shared" si="63"/>
        <v>0.48000000000000026</v>
      </c>
      <c r="AB105" s="21">
        <f t="shared" si="64"/>
        <v>3.6965507441591466E-2</v>
      </c>
      <c r="AC105" s="21">
        <f t="shared" si="65"/>
        <v>3.6917212161244863E-2</v>
      </c>
      <c r="AD105" s="21">
        <f t="shared" si="66"/>
        <v>0.22210382448443736</v>
      </c>
      <c r="AE105" s="21">
        <f t="shared" si="67"/>
        <v>0.2317628805537586</v>
      </c>
      <c r="AF105" s="21">
        <f t="shared" si="68"/>
        <v>3.6965507441591466E-2</v>
      </c>
      <c r="AI105" s="23">
        <f t="shared" si="69"/>
        <v>0.48000000000000026</v>
      </c>
      <c r="AJ105" s="23">
        <f t="shared" si="70"/>
        <v>3.6957149954029614E-2</v>
      </c>
      <c r="AK105" s="23">
        <f t="shared" si="71"/>
        <v>0.23176583093272488</v>
      </c>
      <c r="AL105" s="23">
        <f t="shared" si="72"/>
        <v>0.48500000000000026</v>
      </c>
      <c r="AM105" s="23">
        <f t="shared" si="73"/>
        <v>3.8115979108693236E-2</v>
      </c>
      <c r="AN105" s="23">
        <f t="shared" si="74"/>
        <v>0.2366778278634146</v>
      </c>
      <c r="AO105" s="23">
        <f t="shared" si="75"/>
        <v>0.48500000000000026</v>
      </c>
      <c r="AP105" s="23">
        <f t="shared" si="76"/>
        <v>3.8140539093346686E-2</v>
      </c>
      <c r="AQ105" s="23">
        <f t="shared" si="77"/>
        <v>0.23667970072233138</v>
      </c>
      <c r="AR105" s="23">
        <f t="shared" si="78"/>
        <v>0.49000000000000027</v>
      </c>
      <c r="AS105" s="23">
        <f t="shared" si="79"/>
        <v>3.932394696125293E-2</v>
      </c>
      <c r="AT105" s="23">
        <f t="shared" si="80"/>
        <v>0.24164637280461168</v>
      </c>
    </row>
    <row r="106" spans="2:46" x14ac:dyDescent="0.25">
      <c r="B106" s="21">
        <v>2.8499999999999979</v>
      </c>
      <c r="C106" s="21">
        <v>-2.0925775078443341</v>
      </c>
      <c r="D106" s="21">
        <v>-1.6316482137489419</v>
      </c>
      <c r="G106" s="21">
        <v>2.8499999999999979</v>
      </c>
      <c r="H106" s="23">
        <v>-2.8207079091383624</v>
      </c>
      <c r="I106" s="23">
        <v>-2.878485945823722</v>
      </c>
      <c r="J106" s="21">
        <v>-1.1555607337071934</v>
      </c>
      <c r="K106" s="23">
        <v>-1.1464679758352383</v>
      </c>
      <c r="N106" s="21">
        <v>2.8499999999999979</v>
      </c>
      <c r="O106" s="21">
        <v>-4.0251307630744604</v>
      </c>
      <c r="P106" s="23">
        <v>-9.5101460531567313E-3</v>
      </c>
      <c r="Q106" s="23">
        <v>-1.193340714247248E-2</v>
      </c>
      <c r="R106" s="23">
        <v>-1.1886801879548331E-2</v>
      </c>
      <c r="S106" s="23">
        <v>-1.4169912908236723E-2</v>
      </c>
      <c r="W106" s="23">
        <f t="shared" si="61"/>
        <v>0.49000000000000027</v>
      </c>
      <c r="X106" s="23">
        <f t="shared" si="62"/>
        <v>3.8117362807704981E-2</v>
      </c>
      <c r="AA106" s="21">
        <f t="shared" si="63"/>
        <v>0.49000000000000027</v>
      </c>
      <c r="AB106" s="21">
        <f t="shared" si="64"/>
        <v>3.9332555523277558E-2</v>
      </c>
      <c r="AC106" s="21">
        <f t="shared" si="65"/>
        <v>3.9283171928995615E-2</v>
      </c>
      <c r="AD106" s="21">
        <f t="shared" si="66"/>
        <v>0.2317664487404146</v>
      </c>
      <c r="AE106" s="21">
        <f t="shared" si="67"/>
        <v>0.24164316759680329</v>
      </c>
      <c r="AF106" s="21">
        <f t="shared" si="68"/>
        <v>3.9332555523277558E-2</v>
      </c>
      <c r="AI106" s="23">
        <f t="shared" si="69"/>
        <v>0.49000000000000027</v>
      </c>
      <c r="AJ106" s="23">
        <f t="shared" si="70"/>
        <v>3.9324028722210996E-2</v>
      </c>
      <c r="AK106" s="23">
        <f t="shared" si="71"/>
        <v>0.24164637923494553</v>
      </c>
      <c r="AL106" s="23">
        <f t="shared" si="72"/>
        <v>0.49500000000000027</v>
      </c>
      <c r="AM106" s="23">
        <f t="shared" si="73"/>
        <v>4.0532260618385725E-2</v>
      </c>
      <c r="AN106" s="23">
        <f t="shared" si="74"/>
        <v>0.24666786415083702</v>
      </c>
      <c r="AO106" s="23">
        <f t="shared" si="75"/>
        <v>0.49500000000000027</v>
      </c>
      <c r="AP106" s="23">
        <f t="shared" si="76"/>
        <v>4.0557368042965183E-2</v>
      </c>
      <c r="AQ106" s="23">
        <f t="shared" si="77"/>
        <v>0.24666990010257281</v>
      </c>
      <c r="AR106" s="23">
        <f t="shared" si="78"/>
        <v>0.50000000000000022</v>
      </c>
      <c r="AS106" s="23">
        <f t="shared" si="79"/>
        <v>4.1790727723236727E-2</v>
      </c>
      <c r="AT106" s="23">
        <f t="shared" si="80"/>
        <v>0.25174646492363795</v>
      </c>
    </row>
    <row r="107" spans="2:46" x14ac:dyDescent="0.25">
      <c r="B107" s="21">
        <v>2.8999999999999977</v>
      </c>
      <c r="C107" s="21">
        <v>-2.1741599185317813</v>
      </c>
      <c r="D107" s="21">
        <v>-1.6091471194299187</v>
      </c>
      <c r="G107" s="21">
        <v>2.8999999999999977</v>
      </c>
      <c r="H107" s="23">
        <v>-2.8782586268769235</v>
      </c>
      <c r="I107" s="23">
        <v>-2.9355904254606902</v>
      </c>
      <c r="J107" s="21">
        <v>-1.146635971675336</v>
      </c>
      <c r="K107" s="23">
        <v>-1.1377423696530196</v>
      </c>
      <c r="N107" s="21">
        <v>2.8999999999999977</v>
      </c>
      <c r="O107" s="21">
        <v>-4.0916961670533167</v>
      </c>
      <c r="P107" s="23">
        <v>-9.5687625700610381E-3</v>
      </c>
      <c r="Q107" s="23">
        <v>-1.1928077174630991E-2</v>
      </c>
      <c r="R107" s="23">
        <v>-1.1883836508285967E-2</v>
      </c>
      <c r="S107" s="23">
        <v>-1.4110638174278154E-2</v>
      </c>
      <c r="W107" s="23">
        <f t="shared" si="61"/>
        <v>0.50000000000000022</v>
      </c>
      <c r="X107" s="23">
        <f t="shared" si="62"/>
        <v>4.0532892141179125E-2</v>
      </c>
      <c r="AA107" s="21">
        <f t="shared" si="63"/>
        <v>0.50000000000000022</v>
      </c>
      <c r="AB107" s="21">
        <f t="shared" si="64"/>
        <v>4.1799505678766662E-2</v>
      </c>
      <c r="AC107" s="21">
        <f t="shared" si="65"/>
        <v>4.1749026022517476E-2</v>
      </c>
      <c r="AD107" s="21">
        <f t="shared" si="66"/>
        <v>0.24164704992399197</v>
      </c>
      <c r="AE107" s="21">
        <f t="shared" si="67"/>
        <v>0.25174298117382904</v>
      </c>
      <c r="AF107" s="21">
        <f t="shared" si="68"/>
        <v>4.1799505678766662E-2</v>
      </c>
      <c r="AI107" s="23">
        <f t="shared" si="69"/>
        <v>0.50000000000000022</v>
      </c>
      <c r="AJ107" s="23">
        <f t="shared" si="70"/>
        <v>4.1790809343320003E-2</v>
      </c>
      <c r="AK107" s="23">
        <f t="shared" si="71"/>
        <v>0.25174647174556997</v>
      </c>
      <c r="AL107" s="23">
        <f t="shared" si="72"/>
        <v>0.50500000000000023</v>
      </c>
      <c r="AM107" s="23">
        <f t="shared" si="73"/>
        <v>4.3049541702047854E-2</v>
      </c>
      <c r="AN107" s="23">
        <f t="shared" si="74"/>
        <v>0.25687826304075656</v>
      </c>
      <c r="AO107" s="23">
        <f t="shared" si="75"/>
        <v>0.50500000000000023</v>
      </c>
      <c r="AP107" s="23">
        <f t="shared" si="76"/>
        <v>4.3075200658523785E-2</v>
      </c>
      <c r="AQ107" s="23">
        <f t="shared" si="77"/>
        <v>0.2568804729117723</v>
      </c>
      <c r="AR107" s="23">
        <f t="shared" si="78"/>
        <v>0.51000000000000023</v>
      </c>
      <c r="AS107" s="23">
        <f t="shared" si="79"/>
        <v>4.4359614072437728E-2</v>
      </c>
      <c r="AT107" s="23">
        <f t="shared" si="80"/>
        <v>0.26206777536065584</v>
      </c>
    </row>
    <row r="108" spans="2:46" x14ac:dyDescent="0.25">
      <c r="B108" s="21">
        <v>2.9499999999999975</v>
      </c>
      <c r="C108" s="21">
        <v>-2.2546172745032771</v>
      </c>
      <c r="D108" s="21">
        <v>-1.5866274063465728</v>
      </c>
      <c r="G108" s="21">
        <v>2.9499999999999975</v>
      </c>
      <c r="H108" s="23">
        <v>-2.9353680854101323</v>
      </c>
      <c r="I108" s="23">
        <v>-2.9922633608438396</v>
      </c>
      <c r="J108" s="21">
        <v>-1.137905508674145</v>
      </c>
      <c r="K108" s="23">
        <v>-1.1292315890383755</v>
      </c>
      <c r="N108" s="21">
        <v>2.9499999999999975</v>
      </c>
      <c r="O108" s="21">
        <v>-4.1582150138784595</v>
      </c>
      <c r="P108" s="23">
        <v>-9.6256211576500536E-3</v>
      </c>
      <c r="Q108" s="23">
        <v>-1.1924198132400202E-2</v>
      </c>
      <c r="R108" s="23">
        <v>-1.1882154810318082E-2</v>
      </c>
      <c r="S108" s="23">
        <v>-1.405528639943868E-2</v>
      </c>
      <c r="W108" s="23">
        <f t="shared" si="61"/>
        <v>0.51000000000000023</v>
      </c>
      <c r="X108" s="23">
        <f t="shared" si="62"/>
        <v>4.304932129463241E-2</v>
      </c>
      <c r="AA108" s="21">
        <f t="shared" si="63"/>
        <v>0.51000000000000023</v>
      </c>
      <c r="AB108" s="21">
        <f t="shared" si="64"/>
        <v>4.4368561644688637E-2</v>
      </c>
      <c r="AC108" s="21">
        <f t="shared" si="65"/>
        <v>4.4316977665516559E-2</v>
      </c>
      <c r="AD108" s="21">
        <f t="shared" si="66"/>
        <v>0.25174719867498946</v>
      </c>
      <c r="AE108" s="21">
        <f t="shared" si="67"/>
        <v>0.2620639945094061</v>
      </c>
      <c r="AF108" s="21">
        <f t="shared" si="68"/>
        <v>4.4368561644688637E-2</v>
      </c>
      <c r="AI108" s="23">
        <f t="shared" si="69"/>
        <v>0.51000000000000023</v>
      </c>
      <c r="AJ108" s="23">
        <f t="shared" si="70"/>
        <v>4.4359695541672142E-2</v>
      </c>
      <c r="AK108" s="23">
        <f t="shared" si="71"/>
        <v>0.26206778258855007</v>
      </c>
      <c r="AL108" s="23">
        <f t="shared" si="72"/>
        <v>0.51500000000000024</v>
      </c>
      <c r="AM108" s="23">
        <f t="shared" si="73"/>
        <v>4.5670034454614893E-2</v>
      </c>
      <c r="AN108" s="23">
        <f t="shared" si="74"/>
        <v>0.26731075204708599</v>
      </c>
      <c r="AO108" s="23">
        <f t="shared" si="75"/>
        <v>0.51500000000000024</v>
      </c>
      <c r="AP108" s="23">
        <f t="shared" si="76"/>
        <v>4.569624930190757E-2</v>
      </c>
      <c r="AQ108" s="23">
        <f t="shared" si="77"/>
        <v>0.26731314720026234</v>
      </c>
      <c r="AR108" s="23">
        <f t="shared" si="78"/>
        <v>0.52000000000000024</v>
      </c>
      <c r="AS108" s="23">
        <f t="shared" si="79"/>
        <v>4.7032827013674769E-2</v>
      </c>
      <c r="AT108" s="23">
        <f t="shared" si="80"/>
        <v>0.27261208681689852</v>
      </c>
    </row>
    <row r="109" spans="2:46" x14ac:dyDescent="0.25">
      <c r="B109" s="21">
        <v>2.9999999999999973</v>
      </c>
      <c r="C109" s="24">
        <v>-2.3339486448206057</v>
      </c>
      <c r="D109" s="21"/>
      <c r="G109" s="21">
        <v>2.9999999999999973</v>
      </c>
      <c r="H109" s="25">
        <v>-2.9920465128529452</v>
      </c>
      <c r="I109" s="23"/>
      <c r="J109" s="21"/>
      <c r="K109" s="23"/>
      <c r="N109" s="21">
        <v>2.9999999999999973</v>
      </c>
      <c r="O109" s="26">
        <v>-4.2246958167421598</v>
      </c>
      <c r="P109" s="23"/>
      <c r="Q109" s="23"/>
      <c r="R109" s="23"/>
      <c r="S109" s="23"/>
      <c r="W109" s="23">
        <f t="shared" si="61"/>
        <v>0.52000000000000024</v>
      </c>
      <c r="X109" s="23">
        <f t="shared" si="62"/>
        <v>4.56688537352717E-2</v>
      </c>
      <c r="AA109" s="21">
        <f t="shared" si="63"/>
        <v>0.52000000000000024</v>
      </c>
      <c r="AB109" s="21">
        <f t="shared" si="64"/>
        <v>4.7041944437827367E-2</v>
      </c>
      <c r="AC109" s="21">
        <f t="shared" si="65"/>
        <v>4.6989247337312821E-2</v>
      </c>
      <c r="AD109" s="21">
        <f t="shared" si="66"/>
        <v>0.26206856926241878</v>
      </c>
      <c r="AE109" s="21">
        <f t="shared" si="67"/>
        <v>0.27260798936532743</v>
      </c>
      <c r="AF109" s="21">
        <f t="shared" si="68"/>
        <v>4.7041944437827367E-2</v>
      </c>
      <c r="AI109" s="23">
        <f t="shared" si="69"/>
        <v>0.52000000000000024</v>
      </c>
      <c r="AJ109" s="23">
        <f t="shared" si="70"/>
        <v>4.7032908321505716E-2</v>
      </c>
      <c r="AK109" s="23">
        <f t="shared" si="71"/>
        <v>0.27261209446517942</v>
      </c>
      <c r="AL109" s="23">
        <f t="shared" si="72"/>
        <v>0.52500000000000024</v>
      </c>
      <c r="AM109" s="23">
        <f t="shared" si="73"/>
        <v>4.8395968793831616E-2</v>
      </c>
      <c r="AN109" s="23">
        <f t="shared" si="74"/>
        <v>0.27796716979549374</v>
      </c>
      <c r="AO109" s="23">
        <f t="shared" si="75"/>
        <v>0.52500000000000024</v>
      </c>
      <c r="AP109" s="23">
        <f t="shared" si="76"/>
        <v>4.8422744170483187E-2</v>
      </c>
      <c r="AQ109" s="23">
        <f t="shared" si="77"/>
        <v>0.27796976215300029</v>
      </c>
      <c r="AR109" s="23">
        <f t="shared" si="78"/>
        <v>0.53000000000000025</v>
      </c>
      <c r="AS109" s="23">
        <f t="shared" si="79"/>
        <v>4.9812605943035722E-2</v>
      </c>
      <c r="AT109" s="23">
        <f t="shared" si="80"/>
        <v>0.28338129571083642</v>
      </c>
    </row>
    <row r="110" spans="2:46" x14ac:dyDescent="0.25">
      <c r="B110" s="20"/>
      <c r="W110" s="23">
        <f t="shared" si="61"/>
        <v>0.53000000000000025</v>
      </c>
      <c r="X110" s="23">
        <f t="shared" si="62"/>
        <v>4.8393710177286636E-2</v>
      </c>
      <c r="AA110" s="21">
        <f t="shared" si="63"/>
        <v>0.53000000000000025</v>
      </c>
      <c r="AB110" s="21">
        <f t="shared" si="64"/>
        <v>4.9821893466400043E-2</v>
      </c>
      <c r="AC110" s="21">
        <f t="shared" si="65"/>
        <v>4.9768073883192286E-2</v>
      </c>
      <c r="AD110" s="21">
        <f t="shared" si="66"/>
        <v>0.27261294453649187</v>
      </c>
      <c r="AE110" s="21">
        <f t="shared" si="67"/>
        <v>0.28337686117804317</v>
      </c>
      <c r="AF110" s="21">
        <f t="shared" si="68"/>
        <v>4.9821893466400043E-2</v>
      </c>
      <c r="AI110" s="23">
        <f t="shared" si="69"/>
        <v>0.53000000000000025</v>
      </c>
      <c r="AJ110" s="23">
        <f t="shared" si="70"/>
        <v>4.9812687078294053E-2</v>
      </c>
      <c r="AK110" s="23">
        <f t="shared" si="71"/>
        <v>0.28338130379396032</v>
      </c>
      <c r="AL110" s="23">
        <f t="shared" si="72"/>
        <v>0.53500000000000025</v>
      </c>
      <c r="AM110" s="23">
        <f t="shared" si="73"/>
        <v>5.1229593597263853E-2</v>
      </c>
      <c r="AN110" s="23">
        <f t="shared" si="74"/>
        <v>0.2888494712601411</v>
      </c>
      <c r="AO110" s="23">
        <f t="shared" si="75"/>
        <v>0.53500000000000025</v>
      </c>
      <c r="AP110" s="23">
        <f t="shared" si="76"/>
        <v>5.125693443459476E-2</v>
      </c>
      <c r="AQ110" s="23">
        <f t="shared" si="77"/>
        <v>0.28885227332763264</v>
      </c>
      <c r="AR110" s="23">
        <f t="shared" si="78"/>
        <v>0.54000000000000026</v>
      </c>
      <c r="AS110" s="23">
        <f t="shared" si="79"/>
        <v>5.2701209811570379E-2</v>
      </c>
      <c r="AT110" s="23">
        <f t="shared" si="80"/>
        <v>0.29437741751560348</v>
      </c>
    </row>
    <row r="111" spans="2:46" x14ac:dyDescent="0.25">
      <c r="B111" s="20"/>
      <c r="W111" s="23">
        <f t="shared" si="61"/>
        <v>0.54000000000000026</v>
      </c>
      <c r="X111" s="23">
        <f t="shared" si="62"/>
        <v>5.122612968913387E-2</v>
      </c>
      <c r="AA111" s="21">
        <f t="shared" si="63"/>
        <v>0.54000000000000026</v>
      </c>
      <c r="AB111" s="21">
        <f t="shared" si="64"/>
        <v>5.2710667693710266E-2</v>
      </c>
      <c r="AC111" s="21">
        <f t="shared" si="65"/>
        <v>5.2655715677085817E-2</v>
      </c>
      <c r="AD111" s="21">
        <f t="shared" si="66"/>
        <v>0.28338222106857758</v>
      </c>
      <c r="AE111" s="21">
        <f t="shared" si="67"/>
        <v>0.2943726243934664</v>
      </c>
      <c r="AF111" s="21">
        <f t="shared" si="68"/>
        <v>5.2710667693710266E-2</v>
      </c>
      <c r="AI111" s="23">
        <f t="shared" si="69"/>
        <v>0.54000000000000026</v>
      </c>
      <c r="AJ111" s="23">
        <f t="shared" si="70"/>
        <v>5.2701290762435904E-2</v>
      </c>
      <c r="AK111" s="23">
        <f t="shared" si="71"/>
        <v>0.29437742604802714</v>
      </c>
      <c r="AL111" s="23">
        <f t="shared" si="72"/>
        <v>0.54500000000000026</v>
      </c>
      <c r="AM111" s="23">
        <f t="shared" si="73"/>
        <v>5.417317789267604E-2</v>
      </c>
      <c r="AN111" s="23">
        <f t="shared" si="74"/>
        <v>0.2999597332029918</v>
      </c>
      <c r="AO111" s="23">
        <f t="shared" si="75"/>
        <v>0.54500000000000026</v>
      </c>
      <c r="AP111" s="23">
        <f t="shared" si="76"/>
        <v>5.4201089428450866E-2</v>
      </c>
      <c r="AQ111" s="23">
        <f t="shared" si="77"/>
        <v>0.29996275809523121</v>
      </c>
      <c r="AR111" s="23">
        <f t="shared" si="78"/>
        <v>0.55000000000000027</v>
      </c>
      <c r="AS111" s="23">
        <f t="shared" si="79"/>
        <v>5.5700918343388216E-2</v>
      </c>
      <c r="AT111" s="23">
        <f t="shared" si="80"/>
        <v>0.30560259230429709</v>
      </c>
    </row>
    <row r="112" spans="2:46" x14ac:dyDescent="0.25">
      <c r="B112" s="20" t="s">
        <v>46</v>
      </c>
      <c r="C112">
        <v>1E-3</v>
      </c>
      <c r="W112" s="23">
        <f t="shared" si="61"/>
        <v>0.55000000000000027</v>
      </c>
      <c r="X112" s="23">
        <f t="shared" si="62"/>
        <v>5.4168370852763152E-2</v>
      </c>
      <c r="AA112" s="21">
        <f t="shared" si="63"/>
        <v>0.55000000000000027</v>
      </c>
      <c r="AB112" s="21">
        <f t="shared" si="64"/>
        <v>5.5710546856201124E-2</v>
      </c>
      <c r="AC112" s="21">
        <f t="shared" si="65"/>
        <v>5.5654451838597435E-2</v>
      </c>
      <c r="AD112" s="21">
        <f t="shared" si="66"/>
        <v>0.29437841448871704</v>
      </c>
      <c r="AE112" s="21">
        <f t="shared" si="67"/>
        <v>0.30559741800945506</v>
      </c>
      <c r="AF112" s="21">
        <f t="shared" si="68"/>
        <v>5.5710546856201124E-2</v>
      </c>
      <c r="AI112" s="23">
        <f t="shared" si="69"/>
        <v>0.55000000000000027</v>
      </c>
      <c r="AJ112" s="23">
        <f t="shared" si="70"/>
        <v>5.5700999097350518E-2</v>
      </c>
      <c r="AK112" s="23">
        <f t="shared" si="71"/>
        <v>0.30560260130044331</v>
      </c>
      <c r="AL112" s="23">
        <f t="shared" si="72"/>
        <v>0.55500000000000027</v>
      </c>
      <c r="AM112" s="23">
        <f t="shared" si="73"/>
        <v>5.7229012103852735E-2</v>
      </c>
      <c r="AN112" s="23">
        <f t="shared" si="74"/>
        <v>0.31130015982638326</v>
      </c>
      <c r="AO112" s="23">
        <f t="shared" si="75"/>
        <v>0.55500000000000027</v>
      </c>
      <c r="AP112" s="23">
        <f t="shared" si="76"/>
        <v>5.7257499896482433E-2</v>
      </c>
      <c r="AQ112" s="23">
        <f t="shared" si="77"/>
        <v>0.31130342129439603</v>
      </c>
      <c r="AR112" s="23">
        <f t="shared" si="78"/>
        <v>0.56000000000000028</v>
      </c>
      <c r="AS112" s="23">
        <f t="shared" si="79"/>
        <v>5.8814033310294479E-2</v>
      </c>
      <c r="AT112" s="23">
        <f t="shared" si="80"/>
        <v>0.31705909051422476</v>
      </c>
    </row>
    <row r="113" spans="2:46" x14ac:dyDescent="0.25">
      <c r="B113" s="20"/>
      <c r="W113" s="23">
        <f t="shared" si="61"/>
        <v>0.56000000000000028</v>
      </c>
      <c r="X113" s="23">
        <f t="shared" si="62"/>
        <v>5.7222712976771582E-2</v>
      </c>
      <c r="AA113" s="21">
        <f t="shared" si="63"/>
        <v>0.56000000000000028</v>
      </c>
      <c r="AB113" s="21">
        <f t="shared" si="64"/>
        <v>5.882383273804135E-2</v>
      </c>
      <c r="AC113" s="21">
        <f t="shared" si="65"/>
        <v>5.8766583506511295E-2</v>
      </c>
      <c r="AD113" s="21">
        <f t="shared" si="66"/>
        <v>0.30560366503101727</v>
      </c>
      <c r="AE113" s="21">
        <f t="shared" si="67"/>
        <v>0.31705351133702808</v>
      </c>
      <c r="AF113" s="21">
        <f t="shared" si="68"/>
        <v>5.882383273804135E-2</v>
      </c>
      <c r="AI113" s="23">
        <f t="shared" si="69"/>
        <v>0.56000000000000028</v>
      </c>
      <c r="AJ113" s="23">
        <f t="shared" si="70"/>
        <v>5.8814113854110894E-2</v>
      </c>
      <c r="AK113" s="23">
        <f t="shared" si="71"/>
        <v>0.31705909998844461</v>
      </c>
      <c r="AL113" s="23">
        <f t="shared" si="72"/>
        <v>0.56500000000000028</v>
      </c>
      <c r="AM113" s="23">
        <f t="shared" si="73"/>
        <v>6.0399409354053114E-2</v>
      </c>
      <c r="AN113" s="23">
        <f t="shared" si="74"/>
        <v>0.32287308865031877</v>
      </c>
      <c r="AO113" s="23">
        <f t="shared" si="75"/>
        <v>0.56500000000000028</v>
      </c>
      <c r="AP113" s="23">
        <f t="shared" si="76"/>
        <v>6.0428479297362489E-2</v>
      </c>
      <c r="AQ113" s="23">
        <f t="shared" si="77"/>
        <v>0.32287660111019206</v>
      </c>
      <c r="AR113" s="23">
        <f t="shared" si="78"/>
        <v>0.57000000000000028</v>
      </c>
      <c r="AS113" s="23">
        <f t="shared" si="79"/>
        <v>6.2042879865212813E-2</v>
      </c>
      <c r="AT113" s="23">
        <f t="shared" si="80"/>
        <v>0.32874931894196951</v>
      </c>
    </row>
    <row r="114" spans="2:46" x14ac:dyDescent="0.25">
      <c r="B114" s="21" t="s">
        <v>35</v>
      </c>
      <c r="C114" s="21" t="s">
        <v>36</v>
      </c>
      <c r="D114" s="21" t="s">
        <v>37</v>
      </c>
      <c r="G114" s="21" t="s">
        <v>38</v>
      </c>
      <c r="H114" s="21" t="s">
        <v>39</v>
      </c>
      <c r="I114" s="21" t="s">
        <v>40</v>
      </c>
      <c r="J114" s="22" t="s">
        <v>37</v>
      </c>
      <c r="K114" s="22" t="s">
        <v>41</v>
      </c>
      <c r="N114" s="21" t="s">
        <v>38</v>
      </c>
      <c r="O114" s="21" t="s">
        <v>39</v>
      </c>
      <c r="P114" s="21" t="s">
        <v>42</v>
      </c>
      <c r="Q114" s="21" t="s">
        <v>43</v>
      </c>
      <c r="R114" s="21" t="s">
        <v>44</v>
      </c>
      <c r="S114" s="21" t="s">
        <v>45</v>
      </c>
      <c r="W114" s="23">
        <f t="shared" si="61"/>
        <v>0.57000000000000028</v>
      </c>
      <c r="X114" s="23">
        <f t="shared" si="62"/>
        <v>6.0391457365575808E-2</v>
      </c>
      <c r="AA114" s="21">
        <f t="shared" si="63"/>
        <v>0.57000000000000028</v>
      </c>
      <c r="AB114" s="21">
        <f t="shared" si="64"/>
        <v>6.2052850504492191E-2</v>
      </c>
      <c r="AC114" s="21">
        <f t="shared" si="65"/>
        <v>6.1994435171021281E-2</v>
      </c>
      <c r="AD114" s="21">
        <f t="shared" si="66"/>
        <v>0.31706024329799337</v>
      </c>
      <c r="AE114" s="21">
        <f t="shared" si="67"/>
        <v>0.32874330999217427</v>
      </c>
      <c r="AF114" s="21">
        <f t="shared" si="68"/>
        <v>6.2052850504492191E-2</v>
      </c>
      <c r="AI114" s="23">
        <f t="shared" si="69"/>
        <v>0.57000000000000028</v>
      </c>
      <c r="AJ114" s="23">
        <f t="shared" si="70"/>
        <v>6.2042960184863286E-2</v>
      </c>
      <c r="AK114" s="23">
        <f t="shared" si="71"/>
        <v>0.32874932890850084</v>
      </c>
      <c r="AL114" s="23">
        <f t="shared" si="72"/>
        <v>0.57500000000000029</v>
      </c>
      <c r="AM114" s="23">
        <f t="shared" si="73"/>
        <v>6.368670682940579E-2</v>
      </c>
      <c r="AN114" s="23">
        <f t="shared" si="74"/>
        <v>0.33468099662677503</v>
      </c>
      <c r="AO114" s="23">
        <f t="shared" si="75"/>
        <v>0.57500000000000029</v>
      </c>
      <c r="AP114" s="23">
        <f t="shared" si="76"/>
        <v>6.3716365167997155E-2</v>
      </c>
      <c r="AQ114" s="23">
        <f t="shared" si="77"/>
        <v>0.33468477519022188</v>
      </c>
      <c r="AR114" s="23">
        <f t="shared" si="78"/>
        <v>0.58000000000000029</v>
      </c>
      <c r="AS114" s="23">
        <f t="shared" si="79"/>
        <v>6.5389807936765507E-2</v>
      </c>
      <c r="AT114" s="23">
        <f t="shared" si="80"/>
        <v>0.34067582698200743</v>
      </c>
    </row>
    <row r="115" spans="2:46" x14ac:dyDescent="0.25">
      <c r="B115" s="21">
        <v>0</v>
      </c>
      <c r="C115" s="21">
        <v>1.5708</v>
      </c>
      <c r="D115" s="21">
        <v>0</v>
      </c>
      <c r="G115" s="21">
        <v>0</v>
      </c>
      <c r="H115" s="21">
        <v>1.5708</v>
      </c>
      <c r="I115" s="23">
        <v>1.5708</v>
      </c>
      <c r="J115" s="21">
        <v>0</v>
      </c>
      <c r="K115" s="23">
        <v>-329.25418139394429</v>
      </c>
      <c r="N115" s="21">
        <v>0</v>
      </c>
      <c r="O115" s="21">
        <v>1.5708</v>
      </c>
      <c r="P115" s="23">
        <v>0</v>
      </c>
      <c r="Q115" s="23">
        <v>-0.65928868101907911</v>
      </c>
      <c r="R115" s="23">
        <v>-4.0347740613508546E-3</v>
      </c>
      <c r="S115" s="23">
        <v>-0.24470874799056003</v>
      </c>
      <c r="W115" s="23">
        <f t="shared" si="61"/>
        <v>0.58000000000000029</v>
      </c>
      <c r="X115" s="23">
        <f t="shared" si="62"/>
        <v>6.3676928646803188E-2</v>
      </c>
      <c r="AA115" s="21">
        <f t="shared" si="63"/>
        <v>0.58000000000000029</v>
      </c>
      <c r="AB115" s="21">
        <f t="shared" si="64"/>
        <v>6.5399950096425699E-2</v>
      </c>
      <c r="AC115" s="21">
        <f t="shared" si="65"/>
        <v>6.5340356067049521E-2</v>
      </c>
      <c r="AD115" s="21">
        <f t="shared" si="66"/>
        <v>0.32875055625573313</v>
      </c>
      <c r="AE115" s="21">
        <f t="shared" si="67"/>
        <v>0.34066936213096916</v>
      </c>
      <c r="AF115" s="21">
        <f t="shared" si="68"/>
        <v>6.5399950096425699E-2</v>
      </c>
      <c r="AI115" s="23">
        <f t="shared" si="69"/>
        <v>0.58000000000000029</v>
      </c>
      <c r="AJ115" s="23">
        <f t="shared" si="70"/>
        <v>6.5389888017404127E-2</v>
      </c>
      <c r="AK115" s="23">
        <f t="shared" si="71"/>
        <v>0.34067583745492902</v>
      </c>
      <c r="AL115" s="23">
        <f t="shared" si="72"/>
        <v>0.5850000000000003</v>
      </c>
      <c r="AM115" s="23">
        <f t="shared" si="73"/>
        <v>6.7093267204678772E-2</v>
      </c>
      <c r="AN115" s="23">
        <f t="shared" si="74"/>
        <v>0.34672650650419878</v>
      </c>
      <c r="AO115" s="23">
        <f t="shared" si="75"/>
        <v>0.5850000000000003</v>
      </c>
      <c r="AP115" s="23">
        <f t="shared" si="76"/>
        <v>6.7123520549925125E-2</v>
      </c>
      <c r="AQ115" s="23">
        <f t="shared" si="77"/>
        <v>0.34673056701101657</v>
      </c>
      <c r="AR115" s="23">
        <f t="shared" si="78"/>
        <v>0.5900000000000003</v>
      </c>
      <c r="AS115" s="23">
        <f t="shared" si="79"/>
        <v>6.8857193687514293E-2</v>
      </c>
      <c r="AT115" s="23">
        <f t="shared" si="80"/>
        <v>0.35284131312252021</v>
      </c>
    </row>
    <row r="116" spans="2:46" x14ac:dyDescent="0.25">
      <c r="B116" s="21">
        <v>0.01</v>
      </c>
      <c r="C116" s="21">
        <v>1.5708</v>
      </c>
      <c r="D116" s="21">
        <v>-329.25418139394429</v>
      </c>
      <c r="G116" s="21">
        <v>0.01</v>
      </c>
      <c r="H116" s="23">
        <v>-7.5470906969721474E-2</v>
      </c>
      <c r="I116" s="23">
        <v>-7.5458779479236571E-2</v>
      </c>
      <c r="J116" s="21">
        <v>1.2127490484899852E-3</v>
      </c>
      <c r="K116" s="23">
        <v>1.8228091561555198E-3</v>
      </c>
      <c r="N116" s="21">
        <v>0.01</v>
      </c>
      <c r="O116" s="21">
        <v>-5.556581514201131E-4</v>
      </c>
      <c r="P116" s="23">
        <v>-2.8885799576533701E-6</v>
      </c>
      <c r="Q116" s="23">
        <v>-1.0694648631570745E-4</v>
      </c>
      <c r="R116" s="23">
        <v>-1.0688427875222565E-4</v>
      </c>
      <c r="S116" s="23">
        <v>-3.5722012158554664E-4</v>
      </c>
      <c r="W116" s="23">
        <f t="shared" si="61"/>
        <v>0.5900000000000003</v>
      </c>
      <c r="X116" s="23">
        <f t="shared" si="62"/>
        <v>6.7081476159222095E-2</v>
      </c>
      <c r="AA116" s="21">
        <f t="shared" si="63"/>
        <v>0.5900000000000003</v>
      </c>
      <c r="AB116" s="21">
        <f t="shared" si="64"/>
        <v>6.8867507688496907E-2</v>
      </c>
      <c r="AC116" s="21">
        <f t="shared" si="65"/>
        <v>6.8806721631151854E-2</v>
      </c>
      <c r="AD116" s="21">
        <f t="shared" si="66"/>
        <v>0.34067715347261535</v>
      </c>
      <c r="AE116" s="21">
        <f t="shared" si="67"/>
        <v>0.35283436494162718</v>
      </c>
      <c r="AF116" s="21">
        <f t="shared" si="68"/>
        <v>6.8867507688496907E-2</v>
      </c>
      <c r="AI116" s="23">
        <f t="shared" si="69"/>
        <v>0.5900000000000003</v>
      </c>
      <c r="AJ116" s="23">
        <f t="shared" si="70"/>
        <v>6.8857273513417264E-2</v>
      </c>
      <c r="AK116" s="23">
        <f t="shared" si="71"/>
        <v>0.3528413241157019</v>
      </c>
      <c r="AL116" s="23">
        <f t="shared" si="72"/>
        <v>0.59500000000000031</v>
      </c>
      <c r="AM116" s="23">
        <f t="shared" si="73"/>
        <v>7.0621480133995773E-2</v>
      </c>
      <c r="AN116" s="23">
        <f t="shared" si="74"/>
        <v>0.35901239345631675</v>
      </c>
      <c r="AO116" s="23">
        <f t="shared" si="75"/>
        <v>0.59500000000000031</v>
      </c>
      <c r="AP116" s="23">
        <f t="shared" si="76"/>
        <v>7.0652335480698852E-2</v>
      </c>
      <c r="AQ116" s="23">
        <f t="shared" si="77"/>
        <v>0.3590167525088776</v>
      </c>
      <c r="AR116" s="23">
        <f t="shared" si="78"/>
        <v>0.60000000000000031</v>
      </c>
      <c r="AS116" s="23">
        <f t="shared" si="79"/>
        <v>7.2447441038506033E-2</v>
      </c>
      <c r="AT116" s="23">
        <f t="shared" si="80"/>
        <v>0.36524863171302818</v>
      </c>
    </row>
    <row r="117" spans="2:46" x14ac:dyDescent="0.25">
      <c r="B117" s="21">
        <v>0.02</v>
      </c>
      <c r="C117" s="21">
        <v>-1.7217418139394429</v>
      </c>
      <c r="D117" s="21">
        <v>-0.45121256151543665</v>
      </c>
      <c r="G117" s="21">
        <v>0.02</v>
      </c>
      <c r="H117" s="23">
        <v>-7.545572917869825E-2</v>
      </c>
      <c r="I117" s="23">
        <v>-7.5437502314449748E-2</v>
      </c>
      <c r="J117" s="21">
        <v>1.8226864248497483E-3</v>
      </c>
      <c r="K117" s="23">
        <v>1.8298073928404708E-3</v>
      </c>
      <c r="N117" s="21">
        <v>0.02</v>
      </c>
      <c r="O117" s="21">
        <v>-1.3419840931203526E-3</v>
      </c>
      <c r="P117" s="23">
        <v>-1.1458633227507669E-5</v>
      </c>
      <c r="Q117" s="23">
        <v>-1.4440574422400109E-4</v>
      </c>
      <c r="R117" s="23">
        <v>-1.4431314813053109E-4</v>
      </c>
      <c r="S117" s="23">
        <v>-4.2235149164522958E-4</v>
      </c>
      <c r="W117" s="23">
        <f t="shared" si="61"/>
        <v>0.60000000000000031</v>
      </c>
      <c r="X117" s="23">
        <f t="shared" si="62"/>
        <v>7.0607475403659095E-2</v>
      </c>
      <c r="AA117" s="21">
        <f t="shared" si="63"/>
        <v>0.60000000000000031</v>
      </c>
      <c r="AB117" s="21">
        <f t="shared" si="64"/>
        <v>7.2457927213613507E-2</v>
      </c>
      <c r="AC117" s="21">
        <f t="shared" si="65"/>
        <v>7.2395935024649166E-2</v>
      </c>
      <c r="AD117" s="21">
        <f t="shared" si="66"/>
        <v>0.35284273361522556</v>
      </c>
      <c r="AE117" s="21">
        <f t="shared" si="67"/>
        <v>0.36524117140809359</v>
      </c>
      <c r="AF117" s="21">
        <f t="shared" si="68"/>
        <v>7.2457927213613507E-2</v>
      </c>
      <c r="AI117" s="23">
        <f t="shared" si="69"/>
        <v>0.60000000000000031</v>
      </c>
      <c r="AJ117" s="23">
        <f t="shared" si="70"/>
        <v>7.2447520593015791E-2</v>
      </c>
      <c r="AK117" s="23">
        <f t="shared" si="71"/>
        <v>0.36524864324007583</v>
      </c>
      <c r="AL117" s="23">
        <f t="shared" si="72"/>
        <v>0.60500000000000032</v>
      </c>
      <c r="AM117" s="23">
        <f t="shared" si="73"/>
        <v>7.4273763809216173E-2</v>
      </c>
      <c r="AN117" s="23">
        <f t="shared" si="74"/>
        <v>0.37154159199038761</v>
      </c>
      <c r="AO117" s="23">
        <f t="shared" si="75"/>
        <v>0.60500000000000032</v>
      </c>
      <c r="AP117" s="23">
        <f t="shared" si="76"/>
        <v>7.4305228552967728E-2</v>
      </c>
      <c r="AQ117" s="23">
        <f t="shared" si="77"/>
        <v>0.37154626699030913</v>
      </c>
      <c r="AR117" s="23">
        <f t="shared" si="78"/>
        <v>0.61000000000000032</v>
      </c>
      <c r="AS117" s="23">
        <f t="shared" si="79"/>
        <v>7.6162983262918885E-2</v>
      </c>
      <c r="AT117" s="23">
        <f t="shared" si="80"/>
        <v>0.37790080001950804</v>
      </c>
    </row>
    <row r="118" spans="2:46" x14ac:dyDescent="0.25">
      <c r="B118" s="21">
        <v>0.03</v>
      </c>
      <c r="C118" s="21">
        <v>-1.7262539395545973</v>
      </c>
      <c r="D118" s="21">
        <v>-0.65532247284766965</v>
      </c>
      <c r="G118" s="21">
        <v>0.03</v>
      </c>
      <c r="H118" s="23">
        <v>-7.5437466709609796E-2</v>
      </c>
      <c r="I118" s="23">
        <v>-7.5419168657135105E-2</v>
      </c>
      <c r="J118" s="21">
        <v>1.8298052474692587E-3</v>
      </c>
      <c r="K118" s="23">
        <v>1.2350682843559454E-3</v>
      </c>
      <c r="N118" s="21">
        <v>0.03</v>
      </c>
      <c r="O118" s="21">
        <v>-2.3475026860884005E-3</v>
      </c>
      <c r="P118" s="23">
        <v>-2.5568557138094577E-5</v>
      </c>
      <c r="Q118" s="23">
        <v>-1.8702708844993185E-4</v>
      </c>
      <c r="R118" s="23">
        <v>-1.8689877867153972E-4</v>
      </c>
      <c r="S118" s="23">
        <v>-4.9209571895281927E-4</v>
      </c>
      <c r="W118" s="23">
        <f t="shared" si="61"/>
        <v>0.61000000000000032</v>
      </c>
      <c r="X118" s="23">
        <f t="shared" si="62"/>
        <v>7.4257329559487883E-2</v>
      </c>
      <c r="AA118" s="21">
        <f t="shared" si="63"/>
        <v>0.61000000000000032</v>
      </c>
      <c r="AB118" s="21">
        <f t="shared" si="64"/>
        <v>7.6173641956498089E-2</v>
      </c>
      <c r="AC118" s="21">
        <f t="shared" si="65"/>
        <v>7.6110428725774448E-2</v>
      </c>
      <c r="AD118" s="21">
        <f t="shared" si="66"/>
        <v>0.36525015121609367</v>
      </c>
      <c r="AE118" s="21">
        <f t="shared" si="67"/>
        <v>0.37789279736082154</v>
      </c>
      <c r="AF118" s="21">
        <f t="shared" si="68"/>
        <v>7.6173641956498089E-2</v>
      </c>
      <c r="AI118" s="23">
        <f t="shared" si="69"/>
        <v>0.61000000000000032</v>
      </c>
      <c r="AJ118" s="23">
        <f t="shared" si="70"/>
        <v>7.616306252838409E-2</v>
      </c>
      <c r="AK118" s="23">
        <f t="shared" si="71"/>
        <v>0.37790081209370291</v>
      </c>
      <c r="AL118" s="23">
        <f t="shared" si="72"/>
        <v>0.61500000000000032</v>
      </c>
      <c r="AM118" s="23">
        <f t="shared" si="73"/>
        <v>7.8052566588852609E-2</v>
      </c>
      <c r="AN118" s="23">
        <f t="shared" si="74"/>
        <v>0.38431720315110768</v>
      </c>
      <c r="AO118" s="23">
        <f t="shared" si="75"/>
        <v>0.61500000000000032</v>
      </c>
      <c r="AP118" s="23">
        <f t="shared" si="76"/>
        <v>7.8084648544139629E-2</v>
      </c>
      <c r="AQ118" s="23">
        <f t="shared" si="77"/>
        <v>0.38432221233826225</v>
      </c>
      <c r="AR118" s="23">
        <f t="shared" si="78"/>
        <v>0.62000000000000033</v>
      </c>
      <c r="AS118" s="23">
        <f t="shared" si="79"/>
        <v>8.0006284651766707E-2</v>
      </c>
      <c r="AT118" s="23">
        <f t="shared" si="80"/>
        <v>0.39080100558377995</v>
      </c>
    </row>
    <row r="119" spans="2:46" x14ac:dyDescent="0.25">
      <c r="B119" s="21">
        <v>0.04</v>
      </c>
      <c r="C119" s="21">
        <v>-1.732807164283074</v>
      </c>
      <c r="D119" s="21">
        <v>-0.83795885048367424</v>
      </c>
      <c r="G119" s="21">
        <v>0.04</v>
      </c>
      <c r="H119" s="23">
        <v>-7.5422142341950674E-2</v>
      </c>
      <c r="I119" s="23">
        <v>-7.5409789274427985E-2</v>
      </c>
      <c r="J119" s="21">
        <v>1.2353067522685708E-3</v>
      </c>
      <c r="K119" s="23">
        <v>4.0992945841680717E-5</v>
      </c>
      <c r="N119" s="21">
        <v>0.04</v>
      </c>
      <c r="O119" s="21">
        <v>-3.6002344178532103E-3</v>
      </c>
      <c r="P119" s="23">
        <v>-4.5048027570525371E-5</v>
      </c>
      <c r="Q119" s="23">
        <v>-2.3458047235674947E-4</v>
      </c>
      <c r="R119" s="23">
        <v>-2.3441134351952881E-4</v>
      </c>
      <c r="S119" s="23">
        <v>-5.6617021821335793E-4</v>
      </c>
      <c r="W119" s="23">
        <f t="shared" si="61"/>
        <v>0.62000000000000033</v>
      </c>
      <c r="X119" s="23">
        <f t="shared" si="62"/>
        <v>7.8033471069420948E-2</v>
      </c>
      <c r="AA119" s="21">
        <f t="shared" si="63"/>
        <v>0.62000000000000033</v>
      </c>
      <c r="AB119" s="21">
        <f t="shared" si="64"/>
        <v>8.0017116219300147E-2</v>
      </c>
      <c r="AC119" s="21">
        <f t="shared" si="65"/>
        <v>7.9952666193787256E-2</v>
      </c>
      <c r="AD119" s="21">
        <f t="shared" si="66"/>
        <v>0.37790242372891714</v>
      </c>
      <c r="AE119" s="21">
        <f t="shared" si="67"/>
        <v>0.39079242883149556</v>
      </c>
      <c r="AF119" s="21">
        <f t="shared" si="68"/>
        <v>8.0017116219300147E-2</v>
      </c>
      <c r="AI119" s="23">
        <f t="shared" si="69"/>
        <v>0.62000000000000033</v>
      </c>
      <c r="AJ119" s="23">
        <f t="shared" si="70"/>
        <v>8.0006363609477799E-2</v>
      </c>
      <c r="AK119" s="23">
        <f t="shared" si="71"/>
        <v>0.39080101821801239</v>
      </c>
      <c r="AL119" s="23">
        <f t="shared" si="72"/>
        <v>0.62500000000000033</v>
      </c>
      <c r="AM119" s="23">
        <f t="shared" si="73"/>
        <v>8.1960368700567859E-2</v>
      </c>
      <c r="AN119" s="23">
        <f t="shared" si="74"/>
        <v>0.39734250203753346</v>
      </c>
      <c r="AO119" s="23">
        <f t="shared" si="75"/>
        <v>0.62500000000000033</v>
      </c>
      <c r="AP119" s="23">
        <f t="shared" si="76"/>
        <v>8.199307611966547E-2</v>
      </c>
      <c r="AQ119" s="23">
        <f t="shared" si="77"/>
        <v>0.39734786453156568</v>
      </c>
      <c r="AR119" s="23">
        <f t="shared" si="78"/>
        <v>0.63000000000000034</v>
      </c>
      <c r="AS119" s="23">
        <f t="shared" si="79"/>
        <v>8.3979842254793449E-2</v>
      </c>
      <c r="AT119" s="23">
        <f t="shared" si="80"/>
        <v>0.40395261390514042</v>
      </c>
    </row>
    <row r="120" spans="2:46" x14ac:dyDescent="0.25">
      <c r="B120" s="21">
        <v>0.05</v>
      </c>
      <c r="C120" s="21">
        <v>-1.7411867527879108</v>
      </c>
      <c r="D120" s="21">
        <v>-0.99731569708312562</v>
      </c>
      <c r="G120" s="21">
        <v>0.05</v>
      </c>
      <c r="H120" s="23">
        <v>-7.541576084346012E-2</v>
      </c>
      <c r="I120" s="23">
        <v>-7.5415344940202689E-2</v>
      </c>
      <c r="J120" s="21">
        <v>4.159032574323077E-5</v>
      </c>
      <c r="K120" s="23">
        <v>-1.7488336725536085E-3</v>
      </c>
      <c r="N120" s="21">
        <v>0.05</v>
      </c>
      <c r="O120" s="21">
        <v>-5.1269122816043873E-3</v>
      </c>
      <c r="P120" s="23">
        <v>-6.9699754367491702E-5</v>
      </c>
      <c r="Q120" s="23">
        <v>-2.8681217480734124E-4</v>
      </c>
      <c r="R120" s="23">
        <v>-2.8659736985513505E-4</v>
      </c>
      <c r="S120" s="23">
        <v>-6.4427277416085086E-4</v>
      </c>
      <c r="W120" s="23">
        <f t="shared" si="61"/>
        <v>0.63000000000000034</v>
      </c>
      <c r="X120" s="23">
        <f t="shared" si="62"/>
        <v>8.1938363295492381E-2</v>
      </c>
      <c r="AA120" s="21">
        <f t="shared" si="63"/>
        <v>0.63000000000000034</v>
      </c>
      <c r="AB120" s="21">
        <f t="shared" si="64"/>
        <v>8.3990847062388685E-2</v>
      </c>
      <c r="AC120" s="21">
        <f t="shared" si="65"/>
        <v>8.392514360818068E-2</v>
      </c>
      <c r="AD120" s="21">
        <f t="shared" si="66"/>
        <v>0.39080273888805339</v>
      </c>
      <c r="AE120" s="21">
        <f t="shared" si="67"/>
        <v>0.40394342972965419</v>
      </c>
      <c r="AF120" s="21">
        <f t="shared" si="68"/>
        <v>8.3990847062388685E-2</v>
      </c>
      <c r="AI120" s="23">
        <f t="shared" si="69"/>
        <v>0.63000000000000034</v>
      </c>
      <c r="AJ120" s="23">
        <f t="shared" si="70"/>
        <v>8.3979920884913378E-2</v>
      </c>
      <c r="AK120" s="23">
        <f t="shared" si="71"/>
        <v>0.40395262711183672</v>
      </c>
      <c r="AL120" s="23">
        <f t="shared" si="72"/>
        <v>0.63500000000000034</v>
      </c>
      <c r="AM120" s="23">
        <f t="shared" si="73"/>
        <v>8.5999684020472561E-2</v>
      </c>
      <c r="AN120" s="23">
        <f t="shared" si="74"/>
        <v>0.41062094565162155</v>
      </c>
      <c r="AO120" s="23">
        <f t="shared" si="75"/>
        <v>0.63500000000000034</v>
      </c>
      <c r="AP120" s="23">
        <f t="shared" si="76"/>
        <v>8.6033025613171485E-2</v>
      </c>
      <c r="AQ120" s="23">
        <f t="shared" si="77"/>
        <v>0.41062668149615705</v>
      </c>
      <c r="AR120" s="23">
        <f t="shared" si="78"/>
        <v>0.64000000000000035</v>
      </c>
      <c r="AS120" s="23">
        <f t="shared" si="79"/>
        <v>8.8086187699874946E-2</v>
      </c>
      <c r="AT120" s="23">
        <f t="shared" si="80"/>
        <v>0.41735917646349807</v>
      </c>
    </row>
    <row r="121" spans="2:46" x14ac:dyDescent="0.25">
      <c r="B121" s="21">
        <v>6.0000000000000005E-2</v>
      </c>
      <c r="C121" s="21">
        <v>-1.751159909758742</v>
      </c>
      <c r="D121" s="21">
        <v>-1.1339796603484826</v>
      </c>
      <c r="G121" s="21">
        <v>6.0000000000000005E-2</v>
      </c>
      <c r="H121" s="23">
        <v>-7.542429706019417E-2</v>
      </c>
      <c r="I121" s="23">
        <v>-7.544177467428842E-2</v>
      </c>
      <c r="J121" s="21">
        <v>-1.7477614094253038E-3</v>
      </c>
      <c r="K121" s="23">
        <v>-4.1296625338302449E-3</v>
      </c>
      <c r="N121" s="21">
        <v>6.0000000000000005E-2</v>
      </c>
      <c r="O121" s="21">
        <v>-6.9528540222739367E-3</v>
      </c>
      <c r="P121" s="23">
        <v>-9.9301490024718601E-5</v>
      </c>
      <c r="Q121" s="23">
        <v>-3.4344719885070498E-4</v>
      </c>
      <c r="R121" s="23">
        <v>-3.4318213525388246E-4</v>
      </c>
      <c r="S121" s="23">
        <v>-7.2608425284788802E-4</v>
      </c>
      <c r="W121" s="23">
        <f t="shared" si="61"/>
        <v>0.64000000000000035</v>
      </c>
      <c r="X121" s="23">
        <f t="shared" si="62"/>
        <v>8.5974502249287821E-2</v>
      </c>
      <c r="AA121" s="21">
        <f t="shared" si="63"/>
        <v>0.64000000000000035</v>
      </c>
      <c r="AB121" s="21">
        <f t="shared" si="64"/>
        <v>8.809736612364219E-2</v>
      </c>
      <c r="AC121" s="21">
        <f t="shared" si="65"/>
        <v>8.8030391686291259E-2</v>
      </c>
      <c r="AD121" s="21">
        <f t="shared" si="66"/>
        <v>0.40395446239025801</v>
      </c>
      <c r="AE121" s="21">
        <f t="shared" si="67"/>
        <v>0.41734934986044231</v>
      </c>
      <c r="AF121" s="21">
        <f t="shared" si="68"/>
        <v>8.809736612364219E-2</v>
      </c>
      <c r="AI121" s="23">
        <f t="shared" si="69"/>
        <v>0.64000000000000035</v>
      </c>
      <c r="AJ121" s="23">
        <f t="shared" si="70"/>
        <v>8.8086265981364861E-2</v>
      </c>
      <c r="AK121" s="23">
        <f t="shared" si="71"/>
        <v>0.41735919025454021</v>
      </c>
      <c r="AL121" s="23">
        <f t="shared" si="72"/>
        <v>0.64500000000000035</v>
      </c>
      <c r="AM121" s="23">
        <f t="shared" si="73"/>
        <v>9.0173061932637563E-2</v>
      </c>
      <c r="AN121" s="23">
        <f t="shared" si="74"/>
        <v>0.42415618109830777</v>
      </c>
      <c r="AO121" s="23">
        <f t="shared" si="75"/>
        <v>0.64500000000000035</v>
      </c>
      <c r="AP121" s="23">
        <f t="shared" si="76"/>
        <v>9.0207046886856407E-2</v>
      </c>
      <c r="AQ121" s="23">
        <f t="shared" si="77"/>
        <v>0.42416231130804799</v>
      </c>
      <c r="AR121" s="23">
        <f t="shared" si="78"/>
        <v>0.65000000000000036</v>
      </c>
      <c r="AS121" s="23">
        <f t="shared" si="79"/>
        <v>9.2327889094445337E-2</v>
      </c>
      <c r="AT121" s="23">
        <f t="shared" si="80"/>
        <v>0.43102443910463667</v>
      </c>
    </row>
    <row r="122" spans="2:46" x14ac:dyDescent="0.25">
      <c r="B122" s="21">
        <v>7.0000000000000007E-2</v>
      </c>
      <c r="C122" s="21">
        <v>-1.7624997063622267</v>
      </c>
      <c r="D122" s="21">
        <v>-1.2500580517729145</v>
      </c>
      <c r="G122" s="21">
        <v>7.0000000000000007E-2</v>
      </c>
      <c r="H122" s="23">
        <v>-7.5453684179910455E-2</v>
      </c>
      <c r="I122" s="23">
        <v>-7.5494964203125306E-2</v>
      </c>
      <c r="J122" s="21">
        <v>-4.128002321485285E-3</v>
      </c>
      <c r="K122" s="23">
        <v>-7.0956049171859922E-3</v>
      </c>
      <c r="N122" s="21">
        <v>7.0000000000000007E-2</v>
      </c>
      <c r="O122" s="21">
        <v>-9.1018476883433595E-3</v>
      </c>
      <c r="P122" s="23">
        <v>-1.3360826698688414E-4</v>
      </c>
      <c r="Q122" s="23">
        <v>-4.041918617276475E-4</v>
      </c>
      <c r="R122" s="23">
        <v>-4.0387225498708169E-4</v>
      </c>
      <c r="S122" s="23">
        <v>-8.1127145946022E-4</v>
      </c>
      <c r="W122" s="23">
        <f t="shared" si="61"/>
        <v>0.65000000000000036</v>
      </c>
      <c r="X122" s="23">
        <f t="shared" si="62"/>
        <v>9.014441839965795E-2</v>
      </c>
      <c r="AA122" s="21">
        <f t="shared" si="63"/>
        <v>0.65000000000000036</v>
      </c>
      <c r="AB122" s="21">
        <f t="shared" si="64"/>
        <v>9.2339241519752258E-2</v>
      </c>
      <c r="AC122" s="21">
        <f t="shared" si="65"/>
        <v>9.227097758282142E-2</v>
      </c>
      <c r="AD122" s="21">
        <f t="shared" si="66"/>
        <v>0.4173611459179235</v>
      </c>
      <c r="AE122" s="21">
        <f t="shared" si="67"/>
        <v>0.43101393330408999</v>
      </c>
      <c r="AF122" s="21">
        <f t="shared" si="68"/>
        <v>9.2339241519752258E-2</v>
      </c>
      <c r="AI122" s="23">
        <f t="shared" si="69"/>
        <v>0.65000000000000036</v>
      </c>
      <c r="AJ122" s="23">
        <f t="shared" si="70"/>
        <v>9.2327967004984676E-2</v>
      </c>
      <c r="AK122" s="23">
        <f t="shared" si="71"/>
        <v>0.43102445349127405</v>
      </c>
      <c r="AL122" s="23">
        <f t="shared" si="72"/>
        <v>0.65500000000000036</v>
      </c>
      <c r="AM122" s="23">
        <f t="shared" si="73"/>
        <v>9.4483089272441048E-2</v>
      </c>
      <c r="AN122" s="23">
        <f t="shared" si="74"/>
        <v>0.43795205415846455</v>
      </c>
      <c r="AO122" s="23">
        <f t="shared" si="75"/>
        <v>0.65500000000000036</v>
      </c>
      <c r="AP122" s="23">
        <f t="shared" si="76"/>
        <v>9.4517727275776994E-2</v>
      </c>
      <c r="AQ122" s="23">
        <f t="shared" si="77"/>
        <v>0.43795860076937865</v>
      </c>
      <c r="AR122" s="23">
        <f t="shared" si="78"/>
        <v>0.66000000000000036</v>
      </c>
      <c r="AS122" s="23">
        <f t="shared" si="79"/>
        <v>9.6707553012678457E-2</v>
      </c>
      <c r="AT122" s="23">
        <f t="shared" si="80"/>
        <v>0.44495235080970053</v>
      </c>
    </row>
    <row r="123" spans="2:46" x14ac:dyDescent="0.25">
      <c r="B123" s="21">
        <v>0.08</v>
      </c>
      <c r="C123" s="21">
        <v>-1.7750002868799559</v>
      </c>
      <c r="D123" s="21">
        <v>-1.3483533526839071</v>
      </c>
      <c r="G123" s="21">
        <v>0.08</v>
      </c>
      <c r="H123" s="23">
        <v>-7.5509802216103816E-2</v>
      </c>
      <c r="I123" s="23">
        <v>-7.5580734687584181E-2</v>
      </c>
      <c r="J123" s="21">
        <v>-7.0932471480369859E-3</v>
      </c>
      <c r="K123" s="23">
        <v>-1.0639661289160919E-2</v>
      </c>
      <c r="N123" s="21">
        <v>0.08</v>
      </c>
      <c r="O123" s="21">
        <v>-1.159605151472648E-2</v>
      </c>
      <c r="P123" s="23">
        <v>-1.7235483464520408E-4</v>
      </c>
      <c r="Q123" s="23">
        <v>-4.6873654213703376E-4</v>
      </c>
      <c r="R123" s="23">
        <v>-4.683584262207541E-4</v>
      </c>
      <c r="S123" s="23">
        <v>-8.9949010442194599E-4</v>
      </c>
      <c r="W123" s="23">
        <f t="shared" si="61"/>
        <v>0.66000000000000036</v>
      </c>
      <c r="X123" s="23">
        <f t="shared" si="62"/>
        <v>9.4450678561344079E-2</v>
      </c>
      <c r="AA123" s="21">
        <f t="shared" si="63"/>
        <v>0.66000000000000036</v>
      </c>
      <c r="AB123" s="21">
        <f t="shared" si="64"/>
        <v>9.6719079833270383E-2</v>
      </c>
      <c r="AC123" s="21">
        <f t="shared" si="65"/>
        <v>9.6649506874996696E-2</v>
      </c>
      <c r="AD123" s="21">
        <f t="shared" si="66"/>
        <v>0.43102653552444364</v>
      </c>
      <c r="AE123" s="21">
        <f t="shared" si="67"/>
        <v>0.4449411271791805</v>
      </c>
      <c r="AF123" s="21">
        <f t="shared" si="68"/>
        <v>9.6719079833270383E-2</v>
      </c>
      <c r="AI123" s="23">
        <f t="shared" si="69"/>
        <v>0.66000000000000036</v>
      </c>
      <c r="AJ123" s="23">
        <f t="shared" si="70"/>
        <v>9.6707630528579114E-2</v>
      </c>
      <c r="AK123" s="23">
        <f t="shared" si="71"/>
        <v>0.44495236580245268</v>
      </c>
      <c r="AL123" s="23">
        <f t="shared" si="72"/>
        <v>0.66500000000000037</v>
      </c>
      <c r="AM123" s="23">
        <f t="shared" si="73"/>
        <v>9.8932392357591381E-2</v>
      </c>
      <c r="AN123" s="23">
        <f t="shared" si="74"/>
        <v>0.45201261825759687</v>
      </c>
      <c r="AO123" s="23">
        <f t="shared" si="75"/>
        <v>0.66500000000000037</v>
      </c>
      <c r="AP123" s="23">
        <f t="shared" si="76"/>
        <v>9.8967693619867098E-2</v>
      </c>
      <c r="AQ123" s="23">
        <f t="shared" si="77"/>
        <v>0.45201960438043637</v>
      </c>
      <c r="AR123" s="23">
        <f t="shared" si="78"/>
        <v>0.67000000000000037</v>
      </c>
      <c r="AS123" s="23">
        <f t="shared" si="79"/>
        <v>0.10122782657238348</v>
      </c>
      <c r="AT123" s="23">
        <f t="shared" si="80"/>
        <v>0.45914707287256906</v>
      </c>
    </row>
    <row r="124" spans="2:46" x14ac:dyDescent="0.25">
      <c r="B124" s="21">
        <v>0.09</v>
      </c>
      <c r="C124" s="21">
        <v>-1.788483820406795</v>
      </c>
      <c r="D124" s="21">
        <v>-1.4317786788049296</v>
      </c>
      <c r="G124" s="21">
        <v>0.09</v>
      </c>
      <c r="H124" s="23">
        <v>-7.5598466758289809E-2</v>
      </c>
      <c r="I124" s="23">
        <v>-7.570483176168194E-2</v>
      </c>
      <c r="J124" s="21">
        <v>-1.0636500339213609E-2</v>
      </c>
      <c r="K124" s="23">
        <v>-1.4753754432587864E-2</v>
      </c>
      <c r="N124" s="21">
        <v>0.09</v>
      </c>
      <c r="O124" s="21">
        <v>-1.4455908973186604E-2</v>
      </c>
      <c r="P124" s="23">
        <v>-2.1525826314040743E-4</v>
      </c>
      <c r="Q124" s="23">
        <v>-5.3675854711979264E-4</v>
      </c>
      <c r="R124" s="23">
        <v>-5.3631829149894579E-4</v>
      </c>
      <c r="S124" s="23">
        <v>-9.9038783659939709E-4</v>
      </c>
      <c r="W124" s="23">
        <f t="shared" si="61"/>
        <v>0.67000000000000037</v>
      </c>
      <c r="X124" s="23">
        <f t="shared" si="62"/>
        <v>9.8895887868151067E-2</v>
      </c>
      <c r="AA124" s="21">
        <f t="shared" si="63"/>
        <v>0.67000000000000037</v>
      </c>
      <c r="AB124" s="21">
        <f t="shared" si="64"/>
        <v>0.10123952818935607</v>
      </c>
      <c r="AC124" s="21">
        <f t="shared" si="65"/>
        <v>0.10116862563730833</v>
      </c>
      <c r="AD124" s="21">
        <f t="shared" si="66"/>
        <v>0.44495458040379504</v>
      </c>
      <c r="AE124" s="21">
        <f t="shared" si="67"/>
        <v>0.45913509081334236</v>
      </c>
      <c r="AF124" s="21">
        <f t="shared" si="68"/>
        <v>0.10123952818935607</v>
      </c>
      <c r="AI124" s="23">
        <f t="shared" si="69"/>
        <v>0.67000000000000037</v>
      </c>
      <c r="AJ124" s="23">
        <f t="shared" si="70"/>
        <v>0.1012279036684976</v>
      </c>
      <c r="AK124" s="23">
        <f t="shared" si="71"/>
        <v>0.45914708848111913</v>
      </c>
      <c r="AL124" s="23">
        <f t="shared" si="72"/>
        <v>0.67500000000000038</v>
      </c>
      <c r="AM124" s="23">
        <f t="shared" si="73"/>
        <v>0.10352363911090319</v>
      </c>
      <c r="AN124" s="23">
        <f t="shared" si="74"/>
        <v>0.46634214385476502</v>
      </c>
      <c r="AO124" s="23">
        <f t="shared" si="75"/>
        <v>0.67500000000000038</v>
      </c>
      <c r="AP124" s="23">
        <f t="shared" si="76"/>
        <v>0.10355961438777142</v>
      </c>
      <c r="AQ124" s="23">
        <f t="shared" si="77"/>
        <v>0.46634959373214441</v>
      </c>
      <c r="AR124" s="23">
        <f t="shared" si="78"/>
        <v>0.68000000000000038</v>
      </c>
      <c r="AS124" s="23">
        <f t="shared" si="79"/>
        <v>0.10589139960581904</v>
      </c>
      <c r="AT124" s="23">
        <f t="shared" si="80"/>
        <v>0.47361298851047978</v>
      </c>
    </row>
    <row r="125" spans="2:46" x14ac:dyDescent="0.25">
      <c r="B125" s="21">
        <v>9.9999999999999992E-2</v>
      </c>
      <c r="C125" s="21">
        <v>-1.8028016071948443</v>
      </c>
      <c r="D125" s="21">
        <v>-1.5030283082781897</v>
      </c>
      <c r="G125" s="21">
        <v>9.9999999999999992E-2</v>
      </c>
      <c r="H125" s="23">
        <v>-7.5725418032148814E-2</v>
      </c>
      <c r="I125" s="23">
        <v>-7.5872914923704696E-2</v>
      </c>
      <c r="J125" s="21">
        <v>-1.4749689155588717E-2</v>
      </c>
      <c r="K125" s="23">
        <v>-1.9428766601263765E-2</v>
      </c>
      <c r="N125" s="21">
        <v>9.9999999999999992E-2</v>
      </c>
      <c r="O125" s="21">
        <v>-1.7700079618593684E-2</v>
      </c>
      <c r="P125" s="23">
        <v>-2.6202067751438098E-4</v>
      </c>
      <c r="Q125" s="23">
        <v>-6.0792505797094829E-4</v>
      </c>
      <c r="R125" s="23">
        <v>-6.0741938096601318E-4</v>
      </c>
      <c r="S125" s="23">
        <v>-1.0836073002788212E-3</v>
      </c>
      <c r="W125" s="23">
        <f t="shared" ref="W125:W157" si="81">W124+$W$53</f>
        <v>0.68000000000000038</v>
      </c>
      <c r="X125" s="23">
        <f t="shared" ref="X125:X157" si="82">X124+($W$53*((W124^2)+(X124^2)))</f>
        <v>0.10348269183452337</v>
      </c>
      <c r="AA125" s="21">
        <f t="shared" si="63"/>
        <v>0.68000000000000038</v>
      </c>
      <c r="AB125" s="21">
        <f t="shared" si="64"/>
        <v>0.10590327642642952</v>
      </c>
      <c r="AC125" s="21">
        <f t="shared" si="65"/>
        <v>0.1058310226100361</v>
      </c>
      <c r="AD125" s="21">
        <f t="shared" si="66"/>
        <v>0.45914944206800395</v>
      </c>
      <c r="AE125" s="21">
        <f t="shared" si="67"/>
        <v>0.47360020534668651</v>
      </c>
      <c r="AF125" s="21">
        <f t="shared" si="68"/>
        <v>0.10590327642642952</v>
      </c>
      <c r="AI125" s="23">
        <f t="shared" si="69"/>
        <v>0.68000000000000038</v>
      </c>
      <c r="AJ125" s="23">
        <f t="shared" si="70"/>
        <v>0.10589147625543996</v>
      </c>
      <c r="AK125" s="23">
        <f t="shared" si="71"/>
        <v>0.47361300474355694</v>
      </c>
      <c r="AL125" s="23">
        <f t="shared" si="72"/>
        <v>0.68500000000000039</v>
      </c>
      <c r="AM125" s="23">
        <f t="shared" si="73"/>
        <v>0.10825954127915774</v>
      </c>
      <c r="AN125" s="23">
        <f t="shared" si="74"/>
        <v>0.48094512827797414</v>
      </c>
      <c r="AO125" s="23">
        <f t="shared" si="75"/>
        <v>0.68500000000000039</v>
      </c>
      <c r="AP125" s="23">
        <f t="shared" si="76"/>
        <v>0.10829620189682983</v>
      </c>
      <c r="AQ125" s="23">
        <f t="shared" si="77"/>
        <v>0.48095306734527943</v>
      </c>
      <c r="AR125" s="23">
        <f t="shared" si="78"/>
        <v>0.69000000000000039</v>
      </c>
      <c r="AS125" s="23">
        <f t="shared" si="79"/>
        <v>0.11070100692889276</v>
      </c>
      <c r="AT125" s="23">
        <f t="shared" si="80"/>
        <v>0.48835471293507127</v>
      </c>
    </row>
    <row r="126" spans="2:46" x14ac:dyDescent="0.25">
      <c r="B126" s="21">
        <v>0.10999999999999999</v>
      </c>
      <c r="C126" s="21">
        <v>-1.8178318902776263</v>
      </c>
      <c r="D126" s="21">
        <v>-1.5644369567745362</v>
      </c>
      <c r="G126" s="21">
        <v>0.10999999999999999</v>
      </c>
      <c r="H126" s="23">
        <v>-7.5896310310933079E-2</v>
      </c>
      <c r="I126" s="23">
        <v>-7.6090547318823032E-2</v>
      </c>
      <c r="J126" s="21">
        <v>-1.9423700788995787E-2</v>
      </c>
      <c r="K126" s="23">
        <v>-2.4654580448221677E-2</v>
      </c>
      <c r="N126" s="21">
        <v>0.10999999999999999</v>
      </c>
      <c r="O126" s="21">
        <v>-2.134538613550362E-2</v>
      </c>
      <c r="P126" s="23">
        <v>-3.1233208283023591E-4</v>
      </c>
      <c r="Q126" s="23">
        <v>-6.8189611247768437E-4</v>
      </c>
      <c r="R126" s="23">
        <v>-6.8132209068459541E-4</v>
      </c>
      <c r="S126" s="23">
        <v>-1.17878917146104E-3</v>
      </c>
      <c r="W126" s="23">
        <f t="shared" si="81"/>
        <v>0.69000000000000039</v>
      </c>
      <c r="X126" s="23">
        <f t="shared" si="82"/>
        <v>0.10821377850961657</v>
      </c>
      <c r="AA126" s="21">
        <f t="shared" si="63"/>
        <v>0.69000000000000039</v>
      </c>
      <c r="AB126" s="21">
        <f t="shared" si="64"/>
        <v>0.11071305936519441</v>
      </c>
      <c r="AC126" s="21">
        <f t="shared" si="65"/>
        <v>0.11063943146600805</v>
      </c>
      <c r="AD126" s="21">
        <f t="shared" si="66"/>
        <v>0.47361550395785329</v>
      </c>
      <c r="AE126" s="21">
        <f t="shared" si="67"/>
        <v>0.48834108379512203</v>
      </c>
      <c r="AF126" s="21">
        <f t="shared" si="68"/>
        <v>0.11071305936519441</v>
      </c>
      <c r="AI126" s="23">
        <f t="shared" si="69"/>
        <v>0.69000000000000039</v>
      </c>
      <c r="AJ126" s="23">
        <f t="shared" si="70"/>
        <v>0.11070108310364851</v>
      </c>
      <c r="AK126" s="23">
        <f t="shared" si="71"/>
        <v>0.48835472980032141</v>
      </c>
      <c r="AL126" s="23">
        <f t="shared" si="72"/>
        <v>0.6950000000000004</v>
      </c>
      <c r="AM126" s="23">
        <f t="shared" si="73"/>
        <v>0.11314285675265012</v>
      </c>
      <c r="AN126" s="23">
        <f t="shared" si="74"/>
        <v>0.49582630603415123</v>
      </c>
      <c r="AO126" s="23">
        <f t="shared" si="75"/>
        <v>0.6950000000000004</v>
      </c>
      <c r="AP126" s="23">
        <f t="shared" si="76"/>
        <v>0.11318021463381926</v>
      </c>
      <c r="AQ126" s="23">
        <f t="shared" si="77"/>
        <v>0.49583476098455792</v>
      </c>
      <c r="AR126" s="23">
        <f t="shared" si="78"/>
        <v>0.7000000000000004</v>
      </c>
      <c r="AS126" s="23">
        <f t="shared" si="79"/>
        <v>0.11565943071349409</v>
      </c>
      <c r="AT126" s="23">
        <f t="shared" si="80"/>
        <v>0.50337710391297008</v>
      </c>
    </row>
    <row r="127" spans="2:46" x14ac:dyDescent="0.25">
      <c r="B127" s="21">
        <v>0.11999999999999998</v>
      </c>
      <c r="C127" s="21">
        <v>-1.8334762598453715</v>
      </c>
      <c r="D127" s="21">
        <v>-1.6179521910725287</v>
      </c>
      <c r="G127" s="21">
        <v>0.11999999999999998</v>
      </c>
      <c r="H127" s="23">
        <v>-7.6116701717119165E-2</v>
      </c>
      <c r="I127" s="23">
        <v>-7.6363185949663376E-2</v>
      </c>
      <c r="J127" s="21">
        <v>-2.4648423254421153E-2</v>
      </c>
      <c r="K127" s="23">
        <v>-3.0420123457263016E-2</v>
      </c>
      <c r="N127" s="21">
        <v>0.11999999999999998</v>
      </c>
      <c r="O127" s="21">
        <v>-2.5406777754704339E-2</v>
      </c>
      <c r="P127" s="23">
        <v>-3.6587323878293224E-4</v>
      </c>
      <c r="Q127" s="23">
        <v>-7.5832757967151049E-4</v>
      </c>
      <c r="R127" s="23">
        <v>-7.5768265330861421E-4</v>
      </c>
      <c r="S127" s="23">
        <v>-1.275575129018397E-3</v>
      </c>
      <c r="W127" s="23">
        <f t="shared" si="81"/>
        <v>0.7000000000000004</v>
      </c>
      <c r="X127" s="23">
        <f t="shared" si="82"/>
        <v>0.11309188072820986</v>
      </c>
      <c r="AA127" s="21">
        <f t="shared" si="63"/>
        <v>0.7000000000000004</v>
      </c>
      <c r="AB127" s="21">
        <f t="shared" si="64"/>
        <v>0.11567165918077756</v>
      </c>
      <c r="AC127" s="21">
        <f t="shared" si="65"/>
        <v>0.11559663318033442</v>
      </c>
      <c r="AD127" s="21">
        <f t="shared" si="66"/>
        <v>0.4883573815140016</v>
      </c>
      <c r="AE127" s="21">
        <f t="shared" si="67"/>
        <v>0.50336258160262937</v>
      </c>
      <c r="AF127" s="21">
        <f t="shared" si="68"/>
        <v>0.11567165918077756</v>
      </c>
      <c r="AI127" s="23">
        <f t="shared" si="69"/>
        <v>0.7000000000000004</v>
      </c>
      <c r="AJ127" s="23">
        <f t="shared" si="70"/>
        <v>0.11565950638323302</v>
      </c>
      <c r="AK127" s="23">
        <f t="shared" si="71"/>
        <v>0.50337712141681368</v>
      </c>
      <c r="AL127" s="23">
        <f t="shared" si="72"/>
        <v>0.7050000000000004</v>
      </c>
      <c r="AM127" s="23">
        <f t="shared" si="73"/>
        <v>0.1181763919903171</v>
      </c>
      <c r="AN127" s="23">
        <f t="shared" si="74"/>
        <v>0.5109906596238496</v>
      </c>
      <c r="AO127" s="23">
        <f t="shared" si="75"/>
        <v>0.7050000000000004</v>
      </c>
      <c r="AP127" s="23">
        <f t="shared" si="76"/>
        <v>0.11821445968135227</v>
      </c>
      <c r="AQ127" s="23">
        <f t="shared" si="77"/>
        <v>0.51099965847775464</v>
      </c>
      <c r="AR127" s="23">
        <f t="shared" si="78"/>
        <v>0.71000000000000041</v>
      </c>
      <c r="AS127" s="23">
        <f t="shared" si="79"/>
        <v>0.12076950296801058</v>
      </c>
      <c r="AT127" s="23">
        <f t="shared" si="80"/>
        <v>0.51868527284714083</v>
      </c>
    </row>
    <row r="128" spans="2:46" x14ac:dyDescent="0.25">
      <c r="B128" s="21">
        <v>0.12999999999999998</v>
      </c>
      <c r="C128" s="21">
        <v>-1.8496557817560968</v>
      </c>
      <c r="D128" s="21">
        <v>-1.6651633335818368</v>
      </c>
      <c r="G128" s="21">
        <v>0.12999999999999998</v>
      </c>
      <c r="H128" s="23">
        <v>-7.6392044450677585E-2</v>
      </c>
      <c r="I128" s="23">
        <v>-7.66961723485068E-2</v>
      </c>
      <c r="J128" s="21">
        <v>-3.0412789782921282E-2</v>
      </c>
      <c r="K128" s="23">
        <v>-3.6713415591064405E-2</v>
      </c>
      <c r="N128" s="21">
        <v>0.12999999999999998</v>
      </c>
      <c r="O128" s="21">
        <v>-2.989730996907445E-2</v>
      </c>
      <c r="P128" s="23">
        <v>-4.2231854120845514E-4</v>
      </c>
      <c r="Q128" s="23">
        <v>-8.3687408329747746E-4</v>
      </c>
      <c r="R128" s="23">
        <v>-8.3615605739534814E-4</v>
      </c>
      <c r="S128" s="23">
        <v>-1.3736107174725039E-3</v>
      </c>
      <c r="W128" s="23">
        <f t="shared" si="81"/>
        <v>0.71000000000000041</v>
      </c>
      <c r="X128" s="23">
        <f t="shared" si="82"/>
        <v>0.11811977846307631</v>
      </c>
      <c r="AA128" s="21">
        <f t="shared" si="63"/>
        <v>0.71000000000000041</v>
      </c>
      <c r="AB128" s="21">
        <f t="shared" si="64"/>
        <v>0.12078190788303406</v>
      </c>
      <c r="AC128" s="21">
        <f t="shared" si="65"/>
        <v>0.1207054585081539</v>
      </c>
      <c r="AD128" s="21">
        <f t="shared" si="66"/>
        <v>0.50337993273763448</v>
      </c>
      <c r="AE128" s="21">
        <f t="shared" si="67"/>
        <v>0.51866980771366422</v>
      </c>
      <c r="AF128" s="21">
        <f t="shared" si="68"/>
        <v>0.12078190788303406</v>
      </c>
      <c r="AI128" s="23">
        <f t="shared" si="69"/>
        <v>0.71000000000000041</v>
      </c>
      <c r="AJ128" s="23">
        <f t="shared" si="70"/>
        <v>0.1207695781006783</v>
      </c>
      <c r="AK128" s="23">
        <f t="shared" si="71"/>
        <v>0.51868529099461635</v>
      </c>
      <c r="AL128" s="23">
        <f t="shared" si="72"/>
        <v>0.71500000000000041</v>
      </c>
      <c r="AM128" s="23">
        <f t="shared" si="73"/>
        <v>0.12336300455565138</v>
      </c>
      <c r="AN128" s="23">
        <f t="shared" si="74"/>
        <v>0.52644343089299828</v>
      </c>
      <c r="AO128" s="23">
        <f t="shared" si="75"/>
        <v>0.71500000000000041</v>
      </c>
      <c r="AP128" s="23">
        <f t="shared" si="76"/>
        <v>0.12340179525514329</v>
      </c>
      <c r="AQ128" s="23">
        <f t="shared" si="77"/>
        <v>0.52645300307219289</v>
      </c>
      <c r="AR128" s="23">
        <f t="shared" si="78"/>
        <v>0.72000000000000042</v>
      </c>
      <c r="AS128" s="23">
        <f t="shared" si="79"/>
        <v>0.12603410813140023</v>
      </c>
      <c r="AT128" s="23">
        <f t="shared" si="80"/>
        <v>0.53428459641247816</v>
      </c>
    </row>
    <row r="129" spans="2:46" x14ac:dyDescent="0.25">
      <c r="B129" s="21">
        <v>0.13999999999999999</v>
      </c>
      <c r="C129" s="21">
        <v>-1.8663074150919152</v>
      </c>
      <c r="D129" s="21">
        <v>-1.7073522314178002</v>
      </c>
      <c r="G129" s="21">
        <v>0.13999999999999999</v>
      </c>
      <c r="H129" s="23">
        <v>-7.6727675477547511E-2</v>
      </c>
      <c r="I129" s="23">
        <v>-7.7094723741839316E-2</v>
      </c>
      <c r="J129" s="21">
        <v>-3.6704826429180396E-2</v>
      </c>
      <c r="K129" s="23">
        <v>-4.3521619854767699E-2</v>
      </c>
      <c r="N129" s="21">
        <v>0.13999999999999999</v>
      </c>
      <c r="O129" s="21">
        <v>-3.482814023853683E-2</v>
      </c>
      <c r="P129" s="23">
        <v>-4.8133886788092359E-4</v>
      </c>
      <c r="Q129" s="23">
        <v>-9.1719183140891972E-4</v>
      </c>
      <c r="R129" s="23">
        <v>-9.1639887285248779E-4</v>
      </c>
      <c r="S129" s="23">
        <v>-1.4725480605880948E-3</v>
      </c>
      <c r="W129" s="23">
        <f t="shared" si="81"/>
        <v>0.72000000000000042</v>
      </c>
      <c r="X129" s="23">
        <f t="shared" si="82"/>
        <v>0.12330030128371798</v>
      </c>
      <c r="AA129" s="21">
        <f t="shared" si="63"/>
        <v>0.72000000000000042</v>
      </c>
      <c r="AB129" s="21">
        <f t="shared" si="64"/>
        <v>0.12604668991038898</v>
      </c>
      <c r="AC129" s="21">
        <f t="shared" si="65"/>
        <v>0.12596879057575272</v>
      </c>
      <c r="AD129" s="21">
        <f t="shared" si="66"/>
        <v>0.51868826927186629</v>
      </c>
      <c r="AE129" s="21">
        <f t="shared" si="67"/>
        <v>0.5342681361991185</v>
      </c>
      <c r="AF129" s="21">
        <f t="shared" si="68"/>
        <v>0.12604668991038898</v>
      </c>
      <c r="AI129" s="23">
        <f t="shared" si="69"/>
        <v>0.72000000000000042</v>
      </c>
      <c r="AJ129" s="23">
        <f t="shared" si="70"/>
        <v>0.12603418269290742</v>
      </c>
      <c r="AK129" s="23">
        <f t="shared" si="71"/>
        <v>0.53428461520706982</v>
      </c>
      <c r="AL129" s="23">
        <f t="shared" si="72"/>
        <v>0.72500000000000042</v>
      </c>
      <c r="AM129" s="23">
        <f t="shared" si="73"/>
        <v>0.12870560576894277</v>
      </c>
      <c r="AN129" s="23">
        <f t="shared" si="74"/>
        <v>0.5421901329563511</v>
      </c>
      <c r="AO129" s="23">
        <f t="shared" si="75"/>
        <v>0.72500000000000042</v>
      </c>
      <c r="AP129" s="23">
        <f t="shared" si="76"/>
        <v>0.12874513335768917</v>
      </c>
      <c r="AQ129" s="23">
        <f t="shared" si="77"/>
        <v>0.54220030936328978</v>
      </c>
      <c r="AR129" s="23">
        <f t="shared" si="78"/>
        <v>0.73000000000000043</v>
      </c>
      <c r="AS129" s="23">
        <f t="shared" si="79"/>
        <v>0.13145618578654031</v>
      </c>
      <c r="AT129" s="23">
        <f t="shared" si="80"/>
        <v>0.550180728781546</v>
      </c>
    </row>
    <row r="130" spans="2:46" x14ac:dyDescent="0.25">
      <c r="B130" s="21">
        <v>0.15</v>
      </c>
      <c r="C130" s="21">
        <v>-1.8833809374060932</v>
      </c>
      <c r="D130" s="21">
        <v>-1.7455476141730126</v>
      </c>
      <c r="G130" s="21">
        <v>0.15</v>
      </c>
      <c r="H130" s="23">
        <v>-7.7128807708967254E-2</v>
      </c>
      <c r="I130" s="23">
        <v>-7.7563924734896525E-2</v>
      </c>
      <c r="J130" s="21">
        <v>-4.3511702592927519E-2</v>
      </c>
      <c r="K130" s="23">
        <v>-5.0831095461563884E-2</v>
      </c>
      <c r="N130" s="21">
        <v>0.15</v>
      </c>
      <c r="O130" s="21">
        <v>-4.0208539141588201E-2</v>
      </c>
      <c r="P130" s="23">
        <v>-5.4260434712000399E-4</v>
      </c>
      <c r="Q130" s="23">
        <v>-9.9894131189436227E-4</v>
      </c>
      <c r="R130" s="23">
        <v>-9.9807194241663269E-4</v>
      </c>
      <c r="S130" s="23">
        <v>-1.5720483885838827E-3</v>
      </c>
      <c r="W130" s="23">
        <f t="shared" si="81"/>
        <v>0.73000000000000043</v>
      </c>
      <c r="X130" s="23">
        <f t="shared" si="82"/>
        <v>0.12863633092668456</v>
      </c>
      <c r="AA130" s="21">
        <f t="shared" si="63"/>
        <v>0.73000000000000043</v>
      </c>
      <c r="AB130" s="21">
        <f t="shared" si="64"/>
        <v>0.13146894484293425</v>
      </c>
      <c r="AC130" s="21">
        <f t="shared" si="65"/>
        <v>0.13138956759076265</v>
      </c>
      <c r="AD130" s="21">
        <f t="shared" si="66"/>
        <v>0.53428776803736644</v>
      </c>
      <c r="AE130" s="21">
        <f t="shared" si="67"/>
        <v>0.55016321847168814</v>
      </c>
      <c r="AF130" s="21">
        <f t="shared" si="68"/>
        <v>0.13146894484293425</v>
      </c>
      <c r="AI130" s="23">
        <f t="shared" si="69"/>
        <v>0.73000000000000043</v>
      </c>
      <c r="AJ130" s="23">
        <f t="shared" si="70"/>
        <v>0.13145625974062058</v>
      </c>
      <c r="AK130" s="23">
        <f t="shared" si="71"/>
        <v>0.55018074822499408</v>
      </c>
      <c r="AL130" s="23">
        <f t="shared" si="72"/>
        <v>0.73500000000000043</v>
      </c>
      <c r="AM130" s="23">
        <f t="shared" si="73"/>
        <v>0.13420716348174555</v>
      </c>
      <c r="AN130" s="23">
        <f t="shared" si="74"/>
        <v>0.55823656272981659</v>
      </c>
      <c r="AO130" s="23">
        <f t="shared" si="75"/>
        <v>0.73500000000000043</v>
      </c>
      <c r="AP130" s="23">
        <f t="shared" si="76"/>
        <v>0.13424744255426968</v>
      </c>
      <c r="AQ130" s="23">
        <f t="shared" si="77"/>
        <v>0.5582473758323625</v>
      </c>
      <c r="AR130" s="23">
        <f t="shared" si="78"/>
        <v>0.74000000000000044</v>
      </c>
      <c r="AS130" s="23">
        <f t="shared" si="79"/>
        <v>0.13703873349894422</v>
      </c>
      <c r="AT130" s="23">
        <f t="shared" si="80"/>
        <v>0.56637961447899532</v>
      </c>
    </row>
    <row r="131" spans="2:46" x14ac:dyDescent="0.25">
      <c r="B131" s="21">
        <v>0.16</v>
      </c>
      <c r="C131" s="21">
        <v>-1.9008364135478233</v>
      </c>
      <c r="D131" s="21">
        <v>-1.7805747701884782</v>
      </c>
      <c r="G131" s="21">
        <v>0.16</v>
      </c>
      <c r="H131" s="23">
        <v>-7.7600521699239713E-2</v>
      </c>
      <c r="I131" s="23">
        <v>-7.8108719540650143E-2</v>
      </c>
      <c r="J131" s="21">
        <v>-5.0819784141043586E-2</v>
      </c>
      <c r="K131" s="23">
        <v>-5.8627453276462592E-2</v>
      </c>
      <c r="N131" s="21">
        <v>0.16</v>
      </c>
      <c r="O131" s="21">
        <v>-4.6045916212354078E-2</v>
      </c>
      <c r="P131" s="23">
        <v>-6.0578701000993656E-4</v>
      </c>
      <c r="Q131" s="23">
        <v>-1.0817898172707091E-3</v>
      </c>
      <c r="R131" s="23">
        <v>-1.0808429025854201E-3</v>
      </c>
      <c r="S131" s="23">
        <v>-1.6717843464160948E-3</v>
      </c>
      <c r="W131" s="23">
        <f t="shared" si="81"/>
        <v>0.74000000000000044</v>
      </c>
      <c r="X131" s="23">
        <f t="shared" si="82"/>
        <v>0.13413080398302735</v>
      </c>
      <c r="AA131" s="21">
        <f t="shared" si="63"/>
        <v>0.74000000000000044</v>
      </c>
      <c r="AB131" s="21">
        <f t="shared" si="64"/>
        <v>0.13705167024087042</v>
      </c>
      <c r="AC131" s="21">
        <f t="shared" si="65"/>
        <v>0.13697078567751542</v>
      </c>
      <c r="AD131" s="21">
        <f t="shared" si="66"/>
        <v>0.55018408345811509</v>
      </c>
      <c r="AE131" s="21">
        <f t="shared" si="67"/>
        <v>0.5663609961291165</v>
      </c>
      <c r="AF131" s="21">
        <f t="shared" si="68"/>
        <v>0.13705167024087042</v>
      </c>
      <c r="AI131" s="23">
        <f t="shared" si="69"/>
        <v>0.74000000000000044</v>
      </c>
      <c r="AJ131" s="23">
        <f t="shared" si="70"/>
        <v>0.13703880680700117</v>
      </c>
      <c r="AK131" s="23">
        <f t="shared" si="71"/>
        <v>0.5663796345710872</v>
      </c>
      <c r="AL131" s="23">
        <f t="shared" si="72"/>
        <v>0.74500000000000044</v>
      </c>
      <c r="AM131" s="23">
        <f t="shared" si="73"/>
        <v>0.1398707049798566</v>
      </c>
      <c r="AN131" s="23">
        <f t="shared" si="74"/>
        <v>0.57458881411156271</v>
      </c>
      <c r="AO131" s="23">
        <f t="shared" si="75"/>
        <v>0.74500000000000044</v>
      </c>
      <c r="AP131" s="23">
        <f t="shared" si="76"/>
        <v>0.139911750877559</v>
      </c>
      <c r="AQ131" s="23">
        <f t="shared" si="77"/>
        <v>0.57460029803362478</v>
      </c>
      <c r="AR131" s="23">
        <f t="shared" si="78"/>
        <v>0.75000000000000044</v>
      </c>
      <c r="AS131" s="23">
        <f t="shared" si="79"/>
        <v>0.14278480978733743</v>
      </c>
      <c r="AT131" s="23">
        <f t="shared" si="80"/>
        <v>0.5828875019060068</v>
      </c>
    </row>
    <row r="132" spans="2:46" x14ac:dyDescent="0.25">
      <c r="B132" s="21">
        <v>0.17</v>
      </c>
      <c r="C132" s="21">
        <v>-1.918642161249708</v>
      </c>
      <c r="D132" s="21">
        <v>-1.8130976737631093</v>
      </c>
      <c r="G132" s="21">
        <v>0.17</v>
      </c>
      <c r="H132" s="23">
        <v>-7.8147757886327246E-2</v>
      </c>
      <c r="I132" s="23">
        <v>-7.8733904774396013E-2</v>
      </c>
      <c r="J132" s="21">
        <v>-5.861468880687732E-2</v>
      </c>
      <c r="K132" s="23">
        <v>-6.6895613206269591E-2</v>
      </c>
      <c r="N132" s="21">
        <v>0.17</v>
      </c>
      <c r="O132" s="21">
        <v>-5.2345859503487399E-2</v>
      </c>
      <c r="P132" s="23">
        <v>-6.7056329038837534E-4</v>
      </c>
      <c r="Q132" s="23">
        <v>-1.1654137666083986E-3</v>
      </c>
      <c r="R132" s="23">
        <v>-1.1643885019513084E-3</v>
      </c>
      <c r="S132" s="23">
        <v>-1.7714420561177578E-3</v>
      </c>
      <c r="W132" s="23">
        <f t="shared" si="81"/>
        <v>0.75000000000000044</v>
      </c>
      <c r="X132" s="23">
        <f t="shared" si="82"/>
        <v>0.13978671470879869</v>
      </c>
      <c r="AA132" s="21">
        <f t="shared" si="63"/>
        <v>0.75000000000000044</v>
      </c>
      <c r="AB132" s="21">
        <f t="shared" si="64"/>
        <v>0.14279792461478244</v>
      </c>
      <c r="AC132" s="21">
        <f t="shared" si="65"/>
        <v>0.14271550184402856</v>
      </c>
      <c r="AD132" s="21">
        <f t="shared" si="66"/>
        <v>0.56638316031581293</v>
      </c>
      <c r="AE132" s="21">
        <f t="shared" si="67"/>
        <v>0.58286771446659358</v>
      </c>
      <c r="AF132" s="21">
        <f t="shared" si="68"/>
        <v>0.14279792461478244</v>
      </c>
      <c r="AI132" s="23">
        <f t="shared" si="69"/>
        <v>0.75000000000000044</v>
      </c>
      <c r="AJ132" s="23">
        <f t="shared" si="70"/>
        <v>0.1427848824082803</v>
      </c>
      <c r="AK132" s="23">
        <f t="shared" si="71"/>
        <v>0.58288752264434707</v>
      </c>
      <c r="AL132" s="23">
        <f t="shared" si="72"/>
        <v>0.75500000000000045</v>
      </c>
      <c r="AM132" s="23">
        <f t="shared" si="73"/>
        <v>0.14569932002150204</v>
      </c>
      <c r="AN132" s="23">
        <f t="shared" si="74"/>
        <v>0.59125329185472875</v>
      </c>
      <c r="AO132" s="23">
        <f t="shared" si="75"/>
        <v>0.75500000000000045</v>
      </c>
      <c r="AP132" s="23">
        <f t="shared" si="76"/>
        <v>0.14574114886755393</v>
      </c>
      <c r="AQ132" s="23">
        <f t="shared" si="77"/>
        <v>0.59126548247323518</v>
      </c>
      <c r="AR132" s="23">
        <f t="shared" si="78"/>
        <v>0.76000000000000045</v>
      </c>
      <c r="AS132" s="23">
        <f t="shared" si="79"/>
        <v>0.14869753723301266</v>
      </c>
      <c r="AT132" s="23">
        <f t="shared" si="80"/>
        <v>0.59971095757916382</v>
      </c>
    </row>
    <row r="133" spans="2:46" x14ac:dyDescent="0.25">
      <c r="B133" s="21">
        <v>0.18000000000000002</v>
      </c>
      <c r="C133" s="21">
        <v>-1.9367731379873392</v>
      </c>
      <c r="D133" s="21">
        <v>-1.8436533047551078</v>
      </c>
      <c r="G133" s="21">
        <v>0.18000000000000002</v>
      </c>
      <c r="H133" s="23">
        <v>-7.8775309396392976E-2</v>
      </c>
      <c r="I133" s="23">
        <v>-7.9444122831744249E-2</v>
      </c>
      <c r="J133" s="21">
        <v>-6.6881343535127258E-2</v>
      </c>
      <c r="K133" s="23">
        <v>-7.5619863197846679E-2</v>
      </c>
      <c r="N133" s="21">
        <v>0.18000000000000002</v>
      </c>
      <c r="O133" s="21">
        <v>-5.9112187741918759E-2</v>
      </c>
      <c r="P133" s="23">
        <v>-7.3661634107224374E-4</v>
      </c>
      <c r="Q133" s="23">
        <v>-1.24950079781168E-3</v>
      </c>
      <c r="R133" s="23">
        <v>-1.2483966902331698E-3</v>
      </c>
      <c r="S133" s="23">
        <v>-1.8707229123553892E-3</v>
      </c>
      <c r="W133" s="23">
        <f t="shared" si="81"/>
        <v>0.76000000000000045</v>
      </c>
      <c r="X133" s="23">
        <f t="shared" si="82"/>
        <v>0.14560711796488948</v>
      </c>
      <c r="AA133" s="21">
        <f t="shared" si="63"/>
        <v>0.76000000000000045</v>
      </c>
      <c r="AB133" s="21">
        <f t="shared" si="64"/>
        <v>0.1487108305346671</v>
      </c>
      <c r="AC133" s="21">
        <f t="shared" si="65"/>
        <v>0.14862683708752533</v>
      </c>
      <c r="AD133" s="21">
        <f t="shared" si="66"/>
        <v>0.58289124727428976</v>
      </c>
      <c r="AE133" s="21">
        <f t="shared" si="67"/>
        <v>0.59968993670264248</v>
      </c>
      <c r="AF133" s="21">
        <f t="shared" si="68"/>
        <v>0.1487108305346671</v>
      </c>
      <c r="AI133" s="23">
        <f t="shared" si="69"/>
        <v>0.76000000000000045</v>
      </c>
      <c r="AJ133" s="23">
        <f t="shared" si="70"/>
        <v>0.14869760912307936</v>
      </c>
      <c r="AK133" s="23">
        <f t="shared" si="71"/>
        <v>0.59971097895892078</v>
      </c>
      <c r="AL133" s="23">
        <f t="shared" si="72"/>
        <v>0.76500000000000046</v>
      </c>
      <c r="AM133" s="23">
        <f t="shared" si="73"/>
        <v>0.15169616401787397</v>
      </c>
      <c r="AN133" s="23">
        <f t="shared" si="74"/>
        <v>0.60823672617773838</v>
      </c>
      <c r="AO133" s="23">
        <f t="shared" si="75"/>
        <v>0.76500000000000046</v>
      </c>
      <c r="AP133" s="23">
        <f t="shared" si="76"/>
        <v>0.15173879275396807</v>
      </c>
      <c r="AQ133" s="23">
        <f t="shared" si="77"/>
        <v>0.60824966122643231</v>
      </c>
      <c r="AR133" s="23">
        <f t="shared" si="78"/>
        <v>0.77000000000000046</v>
      </c>
      <c r="AS133" s="23">
        <f t="shared" si="79"/>
        <v>0.15478010573534368</v>
      </c>
      <c r="AT133" s="23">
        <f t="shared" si="80"/>
        <v>0.61685688113144488</v>
      </c>
    </row>
    <row r="134" spans="2:46" x14ac:dyDescent="0.25">
      <c r="B134" s="21">
        <v>0.19000000000000003</v>
      </c>
      <c r="C134" s="21">
        <v>-1.9552096710348903</v>
      </c>
      <c r="D134" s="21">
        <v>-1.8726789899201846</v>
      </c>
      <c r="G134" s="21">
        <v>0.19000000000000003</v>
      </c>
      <c r="H134" s="23">
        <v>-7.948781543005784E-2</v>
      </c>
      <c r="I134" s="23">
        <v>-8.024385586440487E-2</v>
      </c>
      <c r="J134" s="21">
        <v>-7.5604043434703283E-2</v>
      </c>
      <c r="K134" s="23">
        <v>-8.4783919503060787E-2</v>
      </c>
      <c r="N134" s="21">
        <v>0.19000000000000003</v>
      </c>
      <c r="O134" s="21">
        <v>-6.6347013800899968E-2</v>
      </c>
      <c r="P134" s="23">
        <v>-8.0363813987429917E-4</v>
      </c>
      <c r="Q134" s="23">
        <v>-1.3337516094416798E-3</v>
      </c>
      <c r="R134" s="23">
        <v>-1.3325684572540286E-3</v>
      </c>
      <c r="S134" s="23">
        <v>-1.9693450969435204E-3</v>
      </c>
      <c r="W134" s="23">
        <f t="shared" si="81"/>
        <v>0.77000000000000046</v>
      </c>
      <c r="X134" s="23">
        <f t="shared" si="82"/>
        <v>0.15159513229290991</v>
      </c>
      <c r="AA134" s="21">
        <f t="shared" si="63"/>
        <v>0.77000000000000046</v>
      </c>
      <c r="AB134" s="21">
        <f t="shared" si="64"/>
        <v>0.15479357788508916</v>
      </c>
      <c r="AC134" s="21">
        <f t="shared" si="65"/>
        <v>0.1547079796458502</v>
      </c>
      <c r="AD134" s="21">
        <f t="shared" si="66"/>
        <v>0.5997149111183111</v>
      </c>
      <c r="AE134" s="21">
        <f t="shared" si="67"/>
        <v>0.61683455896610151</v>
      </c>
      <c r="AF134" s="21">
        <f t="shared" si="68"/>
        <v>0.15479357788508916</v>
      </c>
      <c r="AI134" s="23">
        <f t="shared" si="69"/>
        <v>0.77000000000000046</v>
      </c>
      <c r="AJ134" s="23">
        <f t="shared" si="70"/>
        <v>0.15478017684791054</v>
      </c>
      <c r="AK134" s="23">
        <f t="shared" si="71"/>
        <v>0.61685690314507124</v>
      </c>
      <c r="AL134" s="23">
        <f t="shared" si="72"/>
        <v>0.77500000000000047</v>
      </c>
      <c r="AM134" s="23">
        <f t="shared" si="73"/>
        <v>0.15786446136363588</v>
      </c>
      <c r="AN134" s="23">
        <f t="shared" si="74"/>
        <v>0.62554618816163166</v>
      </c>
      <c r="AO134" s="23">
        <f t="shared" si="75"/>
        <v>0.77500000000000047</v>
      </c>
      <c r="AP134" s="23">
        <f t="shared" si="76"/>
        <v>0.15790790778871869</v>
      </c>
      <c r="AQ134" s="23">
        <f t="shared" si="77"/>
        <v>0.62555990734221123</v>
      </c>
      <c r="AR134" s="23">
        <f t="shared" si="78"/>
        <v>0.78000000000000047</v>
      </c>
      <c r="AS134" s="23">
        <f t="shared" si="79"/>
        <v>0.16103577592133264</v>
      </c>
      <c r="AT134" s="23">
        <f t="shared" si="80"/>
        <v>0.63433252112658634</v>
      </c>
    </row>
    <row r="135" spans="2:46" x14ac:dyDescent="0.25">
      <c r="B135" s="21">
        <v>0.20000000000000004</v>
      </c>
      <c r="C135" s="21">
        <v>-1.9739364609340921</v>
      </c>
      <c r="D135" s="21">
        <v>-1.9005339244790054</v>
      </c>
      <c r="G135" s="21">
        <v>0.20000000000000004</v>
      </c>
      <c r="H135" s="23">
        <v>-8.0289755244746658E-2</v>
      </c>
      <c r="I135" s="23">
        <v>-8.1137420364729831E-2</v>
      </c>
      <c r="J135" s="21">
        <v>-8.4766511998318014E-2</v>
      </c>
      <c r="K135" s="23">
        <v>-9.4370987867499936E-2</v>
      </c>
      <c r="N135" s="21">
        <v>0.20000000000000004</v>
      </c>
      <c r="O135" s="21">
        <v>-7.4050818101172061E-2</v>
      </c>
      <c r="P135" s="23">
        <v>-8.713313646171334E-4</v>
      </c>
      <c r="Q135" s="23">
        <v>-1.4178815375973468E-3</v>
      </c>
      <c r="R135" s="23">
        <v>-1.4166194074262395E-3</v>
      </c>
      <c r="S135" s="23">
        <v>-2.0670448047729025E-3</v>
      </c>
      <c r="W135" s="23">
        <f t="shared" si="81"/>
        <v>0.78000000000000047</v>
      </c>
      <c r="X135" s="23">
        <f t="shared" si="82"/>
        <v>0.15775394313425897</v>
      </c>
      <c r="AA135" s="21">
        <f t="shared" si="63"/>
        <v>0.78000000000000047</v>
      </c>
      <c r="AB135" s="21">
        <f t="shared" si="64"/>
        <v>0.16104942727433832</v>
      </c>
      <c r="AC135" s="21">
        <f t="shared" si="65"/>
        <v>0.16096218840263385</v>
      </c>
      <c r="AD135" s="21">
        <f t="shared" si="66"/>
        <v>0.61686105175446793</v>
      </c>
      <c r="AE135" s="21">
        <f t="shared" si="67"/>
        <v>0.63430882609536576</v>
      </c>
      <c r="AF135" s="21">
        <f t="shared" si="68"/>
        <v>0.16104942727433832</v>
      </c>
      <c r="AI135" s="23">
        <f t="shared" si="69"/>
        <v>0.78000000000000047</v>
      </c>
      <c r="AJ135" s="23">
        <f t="shared" si="70"/>
        <v>0.16103584620670944</v>
      </c>
      <c r="AK135" s="23">
        <f t="shared" si="71"/>
        <v>0.63433254376351167</v>
      </c>
      <c r="AL135" s="23">
        <f t="shared" si="72"/>
        <v>0.78500000000000048</v>
      </c>
      <c r="AM135" s="23">
        <f t="shared" si="73"/>
        <v>0.16420750892552699</v>
      </c>
      <c r="AN135" s="23">
        <f t="shared" si="74"/>
        <v>0.64318910598752788</v>
      </c>
      <c r="AO135" s="23">
        <f t="shared" si="75"/>
        <v>0.78500000000000048</v>
      </c>
      <c r="AP135" s="23">
        <f t="shared" si="76"/>
        <v>0.16425179173664708</v>
      </c>
      <c r="AQ135" s="23">
        <f t="shared" si="77"/>
        <v>0.6432036510886997</v>
      </c>
      <c r="AR135" s="23">
        <f t="shared" si="78"/>
        <v>0.79000000000000048</v>
      </c>
      <c r="AS135" s="23">
        <f t="shared" si="79"/>
        <v>0.16746788271759644</v>
      </c>
      <c r="AT135" s="23">
        <f t="shared" si="80"/>
        <v>0.65214549174191538</v>
      </c>
    </row>
    <row r="136" spans="2:46" x14ac:dyDescent="0.25">
      <c r="B136" s="21">
        <v>0.21000000000000005</v>
      </c>
      <c r="C136" s="21">
        <v>-1.9929418001788821</v>
      </c>
      <c r="D136" s="21">
        <v>-1.9275160184664124</v>
      </c>
      <c r="G136" s="21">
        <v>0.21000000000000005</v>
      </c>
      <c r="H136" s="23">
        <v>-8.1185442744075742E-2</v>
      </c>
      <c r="I136" s="23">
        <v>-8.2128962366538036E-2</v>
      </c>
      <c r="J136" s="21">
        <v>-9.4351962246229035E-2</v>
      </c>
      <c r="K136" s="23">
        <v>-0.1043638253010771</v>
      </c>
      <c r="N136" s="21">
        <v>0.21000000000000005</v>
      </c>
      <c r="O136" s="21">
        <v>-8.2222530478300707E-2</v>
      </c>
      <c r="P136" s="23">
        <v>-9.3941102233845804E-4</v>
      </c>
      <c r="Q136" s="23">
        <v>-1.5016218598066426E-3</v>
      </c>
      <c r="R136" s="23">
        <v>-1.5002810617269088E-3</v>
      </c>
      <c r="S136" s="23">
        <v>-2.1635771802009898E-3</v>
      </c>
      <c r="W136" s="23">
        <f t="shared" si="81"/>
        <v>0.79000000000000048</v>
      </c>
      <c r="X136" s="23">
        <f t="shared" si="82"/>
        <v>0.16408680620000304</v>
      </c>
      <c r="AA136" s="21">
        <f t="shared" si="63"/>
        <v>0.79000000000000048</v>
      </c>
      <c r="AB136" s="21">
        <f t="shared" si="64"/>
        <v>0.16748171360598973</v>
      </c>
      <c r="AC136" s="21">
        <f t="shared" si="65"/>
        <v>0.16739279645459226</v>
      </c>
      <c r="AD136" s="21">
        <f t="shared" si="66"/>
        <v>0.63433691802539316</v>
      </c>
      <c r="AE136" s="21">
        <f t="shared" si="67"/>
        <v>0.6521203483048893</v>
      </c>
      <c r="AF136" s="21">
        <f t="shared" si="68"/>
        <v>0.16748171360598973</v>
      </c>
      <c r="AI136" s="23">
        <f t="shared" si="69"/>
        <v>0.79000000000000048</v>
      </c>
      <c r="AJ136" s="23">
        <f t="shared" si="70"/>
        <v>0.16746795212280591</v>
      </c>
      <c r="AK136" s="23">
        <f t="shared" si="71"/>
        <v>0.65214551498820716</v>
      </c>
      <c r="AL136" s="23">
        <f t="shared" si="72"/>
        <v>0.79500000000000048</v>
      </c>
      <c r="AM136" s="23">
        <f t="shared" si="73"/>
        <v>0.17072867969774694</v>
      </c>
      <c r="AN136" s="23">
        <f t="shared" si="74"/>
        <v>0.66117328207133663</v>
      </c>
      <c r="AO136" s="23">
        <f t="shared" si="75"/>
        <v>0.79500000000000048</v>
      </c>
      <c r="AP136" s="23">
        <f t="shared" si="76"/>
        <v>0.17077381853316259</v>
      </c>
      <c r="AQ136" s="23">
        <f t="shared" si="77"/>
        <v>0.66118869709639827</v>
      </c>
      <c r="AR136" s="23">
        <f t="shared" si="78"/>
        <v>0.80000000000000049</v>
      </c>
      <c r="AS136" s="23">
        <f t="shared" si="79"/>
        <v>0.17407983909376989</v>
      </c>
      <c r="AT136" s="23">
        <f t="shared" si="80"/>
        <v>0.67030379037891363</v>
      </c>
    </row>
    <row r="137" spans="2:46" x14ac:dyDescent="0.25">
      <c r="B137" s="21">
        <v>0.22000000000000006</v>
      </c>
      <c r="C137" s="21">
        <v>-2.012216960363546</v>
      </c>
      <c r="D137" s="21">
        <v>-1.9538750663849078</v>
      </c>
      <c r="G137" s="21">
        <v>0.22000000000000006</v>
      </c>
      <c r="H137" s="23">
        <v>-8.2179021681812278E-2</v>
      </c>
      <c r="I137" s="23">
        <v>-8.3222453266338231E-2</v>
      </c>
      <c r="J137" s="21">
        <v>-0.10434315845259504</v>
      </c>
      <c r="K137" s="23">
        <v>-0.1147448020920827</v>
      </c>
      <c r="N137" s="21">
        <v>0.22000000000000006</v>
      </c>
      <c r="O137" s="21">
        <v>-9.0859619012738035E-2</v>
      </c>
      <c r="P137" s="23">
        <v>-1.0076058239642152E-3</v>
      </c>
      <c r="Q137" s="23">
        <v>-1.5847208241815628E-3</v>
      </c>
      <c r="R137" s="23">
        <v>-1.5833018854314314E-3</v>
      </c>
      <c r="S137" s="23">
        <v>-2.2587169691839345E-3</v>
      </c>
      <c r="W137" s="23">
        <f t="shared" si="81"/>
        <v>0.80000000000000049</v>
      </c>
      <c r="X137" s="23">
        <f t="shared" si="82"/>
        <v>0.17059705099969222</v>
      </c>
      <c r="AA137" s="21">
        <f t="shared" si="63"/>
        <v>0.80000000000000049</v>
      </c>
      <c r="AB137" s="21">
        <f t="shared" si="64"/>
        <v>0.17409384982184226</v>
      </c>
      <c r="AC137" s="21">
        <f t="shared" si="65"/>
        <v>0.17400321484991374</v>
      </c>
      <c r="AD137" s="21">
        <f t="shared" si="66"/>
        <v>0.6521501243923995</v>
      </c>
      <c r="AE137" s="21">
        <f t="shared" si="67"/>
        <v>0.67027711877810603</v>
      </c>
      <c r="AF137" s="21">
        <f t="shared" si="68"/>
        <v>0.17409384982184226</v>
      </c>
      <c r="AI137" s="23">
        <f t="shared" si="69"/>
        <v>0.80000000000000049</v>
      </c>
      <c r="AJ137" s="23">
        <f t="shared" si="70"/>
        <v>0.17407990756231023</v>
      </c>
      <c r="AK137" s="23">
        <f t="shared" si="71"/>
        <v>0.67030381421690322</v>
      </c>
      <c r="AL137" s="23">
        <f t="shared" si="72"/>
        <v>0.80500000000000049</v>
      </c>
      <c r="AM137" s="23">
        <f t="shared" si="73"/>
        <v>0.17743142663339476</v>
      </c>
      <c r="AN137" s="23">
        <f t="shared" si="74"/>
        <v>0.67950691115716244</v>
      </c>
      <c r="AO137" s="23">
        <f t="shared" si="75"/>
        <v>0.80500000000000049</v>
      </c>
      <c r="AP137" s="23">
        <f t="shared" si="76"/>
        <v>0.17747744211809605</v>
      </c>
      <c r="AQ137" s="23">
        <f t="shared" si="77"/>
        <v>0.67952324246078288</v>
      </c>
      <c r="AR137" s="23">
        <f t="shared" si="78"/>
        <v>0.8100000000000005</v>
      </c>
      <c r="AS137" s="23">
        <f t="shared" si="79"/>
        <v>0.18087513998691807</v>
      </c>
      <c r="AT137" s="23">
        <f t="shared" si="80"/>
        <v>0.68881581626528798</v>
      </c>
    </row>
    <row r="138" spans="2:46" x14ac:dyDescent="0.25">
      <c r="B138" s="21">
        <v>0.23000000000000007</v>
      </c>
      <c r="C138" s="21">
        <v>-2.0317557110273952</v>
      </c>
      <c r="D138" s="21">
        <v>-1.9798230602425069</v>
      </c>
      <c r="G138" s="21">
        <v>0.23000000000000007</v>
      </c>
      <c r="H138" s="23">
        <v>-8.327446148453567E-2</v>
      </c>
      <c r="I138" s="23">
        <v>-8.4421686265699111E-2</v>
      </c>
      <c r="J138" s="21">
        <v>-0.11472247811634353</v>
      </c>
      <c r="K138" s="23">
        <v>-0.12549596373208127</v>
      </c>
      <c r="N138" s="21">
        <v>0.23000000000000007</v>
      </c>
      <c r="O138" s="21">
        <v>-9.9958184313130069E-2</v>
      </c>
      <c r="P138" s="23">
        <v>-1.075659301674632E-3</v>
      </c>
      <c r="Q138" s="23">
        <v>-1.6669444080312157E-3</v>
      </c>
      <c r="R138" s="23">
        <v>-1.6654480457980556E-3</v>
      </c>
      <c r="S138" s="23">
        <v>-2.3522588980912766E-3</v>
      </c>
      <c r="W138" s="23">
        <f t="shared" si="81"/>
        <v>0.8100000000000005</v>
      </c>
      <c r="X138" s="23">
        <f t="shared" si="82"/>
        <v>0.17728808453779013</v>
      </c>
      <c r="AA138" s="21">
        <f t="shared" si="63"/>
        <v>0.8100000000000005</v>
      </c>
      <c r="AB138" s="21">
        <f t="shared" si="64"/>
        <v>0.18088933082582334</v>
      </c>
      <c r="AC138" s="21">
        <f t="shared" si="65"/>
        <v>0.18079693650730017</v>
      </c>
      <c r="AD138" s="21">
        <f t="shared" si="66"/>
        <v>0.67030866854579096</v>
      </c>
      <c r="AE138" s="21">
        <f t="shared" si="67"/>
        <v>0.68878753225042555</v>
      </c>
      <c r="AF138" s="21">
        <f t="shared" si="68"/>
        <v>0.18088933082582334</v>
      </c>
      <c r="AI138" s="23">
        <f t="shared" si="69"/>
        <v>0.8100000000000005</v>
      </c>
      <c r="AJ138" s="23">
        <f t="shared" si="70"/>
        <v>0.18087520745850705</v>
      </c>
      <c r="AK138" s="23">
        <f t="shared" si="71"/>
        <v>0.68881584067315871</v>
      </c>
      <c r="AL138" s="23">
        <f t="shared" si="72"/>
        <v>0.8150000000000005</v>
      </c>
      <c r="AM138" s="23">
        <f t="shared" si="73"/>
        <v>0.18431928666187283</v>
      </c>
      <c r="AN138" s="23">
        <f t="shared" si="74"/>
        <v>0.69819859943554252</v>
      </c>
      <c r="AO138" s="23">
        <f t="shared" si="75"/>
        <v>0.8150000000000005</v>
      </c>
      <c r="AP138" s="23">
        <f t="shared" si="76"/>
        <v>0.18436620045568475</v>
      </c>
      <c r="AQ138" s="23">
        <f t="shared" si="77"/>
        <v>0.69821589587046662</v>
      </c>
      <c r="AR138" s="23">
        <f t="shared" si="78"/>
        <v>0.82000000000000051</v>
      </c>
      <c r="AS138" s="23">
        <f t="shared" si="79"/>
        <v>0.18785736641721171</v>
      </c>
      <c r="AT138" s="23">
        <f t="shared" si="80"/>
        <v>0.70769039011721135</v>
      </c>
    </row>
    <row r="139" spans="2:46" x14ac:dyDescent="0.25">
      <c r="B139" s="21">
        <v>0.24000000000000007</v>
      </c>
      <c r="C139" s="21">
        <v>-2.0515539416298201</v>
      </c>
      <c r="D139" s="21">
        <v>-2.0055422978210351</v>
      </c>
      <c r="G139" s="21">
        <v>0.24000000000000007</v>
      </c>
      <c r="H139" s="23">
        <v>-8.4475553693777794E-2</v>
      </c>
      <c r="I139" s="23">
        <v>-8.5730273432220519E-2</v>
      </c>
      <c r="J139" s="21">
        <v>-0.12547197384427294</v>
      </c>
      <c r="K139" s="23">
        <v>-0.13659909242724827</v>
      </c>
      <c r="N139" s="21">
        <v>0.24000000000000007</v>
      </c>
      <c r="O139" s="21">
        <v>-0.1095130577697172</v>
      </c>
      <c r="P139" s="23">
        <v>-1.143330671795E-3</v>
      </c>
      <c r="Q139" s="23">
        <v>-1.7480768155160331E-3</v>
      </c>
      <c r="R139" s="23">
        <v>-1.7465039092707834E-3</v>
      </c>
      <c r="S139" s="23">
        <v>-2.4440177950732726E-3</v>
      </c>
      <c r="W139" s="23">
        <f t="shared" si="81"/>
        <v>0.82000000000000051</v>
      </c>
      <c r="X139" s="23">
        <f t="shared" si="82"/>
        <v>0.18416339518698094</v>
      </c>
      <c r="AA139" s="21">
        <f t="shared" si="63"/>
        <v>0.82000000000000051</v>
      </c>
      <c r="AB139" s="21">
        <f t="shared" si="64"/>
        <v>0.18787173759911063</v>
      </c>
      <c r="AC139" s="21">
        <f t="shared" si="65"/>
        <v>0.1877775403258895</v>
      </c>
      <c r="AD139" s="21">
        <f t="shared" si="66"/>
        <v>0.68882095000661492</v>
      </c>
      <c r="AE139" s="21">
        <f t="shared" si="67"/>
        <v>0.70766040465084179</v>
      </c>
      <c r="AF139" s="21">
        <f t="shared" si="68"/>
        <v>0.18787173759911063</v>
      </c>
      <c r="AI139" s="23">
        <f t="shared" si="69"/>
        <v>0.82000000000000051</v>
      </c>
      <c r="AJ139" s="23">
        <f t="shared" si="70"/>
        <v>0.18785743282751102</v>
      </c>
      <c r="AK139" s="23">
        <f t="shared" si="71"/>
        <v>0.70769041506854358</v>
      </c>
      <c r="AL139" s="23">
        <f t="shared" si="72"/>
        <v>0.82500000000000051</v>
      </c>
      <c r="AM139" s="23">
        <f t="shared" si="73"/>
        <v>0.19139588490285375</v>
      </c>
      <c r="AN139" s="23">
        <f t="shared" si="74"/>
        <v>0.71725738475774725</v>
      </c>
      <c r="AO139" s="23">
        <f t="shared" si="75"/>
        <v>0.82500000000000051</v>
      </c>
      <c r="AP139" s="23">
        <f t="shared" si="76"/>
        <v>0.19144371975129976</v>
      </c>
      <c r="AQ139" s="23">
        <f t="shared" si="77"/>
        <v>0.71727569783221501</v>
      </c>
      <c r="AR139" s="23">
        <f t="shared" si="78"/>
        <v>0.83000000000000052</v>
      </c>
      <c r="AS139" s="23">
        <f t="shared" si="79"/>
        <v>0.19503018980583317</v>
      </c>
      <c r="AT139" s="23">
        <f t="shared" si="80"/>
        <v>0.72693677493570019</v>
      </c>
    </row>
    <row r="140" spans="2:46" x14ac:dyDescent="0.25">
      <c r="B140" s="21">
        <v>0.25000000000000006</v>
      </c>
      <c r="C140" s="21">
        <v>-2.0716093646080305</v>
      </c>
      <c r="D140" s="21">
        <v>-2.0311917949500748</v>
      </c>
      <c r="G140" s="21">
        <v>0.25000000000000006</v>
      </c>
      <c r="H140" s="23">
        <v>-8.5785909025135401E-2</v>
      </c>
      <c r="I140" s="23">
        <v>-8.7151643373358414E-2</v>
      </c>
      <c r="J140" s="21">
        <v>-0.13657343482230067</v>
      </c>
      <c r="K140" s="23">
        <v>-0.14803576788225864</v>
      </c>
      <c r="N140" s="21">
        <v>0.25000000000000006</v>
      </c>
      <c r="O140" s="21">
        <v>-0.11951790235026161</v>
      </c>
      <c r="P140" s="23">
        <v>-1.2103954511320275E-3</v>
      </c>
      <c r="Q140" s="23">
        <v>-1.8279207286130618E-3</v>
      </c>
      <c r="R140" s="23">
        <v>-1.8262722924422719E-3</v>
      </c>
      <c r="S140" s="23">
        <v>-2.5338284739299965E-3</v>
      </c>
      <c r="W140" s="23">
        <f t="shared" si="81"/>
        <v>0.83000000000000052</v>
      </c>
      <c r="X140" s="23">
        <f t="shared" si="82"/>
        <v>0.1912265567482489</v>
      </c>
      <c r="AA140" s="21">
        <f t="shared" si="63"/>
        <v>0.83000000000000052</v>
      </c>
      <c r="AB140" s="21">
        <f t="shared" si="64"/>
        <v>0.19504474151743309</v>
      </c>
      <c r="AC140" s="21">
        <f t="shared" si="65"/>
        <v>0.19494869549699573</v>
      </c>
      <c r="AD140" s="21">
        <f t="shared" si="66"/>
        <v>0.70769578978850989</v>
      </c>
      <c r="AE140" s="21">
        <f t="shared" si="67"/>
        <v>0.72690499387598118</v>
      </c>
      <c r="AF140" s="21">
        <f t="shared" si="68"/>
        <v>0.19504474151743309</v>
      </c>
      <c r="AI140" s="23">
        <f t="shared" si="69"/>
        <v>0.83000000000000052</v>
      </c>
      <c r="AJ140" s="23">
        <f t="shared" si="70"/>
        <v>0.19503025508615129</v>
      </c>
      <c r="AK140" s="23">
        <f t="shared" si="71"/>
        <v>0.72693680039897013</v>
      </c>
      <c r="AL140" s="23">
        <f t="shared" si="72"/>
        <v>0.83500000000000052</v>
      </c>
      <c r="AM140" s="23">
        <f t="shared" si="73"/>
        <v>0.19866493908814614</v>
      </c>
      <c r="AN140" s="23">
        <f t="shared" si="74"/>
        <v>0.73669275802289769</v>
      </c>
      <c r="AO140" s="23">
        <f t="shared" si="75"/>
        <v>0.83500000000000052</v>
      </c>
      <c r="AP140" s="23">
        <f t="shared" si="76"/>
        <v>0.19871371887626579</v>
      </c>
      <c r="AQ140" s="23">
        <f t="shared" si="77"/>
        <v>0.73671214206963642</v>
      </c>
      <c r="AR140" s="23">
        <f t="shared" si="78"/>
        <v>0.84000000000000052</v>
      </c>
      <c r="AS140" s="23">
        <f t="shared" si="79"/>
        <v>0.20239737650684766</v>
      </c>
      <c r="AT140" s="23">
        <f t="shared" si="80"/>
        <v>0.74656469801685554</v>
      </c>
    </row>
    <row r="141" spans="2:46" x14ac:dyDescent="0.25">
      <c r="B141" s="21">
        <v>0.26000000000000006</v>
      </c>
      <c r="C141" s="21">
        <v>-2.0919212825575313</v>
      </c>
      <c r="D141" s="21">
        <v>-2.0569123950875476</v>
      </c>
      <c r="G141" s="21">
        <v>0.26000000000000006</v>
      </c>
      <c r="H141" s="23">
        <v>-8.7208955038658192E-2</v>
      </c>
      <c r="I141" s="23">
        <v>-8.8689039514270859E-2</v>
      </c>
      <c r="J141" s="21">
        <v>-0.14800844756126733</v>
      </c>
      <c r="K141" s="23">
        <v>-0.15978742705558271</v>
      </c>
      <c r="N141" s="21">
        <v>0.26000000000000006</v>
      </c>
      <c r="O141" s="21">
        <v>-0.12996531459186828</v>
      </c>
      <c r="P141" s="23">
        <v>-1.2766458391116752E-3</v>
      </c>
      <c r="Q141" s="23">
        <v>-1.9062973295431319E-3</v>
      </c>
      <c r="R141" s="23">
        <v>-1.9045744848888919E-3</v>
      </c>
      <c r="S141" s="23">
        <v>-2.6215454035939272E-3</v>
      </c>
      <c r="W141" s="23">
        <f t="shared" si="81"/>
        <v>0.84000000000000052</v>
      </c>
      <c r="X141" s="23">
        <f t="shared" si="82"/>
        <v>0.19848123270830681</v>
      </c>
      <c r="AA141" s="21">
        <f t="shared" si="63"/>
        <v>0.84000000000000052</v>
      </c>
      <c r="AB141" s="21">
        <f t="shared" si="64"/>
        <v>0.20241210888228189</v>
      </c>
      <c r="AC141" s="21">
        <f t="shared" si="65"/>
        <v>0.20231416602936914</v>
      </c>
      <c r="AD141" s="21">
        <f t="shared" si="66"/>
        <v>0.72694245119360312</v>
      </c>
      <c r="AE141" s="21">
        <f t="shared" si="67"/>
        <v>0.74653102177616004</v>
      </c>
      <c r="AF141" s="21">
        <f t="shared" si="68"/>
        <v>0.20241210888228189</v>
      </c>
      <c r="AI141" s="23">
        <f t="shared" si="69"/>
        <v>0.84000000000000052</v>
      </c>
      <c r="AJ141" s="23">
        <f t="shared" si="70"/>
        <v>0.20239744058381945</v>
      </c>
      <c r="AK141" s="23">
        <f t="shared" si="71"/>
        <v>0.7465647239548816</v>
      </c>
      <c r="AL141" s="23">
        <f t="shared" si="72"/>
        <v>0.84500000000000053</v>
      </c>
      <c r="AM141" s="23">
        <f t="shared" si="73"/>
        <v>0.20613026420359384</v>
      </c>
      <c r="AN141" s="23">
        <f t="shared" si="74"/>
        <v>0.75651468582064429</v>
      </c>
      <c r="AO141" s="23">
        <f t="shared" si="75"/>
        <v>0.84500000000000053</v>
      </c>
      <c r="AP141" s="23">
        <f t="shared" si="76"/>
        <v>0.20618001401292266</v>
      </c>
      <c r="AQ141" s="23">
        <f t="shared" si="77"/>
        <v>0.75653519817836989</v>
      </c>
      <c r="AR141" s="23">
        <f t="shared" si="78"/>
        <v>0.85000000000000053</v>
      </c>
      <c r="AS141" s="23">
        <f t="shared" si="79"/>
        <v>0.20996279256560316</v>
      </c>
      <c r="AT141" s="23">
        <f t="shared" si="80"/>
        <v>0.76658437426194737</v>
      </c>
    </row>
    <row r="142" spans="2:46" x14ac:dyDescent="0.25">
      <c r="B142" s="21">
        <v>0.27000000000000007</v>
      </c>
      <c r="C142" s="21">
        <v>-2.1124904065084067</v>
      </c>
      <c r="D142" s="21">
        <v>-2.0828308790090735</v>
      </c>
      <c r="G142" s="21">
        <v>0.27000000000000007</v>
      </c>
      <c r="H142" s="23">
        <v>-8.8747934411742446E-2</v>
      </c>
      <c r="I142" s="23">
        <v>-9.0345518967906754E-2</v>
      </c>
      <c r="J142" s="21">
        <v>-0.15975845561643126</v>
      </c>
      <c r="K142" s="23">
        <v>-0.17183542259990608</v>
      </c>
      <c r="N142" s="21">
        <v>0.27000000000000007</v>
      </c>
      <c r="O142" s="21">
        <v>-0.14084692654388209</v>
      </c>
      <c r="P142" s="23">
        <v>-1.3418908817616852E-3</v>
      </c>
      <c r="Q142" s="23">
        <v>-1.9830461158277797E-3</v>
      </c>
      <c r="R142" s="23">
        <v>-1.9812500649994251E-3</v>
      </c>
      <c r="S142" s="23">
        <v>-2.7070421885648259E-3</v>
      </c>
      <c r="W142" s="23">
        <f t="shared" si="81"/>
        <v>0.85000000000000053</v>
      </c>
      <c r="X142" s="23">
        <f t="shared" si="82"/>
        <v>0.20593118070568092</v>
      </c>
      <c r="AA142" s="21">
        <f t="shared" ref="AA142:AA157" si="83">AA141+$W$53</f>
        <v>0.85000000000000053</v>
      </c>
      <c r="AB142" s="21">
        <f t="shared" ref="AB142:AB157" si="84">AF142</f>
        <v>0.20997770567858909</v>
      </c>
      <c r="AC142" s="21">
        <f t="shared" ref="AC142:AC157" si="85">AB141+($W$53*((AA141^2)+(AB141^2)))</f>
        <v>0.20987781550050363</v>
      </c>
      <c r="AD142" s="21">
        <f t="shared" ref="AD142:AD157" si="86">((AA141^2)+(AB141^2))</f>
        <v>0.74657066182217369</v>
      </c>
      <c r="AE142" s="21">
        <f t="shared" ref="AE142:AE157" si="87">((AA142^2)+(AC142^2))</f>
        <v>0.76654869743926435</v>
      </c>
      <c r="AF142" s="21">
        <f t="shared" ref="AF142:AF157" si="88">AB141+($W$53/2)*(AD142+AE142)</f>
        <v>0.20997770567858909</v>
      </c>
      <c r="AI142" s="23">
        <f t="shared" ref="AI142:AI157" si="89">AI141+$W$53</f>
        <v>0.85000000000000053</v>
      </c>
      <c r="AJ142" s="23">
        <f t="shared" ref="AJ142:AJ157" si="90">AJ141+$W$53/6*(AK141+2*AN141+2*AQ141+AT141)</f>
        <v>0.20996285536084422</v>
      </c>
      <c r="AK142" s="23">
        <f t="shared" ref="AK142:AK157" si="91">((AI142^2)+(AJ142^2))</f>
        <v>0.76658440063127975</v>
      </c>
      <c r="AL142" s="23">
        <f t="shared" ref="AL142:AL157" si="92">AI142+$W$53/2</f>
        <v>0.85500000000000054</v>
      </c>
      <c r="AM142" s="23">
        <f t="shared" ref="AM142:AM157" si="93">AJ142+AK142*$W$53/2</f>
        <v>0.21379577736400063</v>
      </c>
      <c r="AN142" s="23">
        <f t="shared" ref="AN142:AN157" si="94">((AL142^2)+(AM142^2))</f>
        <v>0.77673363441867826</v>
      </c>
      <c r="AO142" s="23">
        <f t="shared" ref="AO142:AO157" si="95">AI142+$W$53/2</f>
        <v>0.85500000000000054</v>
      </c>
      <c r="AP142" s="23">
        <f t="shared" ref="AP142:AP157" si="96">AJ142+AN142*$W$53/2</f>
        <v>0.21384652353293762</v>
      </c>
      <c r="AQ142" s="23">
        <f t="shared" ref="AQ142:AQ157" si="97">((AO142^2)+(AP142^2))</f>
        <v>0.77675533562712418</v>
      </c>
      <c r="AR142" s="23">
        <f t="shared" ref="AR142:AR157" si="98">AI142+$W$53</f>
        <v>0.86000000000000054</v>
      </c>
      <c r="AS142" s="23">
        <f t="shared" ref="AS142:AS157" si="99">AJ142+AQ142*$W$53</f>
        <v>0.21773040871711546</v>
      </c>
      <c r="AT142" s="23">
        <f t="shared" ref="AT142:AT157" si="100">((AR142^2)+(AS142^2))</f>
        <v>0.78700653088012307</v>
      </c>
    </row>
    <row r="143" spans="2:46" x14ac:dyDescent="0.25">
      <c r="B143" s="21">
        <v>0.28000000000000008</v>
      </c>
      <c r="C143" s="21">
        <v>-2.1333187152984974</v>
      </c>
      <c r="D143" s="21">
        <v>-2.1090633077087979</v>
      </c>
      <c r="G143" s="21">
        <v>0.28000000000000008</v>
      </c>
      <c r="H143" s="23">
        <v>-9.0405903802824136E-2</v>
      </c>
      <c r="I143" s="23">
        <v>-9.2123951982770361E-2</v>
      </c>
      <c r="J143" s="21">
        <v>-0.17180481799462285</v>
      </c>
      <c r="K143" s="23">
        <v>-0.18416107971822107</v>
      </c>
      <c r="N143" s="21">
        <v>0.28000000000000008</v>
      </c>
      <c r="O143" s="21">
        <v>-0.15215350653498216</v>
      </c>
      <c r="P143" s="23">
        <v>-1.405956436470938E-3</v>
      </c>
      <c r="Q143" s="23">
        <v>-2.058024531284194E-3</v>
      </c>
      <c r="R143" s="23">
        <v>-2.0561565320539607E-3</v>
      </c>
      <c r="S143" s="23">
        <v>-2.7902108869512507E-3</v>
      </c>
      <c r="W143" s="23">
        <f t="shared" si="81"/>
        <v>0.86000000000000054</v>
      </c>
      <c r="X143" s="23">
        <f t="shared" si="82"/>
        <v>0.21358025721754928</v>
      </c>
      <c r="AA143" s="21">
        <f t="shared" si="83"/>
        <v>0.86000000000000054</v>
      </c>
      <c r="AB143" s="21">
        <f t="shared" si="84"/>
        <v>0.21774550257232453</v>
      </c>
      <c r="AC143" s="21">
        <f t="shared" si="85"/>
        <v>0.21764361204740953</v>
      </c>
      <c r="AD143" s="21">
        <f t="shared" si="86"/>
        <v>0.7665906368820451</v>
      </c>
      <c r="AE143" s="21">
        <f t="shared" si="87"/>
        <v>0.78696874186504417</v>
      </c>
      <c r="AF143" s="21">
        <f t="shared" si="88"/>
        <v>0.21774550257232453</v>
      </c>
      <c r="AI143" s="23">
        <f t="shared" si="89"/>
        <v>0.86000000000000054</v>
      </c>
      <c r="AJ143" s="23">
        <f t="shared" si="90"/>
        <v>0.21773047014684924</v>
      </c>
      <c r="AK143" s="23">
        <f t="shared" si="91"/>
        <v>0.78700655763036897</v>
      </c>
      <c r="AL143" s="23">
        <f t="shared" si="92"/>
        <v>0.86500000000000055</v>
      </c>
      <c r="AM143" s="23">
        <f t="shared" si="93"/>
        <v>0.22166550293500109</v>
      </c>
      <c r="AN143" s="23">
        <f t="shared" si="94"/>
        <v>0.79736059519142788</v>
      </c>
      <c r="AO143" s="23">
        <f t="shared" si="95"/>
        <v>0.86500000000000055</v>
      </c>
      <c r="AP143" s="23">
        <f t="shared" si="96"/>
        <v>0.22171727312280637</v>
      </c>
      <c r="AQ143" s="23">
        <f t="shared" si="97"/>
        <v>0.79738354920101406</v>
      </c>
      <c r="AR143" s="23">
        <f t="shared" si="98"/>
        <v>0.87000000000000055</v>
      </c>
      <c r="AS143" s="23">
        <f t="shared" si="99"/>
        <v>0.22570430563885938</v>
      </c>
      <c r="AT143" s="23">
        <f t="shared" si="100"/>
        <v>0.8078424335839206</v>
      </c>
    </row>
    <row r="144" spans="2:46" x14ac:dyDescent="0.25">
      <c r="B144" s="21">
        <v>0.29000000000000009</v>
      </c>
      <c r="C144" s="21">
        <v>-2.1544093483755855</v>
      </c>
      <c r="D144" s="21">
        <v>-2.1357177785064163</v>
      </c>
      <c r="G144" s="21">
        <v>0.29000000000000009</v>
      </c>
      <c r="H144" s="23">
        <v>-9.218573329138835E-2</v>
      </c>
      <c r="I144" s="23">
        <v>-9.4027021951186687E-2</v>
      </c>
      <c r="J144" s="21">
        <v>-0.18412886597983394</v>
      </c>
      <c r="K144" s="23">
        <v>-0.19674575118476875</v>
      </c>
      <c r="N144" s="21">
        <v>0.29000000000000009</v>
      </c>
      <c r="O144" s="21">
        <v>-0.16387505776684519</v>
      </c>
      <c r="P144" s="23">
        <v>-1.4686849585381142E-3</v>
      </c>
      <c r="Q144" s="23">
        <v>-2.1311074375561564E-3</v>
      </c>
      <c r="R144" s="23">
        <v>-2.1291687790965632E-3</v>
      </c>
      <c r="S144" s="23">
        <v>-2.8709611932375562E-3</v>
      </c>
      <c r="W144" s="23">
        <f t="shared" si="81"/>
        <v>0.87000000000000055</v>
      </c>
      <c r="X144" s="23">
        <f t="shared" si="82"/>
        <v>0.22143242248028044</v>
      </c>
      <c r="AA144" s="21">
        <f t="shared" si="83"/>
        <v>0.87000000000000055</v>
      </c>
      <c r="AB144" s="21">
        <f t="shared" si="84"/>
        <v>0.22571958016242588</v>
      </c>
      <c r="AC144" s="21">
        <f t="shared" si="85"/>
        <v>0.22561563361122927</v>
      </c>
      <c r="AD144" s="21">
        <f t="shared" si="86"/>
        <v>0.78701310389047507</v>
      </c>
      <c r="AE144" s="21">
        <f t="shared" si="87"/>
        <v>0.80780241412979736</v>
      </c>
      <c r="AF144" s="21">
        <f t="shared" si="88"/>
        <v>0.22571958016242588</v>
      </c>
      <c r="AI144" s="23">
        <f t="shared" si="89"/>
        <v>0.87000000000000055</v>
      </c>
      <c r="AJ144" s="23">
        <f t="shared" si="90"/>
        <v>0.22570436561351453</v>
      </c>
      <c r="AK144" s="23">
        <f t="shared" si="91"/>
        <v>0.80784246065699994</v>
      </c>
      <c r="AL144" s="23">
        <f t="shared" si="92"/>
        <v>0.87500000000000056</v>
      </c>
      <c r="AM144" s="23">
        <f t="shared" si="93"/>
        <v>0.22974357791679953</v>
      </c>
      <c r="AN144" s="23">
        <f t="shared" si="94"/>
        <v>0.81840711159401358</v>
      </c>
      <c r="AO144" s="23">
        <f t="shared" si="95"/>
        <v>0.87500000000000056</v>
      </c>
      <c r="AP144" s="23">
        <f t="shared" si="96"/>
        <v>0.22979640117148462</v>
      </c>
      <c r="AQ144" s="23">
        <f t="shared" si="97"/>
        <v>0.81843138599136689</v>
      </c>
      <c r="AR144" s="23">
        <f t="shared" si="98"/>
        <v>0.88000000000000056</v>
      </c>
      <c r="AS144" s="23">
        <f t="shared" si="99"/>
        <v>0.2338886794734282</v>
      </c>
      <c r="AT144" s="23">
        <f t="shared" si="100"/>
        <v>0.82910391438582498</v>
      </c>
    </row>
    <row r="145" spans="2:46" x14ac:dyDescent="0.25">
      <c r="B145" s="21">
        <v>0.3000000000000001</v>
      </c>
      <c r="C145" s="21">
        <v>-2.1757665261606496</v>
      </c>
      <c r="D145" s="21">
        <v>-2.1628967341736045</v>
      </c>
      <c r="G145" s="21">
        <v>0.3000000000000001</v>
      </c>
      <c r="H145" s="23">
        <v>-9.4090106377211366E-2</v>
      </c>
      <c r="I145" s="23">
        <v>-9.6057225958477502E-2</v>
      </c>
      <c r="J145" s="21">
        <v>-0.19671195812661418</v>
      </c>
      <c r="K145" s="23">
        <v>-0.20957087030023971</v>
      </c>
      <c r="N145" s="21">
        <v>0.3000000000000001</v>
      </c>
      <c r="O145" s="21">
        <v>-0.17600091387265723</v>
      </c>
      <c r="P145" s="23">
        <v>-1.5299351318193558E-3</v>
      </c>
      <c r="Q145" s="23">
        <v>-2.2021864512773931E-3</v>
      </c>
      <c r="R145" s="23">
        <v>-2.2001784316431662E-3</v>
      </c>
      <c r="S145" s="23">
        <v>-2.9492195125973369E-3</v>
      </c>
      <c r="W145" s="23">
        <f t="shared" si="81"/>
        <v>0.88000000000000056</v>
      </c>
      <c r="X145" s="23">
        <f t="shared" si="82"/>
        <v>0.2294917456575353</v>
      </c>
      <c r="AA145" s="21">
        <f t="shared" si="83"/>
        <v>0.88000000000000056</v>
      </c>
      <c r="AB145" s="21">
        <f t="shared" si="84"/>
        <v>0.23390413450251665</v>
      </c>
      <c r="AC145" s="21">
        <f t="shared" si="85"/>
        <v>0.23379807345111292</v>
      </c>
      <c r="AD145" s="21">
        <f t="shared" si="86"/>
        <v>0.80784932886870275</v>
      </c>
      <c r="AE145" s="21">
        <f t="shared" si="87"/>
        <v>0.82906153914945302</v>
      </c>
      <c r="AF145" s="21">
        <f t="shared" si="88"/>
        <v>0.23390413450251665</v>
      </c>
      <c r="AI145" s="23">
        <f t="shared" si="89"/>
        <v>0.88000000000000056</v>
      </c>
      <c r="AJ145" s="23">
        <f t="shared" si="90"/>
        <v>0.23388873789720385</v>
      </c>
      <c r="AK145" s="23">
        <f t="shared" si="91"/>
        <v>0.8291039417151479</v>
      </c>
      <c r="AL145" s="23">
        <f t="shared" si="92"/>
        <v>0.88500000000000056</v>
      </c>
      <c r="AM145" s="23">
        <f t="shared" si="93"/>
        <v>0.23803425760577959</v>
      </c>
      <c r="AN145" s="23">
        <f t="shared" si="94"/>
        <v>0.83988530779393555</v>
      </c>
      <c r="AO145" s="23">
        <f t="shared" si="95"/>
        <v>0.88500000000000056</v>
      </c>
      <c r="AP145" s="23">
        <f t="shared" si="96"/>
        <v>0.23808816443617353</v>
      </c>
      <c r="AQ145" s="23">
        <f t="shared" si="97"/>
        <v>0.83991097404458737</v>
      </c>
      <c r="AR145" s="23">
        <f t="shared" si="98"/>
        <v>0.89000000000000057</v>
      </c>
      <c r="AS145" s="23">
        <f t="shared" si="99"/>
        <v>0.24228784763764971</v>
      </c>
      <c r="AT145" s="23">
        <f t="shared" si="100"/>
        <v>0.85080340111288599</v>
      </c>
    </row>
    <row r="146" spans="2:46" x14ac:dyDescent="0.25">
      <c r="B146" s="21">
        <v>0.31000000000000011</v>
      </c>
      <c r="C146" s="21">
        <v>-2.1973954935023858</v>
      </c>
      <c r="D146" s="21">
        <v>-2.1906989346594838</v>
      </c>
      <c r="G146" s="21">
        <v>0.31000000000000011</v>
      </c>
      <c r="H146" s="23">
        <v>-9.6121520519345638E-2</v>
      </c>
      <c r="I146" s="23">
        <v>-9.821687585125409E-2</v>
      </c>
      <c r="J146" s="21">
        <v>-0.20953553319084522</v>
      </c>
      <c r="K146" s="23">
        <v>-0.22261800157224826</v>
      </c>
      <c r="N146" s="21">
        <v>0.31000000000000011</v>
      </c>
      <c r="O146" s="21">
        <v>-0.18851983071700537</v>
      </c>
      <c r="P146" s="23">
        <v>-1.5895813663536664E-3</v>
      </c>
      <c r="Q146" s="23">
        <v>-2.2711691717547983E-3</v>
      </c>
      <c r="R146" s="23">
        <v>-2.2690930770587242E-3</v>
      </c>
      <c r="S146" s="23">
        <v>-3.0249279526220266E-3</v>
      </c>
      <c r="W146" s="23">
        <f t="shared" si="81"/>
        <v>0.89000000000000057</v>
      </c>
      <c r="X146" s="23">
        <f t="shared" si="82"/>
        <v>0.23776241027078474</v>
      </c>
      <c r="AA146" s="21">
        <f t="shared" si="83"/>
        <v>0.89000000000000057</v>
      </c>
      <c r="AB146" s="21">
        <f t="shared" si="84"/>
        <v>0.24230348290899262</v>
      </c>
      <c r="AC146" s="21">
        <f t="shared" si="85"/>
        <v>0.24219524594389039</v>
      </c>
      <c r="AD146" s="21">
        <f t="shared" si="86"/>
        <v>0.82911114413737241</v>
      </c>
      <c r="AE146" s="21">
        <f t="shared" si="87"/>
        <v>0.85075853715782257</v>
      </c>
      <c r="AF146" s="21">
        <f t="shared" si="88"/>
        <v>0.24230348290899262</v>
      </c>
      <c r="AI146" s="23">
        <f t="shared" si="89"/>
        <v>0.89000000000000057</v>
      </c>
      <c r="AJ146" s="23">
        <f t="shared" si="90"/>
        <v>0.24228790440804565</v>
      </c>
      <c r="AK146" s="23">
        <f t="shared" si="91"/>
        <v>0.85080342862244329</v>
      </c>
      <c r="AL146" s="23">
        <f t="shared" si="92"/>
        <v>0.89500000000000057</v>
      </c>
      <c r="AM146" s="23">
        <f t="shared" si="93"/>
        <v>0.24654192155115787</v>
      </c>
      <c r="AN146" s="23">
        <f t="shared" si="94"/>
        <v>0.86180791908213827</v>
      </c>
      <c r="AO146" s="23">
        <f t="shared" si="95"/>
        <v>0.89500000000000057</v>
      </c>
      <c r="AP146" s="23">
        <f t="shared" si="96"/>
        <v>0.24659694400345633</v>
      </c>
      <c r="AQ146" s="23">
        <f t="shared" si="97"/>
        <v>0.8618350527918448</v>
      </c>
      <c r="AR146" s="23">
        <f t="shared" si="98"/>
        <v>0.90000000000000058</v>
      </c>
      <c r="AS146" s="23">
        <f t="shared" si="99"/>
        <v>0.25090625493596408</v>
      </c>
      <c r="AT146" s="23">
        <f t="shared" si="100"/>
        <v>0.87295394876599208</v>
      </c>
    </row>
    <row r="147" spans="2:46" x14ac:dyDescent="0.25">
      <c r="B147" s="21">
        <v>0.32000000000000012</v>
      </c>
      <c r="C147" s="21">
        <v>-2.2193024828489807</v>
      </c>
      <c r="D147" s="21">
        <v>-2.2192211783810674</v>
      </c>
      <c r="G147" s="21">
        <v>0.32000000000000012</v>
      </c>
      <c r="H147" s="23">
        <v>-9.8282288193161108E-2</v>
      </c>
      <c r="I147" s="23">
        <v>-0.10050809980105142</v>
      </c>
      <c r="J147" s="21">
        <v>-0.2225811607890312</v>
      </c>
      <c r="K147" s="23">
        <v>-0.23586888893483246</v>
      </c>
      <c r="N147" s="21">
        <v>0.32000000000000012</v>
      </c>
      <c r="O147" s="21">
        <v>-0.20142007385043129</v>
      </c>
      <c r="P147" s="23">
        <v>-1.6475131857626182E-3</v>
      </c>
      <c r="Q147" s="23">
        <v>-2.3379783232440302E-3</v>
      </c>
      <c r="R147" s="23">
        <v>-2.3358354086257618E-3</v>
      </c>
      <c r="S147" s="23">
        <v>-3.0980432568462231E-3</v>
      </c>
      <c r="W147" s="23">
        <f t="shared" si="81"/>
        <v>0.90000000000000058</v>
      </c>
      <c r="X147" s="23">
        <f t="shared" si="82"/>
        <v>0.24624871990816247</v>
      </c>
      <c r="AA147" s="21">
        <f t="shared" si="83"/>
        <v>0.90000000000000058</v>
      </c>
      <c r="AB147" s="21">
        <f t="shared" si="84"/>
        <v>0.25092207007327344</v>
      </c>
      <c r="AC147" s="21">
        <f t="shared" si="85"/>
        <v>0.25081159268729092</v>
      </c>
      <c r="AD147" s="21">
        <f t="shared" si="86"/>
        <v>0.85081097782982951</v>
      </c>
      <c r="AE147" s="21">
        <f t="shared" si="87"/>
        <v>0.87290645502633657</v>
      </c>
      <c r="AF147" s="21">
        <f t="shared" si="88"/>
        <v>0.25092207007327344</v>
      </c>
      <c r="AI147" s="23">
        <f t="shared" si="89"/>
        <v>0.90000000000000058</v>
      </c>
      <c r="AJ147" s="23">
        <f t="shared" si="90"/>
        <v>0.25090630994327301</v>
      </c>
      <c r="AK147" s="23">
        <f t="shared" si="91"/>
        <v>0.87295397636935079</v>
      </c>
      <c r="AL147" s="23">
        <f t="shared" si="92"/>
        <v>0.90500000000000058</v>
      </c>
      <c r="AM147" s="23">
        <f t="shared" si="93"/>
        <v>0.25527107982511976</v>
      </c>
      <c r="AN147" s="23">
        <f t="shared" si="94"/>
        <v>0.88418832419508364</v>
      </c>
      <c r="AO147" s="23">
        <f t="shared" si="95"/>
        <v>0.90500000000000058</v>
      </c>
      <c r="AP147" s="23">
        <f t="shared" si="96"/>
        <v>0.2553272515642484</v>
      </c>
      <c r="AQ147" s="23">
        <f t="shared" si="97"/>
        <v>0.88421700539135395</v>
      </c>
      <c r="AR147" s="23">
        <f t="shared" si="98"/>
        <v>0.91000000000000059</v>
      </c>
      <c r="AS147" s="23">
        <f t="shared" si="99"/>
        <v>0.25974847999718653</v>
      </c>
      <c r="AT147" s="23">
        <f t="shared" si="100"/>
        <v>0.89556927286084986</v>
      </c>
    </row>
    <row r="148" spans="2:46" x14ac:dyDescent="0.25">
      <c r="B148" s="21">
        <v>0.33000000000000013</v>
      </c>
      <c r="C148" s="21">
        <v>-2.2414946946327912</v>
      </c>
      <c r="D148" s="21">
        <v>-2.2485598432759275</v>
      </c>
      <c r="G148" s="21">
        <v>0.33000000000000013</v>
      </c>
      <c r="H148" s="23">
        <v>-0.10057453844178042</v>
      </c>
      <c r="I148" s="23">
        <v>-0.10293284433777988</v>
      </c>
      <c r="J148" s="21">
        <v>-0.23583058959994582</v>
      </c>
      <c r="K148" s="23">
        <v>-0.24930550134434559</v>
      </c>
      <c r="N148" s="21">
        <v>0.33000000000000013</v>
      </c>
      <c r="O148" s="21">
        <v>-0.2146895011638984</v>
      </c>
      <c r="P148" s="23">
        <v>-1.7036345265796925E-3</v>
      </c>
      <c r="Q148" s="23">
        <v>-2.4025508345794219E-3</v>
      </c>
      <c r="R148" s="23">
        <v>-2.4003423070202501E-3</v>
      </c>
      <c r="S148" s="23">
        <v>-3.1685357025519945E-3</v>
      </c>
      <c r="W148" s="23">
        <f t="shared" si="81"/>
        <v>0.91000000000000059</v>
      </c>
      <c r="X148" s="23">
        <f t="shared" si="82"/>
        <v>0.25495510422872658</v>
      </c>
      <c r="AA148" s="21">
        <f t="shared" si="83"/>
        <v>0.91000000000000059</v>
      </c>
      <c r="AB148" s="21">
        <f t="shared" si="84"/>
        <v>0.25976447449733275</v>
      </c>
      <c r="AC148" s="21">
        <f t="shared" si="85"/>
        <v>0.25965168892577201</v>
      </c>
      <c r="AD148" s="21">
        <f t="shared" si="86"/>
        <v>0.87296188524985774</v>
      </c>
      <c r="AE148" s="21">
        <f t="shared" si="87"/>
        <v>0.89551899956200698</v>
      </c>
      <c r="AF148" s="21">
        <f t="shared" si="88"/>
        <v>0.25976447449733275</v>
      </c>
      <c r="AI148" s="23">
        <f t="shared" si="89"/>
        <v>0.91000000000000059</v>
      </c>
      <c r="AJ148" s="23">
        <f t="shared" si="90"/>
        <v>0.2597485331239448</v>
      </c>
      <c r="AK148" s="23">
        <f t="shared" si="91"/>
        <v>0.89556930046004213</v>
      </c>
      <c r="AL148" s="23">
        <f t="shared" si="92"/>
        <v>0.91500000000000059</v>
      </c>
      <c r="AM148" s="23">
        <f t="shared" si="93"/>
        <v>0.26422637962624501</v>
      </c>
      <c r="AN148" s="23">
        <f t="shared" si="94"/>
        <v>0.90704057969039364</v>
      </c>
      <c r="AO148" s="23">
        <f t="shared" si="95"/>
        <v>0.91500000000000059</v>
      </c>
      <c r="AP148" s="23">
        <f t="shared" si="96"/>
        <v>0.2642837360223968</v>
      </c>
      <c r="AQ148" s="23">
        <f t="shared" si="97"/>
        <v>0.90707089312595701</v>
      </c>
      <c r="AR148" s="23">
        <f t="shared" si="98"/>
        <v>0.9200000000000006</v>
      </c>
      <c r="AS148" s="23">
        <f t="shared" si="99"/>
        <v>0.26881924205520435</v>
      </c>
      <c r="AT148" s="23">
        <f t="shared" si="100"/>
        <v>0.91866378489913558</v>
      </c>
    </row>
    <row r="149" spans="2:46" x14ac:dyDescent="0.25">
      <c r="B149" s="21">
        <v>0.34000000000000014</v>
      </c>
      <c r="C149" s="21">
        <v>-2.2639802930655506</v>
      </c>
      <c r="D149" s="21">
        <v>-2.2788123055629699</v>
      </c>
      <c r="G149" s="21">
        <v>0.34000000000000014</v>
      </c>
      <c r="H149" s="23">
        <v>-0.10300021889650188</v>
      </c>
      <c r="I149" s="23">
        <v>-0.10549287682596238</v>
      </c>
      <c r="J149" s="21">
        <v>-0.24926579294605042</v>
      </c>
      <c r="K149" s="23">
        <v>-0.2629100756133223</v>
      </c>
      <c r="N149" s="21">
        <v>0.34000000000000014</v>
      </c>
      <c r="O149" s="21">
        <v>-0.22831564041293959</v>
      </c>
      <c r="P149" s="23">
        <v>-1.757862970564257E-3</v>
      </c>
      <c r="Q149" s="23">
        <v>-2.4648368772269467E-3</v>
      </c>
      <c r="R149" s="23">
        <v>-2.4625638802227741E-3</v>
      </c>
      <c r="S149" s="23">
        <v>-3.2363879831427472E-3</v>
      </c>
      <c r="W149" s="23">
        <f t="shared" si="81"/>
        <v>0.9200000000000006</v>
      </c>
      <c r="X149" s="23">
        <f t="shared" si="82"/>
        <v>0.26388612528044941</v>
      </c>
      <c r="AA149" s="21">
        <f t="shared" si="83"/>
        <v>0.9200000000000006</v>
      </c>
      <c r="AB149" s="21">
        <f t="shared" si="84"/>
        <v>0.26883541527304583</v>
      </c>
      <c r="AC149" s="21">
        <f t="shared" si="85"/>
        <v>0.26872025031944152</v>
      </c>
      <c r="AD149" s="21">
        <f t="shared" si="86"/>
        <v>0.89557758221087647</v>
      </c>
      <c r="AE149" s="21">
        <f t="shared" si="87"/>
        <v>0.91861057293174431</v>
      </c>
      <c r="AF149" s="21">
        <f t="shared" si="88"/>
        <v>0.26883541527304583</v>
      </c>
      <c r="AI149" s="23">
        <f t="shared" si="89"/>
        <v>0.9200000000000006</v>
      </c>
      <c r="AJ149" s="23">
        <f t="shared" si="90"/>
        <v>0.26881929317559794</v>
      </c>
      <c r="AK149" s="23">
        <f t="shared" si="91"/>
        <v>0.91866381238342909</v>
      </c>
      <c r="AL149" s="23">
        <f t="shared" si="92"/>
        <v>0.9250000000000006</v>
      </c>
      <c r="AM149" s="23">
        <f t="shared" si="93"/>
        <v>0.27341261223751506</v>
      </c>
      <c r="AN149" s="23">
        <f t="shared" si="94"/>
        <v>0.93037945653054288</v>
      </c>
      <c r="AO149" s="23">
        <f t="shared" si="95"/>
        <v>0.9250000000000006</v>
      </c>
      <c r="AP149" s="23">
        <f t="shared" si="96"/>
        <v>0.27347119045825063</v>
      </c>
      <c r="AQ149" s="23">
        <f t="shared" si="97"/>
        <v>0.93041149201065387</v>
      </c>
      <c r="AR149" s="23">
        <f t="shared" si="98"/>
        <v>0.9300000000000006</v>
      </c>
      <c r="AS149" s="23">
        <f t="shared" si="99"/>
        <v>0.27812340809570446</v>
      </c>
      <c r="AT149" s="23">
        <f t="shared" si="100"/>
        <v>0.94225263013077087</v>
      </c>
    </row>
    <row r="150" spans="2:46" x14ac:dyDescent="0.25">
      <c r="B150" s="21">
        <v>0.35000000000000014</v>
      </c>
      <c r="C150" s="21">
        <v>-2.2867684161211801</v>
      </c>
      <c r="D150" s="21">
        <v>-2.3100782854476178</v>
      </c>
      <c r="G150" s="21">
        <v>0.35000000000000014</v>
      </c>
      <c r="H150" s="23">
        <v>-0.10556109823929874</v>
      </c>
      <c r="I150" s="23">
        <v>-0.10818978835546149</v>
      </c>
      <c r="J150" s="21">
        <v>-0.26286901161627518</v>
      </c>
      <c r="K150" s="23">
        <v>-0.27666515636845096</v>
      </c>
      <c r="N150" s="21">
        <v>0.35000000000000014</v>
      </c>
      <c r="O150" s="21">
        <v>-0.2422857613962639</v>
      </c>
      <c r="P150" s="23">
        <v>-1.8101289295977061E-3</v>
      </c>
      <c r="Q150" s="23">
        <v>-2.5247988808627933E-3</v>
      </c>
      <c r="R150" s="23">
        <v>-2.5224624809324545E-3</v>
      </c>
      <c r="S150" s="23">
        <v>-3.3015940930047768E-3</v>
      </c>
      <c r="W150" s="23">
        <f t="shared" si="81"/>
        <v>0.9300000000000006</v>
      </c>
      <c r="X150" s="23">
        <f t="shared" si="82"/>
        <v>0.27304648415160471</v>
      </c>
      <c r="AA150" s="21">
        <f t="shared" si="83"/>
        <v>0.9300000000000006</v>
      </c>
      <c r="AB150" s="21">
        <f t="shared" si="84"/>
        <v>0.278139759227439</v>
      </c>
      <c r="AC150" s="21">
        <f t="shared" si="85"/>
        <v>0.27802214007809617</v>
      </c>
      <c r="AD150" s="21">
        <f t="shared" si="86"/>
        <v>0.91867248050503203</v>
      </c>
      <c r="AE150" s="21">
        <f t="shared" si="87"/>
        <v>0.94219631037360563</v>
      </c>
      <c r="AF150" s="21">
        <f t="shared" si="88"/>
        <v>0.278139759227439</v>
      </c>
      <c r="AI150" s="23">
        <f t="shared" si="89"/>
        <v>0.9300000000000006</v>
      </c>
      <c r="AJ150" s="23">
        <f t="shared" si="90"/>
        <v>0.27812345707492558</v>
      </c>
      <c r="AK150" s="23">
        <f t="shared" si="91"/>
        <v>0.94225265737530906</v>
      </c>
      <c r="AL150" s="23">
        <f t="shared" si="92"/>
        <v>0.93500000000000061</v>
      </c>
      <c r="AM150" s="23">
        <f t="shared" si="93"/>
        <v>0.28283472036180213</v>
      </c>
      <c r="AN150" s="23">
        <f t="shared" si="94"/>
        <v>0.95422047904213991</v>
      </c>
      <c r="AO150" s="23">
        <f t="shared" si="95"/>
        <v>0.93500000000000061</v>
      </c>
      <c r="AP150" s="23">
        <f t="shared" si="96"/>
        <v>0.28289455947013631</v>
      </c>
      <c r="AQ150" s="23">
        <f t="shared" si="97"/>
        <v>0.95425433177780361</v>
      </c>
      <c r="AR150" s="23">
        <f t="shared" si="98"/>
        <v>0.94000000000000061</v>
      </c>
      <c r="AS150" s="23">
        <f t="shared" si="99"/>
        <v>0.28766600039270362</v>
      </c>
      <c r="AT150" s="23">
        <f t="shared" si="100"/>
        <v>0.96635172778193612</v>
      </c>
    </row>
    <row r="151" spans="2:46" x14ac:dyDescent="0.25">
      <c r="B151" s="21">
        <v>0.36000000000000015</v>
      </c>
      <c r="C151" s="21">
        <v>-2.3098691989756563</v>
      </c>
      <c r="D151" s="21">
        <v>-2.3424611631404355</v>
      </c>
      <c r="G151" s="21">
        <v>0.36000000000000015</v>
      </c>
      <c r="H151" s="23">
        <v>-0.10825876907922237</v>
      </c>
      <c r="I151" s="23">
        <v>-0.11102499701738507</v>
      </c>
      <c r="J151" s="21">
        <v>-0.27662279381626942</v>
      </c>
      <c r="K151" s="23">
        <v>-0.29055363304338666</v>
      </c>
      <c r="N151" s="21">
        <v>0.36000000000000015</v>
      </c>
      <c r="O151" s="21">
        <v>-0.25658694267765803</v>
      </c>
      <c r="P151" s="23">
        <v>-1.8603748010435081E-3</v>
      </c>
      <c r="Q151" s="23">
        <v>-2.5824105434424814E-3</v>
      </c>
      <c r="R151" s="23">
        <v>-2.5800117184194568E-3</v>
      </c>
      <c r="S151" s="23">
        <v>-3.3641582303211414E-3</v>
      </c>
      <c r="W151" s="23">
        <f t="shared" si="81"/>
        <v>0.94000000000000061</v>
      </c>
      <c r="X151" s="23">
        <f t="shared" si="82"/>
        <v>0.28244102797668025</v>
      </c>
      <c r="AA151" s="21">
        <f t="shared" si="83"/>
        <v>0.94000000000000061</v>
      </c>
      <c r="AB151" s="21">
        <f t="shared" si="84"/>
        <v>0.28768252845760034</v>
      </c>
      <c r="AC151" s="21">
        <f t="shared" si="85"/>
        <v>0.28756237648407001</v>
      </c>
      <c r="AD151" s="21">
        <f t="shared" si="86"/>
        <v>0.94226172566309885</v>
      </c>
      <c r="AE151" s="21">
        <f t="shared" si="87"/>
        <v>0.96629212036916723</v>
      </c>
      <c r="AF151" s="21">
        <f t="shared" si="88"/>
        <v>0.28768252845760034</v>
      </c>
      <c r="AI151" s="23">
        <f t="shared" si="89"/>
        <v>0.94000000000000061</v>
      </c>
      <c r="AJ151" s="23">
        <f t="shared" si="90"/>
        <v>0.28766604708625415</v>
      </c>
      <c r="AK151" s="23">
        <f t="shared" si="91"/>
        <v>0.96635175464623213</v>
      </c>
      <c r="AL151" s="23">
        <f t="shared" si="92"/>
        <v>0.94500000000000062</v>
      </c>
      <c r="AM151" s="23">
        <f t="shared" si="93"/>
        <v>0.29249780585948532</v>
      </c>
      <c r="AN151" s="23">
        <f t="shared" si="94"/>
        <v>0.97857996643261436</v>
      </c>
      <c r="AO151" s="23">
        <f t="shared" si="95"/>
        <v>0.94500000000000062</v>
      </c>
      <c r="AP151" s="23">
        <f t="shared" si="96"/>
        <v>0.29255894691841722</v>
      </c>
      <c r="AQ151" s="23">
        <f t="shared" si="97"/>
        <v>0.97861573742201446</v>
      </c>
      <c r="AR151" s="23">
        <f t="shared" si="98"/>
        <v>0.95000000000000062</v>
      </c>
      <c r="AS151" s="23">
        <f t="shared" si="99"/>
        <v>0.29745220446047427</v>
      </c>
      <c r="AT151" s="23">
        <f t="shared" si="100"/>
        <v>0.99097781393839701</v>
      </c>
    </row>
    <row r="152" spans="2:46" x14ac:dyDescent="0.25">
      <c r="B152" s="21">
        <v>0.37000000000000016</v>
      </c>
      <c r="C152" s="21">
        <v>-2.3332938106070609</v>
      </c>
      <c r="D152" s="21">
        <v>-2.3760693050518644</v>
      </c>
      <c r="G152" s="21">
        <v>0.37000000000000016</v>
      </c>
      <c r="H152" s="23">
        <v>-0.11109465121352065</v>
      </c>
      <c r="I152" s="23">
        <v>-0.11399975153508854</v>
      </c>
      <c r="J152" s="21">
        <v>-0.29051003215678872</v>
      </c>
      <c r="K152" s="23">
        <v>-0.30455877384153324</v>
      </c>
      <c r="N152" s="21">
        <v>0.37000000000000016</v>
      </c>
      <c r="O152" s="21">
        <v>-0.27120613283222478</v>
      </c>
      <c r="P152" s="23">
        <v>-1.9085541095701548E-3</v>
      </c>
      <c r="Q152" s="23">
        <v>-2.6376558505071864E-3</v>
      </c>
      <c r="R152" s="23">
        <v>-2.6351954795394805E-3</v>
      </c>
      <c r="S152" s="23">
        <v>-3.4240937308534954E-3</v>
      </c>
      <c r="W152" s="23">
        <f t="shared" si="81"/>
        <v>0.95000000000000062</v>
      </c>
      <c r="X152" s="23">
        <f t="shared" si="82"/>
        <v>0.29207475731952548</v>
      </c>
      <c r="AA152" s="21">
        <f t="shared" si="83"/>
        <v>0.95000000000000062</v>
      </c>
      <c r="AB152" s="21">
        <f t="shared" si="84"/>
        <v>0.29746890828082984</v>
      </c>
      <c r="AC152" s="21">
        <f t="shared" si="85"/>
        <v>0.29734614082939792</v>
      </c>
      <c r="AD152" s="21">
        <f t="shared" si="86"/>
        <v>0.96636123717975919</v>
      </c>
      <c r="AE152" s="21">
        <f t="shared" si="87"/>
        <v>0.99091472746613729</v>
      </c>
      <c r="AF152" s="21">
        <f t="shared" si="88"/>
        <v>0.29746890828082984</v>
      </c>
      <c r="AI152" s="23">
        <f t="shared" si="89"/>
        <v>0.95000000000000062</v>
      </c>
      <c r="AJ152" s="23">
        <f t="shared" si="90"/>
        <v>0.29745224871341064</v>
      </c>
      <c r="AK152" s="23">
        <f t="shared" si="91"/>
        <v>0.99097784026466584</v>
      </c>
      <c r="AL152" s="23">
        <f t="shared" si="92"/>
        <v>0.95500000000000063</v>
      </c>
      <c r="AM152" s="23">
        <f t="shared" si="93"/>
        <v>0.30240713791473395</v>
      </c>
      <c r="AN152" s="23">
        <f t="shared" si="94"/>
        <v>1.0034750770617822</v>
      </c>
      <c r="AO152" s="23">
        <f t="shared" si="95"/>
        <v>0.95500000000000063</v>
      </c>
      <c r="AP152" s="23">
        <f t="shared" si="96"/>
        <v>0.30246962409871953</v>
      </c>
      <c r="AQ152" s="23">
        <f t="shared" si="97"/>
        <v>1.0035128735024219</v>
      </c>
      <c r="AR152" s="23">
        <f t="shared" si="98"/>
        <v>0.96000000000000063</v>
      </c>
      <c r="AS152" s="23">
        <f t="shared" si="99"/>
        <v>0.30748737744843485</v>
      </c>
      <c r="AT152" s="23">
        <f t="shared" si="100"/>
        <v>1.0161484872901174</v>
      </c>
    </row>
    <row r="153" spans="2:46" x14ac:dyDescent="0.25">
      <c r="B153" s="21">
        <v>0.38000000000000017</v>
      </c>
      <c r="C153" s="21">
        <v>-2.3570545036575794</v>
      </c>
      <c r="D153" s="21">
        <v>-2.4110174385751506</v>
      </c>
      <c r="G153" s="21">
        <v>0.38000000000000017</v>
      </c>
      <c r="H153" s="23">
        <v>-0.11406999524351226</v>
      </c>
      <c r="I153" s="23">
        <v>-0.11711513521966473</v>
      </c>
      <c r="J153" s="21">
        <v>-0.304513997615247</v>
      </c>
      <c r="K153" s="23">
        <v>-0.3186642566278336</v>
      </c>
      <c r="N153" s="21">
        <v>0.38000000000000017</v>
      </c>
      <c r="O153" s="21">
        <v>-0.28613020627795671</v>
      </c>
      <c r="P153" s="23">
        <v>-1.9546306494681669E-3</v>
      </c>
      <c r="Q153" s="23">
        <v>-2.6905281162523664E-3</v>
      </c>
      <c r="R153" s="23">
        <v>-2.6880069714177402E-3</v>
      </c>
      <c r="S153" s="23">
        <v>-3.4814220433329692E-3</v>
      </c>
      <c r="W153" s="23">
        <f t="shared" si="81"/>
        <v>0.96000000000000063</v>
      </c>
      <c r="X153" s="23">
        <f t="shared" si="82"/>
        <v>0.30195283395815808</v>
      </c>
      <c r="AA153" s="21">
        <f t="shared" si="83"/>
        <v>0.96000000000000063</v>
      </c>
      <c r="AB153" s="21">
        <f t="shared" si="84"/>
        <v>0.3075042556275821</v>
      </c>
      <c r="AC153" s="21">
        <f t="shared" si="85"/>
        <v>0.30737878579476774</v>
      </c>
      <c r="AD153" s="21">
        <f t="shared" si="86"/>
        <v>0.99098775139378992</v>
      </c>
      <c r="AE153" s="21">
        <f t="shared" si="87"/>
        <v>1.0160817179566668</v>
      </c>
      <c r="AF153" s="21">
        <f t="shared" si="88"/>
        <v>0.3075042556275821</v>
      </c>
      <c r="AI153" s="23">
        <f t="shared" si="89"/>
        <v>0.96000000000000063</v>
      </c>
      <c r="AJ153" s="23">
        <f t="shared" si="90"/>
        <v>0.3074874190945493</v>
      </c>
      <c r="AK153" s="23">
        <f t="shared" si="91"/>
        <v>1.0161485129014283</v>
      </c>
      <c r="AL153" s="23">
        <f t="shared" si="92"/>
        <v>0.96500000000000064</v>
      </c>
      <c r="AM153" s="23">
        <f t="shared" si="93"/>
        <v>0.31256816165905643</v>
      </c>
      <c r="AN153" s="23">
        <f t="shared" si="94"/>
        <v>1.0289238556829232</v>
      </c>
      <c r="AO153" s="23">
        <f t="shared" si="95"/>
        <v>0.96500000000000064</v>
      </c>
      <c r="AP153" s="23">
        <f t="shared" si="96"/>
        <v>0.31263203837296394</v>
      </c>
      <c r="AQ153" s="23">
        <f t="shared" si="97"/>
        <v>1.0289637914172356</v>
      </c>
      <c r="AR153" s="23">
        <f t="shared" si="98"/>
        <v>0.97000000000000064</v>
      </c>
      <c r="AS153" s="23">
        <f t="shared" si="99"/>
        <v>0.31777705700872166</v>
      </c>
      <c r="AT153" s="23">
        <f t="shared" si="100"/>
        <v>1.0418822579611255</v>
      </c>
    </row>
    <row r="154" spans="2:46" x14ac:dyDescent="0.25">
      <c r="B154" s="21">
        <v>0.39000000000000018</v>
      </c>
      <c r="C154" s="21">
        <v>-2.3811646780433309</v>
      </c>
      <c r="D154" s="21">
        <v>-2.4474281143195027</v>
      </c>
      <c r="G154" s="21">
        <v>0.39000000000000018</v>
      </c>
      <c r="H154" s="23">
        <v>-0.11718588651472767</v>
      </c>
      <c r="I154" s="23">
        <v>-0.1203720702190211</v>
      </c>
      <c r="J154" s="21">
        <v>-0.31861837042934443</v>
      </c>
      <c r="K154" s="23">
        <v>-0.33285419673181427</v>
      </c>
      <c r="N154" s="21">
        <v>0.39000000000000018</v>
      </c>
      <c r="O154" s="21">
        <v>-0.301346013821364</v>
      </c>
      <c r="P154" s="23">
        <v>-1.9985776395091532E-3</v>
      </c>
      <c r="Q154" s="23">
        <v>-2.7410290567227553E-3</v>
      </c>
      <c r="R154" s="23">
        <v>-2.7384477961540335E-3</v>
      </c>
      <c r="S154" s="23">
        <v>-3.5361717548561063E-3</v>
      </c>
      <c r="W154" s="23">
        <f t="shared" si="81"/>
        <v>0.97000000000000064</v>
      </c>
      <c r="X154" s="23">
        <f t="shared" si="82"/>
        <v>0.31208058909751174</v>
      </c>
      <c r="AA154" s="21">
        <f t="shared" si="83"/>
        <v>0.97000000000000064</v>
      </c>
      <c r="AB154" s="21">
        <f t="shared" si="84"/>
        <v>0.31779410790690121</v>
      </c>
      <c r="AC154" s="21">
        <f t="shared" si="85"/>
        <v>0.31766584429987282</v>
      </c>
      <c r="AD154" s="21">
        <f t="shared" si="86"/>
        <v>1.0161588672290747</v>
      </c>
      <c r="AE154" s="21">
        <f t="shared" si="87"/>
        <v>1.0418115886347523</v>
      </c>
      <c r="AF154" s="21">
        <f t="shared" si="88"/>
        <v>0.31779410790690121</v>
      </c>
      <c r="AI154" s="23">
        <f t="shared" si="89"/>
        <v>0.97000000000000064</v>
      </c>
      <c r="AJ154" s="23">
        <f t="shared" si="90"/>
        <v>0.31777709586965408</v>
      </c>
      <c r="AK154" s="23">
        <f t="shared" si="91"/>
        <v>1.0418822826593526</v>
      </c>
      <c r="AL154" s="23">
        <f t="shared" si="92"/>
        <v>0.97500000000000064</v>
      </c>
      <c r="AM154" s="23">
        <f t="shared" si="93"/>
        <v>0.32298650728295086</v>
      </c>
      <c r="AN154" s="23">
        <f t="shared" si="94"/>
        <v>1.0549452838868409</v>
      </c>
      <c r="AO154" s="23">
        <f t="shared" si="95"/>
        <v>0.97500000000000064</v>
      </c>
      <c r="AP154" s="23">
        <f t="shared" si="96"/>
        <v>0.3230518222890883</v>
      </c>
      <c r="AQ154" s="23">
        <f t="shared" si="97"/>
        <v>1.054987479884302</v>
      </c>
      <c r="AR154" s="23">
        <f t="shared" si="98"/>
        <v>0.98000000000000065</v>
      </c>
      <c r="AS154" s="23">
        <f t="shared" si="99"/>
        <v>0.32832697066849709</v>
      </c>
      <c r="AT154" s="23">
        <f t="shared" si="100"/>
        <v>1.0681985996683534</v>
      </c>
    </row>
    <row r="155" spans="2:46" x14ac:dyDescent="0.25">
      <c r="B155" s="21">
        <v>0.40000000000000019</v>
      </c>
      <c r="C155" s="21">
        <v>-2.4056389591865259</v>
      </c>
      <c r="D155" s="21">
        <v>-2.4854332969866029</v>
      </c>
      <c r="G155" s="21">
        <v>0.40000000000000019</v>
      </c>
      <c r="H155" s="23">
        <v>-0.12044324935053347</v>
      </c>
      <c r="I155" s="23">
        <v>-0.12377132202958198</v>
      </c>
      <c r="J155" s="21">
        <v>-0.33280726790485093</v>
      </c>
      <c r="K155" s="23">
        <v>-0.34711317166638089</v>
      </c>
      <c r="N155" s="21">
        <v>0.40000000000000019</v>
      </c>
      <c r="O155" s="21">
        <v>-0.31684042810172824</v>
      </c>
      <c r="P155" s="23">
        <v>-2.0403769004541401E-3</v>
      </c>
      <c r="Q155" s="23">
        <v>-2.7891679034466738E-3</v>
      </c>
      <c r="R155" s="23">
        <v>-2.7865270658541668E-3</v>
      </c>
      <c r="S155" s="23">
        <v>-3.5883776726058827E-3</v>
      </c>
      <c r="W155" s="23">
        <f t="shared" si="81"/>
        <v>0.98000000000000065</v>
      </c>
      <c r="X155" s="23">
        <f t="shared" si="82"/>
        <v>0.32246353203842626</v>
      </c>
      <c r="AA155" s="21">
        <f t="shared" si="83"/>
        <v>0.98000000000000065</v>
      </c>
      <c r="AB155" s="21">
        <f t="shared" si="84"/>
        <v>0.32834419237638202</v>
      </c>
      <c r="AC155" s="21">
        <f t="shared" si="85"/>
        <v>0.32821303885710468</v>
      </c>
      <c r="AD155" s="21">
        <f t="shared" si="86"/>
        <v>1.0418930950203444</v>
      </c>
      <c r="AE155" s="21">
        <f t="shared" si="87"/>
        <v>1.0681237988758165</v>
      </c>
      <c r="AF155" s="21">
        <f t="shared" si="88"/>
        <v>0.32834419237638202</v>
      </c>
      <c r="AI155" s="23">
        <f t="shared" si="89"/>
        <v>0.98000000000000065</v>
      </c>
      <c r="AJ155" s="23">
        <f t="shared" si="90"/>
        <v>0.32832700655277075</v>
      </c>
      <c r="AK155" s="23">
        <f t="shared" si="91"/>
        <v>1.0681986232319045</v>
      </c>
      <c r="AL155" s="23">
        <f t="shared" si="92"/>
        <v>0.98500000000000065</v>
      </c>
      <c r="AM155" s="23">
        <f t="shared" si="93"/>
        <v>0.33366799966893029</v>
      </c>
      <c r="AN155" s="23">
        <f t="shared" si="94"/>
        <v>1.0815593340030667</v>
      </c>
      <c r="AO155" s="23">
        <f t="shared" si="95"/>
        <v>0.98500000000000065</v>
      </c>
      <c r="AP155" s="23">
        <f t="shared" si="96"/>
        <v>0.33373480322278609</v>
      </c>
      <c r="AQ155" s="23">
        <f t="shared" si="97"/>
        <v>1.0816039188821531</v>
      </c>
      <c r="AR155" s="23">
        <f t="shared" si="98"/>
        <v>0.99000000000000066</v>
      </c>
      <c r="AS155" s="23">
        <f t="shared" si="99"/>
        <v>0.33914304574159226</v>
      </c>
      <c r="AT155" s="23">
        <f t="shared" si="100"/>
        <v>1.095118005474885</v>
      </c>
    </row>
    <row r="156" spans="2:46" x14ac:dyDescent="0.25">
      <c r="B156" s="21">
        <v>0.4100000000000002</v>
      </c>
      <c r="C156" s="21">
        <v>-2.4304932921563918</v>
      </c>
      <c r="D156" s="21">
        <v>-2.5251761304100779</v>
      </c>
      <c r="G156" s="21">
        <v>0.4100000000000002</v>
      </c>
      <c r="H156" s="23">
        <v>-0.12384285154838963</v>
      </c>
      <c r="I156" s="23">
        <v>-0.12731350423980822</v>
      </c>
      <c r="J156" s="21">
        <v>-0.3470652691418587</v>
      </c>
      <c r="K156" s="23">
        <v>-0.36142624278797181</v>
      </c>
      <c r="N156" s="21">
        <v>0.4100000000000002</v>
      </c>
      <c r="O156" s="21">
        <v>-0.3326003841631629</v>
      </c>
      <c r="P156" s="23">
        <v>-2.0800180634653036E-3</v>
      </c>
      <c r="Q156" s="23">
        <v>-2.8349605639182464E-3</v>
      </c>
      <c r="R156" s="23">
        <v>-2.8322605643926221E-3</v>
      </c>
      <c r="S156" s="23">
        <v>-3.6380799663379014E-3</v>
      </c>
      <c r="W156" s="23">
        <f t="shared" si="81"/>
        <v>0.99000000000000066</v>
      </c>
      <c r="X156" s="23">
        <f t="shared" si="82"/>
        <v>0.33310735933337327</v>
      </c>
      <c r="AA156" s="21">
        <f t="shared" si="83"/>
        <v>0.99000000000000066</v>
      </c>
      <c r="AB156" s="21">
        <f t="shared" si="84"/>
        <v>0.33916043605123447</v>
      </c>
      <c r="AC156" s="21">
        <f t="shared" si="85"/>
        <v>0.33902629146305502</v>
      </c>
      <c r="AD156" s="21">
        <f t="shared" si="86"/>
        <v>1.0682099086672998</v>
      </c>
      <c r="AE156" s="21">
        <f t="shared" si="87"/>
        <v>1.0950388263031936</v>
      </c>
      <c r="AF156" s="21">
        <f t="shared" si="88"/>
        <v>0.33916043605123447</v>
      </c>
      <c r="AI156" s="23">
        <f t="shared" si="89"/>
        <v>0.99000000000000066</v>
      </c>
      <c r="AJ156" s="23">
        <f t="shared" si="90"/>
        <v>0.33914307844356611</v>
      </c>
      <c r="AK156" s="23">
        <f t="shared" si="91"/>
        <v>1.09511802765618</v>
      </c>
      <c r="AL156" s="23">
        <f t="shared" si="92"/>
        <v>0.99500000000000066</v>
      </c>
      <c r="AM156" s="23">
        <f t="shared" si="93"/>
        <v>0.34461866858184703</v>
      </c>
      <c r="AN156" s="23">
        <f t="shared" si="94"/>
        <v>1.1087870267351261</v>
      </c>
      <c r="AO156" s="23">
        <f t="shared" si="95"/>
        <v>0.99500000000000066</v>
      </c>
      <c r="AP156" s="23">
        <f t="shared" si="96"/>
        <v>0.34468701357724174</v>
      </c>
      <c r="AQ156" s="23">
        <f t="shared" si="97"/>
        <v>1.1088341373287989</v>
      </c>
      <c r="AR156" s="23">
        <f t="shared" si="98"/>
        <v>1.0000000000000007</v>
      </c>
      <c r="AS156" s="23">
        <f t="shared" si="99"/>
        <v>0.35023141981685413</v>
      </c>
      <c r="AT156" s="23">
        <f t="shared" si="100"/>
        <v>1.1226620474269309</v>
      </c>
    </row>
    <row r="157" spans="2:46" x14ac:dyDescent="0.25">
      <c r="B157" s="21">
        <v>0.42000000000000021</v>
      </c>
      <c r="C157" s="21">
        <v>-2.4557450534604923</v>
      </c>
      <c r="D157" s="21">
        <v>-2.5668129288589694</v>
      </c>
      <c r="G157" s="21">
        <v>0.42000000000000021</v>
      </c>
      <c r="H157" s="23">
        <v>-0.12738530910803877</v>
      </c>
      <c r="I157" s="23">
        <v>-0.13099908347508776</v>
      </c>
      <c r="J157" s="21">
        <v>-0.36137743670489952</v>
      </c>
      <c r="K157" s="23">
        <v>-0.37577897394346105</v>
      </c>
      <c r="N157" s="21">
        <v>0.42000000000000021</v>
      </c>
      <c r="O157" s="21">
        <v>-0.34861291541785522</v>
      </c>
      <c r="P157" s="23">
        <v>-2.1174978159433223E-3</v>
      </c>
      <c r="Q157" s="23">
        <v>-2.8784288336026883E-3</v>
      </c>
      <c r="R157" s="23">
        <v>-2.8756699605815019E-3</v>
      </c>
      <c r="S157" s="23">
        <v>-3.6853233744026134E-3</v>
      </c>
      <c r="W157" s="23">
        <f t="shared" si="81"/>
        <v>1.0000000000000007</v>
      </c>
      <c r="X157" s="28">
        <f t="shared" si="82"/>
        <v>0.34401796446179383</v>
      </c>
      <c r="AA157" s="21">
        <f t="shared" si="83"/>
        <v>1.0000000000000007</v>
      </c>
      <c r="AB157" s="26">
        <f t="shared" si="84"/>
        <v>0.350248976189797</v>
      </c>
      <c r="AC157" s="21">
        <f t="shared" si="85"/>
        <v>0.35011173406505913</v>
      </c>
      <c r="AD157" s="21">
        <f t="shared" si="86"/>
        <v>1.0951298013824649</v>
      </c>
      <c r="AE157" s="21">
        <f t="shared" si="87"/>
        <v>1.1225782263300441</v>
      </c>
      <c r="AF157" s="21">
        <f t="shared" si="88"/>
        <v>0.350248976189797</v>
      </c>
      <c r="AI157" s="23">
        <f t="shared" si="89"/>
        <v>1.0000000000000007</v>
      </c>
      <c r="AJ157" s="28">
        <f t="shared" si="90"/>
        <v>0.3502314491155844</v>
      </c>
      <c r="AK157" s="23">
        <f t="shared" si="91"/>
        <v>1.1226620679496035</v>
      </c>
      <c r="AL157" s="23">
        <f t="shared" si="92"/>
        <v>1.0050000000000006</v>
      </c>
      <c r="AM157" s="23">
        <f t="shared" si="93"/>
        <v>0.35584475945533245</v>
      </c>
      <c r="AN157" s="23">
        <f t="shared" si="94"/>
        <v>1.1366504928318244</v>
      </c>
      <c r="AO157" s="23">
        <f t="shared" si="95"/>
        <v>1.0050000000000006</v>
      </c>
      <c r="AP157" s="23">
        <f t="shared" si="96"/>
        <v>0.35591470157974353</v>
      </c>
      <c r="AQ157" s="23">
        <f t="shared" si="97"/>
        <v>1.136700274800599</v>
      </c>
      <c r="AR157" s="23">
        <f t="shared" si="98"/>
        <v>1.0100000000000007</v>
      </c>
      <c r="AS157" s="23">
        <f t="shared" si="99"/>
        <v>0.36159845186359041</v>
      </c>
      <c r="AT157" s="23">
        <f t="shared" si="100"/>
        <v>1.1508534403901467</v>
      </c>
    </row>
    <row r="158" spans="2:46" x14ac:dyDescent="0.25">
      <c r="B158" s="21">
        <v>0.43000000000000022</v>
      </c>
      <c r="C158" s="21">
        <v>-2.481413182749082</v>
      </c>
      <c r="D158" s="21">
        <v>-2.6105154559719832</v>
      </c>
      <c r="G158" s="21">
        <v>0.43000000000000022</v>
      </c>
      <c r="H158" s="23">
        <v>-0.13107109116128057</v>
      </c>
      <c r="I158" s="23">
        <v>-0.13482838451410148</v>
      </c>
      <c r="J158" s="21">
        <v>-0.37572933528209196</v>
      </c>
      <c r="K158" s="23">
        <v>-0.390157447167508</v>
      </c>
      <c r="N158" s="21">
        <v>0.43000000000000022</v>
      </c>
      <c r="O158" s="21">
        <v>-0.36486518528859785</v>
      </c>
      <c r="P158" s="23">
        <v>-2.152819189725032E-3</v>
      </c>
      <c r="Q158" s="23">
        <v>-2.9195996625915326E-3</v>
      </c>
      <c r="R158" s="23">
        <v>-2.916782075875304E-3</v>
      </c>
      <c r="S158" s="23">
        <v>-3.7301564746210244E-3</v>
      </c>
      <c r="W158" s="29"/>
      <c r="X158" s="29"/>
      <c r="Y158" s="29"/>
    </row>
    <row r="159" spans="2:46" x14ac:dyDescent="0.25">
      <c r="B159" s="21">
        <v>0.44000000000000022</v>
      </c>
      <c r="C159" s="21">
        <v>-2.5075183373088019</v>
      </c>
      <c r="D159" s="21">
        <v>-2.65647356528256</v>
      </c>
      <c r="G159" s="21">
        <v>0.44000000000000022</v>
      </c>
      <c r="H159" s="23">
        <v>-0.13490052507352857</v>
      </c>
      <c r="I159" s="23">
        <v>-0.13880159554749633</v>
      </c>
      <c r="J159" s="21">
        <v>-0.39010704739677465</v>
      </c>
      <c r="K159" s="23">
        <v>-0.40454827551075806</v>
      </c>
      <c r="N159" s="21">
        <v>0.44000000000000022</v>
      </c>
      <c r="O159" s="21">
        <v>-0.38134451483501508</v>
      </c>
      <c r="P159" s="23">
        <v>-2.1859908951463651E-3</v>
      </c>
      <c r="Q159" s="23">
        <v>-2.9585044786767608E-3</v>
      </c>
      <c r="R159" s="23">
        <v>-2.9556282083854921E-3</v>
      </c>
      <c r="S159" s="23">
        <v>-3.7726310200908806E-3</v>
      </c>
      <c r="W159" s="29"/>
      <c r="X159" s="29"/>
      <c r="Y159" s="29"/>
    </row>
    <row r="160" spans="2:46" x14ac:dyDescent="0.25">
      <c r="B160" s="21">
        <v>0.45000000000000023</v>
      </c>
      <c r="C160" s="21">
        <v>-2.5340830729616277</v>
      </c>
      <c r="D160" s="21">
        <v>-2.7048982931398999</v>
      </c>
      <c r="G160" s="21">
        <v>0.45000000000000023</v>
      </c>
      <c r="H160" s="23">
        <v>-0.13887380168806623</v>
      </c>
      <c r="I160" s="23">
        <v>-0.14291877355058402</v>
      </c>
      <c r="J160" s="21">
        <v>-0.40449718625177938</v>
      </c>
      <c r="K160" s="23">
        <v>-0.41893861309431862</v>
      </c>
      <c r="N160" s="21">
        <v>0.45000000000000023</v>
      </c>
      <c r="O160" s="21">
        <v>-0.39803840667680368</v>
      </c>
      <c r="P160" s="23">
        <v>-2.2170267032099265E-3</v>
      </c>
      <c r="Q160" s="23">
        <v>-2.9951785674433222E-3</v>
      </c>
      <c r="R160" s="23">
        <v>-2.992243513811086E-3</v>
      </c>
      <c r="S160" s="23">
        <v>-3.8128013389636972E-3</v>
      </c>
      <c r="W160" s="29"/>
      <c r="X160" s="29"/>
      <c r="Y160" s="29"/>
    </row>
    <row r="161" spans="2:25" x14ac:dyDescent="0.25">
      <c r="B161" s="21">
        <v>0.46000000000000024</v>
      </c>
      <c r="C161" s="21">
        <v>-2.5611320558930268</v>
      </c>
      <c r="D161" s="21">
        <v>-2.7560255172362025</v>
      </c>
      <c r="G161" s="21">
        <v>0.46000000000000024</v>
      </c>
      <c r="H161" s="23">
        <v>-0.14299098068479674</v>
      </c>
      <c r="I161" s="23">
        <v>-0.14717984974281187</v>
      </c>
      <c r="J161" s="21">
        <v>-0.418886905801512</v>
      </c>
      <c r="K161" s="23">
        <v>-0.43331616249918936</v>
      </c>
      <c r="N161" s="21">
        <v>0.46000000000000024</v>
      </c>
      <c r="O161" s="21">
        <v>-0.41493456552988117</v>
      </c>
      <c r="P161" s="23">
        <v>-2.2459448769943072E-3</v>
      </c>
      <c r="Q161" s="23">
        <v>-3.0296605089912628E-3</v>
      </c>
      <c r="R161" s="23">
        <v>-3.0266664429045294E-3</v>
      </c>
      <c r="S161" s="23">
        <v>-3.8507237963868266E-3</v>
      </c>
      <c r="W161" s="29"/>
      <c r="X161" s="29"/>
      <c r="Y161" s="29"/>
    </row>
    <row r="162" spans="2:25" x14ac:dyDescent="0.25">
      <c r="B162" s="21">
        <v>0.47000000000000025</v>
      </c>
      <c r="C162" s="21">
        <v>-2.588692311065389</v>
      </c>
      <c r="D162" s="21">
        <v>-2.8101203237597749</v>
      </c>
      <c r="G162" s="21">
        <v>0.47000000000000025</v>
      </c>
      <c r="H162" s="23">
        <v>-0.14725199602630024</v>
      </c>
      <c r="I162" s="23">
        <v>-0.15158463510790288</v>
      </c>
      <c r="J162" s="21">
        <v>-0.43326390816026356</v>
      </c>
      <c r="K162" s="23">
        <v>-0.44766917961080088</v>
      </c>
      <c r="N162" s="21">
        <v>0.47000000000000025</v>
      </c>
      <c r="O162" s="21">
        <v>-0.43202091566855672</v>
      </c>
      <c r="P162" s="23">
        <v>-2.2727676524982735E-3</v>
      </c>
      <c r="Q162" s="23">
        <v>-3.061991670080345E-3</v>
      </c>
      <c r="R162" s="23">
        <v>-3.0589382342745531E-3</v>
      </c>
      <c r="S162" s="23">
        <v>-3.8864563161326326E-3</v>
      </c>
      <c r="W162" s="29"/>
      <c r="X162" s="29"/>
      <c r="Y162" s="29"/>
    </row>
    <row r="163" spans="2:25" x14ac:dyDescent="0.25">
      <c r="B163" s="21">
        <v>0.48000000000000026</v>
      </c>
      <c r="C163" s="21">
        <v>-2.6167935143029868</v>
      </c>
      <c r="D163" s="21">
        <v>-2.8674822660159118</v>
      </c>
      <c r="G163" s="21">
        <v>0.48000000000000026</v>
      </c>
      <c r="H163" s="23">
        <v>-0.15165666146515555</v>
      </c>
      <c r="I163" s="23">
        <v>-0.15613282594982203</v>
      </c>
      <c r="J163" s="21">
        <v>-0.44761644846664911</v>
      </c>
      <c r="K163" s="23">
        <v>-0.46198647604848003</v>
      </c>
      <c r="N163" s="21">
        <v>0.48000000000000026</v>
      </c>
      <c r="O163" s="21">
        <v>-0.4492856156196483</v>
      </c>
      <c r="P163" s="23">
        <v>-2.2975207683182852E-3</v>
      </c>
      <c r="Q163" s="23">
        <v>-3.0922157498276168E-3</v>
      </c>
      <c r="R163" s="23">
        <v>-3.089102460665836E-3</v>
      </c>
      <c r="S163" s="23">
        <v>-3.9200579589206818E-3</v>
      </c>
      <c r="W163" s="29"/>
      <c r="X163" s="29"/>
      <c r="Y163" s="29"/>
    </row>
    <row r="164" spans="2:25" x14ac:dyDescent="0.25">
      <c r="B164" s="21">
        <v>0.49000000000000027</v>
      </c>
      <c r="C164" s="21">
        <v>-2.645468336963146</v>
      </c>
      <c r="D164" s="21">
        <v>-2.9284517509084509</v>
      </c>
      <c r="G164" s="21">
        <v>0.49000000000000027</v>
      </c>
      <c r="H164" s="23">
        <v>-0.1562046760877312</v>
      </c>
      <c r="I164" s="23">
        <v>-0.16082400946106865</v>
      </c>
      <c r="J164" s="21">
        <v>-0.46193333733374403</v>
      </c>
      <c r="K164" s="23">
        <v>-0.47625741931755122</v>
      </c>
      <c r="N164" s="21">
        <v>0.49000000000000027</v>
      </c>
      <c r="O164" s="21">
        <v>-0.46671707038371502</v>
      </c>
      <c r="P164" s="23">
        <v>-2.320233042901014E-3</v>
      </c>
      <c r="Q164" s="23">
        <v>-3.1203783765664456E-3</v>
      </c>
      <c r="R164" s="23">
        <v>-3.1172046263334861E-3</v>
      </c>
      <c r="S164" s="23">
        <v>-3.951588554059862E-3</v>
      </c>
      <c r="W164" s="29"/>
      <c r="X164" s="29"/>
      <c r="Y164" s="29"/>
    </row>
    <row r="165" spans="2:25" x14ac:dyDescent="0.25">
      <c r="B165" s="21">
        <v>0.50000000000000022</v>
      </c>
      <c r="C165" s="21">
        <v>-2.6747528544722305</v>
      </c>
      <c r="D165" s="21">
        <v>-2.9934178622996113</v>
      </c>
      <c r="G165" s="21">
        <v>0.50000000000000022</v>
      </c>
      <c r="H165" s="23">
        <v>-0.16089562987098768</v>
      </c>
      <c r="I165" s="23">
        <v>-0.16565766928121156</v>
      </c>
      <c r="J165" s="21">
        <v>-0.47620394102238706</v>
      </c>
      <c r="K165" s="23">
        <v>-0.49047193082792923</v>
      </c>
      <c r="N165" s="21">
        <v>0.50000000000000022</v>
      </c>
      <c r="O165" s="21">
        <v>-0.48430394146502526</v>
      </c>
      <c r="P165" s="23">
        <v>-2.3409359975808631E-3</v>
      </c>
      <c r="Q165" s="23">
        <v>-3.1465267530779379E-3</v>
      </c>
      <c r="R165" s="23">
        <v>-3.1432918127326619E-3</v>
      </c>
      <c r="S165" s="23">
        <v>-3.9811083807772159E-3</v>
      </c>
      <c r="W165" s="29"/>
      <c r="X165" s="29"/>
      <c r="Y165" s="29"/>
    </row>
    <row r="166" spans="2:25" x14ac:dyDescent="0.25">
      <c r="B166" s="21">
        <v>0.51000000000000023</v>
      </c>
      <c r="C166" s="21">
        <v>-2.7046870330952268</v>
      </c>
      <c r="D166" s="21">
        <v>-3.0628280297419028</v>
      </c>
      <c r="G166" s="21">
        <v>0.51000000000000023</v>
      </c>
      <c r="H166" s="23">
        <v>-0.16572900923023925</v>
      </c>
      <c r="I166" s="23">
        <v>-0.17063319102505201</v>
      </c>
      <c r="J166" s="21">
        <v>-0.49041817948127425</v>
      </c>
      <c r="K166" s="23">
        <v>-0.50462048192752118</v>
      </c>
      <c r="N166" s="21">
        <v>0.51000000000000023</v>
      </c>
      <c r="O166" s="21">
        <v>-0.50203515497621409</v>
      </c>
      <c r="P166" s="23">
        <v>-2.3596635231924344E-3</v>
      </c>
      <c r="Q166" s="23">
        <v>-3.1707093471163668E-3</v>
      </c>
      <c r="R166" s="23">
        <v>-3.1674123694540794E-3</v>
      </c>
      <c r="S166" s="23">
        <v>-4.0086778954408217E-3</v>
      </c>
      <c r="W166" s="29"/>
      <c r="X166" s="29"/>
      <c r="Y166" s="29"/>
    </row>
    <row r="167" spans="2:25" x14ac:dyDescent="0.25">
      <c r="B167" s="21">
        <v>0.52000000000000024</v>
      </c>
      <c r="C167" s="21">
        <v>-2.735315313392646</v>
      </c>
      <c r="D167" s="21">
        <v>-3.1372000888710447</v>
      </c>
      <c r="G167" s="21">
        <v>0.52000000000000024</v>
      </c>
      <c r="H167" s="23">
        <v>-0.17070420253728325</v>
      </c>
      <c r="I167" s="23">
        <v>-0.17574986776130272</v>
      </c>
      <c r="J167" s="21">
        <v>-0.50456652240194722</v>
      </c>
      <c r="K167" s="23">
        <v>-0.51869408810162498</v>
      </c>
      <c r="N167" s="21">
        <v>0.52000000000000024</v>
      </c>
      <c r="O167" s="21">
        <v>-0.51989990806639197</v>
      </c>
      <c r="P167" s="23">
        <v>-2.3764515877257278E-3</v>
      </c>
      <c r="Q167" s="23">
        <v>-3.1929756239537175E-3</v>
      </c>
      <c r="R167" s="23">
        <v>-3.1896156471391897E-3</v>
      </c>
      <c r="S167" s="23">
        <v>-4.0343575008090805E-3</v>
      </c>
      <c r="W167" s="29"/>
      <c r="X167" s="29"/>
      <c r="Y167" s="29"/>
    </row>
    <row r="168" spans="2:25" x14ac:dyDescent="0.25">
      <c r="B168" s="21">
        <v>0.53000000000000025</v>
      </c>
      <c r="C168" s="21">
        <v>-2.7666873142813566</v>
      </c>
      <c r="D168" s="21">
        <v>-3.2171374730174884</v>
      </c>
      <c r="G168" s="21">
        <v>0.53000000000000025</v>
      </c>
      <c r="H168" s="23">
        <v>-0.17582050558980111</v>
      </c>
      <c r="I168" s="23">
        <v>-0.18100690542419776</v>
      </c>
      <c r="J168" s="21">
        <v>-0.51863998343966478</v>
      </c>
      <c r="K168" s="23">
        <v>-0.53268430149086587</v>
      </c>
      <c r="N168" s="21">
        <v>0.53000000000000025</v>
      </c>
      <c r="O168" s="21">
        <v>-0.53788767390324976</v>
      </c>
      <c r="P168" s="23">
        <v>-2.3913379822548212E-3</v>
      </c>
      <c r="Q168" s="23">
        <v>-3.2133758175506163E-3</v>
      </c>
      <c r="R168" s="23">
        <v>-3.2099517689903492E-3</v>
      </c>
      <c r="S168" s="23">
        <v>-4.0582073534330947E-3</v>
      </c>
      <c r="W168" s="29"/>
      <c r="X168" s="29"/>
      <c r="Y168" s="29"/>
    </row>
    <row r="169" spans="2:25" x14ac:dyDescent="0.25">
      <c r="B169" s="21">
        <v>0.54000000000000026</v>
      </c>
      <c r="C169" s="21">
        <v>-2.7988586890115315</v>
      </c>
      <c r="D169" s="21">
        <v>-3.3033485504093569</v>
      </c>
      <c r="G169" s="21">
        <v>0.54000000000000026</v>
      </c>
      <c r="H169" s="23">
        <v>-0.18107712701445378</v>
      </c>
      <c r="I169" s="23">
        <v>-0.18640342814197891</v>
      </c>
      <c r="J169" s="21">
        <v>-0.53263011275251371</v>
      </c>
      <c r="K169" s="23">
        <v>-0.54658320188017429</v>
      </c>
      <c r="N169" s="21">
        <v>0.54000000000000026</v>
      </c>
      <c r="O169" s="21">
        <v>-0.55598820542089222</v>
      </c>
      <c r="P169" s="23">
        <v>-2.4043621022062896E-3</v>
      </c>
      <c r="Q169" s="23">
        <v>-3.2319607369081394E-3</v>
      </c>
      <c r="R169" s="23">
        <v>-3.2284714374378855E-3</v>
      </c>
      <c r="S169" s="23">
        <v>-4.0802872053887669E-3</v>
      </c>
      <c r="W169" s="29"/>
      <c r="X169" s="29"/>
      <c r="Y169" s="29"/>
    </row>
    <row r="170" spans="2:25" x14ac:dyDescent="0.25">
      <c r="B170" s="21">
        <v>0.55000000000000027</v>
      </c>
      <c r="C170" s="21">
        <v>-2.8318921745156249</v>
      </c>
      <c r="D170" s="21">
        <v>-3.3966715180232057</v>
      </c>
      <c r="G170" s="21">
        <v>0.55000000000000027</v>
      </c>
      <c r="H170" s="23">
        <v>-0.18647319358761721</v>
      </c>
      <c r="I170" s="23">
        <v>-0.19193848346772821</v>
      </c>
      <c r="J170" s="21">
        <v>-0.54652898801110084</v>
      </c>
      <c r="K170" s="23">
        <v>-0.56038338630998263</v>
      </c>
      <c r="N170" s="21">
        <v>0.55000000000000027</v>
      </c>
      <c r="O170" s="21">
        <v>-0.57419153802607614</v>
      </c>
      <c r="P170" s="23">
        <v>-2.4155647609305974E-3</v>
      </c>
      <c r="Q170" s="23">
        <v>-3.2487816041561627E-3</v>
      </c>
      <c r="R170" s="23">
        <v>-3.2452257725264291E-3</v>
      </c>
      <c r="S170" s="23">
        <v>-4.1006562766094873E-3</v>
      </c>
      <c r="W170" s="29"/>
      <c r="X170" s="29"/>
      <c r="Y170" s="29"/>
    </row>
    <row r="171" spans="2:25" x14ac:dyDescent="0.25">
      <c r="B171" s="21">
        <v>0.56000000000000028</v>
      </c>
      <c r="C171" s="21">
        <v>-2.8658588896958568</v>
      </c>
      <c r="D171" s="21">
        <v>-3.4981068452408208</v>
      </c>
      <c r="G171" s="21">
        <v>0.56000000000000028</v>
      </c>
      <c r="H171" s="23">
        <v>-0.19200775545922263</v>
      </c>
      <c r="I171" s="23">
        <v>-0.19761104749952119</v>
      </c>
      <c r="J171" s="21">
        <v>-0.56032920402985542</v>
      </c>
      <c r="K171" s="23">
        <v>-0.5740779574583339</v>
      </c>
      <c r="N171" s="21">
        <v>0.56000000000000028</v>
      </c>
      <c r="O171" s="21">
        <v>-0.59248799143651609</v>
      </c>
      <c r="P171" s="23">
        <v>-2.4249880324882056E-3</v>
      </c>
      <c r="Q171" s="23">
        <v>-3.2638899209782479E-3</v>
      </c>
      <c r="R171" s="23">
        <v>-3.2602661786263038E-3</v>
      </c>
      <c r="S171" s="23">
        <v>-4.1193731542185051E-3</v>
      </c>
      <c r="W171" s="29"/>
      <c r="X171" s="29"/>
      <c r="Y171" s="29"/>
    </row>
    <row r="172" spans="2:25" x14ac:dyDescent="0.25">
      <c r="B172" s="21">
        <v>0.57000000000000028</v>
      </c>
      <c r="C172" s="21">
        <v>-2.9008399581482651</v>
      </c>
      <c r="D172" s="21">
        <v>-3.6088601302475665</v>
      </c>
      <c r="G172" s="21">
        <v>0.57000000000000028</v>
      </c>
      <c r="H172" s="23">
        <v>-0.19767979126666357</v>
      </c>
      <c r="I172" s="23">
        <v>-0.20342002987834867</v>
      </c>
      <c r="J172" s="21">
        <v>-0.57402386116851012</v>
      </c>
      <c r="K172" s="23">
        <v>-0.58766051093907734</v>
      </c>
      <c r="N172" s="21">
        <v>0.57000000000000028</v>
      </c>
      <c r="O172" s="21">
        <v>-0.61086817080618783</v>
      </c>
      <c r="P172" s="23">
        <v>-2.4326751205532384E-3</v>
      </c>
      <c r="Q172" s="23">
        <v>-3.2773373600522432E-3</v>
      </c>
      <c r="R172" s="23">
        <v>-3.2736442361542919E-3</v>
      </c>
      <c r="S172" s="23">
        <v>-4.1364957154139178E-3</v>
      </c>
      <c r="W172" s="29"/>
      <c r="X172" s="29"/>
      <c r="Y172" s="29"/>
    </row>
    <row r="173" spans="2:25" x14ac:dyDescent="0.25">
      <c r="B173" s="21">
        <v>0.58000000000000029</v>
      </c>
      <c r="C173" s="21">
        <v>-2.9369285594507408</v>
      </c>
      <c r="D173" s="21">
        <v>-3.7303995578906699</v>
      </c>
      <c r="G173" s="21">
        <v>0.58000000000000029</v>
      </c>
      <c r="H173" s="23">
        <v>-0.2034882131272015</v>
      </c>
      <c r="I173" s="23">
        <v>-0.20936427865368978</v>
      </c>
      <c r="J173" s="21">
        <v>-0.58760655264882733</v>
      </c>
      <c r="K173" s="23">
        <v>-0.60112512165690024</v>
      </c>
      <c r="N173" s="21">
        <v>0.58000000000000029</v>
      </c>
      <c r="O173" s="21">
        <v>-0.62932296727429149</v>
      </c>
      <c r="P173" s="23">
        <v>-2.4386702503639154E-3</v>
      </c>
      <c r="Q173" s="23">
        <v>-3.2891756782921816E-3</v>
      </c>
      <c r="R173" s="23">
        <v>-3.2854116150935306E-3</v>
      </c>
      <c r="S173" s="23">
        <v>-4.1520810706318079E-3</v>
      </c>
      <c r="W173" s="29"/>
      <c r="X173" s="29"/>
      <c r="Y173" s="29"/>
    </row>
    <row r="174" spans="2:25" x14ac:dyDescent="0.25">
      <c r="B174" s="21">
        <v>0.5900000000000003</v>
      </c>
      <c r="C174" s="21">
        <v>-2.9742325550296473</v>
      </c>
      <c r="D174" s="21">
        <v>-3.8645342136462055</v>
      </c>
      <c r="G174" s="21">
        <v>0.5900000000000003</v>
      </c>
      <c r="H174" s="23">
        <v>-0.20943187149873013</v>
      </c>
      <c r="I174" s="23">
        <v>-0.21544258500800245</v>
      </c>
      <c r="J174" s="21">
        <v>-0.60107135092723107</v>
      </c>
      <c r="K174" s="23">
        <v>-0.61446632935475154</v>
      </c>
      <c r="N174" s="21">
        <v>0.5900000000000003</v>
      </c>
      <c r="O174" s="21">
        <v>-0.64784355805687666</v>
      </c>
      <c r="P174" s="23">
        <v>-2.4430185807042281E-3</v>
      </c>
      <c r="Q174" s="23">
        <v>-3.299456648804796E-3</v>
      </c>
      <c r="R174" s="23">
        <v>-3.2956200072292818E-3</v>
      </c>
      <c r="S174" s="23">
        <v>-4.1661855238988021E-3</v>
      </c>
      <c r="W174" s="29"/>
      <c r="X174" s="29"/>
      <c r="Y174" s="29"/>
    </row>
    <row r="175" spans="2:25" x14ac:dyDescent="0.25">
      <c r="B175" s="21">
        <v>0.60000000000000031</v>
      </c>
      <c r="C175" s="21">
        <v>-3.0128778971661094</v>
      </c>
      <c r="D175" s="21">
        <v>-4.0135228075944083</v>
      </c>
      <c r="G175" s="21">
        <v>0.60000000000000031</v>
      </c>
      <c r="H175" s="23">
        <v>-0.21550955990014004</v>
      </c>
      <c r="I175" s="23">
        <v>-0.22165368783272832</v>
      </c>
      <c r="J175" s="21">
        <v>-0.61441279325882903</v>
      </c>
      <c r="K175" s="23">
        <v>-0.62767912348334887</v>
      </c>
      <c r="N175" s="21">
        <v>0.60000000000000031</v>
      </c>
      <c r="O175" s="21">
        <v>-0.66642140618319567</v>
      </c>
      <c r="P175" s="23">
        <v>-2.4457661329805223E-3</v>
      </c>
      <c r="Q175" s="23">
        <v>-3.3082320086181487E-3</v>
      </c>
      <c r="R175" s="23">
        <v>-3.3043210741605902E-3</v>
      </c>
      <c r="S175" s="23">
        <v>-4.1788645474797898E-3</v>
      </c>
      <c r="W175" s="29"/>
      <c r="X175" s="29"/>
      <c r="Y175" s="29"/>
    </row>
    <row r="176" spans="2:25" x14ac:dyDescent="0.25">
      <c r="B176" s="21">
        <v>0.61000000000000032</v>
      </c>
      <c r="C176" s="21">
        <v>-3.0530131252420536</v>
      </c>
      <c r="D176" s="21">
        <v>-4.1802277778400567</v>
      </c>
      <c r="G176" s="21">
        <v>0.61000000000000032</v>
      </c>
      <c r="H176" s="23">
        <v>-0.22172001948385092</v>
      </c>
      <c r="I176" s="23">
        <v>-0.22799627814967555</v>
      </c>
      <c r="J176" s="21">
        <v>-0.627625866582463</v>
      </c>
      <c r="K176" s="23">
        <v>-0.6407589275160902</v>
      </c>
      <c r="N176" s="21">
        <v>0.61000000000000032</v>
      </c>
      <c r="O176" s="21">
        <v>-0.68504825996272323</v>
      </c>
      <c r="P176" s="23">
        <v>-2.4469597345554085E-3</v>
      </c>
      <c r="Q176" s="23">
        <v>-3.3155534193966998E-3</v>
      </c>
      <c r="R176" s="23">
        <v>-3.3115664083039342E-3</v>
      </c>
      <c r="S176" s="23">
        <v>-4.1901727681265249E-3</v>
      </c>
      <c r="W176" s="29"/>
      <c r="X176" s="29"/>
      <c r="Y176" s="29"/>
    </row>
    <row r="177" spans="2:25" x14ac:dyDescent="0.25">
      <c r="B177" s="21">
        <v>0.62000000000000033</v>
      </c>
      <c r="C177" s="21">
        <v>-3.094815403020454</v>
      </c>
      <c r="D177" s="21">
        <v>-4.3683389115355871</v>
      </c>
      <c r="G177" s="21">
        <v>0.62000000000000033</v>
      </c>
      <c r="H177" s="23">
        <v>-0.22806194345434369</v>
      </c>
      <c r="I177" s="23">
        <v>-0.2344690033728444</v>
      </c>
      <c r="J177" s="21">
        <v>-0.64070599185007016</v>
      </c>
      <c r="K177" s="23">
        <v>-0.65370158282588198</v>
      </c>
      <c r="N177" s="21">
        <v>0.62000000000000033</v>
      </c>
      <c r="O177" s="21">
        <v>-0.70371615225352868</v>
      </c>
      <c r="P177" s="23">
        <v>-2.4466469736169785E-3</v>
      </c>
      <c r="Q177" s="23">
        <v>-3.3214724385237167E-3</v>
      </c>
      <c r="R177" s="23">
        <v>-3.3174075042706158E-3</v>
      </c>
      <c r="S177" s="23">
        <v>-4.2001639624356457E-3</v>
      </c>
      <c r="W177" s="29"/>
      <c r="X177" s="29"/>
      <c r="Y177" s="29"/>
    </row>
    <row r="178" spans="2:25" x14ac:dyDescent="0.25">
      <c r="B178" s="21">
        <v>0.63000000000000034</v>
      </c>
      <c r="C178" s="21">
        <v>-3.1384987921358101</v>
      </c>
      <c r="D178" s="21">
        <v>-4.582706700147706</v>
      </c>
      <c r="G178" s="21">
        <v>0.63000000000000034</v>
      </c>
      <c r="H178" s="23">
        <v>-0.23453398132772346</v>
      </c>
      <c r="I178" s="23">
        <v>-0.24107047140689192</v>
      </c>
      <c r="J178" s="21">
        <v>-0.65364900791684633</v>
      </c>
      <c r="K178" s="23">
        <v>-0.66650333223330083</v>
      </c>
      <c r="N178" s="21">
        <v>0.63000000000000034</v>
      </c>
      <c r="O178" s="21">
        <v>-0.72241739958836149</v>
      </c>
      <c r="P178" s="23">
        <v>-2.4448761629908577E-3</v>
      </c>
      <c r="Q178" s="23">
        <v>-3.32604049810609E-3</v>
      </c>
      <c r="R178" s="23">
        <v>-3.3218957381731503E-3</v>
      </c>
      <c r="S178" s="23">
        <v>-4.2088910590288306E-3</v>
      </c>
      <c r="W178" s="29"/>
      <c r="X178" s="29"/>
      <c r="Y178" s="29"/>
    </row>
    <row r="179" spans="2:25" x14ac:dyDescent="0.25">
      <c r="B179" s="21">
        <v>0.64000000000000035</v>
      </c>
      <c r="C179" s="21">
        <v>-3.1843258591372869</v>
      </c>
      <c r="D179" s="21">
        <v>-4.8298550010252415</v>
      </c>
      <c r="G179" s="21">
        <v>0.64000000000000035</v>
      </c>
      <c r="H179" s="23">
        <v>-0.24113474302847421</v>
      </c>
      <c r="I179" s="23">
        <v>-0.24779925457949037</v>
      </c>
      <c r="J179" s="21">
        <v>-0.66645115510161512</v>
      </c>
      <c r="K179" s="23">
        <v>-0.67916080332818041</v>
      </c>
      <c r="N179" s="21">
        <v>0.64000000000000035</v>
      </c>
      <c r="O179" s="21">
        <v>-0.74114460120144421</v>
      </c>
      <c r="P179" s="23">
        <v>-2.4416963104447629E-3</v>
      </c>
      <c r="Q179" s="23">
        <v>-3.3293088896368546E-3</v>
      </c>
      <c r="R179" s="23">
        <v>-3.3250823525952755E-3</v>
      </c>
      <c r="S179" s="23">
        <v>-4.216406145471749E-3</v>
      </c>
      <c r="W179" s="29"/>
      <c r="X179" s="29"/>
      <c r="Y179" s="29"/>
    </row>
    <row r="180" spans="2:25" x14ac:dyDescent="0.25">
      <c r="B180" s="21">
        <v>0.65000000000000036</v>
      </c>
      <c r="C180" s="21">
        <v>-3.2326244091475393</v>
      </c>
      <c r="D180" s="21">
        <v>-5.1187987367037042</v>
      </c>
      <c r="G180" s="21">
        <v>0.65000000000000036</v>
      </c>
      <c r="H180" s="23">
        <v>-0.24786280282062317</v>
      </c>
      <c r="I180" s="23">
        <v>-0.25465389340581823</v>
      </c>
      <c r="J180" s="21">
        <v>-0.67910905851950354</v>
      </c>
      <c r="K180" s="23">
        <v>-0.69167099165930934</v>
      </c>
      <c r="N180" s="21">
        <v>0.65000000000000036</v>
      </c>
      <c r="O180" s="21">
        <v>-0.75989063798660261</v>
      </c>
      <c r="P180" s="23">
        <v>-2.437157093188428E-3</v>
      </c>
      <c r="Q180" s="23">
        <v>-3.3313287522358636E-3</v>
      </c>
      <c r="R180" s="23">
        <v>-3.3270184451446539E-3</v>
      </c>
      <c r="S180" s="23">
        <v>-4.2227604780517587E-3</v>
      </c>
      <c r="W180" s="29"/>
      <c r="X180" s="29"/>
      <c r="Y180" s="29"/>
    </row>
    <row r="181" spans="2:25" x14ac:dyDescent="0.25">
      <c r="B181" s="21">
        <v>0.66000000000000036</v>
      </c>
      <c r="C181" s="21">
        <v>-3.2838123965145765</v>
      </c>
      <c r="D181" s="21">
        <v>-5.4624058586797988</v>
      </c>
      <c r="G181" s="21">
        <v>0.66000000000000036</v>
      </c>
      <c r="H181" s="23">
        <v>-0.25471670307151723</v>
      </c>
      <c r="I181" s="23">
        <v>-0.26163290018433344</v>
      </c>
      <c r="J181" s="21">
        <v>-0.69161971128161959</v>
      </c>
      <c r="K181" s="23">
        <v>-0.70403124387945548</v>
      </c>
      <c r="N181" s="21">
        <v>0.66000000000000036</v>
      </c>
      <c r="O181" s="21">
        <v>-0.77864867140600957</v>
      </c>
      <c r="P181" s="23">
        <v>-2.4313088344355069E-3</v>
      </c>
      <c r="Q181" s="23">
        <v>-3.332151062578375E-3</v>
      </c>
      <c r="R181" s="23">
        <v>-3.3277549586959825E-3</v>
      </c>
      <c r="S181" s="23">
        <v>-4.2280044927361562E-3</v>
      </c>
      <c r="W181" s="29"/>
      <c r="X181" s="29"/>
      <c r="Y181" s="29"/>
    </row>
    <row r="182" spans="2:25" x14ac:dyDescent="0.25">
      <c r="B182" s="21">
        <v>0.67000000000000037</v>
      </c>
      <c r="C182" s="21">
        <v>-3.3384364551013745</v>
      </c>
      <c r="D182" s="21">
        <v>-5.8797876736490426</v>
      </c>
      <c r="G182" s="21">
        <v>0.67000000000000037</v>
      </c>
      <c r="H182" s="23">
        <v>-0.26169495784732261</v>
      </c>
      <c r="I182" s="23">
        <v>-0.26873476242381233</v>
      </c>
      <c r="J182" s="21">
        <v>-0.70398045764897199</v>
      </c>
      <c r="K182" s="23">
        <v>-0.71623924092553493</v>
      </c>
      <c r="N182" s="21">
        <v>0.67000000000000037</v>
      </c>
      <c r="O182" s="21">
        <v>-0.79741214235851221</v>
      </c>
      <c r="P182" s="23">
        <v>-2.4242024800671339E-3</v>
      </c>
      <c r="Q182" s="23">
        <v>-3.3318266248142415E-3</v>
      </c>
      <c r="R182" s="23">
        <v>-3.3273426716244462E-3</v>
      </c>
      <c r="S182" s="23">
        <v>-4.2321878158328415E-3</v>
      </c>
      <c r="W182" s="29"/>
      <c r="X182" s="29"/>
      <c r="Y182" s="29"/>
    </row>
    <row r="183" spans="2:25" x14ac:dyDescent="0.25">
      <c r="B183" s="21">
        <v>0.68000000000000038</v>
      </c>
      <c r="C183" s="21">
        <v>-3.3972343318378648</v>
      </c>
      <c r="D183" s="21">
        <v>-6.4007736673321602</v>
      </c>
      <c r="G183" s="21">
        <v>0.68000000000000038</v>
      </c>
      <c r="H183" s="23">
        <v>-0.26879605634019516</v>
      </c>
      <c r="I183" s="23">
        <v>-0.27595794610239999</v>
      </c>
      <c r="J183" s="21">
        <v>-0.71618897622048561</v>
      </c>
      <c r="K183" s="23">
        <v>-0.72829298130644593</v>
      </c>
      <c r="N183" s="21">
        <v>0.68000000000000038</v>
      </c>
      <c r="O183" s="21">
        <v>-0.81617477000725602</v>
      </c>
      <c r="P183" s="23">
        <v>-2.4158895736194116E-3</v>
      </c>
      <c r="Q183" s="23">
        <v>-3.3304060589762685E-3</v>
      </c>
      <c r="R183" s="23">
        <v>-3.325832186524812E-3</v>
      </c>
      <c r="S183" s="23">
        <v>-4.2353592730735136E-3</v>
      </c>
      <c r="W183" s="29"/>
      <c r="X183" s="29"/>
      <c r="Y183" s="29"/>
    </row>
    <row r="184" spans="2:25" x14ac:dyDescent="0.25">
      <c r="B184" s="21">
        <v>0.69000000000000039</v>
      </c>
      <c r="C184" s="21">
        <v>-3.4612420685111864</v>
      </c>
      <c r="D184" s="21">
        <v>-7.0750024020875131</v>
      </c>
      <c r="G184" s="21">
        <v>0.69000000000000039</v>
      </c>
      <c r="H184" s="23">
        <v>-0.27601846612782982</v>
      </c>
      <c r="I184" s="23">
        <v>-0.2833008987601065</v>
      </c>
      <c r="J184" s="21">
        <v>-0.7282432632276663</v>
      </c>
      <c r="K184" s="23">
        <v>-0.74019076456395938</v>
      </c>
      <c r="N184" s="21">
        <v>0.69000000000000039</v>
      </c>
      <c r="O184" s="21">
        <v>-0.83493055055814136</v>
      </c>
      <c r="P184" s="23">
        <v>-2.406422228007936E-3</v>
      </c>
      <c r="Q184" s="23">
        <v>-3.3279397865749408E-3</v>
      </c>
      <c r="R184" s="23">
        <v>-3.3232739161094221E-3</v>
      </c>
      <c r="S184" s="23">
        <v>-4.2375668960350646E-3</v>
      </c>
      <c r="W184" s="29"/>
      <c r="X184" s="29"/>
      <c r="Y184" s="29"/>
    </row>
    <row r="185" spans="2:25" x14ac:dyDescent="0.25">
      <c r="B185" s="21">
        <v>0.7000000000000004</v>
      </c>
      <c r="C185" s="21">
        <v>-3.5319920925320614</v>
      </c>
      <c r="D185" s="21">
        <v>-7.9924830154221835</v>
      </c>
      <c r="G185" s="21">
        <v>0.7000000000000004</v>
      </c>
      <c r="H185" s="23">
        <v>-0.28336063626678792</v>
      </c>
      <c r="I185" s="23">
        <v>-0.29076205242680148</v>
      </c>
      <c r="J185" s="21">
        <v>-0.74014161600135775</v>
      </c>
      <c r="K185" s="23">
        <v>-0.75193117496515316</v>
      </c>
      <c r="N185" s="21">
        <v>0.7000000000000004</v>
      </c>
      <c r="O185" s="21">
        <v>-0.85367375597354911</v>
      </c>
      <c r="P185" s="23">
        <v>-2.3958530926014372E-3</v>
      </c>
      <c r="Q185" s="23">
        <v>-3.3244780122769165E-3</v>
      </c>
      <c r="R185" s="23">
        <v>-3.3197180651782523E-3</v>
      </c>
      <c r="S185" s="23">
        <v>-4.2388579250080653E-3</v>
      </c>
      <c r="W185" s="29"/>
      <c r="X185" s="29"/>
      <c r="Y185" s="29"/>
    </row>
    <row r="186" spans="2:25" x14ac:dyDescent="0.25">
      <c r="B186" s="21">
        <v>0.71000000000000041</v>
      </c>
      <c r="C186" s="21">
        <v>-3.6119169226862833</v>
      </c>
      <c r="D186" s="21">
        <v>-9.3375222149933066</v>
      </c>
      <c r="G186" s="21">
        <v>0.71000000000000041</v>
      </c>
      <c r="H186" s="23">
        <v>-0.2908210002216205</v>
      </c>
      <c r="I186" s="23">
        <v>-0.29833982638831169</v>
      </c>
      <c r="J186" s="21">
        <v>-0.75188261666912182</v>
      </c>
      <c r="K186" s="23">
        <v>-0.76351306547822695</v>
      </c>
      <c r="N186" s="21">
        <v>0.71000000000000041</v>
      </c>
      <c r="O186" s="21">
        <v>-0.8723989325997682</v>
      </c>
      <c r="P186" s="23">
        <v>-2.3842353144626432E-3</v>
      </c>
      <c r="Q186" s="23">
        <v>-3.3200707007664883E-3</v>
      </c>
      <c r="R186" s="23">
        <v>-3.3152146077554409E-3</v>
      </c>
      <c r="S186" s="23">
        <v>-4.2392788076105895E-3</v>
      </c>
      <c r="W186" s="29"/>
      <c r="X186" s="29"/>
      <c r="Y186" s="29"/>
    </row>
    <row r="187" spans="2:25" x14ac:dyDescent="0.25">
      <c r="B187" s="21">
        <v>0.72000000000000042</v>
      </c>
      <c r="C187" s="21">
        <v>-3.7052921448362164</v>
      </c>
      <c r="D187" s="21">
        <v>-11.565015074899382</v>
      </c>
      <c r="G187" s="21">
        <v>0.72000000000000042</v>
      </c>
      <c r="H187" s="23">
        <v>-0.29839797863235723</v>
      </c>
      <c r="I187" s="23">
        <v>-0.3060326297937086</v>
      </c>
      <c r="J187" s="21">
        <v>-0.76346511613513557</v>
      </c>
      <c r="K187" s="23">
        <v>-0.77493554207717363</v>
      </c>
      <c r="N187" s="21">
        <v>0.72000000000000042</v>
      </c>
      <c r="O187" s="21">
        <v>-0.89110089968165396</v>
      </c>
      <c r="P187" s="23">
        <v>-2.3716224927864105E-3</v>
      </c>
      <c r="Q187" s="23">
        <v>-3.3147675480905965E-3</v>
      </c>
      <c r="R187" s="23">
        <v>-3.3098132586878415E-3</v>
      </c>
      <c r="S187" s="23">
        <v>-4.2388751926314338E-3</v>
      </c>
      <c r="W187" s="29"/>
      <c r="X187" s="29"/>
      <c r="Y187" s="29"/>
    </row>
    <row r="188" spans="2:25" x14ac:dyDescent="0.25">
      <c r="B188" s="21">
        <v>0.73000000000000043</v>
      </c>
      <c r="C188" s="21">
        <v>-3.8209422955852101</v>
      </c>
      <c r="D188" s="21">
        <v>-16.23898921419854</v>
      </c>
      <c r="G188" s="21">
        <v>0.73000000000000043</v>
      </c>
      <c r="H188" s="23">
        <v>-0.3060899819234188</v>
      </c>
      <c r="I188" s="23">
        <v>-0.31383886410730011</v>
      </c>
      <c r="J188" s="21">
        <v>-0.77488821838813338</v>
      </c>
      <c r="K188" s="23">
        <v>-0.78619794841475088</v>
      </c>
      <c r="N188" s="21">
        <v>0.73000000000000043</v>
      </c>
      <c r="O188" s="21">
        <v>-0.9097747477342355</v>
      </c>
      <c r="P188" s="23">
        <v>-2.3580686257818617E-3</v>
      </c>
      <c r="Q188" s="23">
        <v>-3.3086179469886123E-3</v>
      </c>
      <c r="R188" s="23">
        <v>-3.3035634392016514E-3</v>
      </c>
      <c r="S188" s="23">
        <v>-4.237691918767052E-3</v>
      </c>
      <c r="W188" s="29"/>
      <c r="X188" s="29"/>
      <c r="Y188" s="29"/>
    </row>
    <row r="189" spans="2:25" x14ac:dyDescent="0.25">
      <c r="B189" s="21">
        <v>0.74000000000000044</v>
      </c>
      <c r="C189" s="21">
        <v>-3.9833321877271954</v>
      </c>
      <c r="D189" s="21">
        <v>-35.866220168828526</v>
      </c>
      <c r="G189" s="21">
        <v>0.74000000000000044</v>
      </c>
      <c r="H189" s="23">
        <v>-0.31389541275743321</v>
      </c>
      <c r="I189" s="23">
        <v>-0.3217569254092022</v>
      </c>
      <c r="J189" s="21">
        <v>-0.78615126517689593</v>
      </c>
      <c r="K189" s="23">
        <v>-0.79729985089748057</v>
      </c>
      <c r="N189" s="21">
        <v>0.74000000000000044</v>
      </c>
      <c r="O189" s="21">
        <v>-0.92841583673827399</v>
      </c>
      <c r="P189" s="23">
        <v>-2.3436280494647547E-3</v>
      </c>
      <c r="Q189" s="23">
        <v>-3.3016709459060384E-3</v>
      </c>
      <c r="R189" s="23">
        <v>-3.2965142361107941E-3</v>
      </c>
      <c r="S189" s="23">
        <v>-4.2357729980910114E-3</v>
      </c>
      <c r="W189" s="29"/>
      <c r="X189" s="29"/>
      <c r="Y189" s="29"/>
    </row>
    <row r="190" spans="2:25" x14ac:dyDescent="0.25">
      <c r="B190" s="21">
        <v>0.75000000000000044</v>
      </c>
      <c r="C190" s="21">
        <v>-4.3419943894154809</v>
      </c>
      <c r="D190" s="21">
        <v>24.065284266526977</v>
      </c>
      <c r="G190" s="21">
        <v>0.75000000000000044</v>
      </c>
      <c r="H190" s="23">
        <v>-0.32181266833780509</v>
      </c>
      <c r="I190" s="23">
        <v>-0.32978520654867582</v>
      </c>
      <c r="J190" s="21">
        <v>-0.79725382108707199</v>
      </c>
      <c r="K190" s="23">
        <v>-0.80824102419106592</v>
      </c>
      <c r="N190" s="21">
        <v>0.75000000000000044</v>
      </c>
      <c r="O190" s="21">
        <v>-0.94701979412513104</v>
      </c>
      <c r="P190" s="23">
        <v>-2.3283553680464963E-3</v>
      </c>
      <c r="Q190" s="23">
        <v>-3.2939752015844178E-3</v>
      </c>
      <c r="R190" s="23">
        <v>-3.2887143545641249E-3</v>
      </c>
      <c r="S190" s="23">
        <v>-4.2331615942612782E-3</v>
      </c>
      <c r="W190" s="29"/>
      <c r="X190" s="29"/>
      <c r="Y190" s="29"/>
    </row>
    <row r="191" spans="2:25" x14ac:dyDescent="0.25">
      <c r="B191" s="21">
        <v>0.76000000000000045</v>
      </c>
      <c r="C191" s="21">
        <v>-4.101341546750211</v>
      </c>
      <c r="D191" s="21">
        <v>1161.8117623821099</v>
      </c>
      <c r="G191" s="21">
        <v>0.76000000000000045</v>
      </c>
      <c r="H191" s="23">
        <v>-0.32984014256419575</v>
      </c>
      <c r="I191" s="23">
        <v>-0.33792209915467353</v>
      </c>
      <c r="J191" s="21">
        <v>-0.80819565904777757</v>
      </c>
      <c r="K191" s="23">
        <v>-0.81902143717960485</v>
      </c>
      <c r="N191" s="21">
        <v>0.76000000000000045</v>
      </c>
      <c r="O191" s="21">
        <v>-0.9655825125157127</v>
      </c>
      <c r="P191" s="23">
        <v>-2.312305375825234E-3</v>
      </c>
      <c r="Q191" s="23">
        <v>-3.2855789253071594E-3</v>
      </c>
      <c r="R191" s="23">
        <v>-3.2802120644058381E-3</v>
      </c>
      <c r="S191" s="23">
        <v>-4.2298999956286035E-3</v>
      </c>
      <c r="W191" s="29"/>
      <c r="X191" s="29"/>
      <c r="Y191" s="29"/>
    </row>
    <row r="192" spans="2:25" x14ac:dyDescent="0.25">
      <c r="B192" s="21">
        <v>0.77000000000000046</v>
      </c>
      <c r="C192" s="21">
        <v>7.5167760770708885</v>
      </c>
      <c r="D192" s="21">
        <v>-14.45685097369563</v>
      </c>
      <c r="G192" s="21">
        <v>0.77000000000000046</v>
      </c>
      <c r="H192" s="23">
        <v>-0.33797622804533267</v>
      </c>
      <c r="I192" s="23">
        <v>-0.34616599550824678</v>
      </c>
      <c r="J192" s="21">
        <v>-0.81897674629141071</v>
      </c>
      <c r="K192" s="23">
        <v>-0.82964123939735024</v>
      </c>
      <c r="N192" s="21">
        <v>0.77000000000000046</v>
      </c>
      <c r="O192" s="21">
        <v>-0.98410014717867988</v>
      </c>
      <c r="P192" s="23">
        <v>-2.2955329706986606E-3</v>
      </c>
      <c r="Q192" s="23">
        <v>-3.2765298230591762E-3</v>
      </c>
      <c r="R192" s="23">
        <v>-3.2710551404020356E-3</v>
      </c>
      <c r="S192" s="23">
        <v>-4.2260295835560542E-3</v>
      </c>
      <c r="W192" s="29"/>
      <c r="X192" s="29"/>
      <c r="Y192" s="29"/>
    </row>
    <row r="193" spans="2:25" x14ac:dyDescent="0.25">
      <c r="B193" s="21">
        <v>0.78000000000000047</v>
      </c>
      <c r="C193" s="21">
        <v>7.3722075673339322</v>
      </c>
      <c r="D193" s="21">
        <v>-12.433700478953314</v>
      </c>
      <c r="G193" s="21">
        <v>0.78000000000000047</v>
      </c>
      <c r="H193" s="23">
        <v>-0.34621931797377647</v>
      </c>
      <c r="I193" s="23">
        <v>-0.35451529028163131</v>
      </c>
      <c r="J193" s="21">
        <v>-0.82959723078548486</v>
      </c>
      <c r="K193" s="23">
        <v>-0.84010074794749667</v>
      </c>
      <c r="N193" s="21">
        <v>0.78000000000000047</v>
      </c>
      <c r="O193" s="21">
        <v>-1.0025691131745076</v>
      </c>
      <c r="P193" s="23">
        <v>-2.2780930596257585E-3</v>
      </c>
      <c r="Q193" s="23">
        <v>-3.266875030026031E-3</v>
      </c>
      <c r="R193" s="23">
        <v>-3.2612907967544476E-3</v>
      </c>
      <c r="S193" s="23">
        <v>-4.221590796394524E-3</v>
      </c>
      <c r="W193" s="29"/>
      <c r="X193" s="29"/>
      <c r="Y193" s="29"/>
    </row>
    <row r="194" spans="2:25" x14ac:dyDescent="0.25">
      <c r="B194" s="21">
        <v>0.79000000000000048</v>
      </c>
      <c r="C194" s="21">
        <v>7.2478705625443993</v>
      </c>
      <c r="D194" s="21">
        <v>-11.161172729592824</v>
      </c>
      <c r="G194" s="21">
        <v>0.79000000000000048</v>
      </c>
      <c r="H194" s="23">
        <v>-0.35456780786744141</v>
      </c>
      <c r="I194" s="23">
        <v>-0.36296838214895161</v>
      </c>
      <c r="J194" s="21">
        <v>-0.84005742815101792</v>
      </c>
      <c r="K194" s="23">
        <v>-0.8504004349185349</v>
      </c>
      <c r="N194" s="21">
        <v>0.79000000000000048</v>
      </c>
      <c r="O194" s="21">
        <v>-1.020986082154276</v>
      </c>
      <c r="P194" s="23">
        <v>-2.2600404565619068E-3</v>
      </c>
      <c r="Q194" s="23">
        <v>-3.2566610400126942E-3</v>
      </c>
      <c r="R194" s="23">
        <v>-3.2509656164773112E-3</v>
      </c>
      <c r="S194" s="23">
        <v>-4.2166230896797273E-3</v>
      </c>
      <c r="W194" s="29"/>
      <c r="X194" s="29"/>
      <c r="Y194" s="29"/>
    </row>
    <row r="195" spans="2:25" x14ac:dyDescent="0.25">
      <c r="B195" s="21">
        <v>0.80000000000000049</v>
      </c>
      <c r="C195" s="21">
        <v>7.136258835248471</v>
      </c>
      <c r="D195" s="21">
        <v>-10.27842545752357</v>
      </c>
      <c r="G195" s="21">
        <v>0.80000000000000049</v>
      </c>
      <c r="H195" s="23">
        <v>-0.36302009718278916</v>
      </c>
      <c r="I195" s="23">
        <v>-0.37152367527356983</v>
      </c>
      <c r="J195" s="21">
        <v>-0.85035780907806502</v>
      </c>
      <c r="K195" s="23">
        <v>-0.86054091530515864</v>
      </c>
      <c r="N195" s="21">
        <v>0.80000000000000049</v>
      </c>
      <c r="O195" s="21">
        <v>-1.0393479787852167</v>
      </c>
      <c r="P195" s="23">
        <v>-2.2414297735755015E-3</v>
      </c>
      <c r="Q195" s="23">
        <v>-3.245933630501103E-3</v>
      </c>
      <c r="R195" s="23">
        <v>-3.2401254763529336E-3</v>
      </c>
      <c r="S195" s="23">
        <v>-4.2111648932210508E-3</v>
      </c>
    </row>
    <row r="196" spans="2:25" x14ac:dyDescent="0.25">
      <c r="B196" s="21">
        <v>0.8100000000000005</v>
      </c>
      <c r="C196" s="21">
        <v>7.0334745806732357</v>
      </c>
      <c r="D196" s="21">
        <v>-9.6300152435793311</v>
      </c>
      <c r="G196" s="21">
        <v>0.8100000000000005</v>
      </c>
      <c r="H196" s="23">
        <v>-0.37157459080470528</v>
      </c>
      <c r="I196" s="23">
        <v>-0.38017958067715962</v>
      </c>
      <c r="J196" s="21">
        <v>-0.86049898724543605</v>
      </c>
      <c r="K196" s="23">
        <v>-0.87052293543745651</v>
      </c>
      <c r="N196" s="21">
        <v>0.8100000000000005</v>
      </c>
      <c r="O196" s="21">
        <v>-1.0576519767789336</v>
      </c>
      <c r="P196" s="23">
        <v>-2.2223153060220487E-3</v>
      </c>
      <c r="Q196" s="23">
        <v>-3.2347377841869746E-3</v>
      </c>
      <c r="R196" s="23">
        <v>-3.2288154683034649E-3</v>
      </c>
      <c r="S196" s="23">
        <v>-4.2052535658406911E-3</v>
      </c>
    </row>
    <row r="197" spans="2:25" x14ac:dyDescent="0.25">
      <c r="B197" s="21">
        <v>0.82000000000000051</v>
      </c>
      <c r="C197" s="21">
        <v>6.9371744282374426</v>
      </c>
      <c r="D197" s="21">
        <v>-9.136144380415395</v>
      </c>
      <c r="G197" s="21">
        <v>0.82000000000000051</v>
      </c>
      <c r="H197" s="23">
        <v>-0.38022970041811976</v>
      </c>
      <c r="I197" s="23">
        <v>-0.38893451749560348</v>
      </c>
      <c r="J197" s="21">
        <v>-0.8704817077483713</v>
      </c>
      <c r="K197" s="23">
        <v>-0.88034736191921326</v>
      </c>
      <c r="N197" s="21">
        <v>0.82000000000000051</v>
      </c>
      <c r="O197" s="21">
        <v>-1.0758954945027663</v>
      </c>
      <c r="P197" s="23">
        <v>-2.2027509127997007E-3</v>
      </c>
      <c r="Q197" s="23">
        <v>-3.2231176079381236E-3</v>
      </c>
      <c r="R197" s="23">
        <v>-3.217079818119071E-3</v>
      </c>
      <c r="S197" s="23">
        <v>-4.1989253485910025E-3</v>
      </c>
    </row>
    <row r="198" spans="2:25" x14ac:dyDescent="0.25">
      <c r="B198" s="21">
        <v>0.83000000000000052</v>
      </c>
      <c r="C198" s="21">
        <v>6.8458129844332882</v>
      </c>
      <c r="D198" s="21">
        <v>-8.7510627348718</v>
      </c>
      <c r="G198" s="21">
        <v>0.83000000000000052</v>
      </c>
      <c r="H198" s="23">
        <v>-0.38898384576645767</v>
      </c>
      <c r="I198" s="23">
        <v>-0.39778691412680811</v>
      </c>
      <c r="J198" s="21">
        <v>-0.88030683603504589</v>
      </c>
      <c r="K198" s="23">
        <v>-0.89001517107353456</v>
      </c>
      <c r="N198" s="21">
        <v>0.83000000000000052</v>
      </c>
      <c r="O198" s="21">
        <v>-1.0940761901598717</v>
      </c>
      <c r="P198" s="23">
        <v>-2.1827898928365986E-3</v>
      </c>
      <c r="Q198" s="23">
        <v>-3.2111162501969712E-3</v>
      </c>
      <c r="R198" s="23">
        <v>-3.2049618025637595E-3</v>
      </c>
      <c r="S198" s="23">
        <v>-4.1922153173282366E-3</v>
      </c>
    </row>
    <row r="199" spans="2:25" x14ac:dyDescent="0.25">
      <c r="B199" s="21">
        <v>0.84000000000000052</v>
      </c>
      <c r="C199" s="21">
        <v>6.7583023570845704</v>
      </c>
      <c r="D199" s="21">
        <v>-8.4464616207829586</v>
      </c>
      <c r="G199" s="21">
        <v>0.84000000000000052</v>
      </c>
      <c r="H199" s="23">
        <v>-0.39783545580200058</v>
      </c>
      <c r="I199" s="23">
        <v>-0.40673520927550222</v>
      </c>
      <c r="J199" s="21">
        <v>-0.88997534735016148</v>
      </c>
      <c r="K199" s="23">
        <v>-0.89952743889169839</v>
      </c>
      <c r="N199" s="21">
        <v>0.84000000000000052</v>
      </c>
      <c r="O199" s="21">
        <v>-1.1121919565291396</v>
      </c>
      <c r="P199" s="23">
        <v>-2.1624848590623895E-3</v>
      </c>
      <c r="Q199" s="23">
        <v>-3.1987758179077034E-3</v>
      </c>
      <c r="R199" s="23">
        <v>-3.1925036659390363E-3</v>
      </c>
      <c r="S199" s="23">
        <v>-4.1851573355512145E-3</v>
      </c>
    </row>
    <row r="200" spans="2:25" x14ac:dyDescent="0.25">
      <c r="B200" s="21">
        <v>0.85000000000000053</v>
      </c>
      <c r="C200" s="21">
        <v>6.6738377408767411</v>
      </c>
      <c r="D200" s="21">
        <v>-8.2038280865258297</v>
      </c>
      <c r="G200" s="21">
        <v>0.85000000000000053</v>
      </c>
      <c r="H200" s="23">
        <v>-0.40678296973320988</v>
      </c>
      <c r="I200" s="23">
        <v>-0.4157778529000255</v>
      </c>
      <c r="J200" s="21">
        <v>-0.89948831668156159</v>
      </c>
      <c r="K200" s="23">
        <v>-0.90888533147910278</v>
      </c>
      <c r="N200" s="21">
        <v>0.85000000000000053</v>
      </c>
      <c r="O200" s="21">
        <v>-1.1302409152619155</v>
      </c>
      <c r="P200" s="23">
        <v>-2.1418876111920309E-3</v>
      </c>
      <c r="Q200" s="23">
        <v>-3.1861372940829185E-3</v>
      </c>
      <c r="R200" s="23">
        <v>-3.1797465372207048E-3</v>
      </c>
      <c r="S200" s="23">
        <v>-4.1777840084235105E-3</v>
      </c>
    </row>
    <row r="201" spans="2:25" x14ac:dyDescent="0.25">
      <c r="B201" s="21">
        <v>0.86000000000000054</v>
      </c>
      <c r="C201" s="21">
        <v>6.5917994600114831</v>
      </c>
      <c r="D201" s="21">
        <v>-8.0105484414967041</v>
      </c>
      <c r="G201" s="21">
        <v>0.86000000000000054</v>
      </c>
      <c r="H201" s="23">
        <v>-0.41582483797401321</v>
      </c>
      <c r="I201" s="23">
        <v>-0.42491330706605102</v>
      </c>
      <c r="J201" s="21">
        <v>-0.90884690920377986</v>
      </c>
      <c r="K201" s="23">
        <v>-0.91809009599040226</v>
      </c>
      <c r="N201" s="21">
        <v>0.86000000000000054</v>
      </c>
      <c r="O201" s="21">
        <v>-1.1482214107385422</v>
      </c>
      <c r="P201" s="23">
        <v>-2.12104900869854E-3</v>
      </c>
      <c r="Q201" s="23">
        <v>-3.1732404571350537E-3</v>
      </c>
      <c r="R201" s="23">
        <v>-3.1667303488956814E-3</v>
      </c>
      <c r="S201" s="23">
        <v>-4.1701266388879847E-3</v>
      </c>
    </row>
    <row r="202" spans="2:25" x14ac:dyDescent="0.25">
      <c r="B202" s="21">
        <v>0.87000000000000055</v>
      </c>
      <c r="C202" s="21">
        <v>6.5116939755965157</v>
      </c>
      <c r="D202" s="21">
        <v>-7.857765240060016</v>
      </c>
      <c r="G202" s="21">
        <v>0.87000000000000055</v>
      </c>
      <c r="H202" s="23">
        <v>-0.42495952299998413</v>
      </c>
      <c r="I202" s="23">
        <v>-0.43414004671209061</v>
      </c>
      <c r="J202" s="21">
        <v>-0.91805237121064676</v>
      </c>
      <c r="K202" s="23">
        <v>-0.92714305204439706</v>
      </c>
      <c r="N202" s="21">
        <v>0.87000000000000055</v>
      </c>
      <c r="O202" s="21">
        <v>-1.1661320034938409</v>
      </c>
      <c r="P202" s="23">
        <v>-2.1000188453715466E-3</v>
      </c>
      <c r="Q202" s="23">
        <v>-3.1601238030846907E-3</v>
      </c>
      <c r="R202" s="23">
        <v>-3.1534937586132775E-3</v>
      </c>
      <c r="S202" s="23">
        <v>-4.1622151867531133E-3</v>
      </c>
    </row>
    <row r="203" spans="2:25" x14ac:dyDescent="0.25">
      <c r="B203" s="21">
        <v>0.88000000000000056</v>
      </c>
      <c r="C203" s="21">
        <v>6.4331163231959154</v>
      </c>
      <c r="D203" s="21">
        <v>-7.7391270401288867</v>
      </c>
      <c r="G203" s="21">
        <v>0.88000000000000056</v>
      </c>
      <c r="H203" s="23">
        <v>-0.43418550011625934</v>
      </c>
      <c r="I203" s="23">
        <v>-0.4434565603315348</v>
      </c>
      <c r="J203" s="21">
        <v>-0.92710602152754584</v>
      </c>
      <c r="K203" s="23">
        <v>-0.93604558360793633</v>
      </c>
      <c r="N203" s="21">
        <v>0.88000000000000056</v>
      </c>
      <c r="O203" s="21">
        <v>-1.1839714632266758</v>
      </c>
      <c r="P203" s="23">
        <v>-2.0788457268506046E-3</v>
      </c>
      <c r="Q203" s="23">
        <v>-3.1468244717216278E-3</v>
      </c>
      <c r="R203" s="23">
        <v>-3.1400740747303969E-3</v>
      </c>
      <c r="S203" s="23">
        <v>-4.1540782315829302E-3</v>
      </c>
    </row>
    <row r="204" spans="2:25" x14ac:dyDescent="0.25">
      <c r="B204" s="21">
        <v>0.89000000000000057</v>
      </c>
      <c r="C204" s="21">
        <v>6.355725052794627</v>
      </c>
      <c r="D204" s="21">
        <v>-7.6500245748284881</v>
      </c>
      <c r="G204" s="21">
        <v>0.89000000000000057</v>
      </c>
      <c r="H204" s="23">
        <v>-0.44350125814193675</v>
      </c>
      <c r="I204" s="23">
        <v>-0.45286135057586285</v>
      </c>
      <c r="J204" s="21">
        <v>-0.93600924339260849</v>
      </c>
      <c r="K204" s="23">
        <v>-0.94479913133699212</v>
      </c>
      <c r="N204" s="21">
        <v>0.89000000000000057</v>
      </c>
      <c r="O204" s="21">
        <v>-1.201738761414588</v>
      </c>
      <c r="P204" s="23">
        <v>-2.057576952486804E-3</v>
      </c>
      <c r="Q204" s="23">
        <v>-3.1333781777366405E-3</v>
      </c>
      <c r="R204" s="23">
        <v>-3.1265071867727567E-3</v>
      </c>
      <c r="S204" s="23">
        <v>-4.1457429401580322E-3</v>
      </c>
    </row>
    <row r="205" spans="2:25" x14ac:dyDescent="0.25">
      <c r="B205" s="21">
        <v>0.90000000000000058</v>
      </c>
      <c r="C205" s="21">
        <v>6.2792248070463419</v>
      </c>
      <c r="D205" s="21">
        <v>-7.5871072688528933</v>
      </c>
      <c r="G205" s="21">
        <v>0.90000000000000058</v>
      </c>
      <c r="H205" s="23">
        <v>-0.45290530001558477</v>
      </c>
      <c r="I205" s="23">
        <v>-0.46235293478353512</v>
      </c>
      <c r="J205" s="21">
        <v>-0.94476347679503381</v>
      </c>
      <c r="K205" s="23">
        <v>-0.95340518536216612</v>
      </c>
      <c r="N205" s="21">
        <v>0.90000000000000058</v>
      </c>
      <c r="O205" s="21">
        <v>-1.2194330635600084</v>
      </c>
      <c r="P205" s="23">
        <v>-2.0362584028244929E-3</v>
      </c>
      <c r="Q205" s="23">
        <v>-3.1198191477638721E-3</v>
      </c>
      <c r="R205" s="23">
        <v>-3.1128275017572107E-3</v>
      </c>
      <c r="S205" s="23">
        <v>-4.137235039195308E-3</v>
      </c>
    </row>
    <row r="206" spans="2:25" x14ac:dyDescent="0.25">
      <c r="B206" s="21">
        <v>0.91000000000000059</v>
      </c>
      <c r="C206" s="21">
        <v>6.2033537343578127</v>
      </c>
      <c r="D206" s="21">
        <v>-7.5479694393781536</v>
      </c>
      <c r="G206" s="21">
        <v>0.91000000000000059</v>
      </c>
      <c r="H206" s="23">
        <v>-0.46239614332637075</v>
      </c>
      <c r="I206" s="23">
        <v>-0.47192984543894884</v>
      </c>
      <c r="J206" s="21">
        <v>-0.95337021125781007</v>
      </c>
      <c r="K206" s="23">
        <v>-0.96186527850516057</v>
      </c>
      <c r="N206" s="21">
        <v>0.91000000000000059</v>
      </c>
      <c r="O206" s="21">
        <v>-1.2370537210996582</v>
      </c>
      <c r="P206" s="23">
        <v>-2.0149344339088983E-3</v>
      </c>
      <c r="Q206" s="23">
        <v>-3.1061800641781949E-3</v>
      </c>
      <c r="R206" s="23">
        <v>-3.099067887225377E-3</v>
      </c>
      <c r="S206" s="23">
        <v>-4.1285787939218405E-3</v>
      </c>
    </row>
    <row r="207" spans="2:25" x14ac:dyDescent="0.25">
      <c r="B207" s="21">
        <v>0.9200000000000006</v>
      </c>
      <c r="C207" s="21">
        <v>6.1278740399640315</v>
      </c>
      <c r="D207" s="21">
        <v>-7.5309439840321879</v>
      </c>
      <c r="G207" s="21">
        <v>0.9200000000000006</v>
      </c>
      <c r="H207" s="23">
        <v>-0.47197232077518558</v>
      </c>
      <c r="I207" s="23">
        <v>-0.48159063056569951</v>
      </c>
      <c r="J207" s="21">
        <v>-0.96183097905139125</v>
      </c>
      <c r="K207" s="23">
        <v>-0.97018097991216701</v>
      </c>
      <c r="N207" s="21">
        <v>0.9200000000000006</v>
      </c>
      <c r="O207" s="21">
        <v>-1.2546002630133417</v>
      </c>
      <c r="P207" s="23">
        <v>-1.9936477795175888E-3</v>
      </c>
      <c r="Q207" s="23">
        <v>-3.0924920163808438E-3</v>
      </c>
      <c r="R207" s="23">
        <v>-3.0852596217283402E-3</v>
      </c>
      <c r="S207" s="23">
        <v>-4.1197969929955463E-3</v>
      </c>
    </row>
    <row r="208" spans="2:25" x14ac:dyDescent="0.25">
      <c r="B208" s="21">
        <v>0.9300000000000006</v>
      </c>
      <c r="C208" s="21">
        <v>6.0525646001237092</v>
      </c>
      <c r="D208" s="21">
        <v>-7.5349673852776613</v>
      </c>
      <c r="G208" s="21">
        <v>0.9300000000000006</v>
      </c>
      <c r="H208" s="23">
        <v>-0.48163238057000335</v>
      </c>
      <c r="I208" s="23">
        <v>-0.49133385405824642</v>
      </c>
      <c r="J208" s="21">
        <v>-0.97014734882430675</v>
      </c>
      <c r="K208" s="23">
        <v>-0.9783538890897161</v>
      </c>
      <c r="N208" s="21">
        <v>0.9300000000000006</v>
      </c>
      <c r="O208" s="21">
        <v>-1.2720723871723145</v>
      </c>
      <c r="P208" s="23">
        <v>-1.9724394622871611E-3</v>
      </c>
      <c r="Q208" s="23">
        <v>-3.0787844601836661E-3</v>
      </c>
      <c r="R208" s="23">
        <v>-3.0714323533797393E-3</v>
      </c>
      <c r="S208" s="23">
        <v>-4.1109109401545286E-3</v>
      </c>
    </row>
    <row r="209" spans="2:19" x14ac:dyDescent="0.25">
      <c r="B209" s="21">
        <v>0.94000000000000061</v>
      </c>
      <c r="C209" s="21">
        <v>5.9772149262709329</v>
      </c>
      <c r="D209" s="21">
        <v>-7.5594945823627659</v>
      </c>
      <c r="G209" s="21">
        <v>0.94000000000000061</v>
      </c>
      <c r="H209" s="23">
        <v>-0.49137488675957347</v>
      </c>
      <c r="I209" s="23">
        <v>-0.50115809595593597</v>
      </c>
      <c r="J209" s="21">
        <v>-0.9783209196362499</v>
      </c>
      <c r="K209" s="23">
        <v>-0.98638563032822535</v>
      </c>
      <c r="N209" s="21">
        <v>0.94000000000000061</v>
      </c>
      <c r="O209" s="21">
        <v>-1.2894699514707395</v>
      </c>
      <c r="P209" s="23">
        <v>-1.9513487145644932E-3</v>
      </c>
      <c r="Q209" s="23">
        <v>-3.0650851857702359E-3</v>
      </c>
      <c r="R209" s="23">
        <v>-3.0576140669628551E-3</v>
      </c>
      <c r="S209" s="23">
        <v>-4.1019404528615912E-3</v>
      </c>
    </row>
    <row r="210" spans="2:19" x14ac:dyDescent="0.25">
      <c r="B210" s="21">
        <v>0.95000000000000062</v>
      </c>
      <c r="C210" s="21">
        <v>5.9016199804473048</v>
      </c>
      <c r="D210" s="21">
        <v>-7.6044510557743905</v>
      </c>
      <c r="G210" s="21">
        <v>0.95000000000000062</v>
      </c>
      <c r="H210" s="23">
        <v>-0.50119841950939581</v>
      </c>
      <c r="I210" s="23">
        <v>-0.51106195266318488</v>
      </c>
      <c r="J210" s="21">
        <v>-0.98635331537890691</v>
      </c>
      <c r="K210" s="23">
        <v>-0.99427784749830983</v>
      </c>
      <c r="N210" s="21">
        <v>0.95000000000000062</v>
      </c>
      <c r="O210" s="21">
        <v>-1.3067929647863494</v>
      </c>
      <c r="P210" s="23">
        <v>-1.9304129096581854E-3</v>
      </c>
      <c r="Q210" s="23">
        <v>-3.0514202945741758E-3</v>
      </c>
      <c r="R210" s="23">
        <v>-3.0438310599396842E-3</v>
      </c>
      <c r="S210" s="23">
        <v>-4.0929038680927359E-3</v>
      </c>
    </row>
    <row r="211" spans="2:19" x14ac:dyDescent="0.25">
      <c r="B211" s="21">
        <v>0.96000000000000063</v>
      </c>
      <c r="C211" s="21">
        <v>5.8255754698895608</v>
      </c>
      <c r="D211" s="21">
        <v>-7.6702150893878125</v>
      </c>
      <c r="G211" s="21">
        <v>0.96000000000000063</v>
      </c>
      <c r="H211" s="23">
        <v>-0.51110157532378186</v>
      </c>
      <c r="I211" s="23">
        <v>-0.52104403711947778</v>
      </c>
      <c r="J211" s="21">
        <v>-0.99424617956959616</v>
      </c>
      <c r="K211" s="23">
        <v>-1.0020321992048415</v>
      </c>
      <c r="N211" s="21">
        <v>0.96000000000000063</v>
      </c>
      <c r="O211" s="21">
        <v>-1.324041577818299</v>
      </c>
      <c r="P211" s="23">
        <v>-1.9096675040044591E-3</v>
      </c>
      <c r="Q211" s="23">
        <v>-3.0378141852749449E-3</v>
      </c>
      <c r="R211" s="23">
        <v>-3.0301079275699477E-3</v>
      </c>
      <c r="S211" s="23">
        <v>-4.0838180553010531E-3</v>
      </c>
    </row>
    <row r="212" spans="2:19" x14ac:dyDescent="0.25">
      <c r="B212" s="21">
        <v>0.97000000000000064</v>
      </c>
      <c r="C212" s="21">
        <v>5.7488733189956829</v>
      </c>
      <c r="D212" s="21">
        <v>-7.7576271299379762</v>
      </c>
      <c r="G212" s="21">
        <v>0.97000000000000064</v>
      </c>
      <c r="H212" s="23">
        <v>-0.52108296721765401</v>
      </c>
      <c r="I212" s="23">
        <v>-0.53110297892268121</v>
      </c>
      <c r="J212" s="21">
        <v>-1.0020011705027152</v>
      </c>
      <c r="K212" s="23">
        <v>-1.0096503542837629</v>
      </c>
      <c r="N212" s="21">
        <v>0.97000000000000064</v>
      </c>
      <c r="O212" s="21">
        <v>-1.3412160738512922</v>
      </c>
      <c r="P212" s="23">
        <v>-1.8891459905963207E-3</v>
      </c>
      <c r="Q212" s="23">
        <v>-3.0242895489717828E-3</v>
      </c>
      <c r="R212" s="23">
        <v>-3.0164675572084891E-3</v>
      </c>
      <c r="S212" s="23">
        <v>-4.0746984364738361E-3</v>
      </c>
    </row>
    <row r="213" spans="2:19" x14ac:dyDescent="0.25">
      <c r="B213" s="21">
        <v>0.98000000000000065</v>
      </c>
      <c r="C213" s="21">
        <v>5.6712970476963029</v>
      </c>
      <c r="D213" s="21">
        <v>-7.8680263597033555</v>
      </c>
      <c r="G213" s="21">
        <v>0.98000000000000065</v>
      </c>
      <c r="H213" s="23">
        <v>-0.53114122484158643</v>
      </c>
      <c r="I213" s="23">
        <v>-0.54123742440902656</v>
      </c>
      <c r="J213" s="21">
        <v>-1.0096199567440101</v>
      </c>
      <c r="K213" s="23">
        <v>-1.0171339876267527</v>
      </c>
      <c r="N213" s="21">
        <v>0.98000000000000065</v>
      </c>
      <c r="O213" s="21">
        <v>-1.3583168594954247</v>
      </c>
      <c r="P213" s="23">
        <v>-1.8688798638594665E-3</v>
      </c>
      <c r="Q213" s="23">
        <v>-3.0108673734612996E-3</v>
      </c>
      <c r="R213" s="23">
        <v>-3.002931131714051E-3</v>
      </c>
      <c r="S213" s="23">
        <v>-4.0655590130919761E-3</v>
      </c>
    </row>
    <row r="214" spans="2:19" x14ac:dyDescent="0.25">
      <c r="B214" s="21">
        <v>0.99000000000000066</v>
      </c>
      <c r="C214" s="21">
        <v>5.5926167840992695</v>
      </c>
      <c r="D214" s="21">
        <v>-8.0033176763065494</v>
      </c>
      <c r="G214" s="21">
        <v>0.99000000000000066</v>
      </c>
      <c r="H214" s="23">
        <v>-0.5412749945634403</v>
      </c>
      <c r="I214" s="23">
        <v>-0.55144603669296799</v>
      </c>
      <c r="J214" s="21">
        <v>-1.0171042129527692</v>
      </c>
      <c r="K214" s="23">
        <v>-1.0244847763190108</v>
      </c>
      <c r="N214" s="21">
        <v>0.99000000000000066</v>
      </c>
      <c r="O214" s="21">
        <v>-1.3753444554507972</v>
      </c>
      <c r="P214" s="23">
        <v>-1.84889859599661E-3</v>
      </c>
      <c r="Q214" s="23">
        <v>-2.9975669564153043E-3</v>
      </c>
      <c r="R214" s="23">
        <v>-2.9895181417733986E-3</v>
      </c>
      <c r="S214" s="23">
        <v>-4.0564123997004096E-3</v>
      </c>
    </row>
    <row r="215" spans="2:19" x14ac:dyDescent="0.25">
      <c r="B215" s="21">
        <v>1.0000000000000007</v>
      </c>
      <c r="C215" s="21">
        <v>5.5125836073362038</v>
      </c>
      <c r="D215" s="21">
        <v>-8.1660758052388474</v>
      </c>
      <c r="G215" s="21">
        <v>1.0000000000000007</v>
      </c>
      <c r="H215" s="23">
        <v>-0.55148293950979921</v>
      </c>
      <c r="I215" s="23">
        <v>-0.56172749566997138</v>
      </c>
      <c r="J215" s="21">
        <v>-1.0244556160172169</v>
      </c>
      <c r="K215" s="23">
        <v>-1.0317043960756507</v>
      </c>
      <c r="N215" s="21">
        <v>1.0000000000000007</v>
      </c>
      <c r="O215" s="21">
        <v>-1.3922994873448733</v>
      </c>
      <c r="P215" s="23">
        <v>-1.8292296246672302E-3</v>
      </c>
      <c r="Q215" s="23">
        <v>-2.9844059271363155E-3</v>
      </c>
      <c r="R215" s="23">
        <v>-2.9762464068250759E-3</v>
      </c>
      <c r="S215" s="23">
        <v>-4.0472698637071787E-3</v>
      </c>
    </row>
    <row r="216" spans="2:19" x14ac:dyDescent="0.25">
      <c r="B216" s="21">
        <v>1.0100000000000007</v>
      </c>
      <c r="C216" s="21">
        <v>5.4309228492838155</v>
      </c>
      <c r="D216" s="21">
        <v>-8.3596979195869014</v>
      </c>
      <c r="G216" s="21">
        <v>1.0100000000000007</v>
      </c>
      <c r="H216" s="23">
        <v>-0.5617637395702636</v>
      </c>
      <c r="I216" s="23">
        <v>-0.57208049798514959</v>
      </c>
      <c r="J216" s="21">
        <v>-1.0316758414885967</v>
      </c>
      <c r="K216" s="23">
        <v>-1.0387945179624665</v>
      </c>
      <c r="N216" s="21">
        <v>1.0100000000000007</v>
      </c>
      <c r="O216" s="21">
        <v>-1.4091826766888369</v>
      </c>
      <c r="P216" s="23">
        <v>-1.8098983517249498E-3</v>
      </c>
      <c r="Q216" s="23">
        <v>-2.9714002764598935E-3</v>
      </c>
      <c r="R216" s="23">
        <v>-2.9631321041584686E-3</v>
      </c>
      <c r="S216" s="23">
        <v>-4.0381413709489099E-3</v>
      </c>
    </row>
    <row r="217" spans="2:19" x14ac:dyDescent="0.25">
      <c r="B217" s="21">
        <v>1.0200000000000007</v>
      </c>
      <c r="C217" s="21">
        <v>5.3473258700879462</v>
      </c>
      <c r="D217" s="21">
        <v>-8.5886228448123969</v>
      </c>
      <c r="G217" s="21">
        <v>1.0200000000000007</v>
      </c>
      <c r="H217" s="23">
        <v>-0.57211609136751895</v>
      </c>
      <c r="I217" s="23">
        <v>-0.58250375697051615</v>
      </c>
      <c r="J217" s="21">
        <v>-1.0387665602997163</v>
      </c>
      <c r="K217" s="23">
        <v>-1.0457568053871622</v>
      </c>
      <c r="N217" s="21">
        <v>1.0200000000000007</v>
      </c>
      <c r="O217" s="21">
        <v>-1.4259948319968849</v>
      </c>
      <c r="P217" s="23">
        <v>-1.7909281526024778E-3</v>
      </c>
      <c r="Q217" s="23">
        <v>-2.958564394278359E-3</v>
      </c>
      <c r="R217" s="23">
        <v>-2.950189805668559E-3</v>
      </c>
      <c r="S217" s="23">
        <v>-4.0290356364926332E-3</v>
      </c>
    </row>
    <row r="218" spans="2:19" x14ac:dyDescent="0.25">
      <c r="B218" s="21">
        <v>1.0300000000000007</v>
      </c>
      <c r="C218" s="21">
        <v>5.2614396416398224</v>
      </c>
      <c r="D218" s="21">
        <v>-8.8586451687772918</v>
      </c>
      <c r="G218" s="21">
        <v>1.0300000000000007</v>
      </c>
      <c r="H218" s="23">
        <v>-0.58253870819595333</v>
      </c>
      <c r="I218" s="23">
        <v>-0.59299600255349372</v>
      </c>
      <c r="J218" s="21">
        <v>-1.0457294357540436</v>
      </c>
      <c r="K218" s="23">
        <v>-1.0525929113474772</v>
      </c>
      <c r="N218" s="21">
        <v>1.0300000000000007</v>
      </c>
      <c r="O218" s="21">
        <v>-1.4427368401095726</v>
      </c>
      <c r="P218" s="23">
        <v>-1.772340395816638E-3</v>
      </c>
      <c r="Q218" s="23">
        <v>-2.9459111140795712E-3</v>
      </c>
      <c r="R218" s="23">
        <v>-2.93743252166538E-3</v>
      </c>
      <c r="S218" s="23">
        <v>-4.0199601800891696E-3</v>
      </c>
    </row>
    <row r="219" spans="2:19" x14ac:dyDescent="0.25">
      <c r="B219" s="21">
        <v>1.0400000000000007</v>
      </c>
      <c r="C219" s="21">
        <v>5.1728531899520496</v>
      </c>
      <c r="D219" s="21">
        <v>-9.1773688599851244</v>
      </c>
      <c r="G219" s="21">
        <v>1.0400000000000007</v>
      </c>
      <c r="H219" s="23">
        <v>-0.59303031993146094</v>
      </c>
      <c r="I219" s="23">
        <v>-0.60355598113917885</v>
      </c>
      <c r="J219" s="21">
        <v>-1.0525661207717889</v>
      </c>
      <c r="K219" s="23">
        <v>-1.0593044759230412</v>
      </c>
      <c r="N219" s="21">
        <v>1.0400000000000007</v>
      </c>
      <c r="O219" s="21">
        <v>-1.4594096577590601</v>
      </c>
      <c r="P219" s="23">
        <v>-1.754154471964299E-3</v>
      </c>
      <c r="Q219" s="23">
        <v>-2.9334517638292539E-3</v>
      </c>
      <c r="R219" s="23">
        <v>-2.9248717510713014E-3</v>
      </c>
      <c r="S219" s="23">
        <v>-4.0109213856517395E-3</v>
      </c>
    </row>
    <row r="220" spans="2:19" x14ac:dyDescent="0.25">
      <c r="B220" s="21">
        <v>1.0500000000000007</v>
      </c>
      <c r="C220" s="21">
        <v>5.0810795013521979</v>
      </c>
      <c r="D220" s="21">
        <v>-9.554871697157342</v>
      </c>
      <c r="G220" s="21">
        <v>1.0500000000000007</v>
      </c>
      <c r="H220" s="23">
        <v>-0.60358967291493504</v>
      </c>
      <c r="I220" s="23">
        <v>-0.61418245546873307</v>
      </c>
      <c r="J220" s="21">
        <v>-1.0592782553798055</v>
      </c>
      <c r="K220" s="23">
        <v>-1.0658931239981755</v>
      </c>
      <c r="N220" s="21">
        <v>1.0500000000000007</v>
      </c>
      <c r="O220" s="21">
        <v>-1.4760143034104951</v>
      </c>
      <c r="P220" s="23">
        <v>-1.7363878314961482E-3</v>
      </c>
      <c r="Q220" s="23">
        <v>-2.9211962224752848E-3</v>
      </c>
      <c r="R220" s="23">
        <v>-2.9125175372884107E-3</v>
      </c>
      <c r="S220" s="23">
        <v>-4.0019245641052786E-3</v>
      </c>
    </row>
    <row r="221" spans="2:19" x14ac:dyDescent="0.25">
      <c r="B221" s="21">
        <v>1.0600000000000007</v>
      </c>
      <c r="C221" s="21">
        <v>4.9855307843806242</v>
      </c>
      <c r="D221" s="21">
        <v>-10.004696795270812</v>
      </c>
      <c r="G221" s="21">
        <v>1.0600000000000007</v>
      </c>
      <c r="H221" s="23">
        <v>-0.61421552981182492</v>
      </c>
      <c r="I221" s="23">
        <v>-0.62487420445615027</v>
      </c>
      <c r="J221" s="21">
        <v>-1.0658674644325306</v>
      </c>
      <c r="K221" s="23">
        <v>-1.0723604632033041</v>
      </c>
      <c r="N221" s="21">
        <v>1.0600000000000007</v>
      </c>
      <c r="O221" s="21">
        <v>-1.492551849409876</v>
      </c>
      <c r="P221" s="23">
        <v>-1.7190560304881379E-3</v>
      </c>
      <c r="Q221" s="23">
        <v>-2.9091529813180098E-3</v>
      </c>
      <c r="R221" s="23">
        <v>-2.9003785289833869E-3</v>
      </c>
      <c r="S221" s="23">
        <v>-3.9929740189366177E-3</v>
      </c>
    </row>
    <row r="222" spans="2:19" x14ac:dyDescent="0.25">
      <c r="B222" s="21">
        <v>1.0700000000000007</v>
      </c>
      <c r="C222" s="21">
        <v>4.8854838164279162</v>
      </c>
      <c r="D222" s="21">
        <v>-10.545365177605847</v>
      </c>
      <c r="G222" s="21">
        <v>1.0700000000000007</v>
      </c>
      <c r="H222" s="23">
        <v>-0.62490666945000406</v>
      </c>
      <c r="I222" s="23">
        <v>-0.63563002300552029</v>
      </c>
      <c r="J222" s="21">
        <v>-1.0723353555516226</v>
      </c>
      <c r="K222" s="23">
        <v>-1.0787080820630532</v>
      </c>
      <c r="N222" s="21">
        <v>1.0700000000000007</v>
      </c>
      <c r="O222" s="21">
        <v>-1.5090234144646595</v>
      </c>
      <c r="P222" s="23">
        <v>-1.7021727835821541E-3</v>
      </c>
      <c r="Q222" s="23">
        <v>-2.897329209471063E-3</v>
      </c>
      <c r="R222" s="23">
        <v>-2.8884620450167647E-3</v>
      </c>
      <c r="S222" s="23">
        <v>-3.9840731137726704E-3</v>
      </c>
    </row>
    <row r="223" spans="2:19" x14ac:dyDescent="0.25">
      <c r="B223" s="21">
        <v>1.0800000000000007</v>
      </c>
      <c r="C223" s="21">
        <v>4.7800301646518575</v>
      </c>
      <c r="D223" s="21">
        <v>-11.202740263795691</v>
      </c>
      <c r="G223" s="21">
        <v>1.0800000000000007</v>
      </c>
      <c r="H223" s="23">
        <v>-0.63566188663807743</v>
      </c>
      <c r="I223" s="23">
        <v>-0.64644872181080126</v>
      </c>
      <c r="J223" s="21">
        <v>-1.0786835172723777</v>
      </c>
      <c r="K223" s="23">
        <v>-1.0849375483395807</v>
      </c>
      <c r="N223" s="21">
        <v>1.0800000000000007</v>
      </c>
      <c r="O223" s="21">
        <v>-1.525430156479199</v>
      </c>
      <c r="P223" s="23">
        <v>-1.6857500232352761E-3</v>
      </c>
      <c r="Q223" s="23">
        <v>-2.8857308226321551E-3</v>
      </c>
      <c r="R223" s="23">
        <v>-2.8767741427379915E-3</v>
      </c>
      <c r="S223" s="23">
        <v>-3.9752243413224446E-3</v>
      </c>
    </row>
    <row r="224" spans="2:19" x14ac:dyDescent="0.25">
      <c r="B224" s="21">
        <v>1.0900000000000007</v>
      </c>
      <c r="C224" s="21">
        <v>4.6680027620139004</v>
      </c>
      <c r="D224" s="21">
        <v>-12.013819509672269</v>
      </c>
      <c r="G224" s="21">
        <v>1.0900000000000007</v>
      </c>
      <c r="H224" s="23">
        <v>-0.64647999196613726</v>
      </c>
      <c r="I224" s="23">
        <v>-0.65732912713999192</v>
      </c>
      <c r="J224" s="21">
        <v>-1.0849135173854627</v>
      </c>
      <c r="K224" s="23">
        <v>-1.0910504075601033</v>
      </c>
      <c r="N224" s="21">
        <v>1.0900000000000007</v>
      </c>
      <c r="O224" s="21">
        <v>-1.5417732657628793</v>
      </c>
      <c r="P224" s="23">
        <v>-1.6697979644022698E-3</v>
      </c>
      <c r="Q224" s="23">
        <v>-2.8743625543912136E-3</v>
      </c>
      <c r="R224" s="23">
        <v>-2.8653196888747141E-3</v>
      </c>
      <c r="S224" s="23">
        <v>-3.9664293930375431E-3</v>
      </c>
    </row>
    <row r="225" spans="2:19" x14ac:dyDescent="0.25">
      <c r="B225" s="21">
        <v>1.1000000000000008</v>
      </c>
      <c r="C225" s="21">
        <v>4.5478645669171778</v>
      </c>
      <c r="D225" s="21">
        <v>-13.032960141382937</v>
      </c>
      <c r="G225" s="21">
        <v>1.1000000000000008</v>
      </c>
      <c r="H225" s="23">
        <v>-0.6573598115908651</v>
      </c>
      <c r="I225" s="23">
        <v>-0.66827008060549442</v>
      </c>
      <c r="J225" s="21">
        <v>-1.0910269014629324</v>
      </c>
      <c r="K225" s="23">
        <v>-1.0970481817180637</v>
      </c>
      <c r="N225" s="21">
        <v>1.1000000000000008</v>
      </c>
      <c r="O225" s="21">
        <v>-1.5580539586246498</v>
      </c>
      <c r="P225" s="23">
        <v>-1.6543251737758781E-3</v>
      </c>
      <c r="Q225" s="23">
        <v>-2.8632280293231283E-3</v>
      </c>
      <c r="R225" s="23">
        <v>-2.8541024322641904E-3</v>
      </c>
      <c r="S225" s="23">
        <v>-3.9576892288736409E-3</v>
      </c>
    </row>
    <row r="226" spans="2:19" x14ac:dyDescent="0.25">
      <c r="B226" s="21">
        <v>1.1100000000000008</v>
      </c>
      <c r="C226" s="21">
        <v>4.4175349655033482</v>
      </c>
      <c r="D226" s="21">
        <v>-14.342251763242345</v>
      </c>
      <c r="G226" s="21">
        <v>1.1100000000000008</v>
      </c>
      <c r="H226" s="23">
        <v>-0.66830018700677007</v>
      </c>
      <c r="I226" s="23">
        <v>-0.67927043892234973</v>
      </c>
      <c r="J226" s="21">
        <v>-1.097025191557967</v>
      </c>
      <c r="K226" s="23">
        <v>-1.1029323681378009</v>
      </c>
      <c r="N226" s="21">
        <v>1.1100000000000008</v>
      </c>
      <c r="O226" s="21">
        <v>-1.574273471363586</v>
      </c>
      <c r="P226" s="23">
        <v>-1.6393386427236149E-3</v>
      </c>
      <c r="Q226" s="23">
        <v>-2.852329837143112E-3</v>
      </c>
      <c r="R226" s="23">
        <v>-2.8431250777047495E-3</v>
      </c>
      <c r="S226" s="23">
        <v>-3.9490041465718188E-3</v>
      </c>
    </row>
    <row r="227" spans="2:19" x14ac:dyDescent="0.25">
      <c r="B227" s="21">
        <v>1.1200000000000008</v>
      </c>
      <c r="C227" s="21">
        <v>4.2741124478709249</v>
      </c>
      <c r="D227" s="21">
        <v>-16.068533554957753</v>
      </c>
      <c r="G227" s="21">
        <v>1.1200000000000008</v>
      </c>
      <c r="H227" s="23">
        <v>-0.67929997480524895</v>
      </c>
      <c r="I227" s="23">
        <v>-0.69032907365593088</v>
      </c>
      <c r="J227" s="21">
        <v>-1.102909885068198</v>
      </c>
      <c r="K227" s="23">
        <v>-1.1087044384930524</v>
      </c>
      <c r="N227" s="21">
        <v>1.1200000000000008</v>
      </c>
      <c r="O227" s="21">
        <v>-1.5904330546612153</v>
      </c>
      <c r="P227" s="23">
        <v>-1.6248438630862268E-3</v>
      </c>
      <c r="Q227" s="23">
        <v>-2.8416696072417493E-3</v>
      </c>
      <c r="R227" s="23">
        <v>-2.8323893602437609E-3</v>
      </c>
      <c r="S227" s="23">
        <v>-3.9403738499205762E-3</v>
      </c>
    </row>
    <row r="228" spans="2:19" x14ac:dyDescent="0.25">
      <c r="B228" s="21">
        <v>1.1300000000000008</v>
      </c>
      <c r="C228" s="21">
        <v>4.1134271123213475</v>
      </c>
      <c r="D228" s="21">
        <v>-18.408043496542252</v>
      </c>
      <c r="G228" s="21">
        <v>1.1300000000000008</v>
      </c>
      <c r="H228" s="23">
        <v>-0.6903580464230552</v>
      </c>
      <c r="I228" s="23">
        <v>-0.70144487096058461</v>
      </c>
      <c r="J228" s="21">
        <v>-1.1086824537529398</v>
      </c>
      <c r="K228" s="23">
        <v>-1.1143658379700356</v>
      </c>
      <c r="N228" s="21">
        <v>1.1300000000000008</v>
      </c>
      <c r="O228" s="21">
        <v>-1.6065339683776501</v>
      </c>
      <c r="P228" s="23">
        <v>-1.6108449050398308E-3</v>
      </c>
      <c r="Q228" s="23">
        <v>-2.8312480829637827E-3</v>
      </c>
      <c r="R228" s="23">
        <v>-2.8218961192651932E-3</v>
      </c>
      <c r="S228" s="23">
        <v>-3.9317975155069356E-3</v>
      </c>
    </row>
    <row r="229" spans="2:19" x14ac:dyDescent="0.25">
      <c r="B229" s="21">
        <v>1.1400000000000008</v>
      </c>
      <c r="C229" s="21">
        <v>3.9293466773559249</v>
      </c>
      <c r="D229" s="21">
        <v>-21.640110840594673</v>
      </c>
      <c r="G229" s="21">
        <v>1.1400000000000008</v>
      </c>
      <c r="H229" s="23">
        <v>-0.70147328788167007</v>
      </c>
      <c r="I229" s="23">
        <v>-0.71261673131062087</v>
      </c>
      <c r="J229" s="21">
        <v>-1.1143443428950817</v>
      </c>
      <c r="K229" s="23">
        <v>-1.1199179845662932</v>
      </c>
      <c r="N229" s="21">
        <v>1.1400000000000008</v>
      </c>
      <c r="O229" s="21">
        <v>-1.6225774767501349</v>
      </c>
      <c r="P229" s="23">
        <v>-1.5973444962696531E-3</v>
      </c>
      <c r="Q229" s="23">
        <v>-2.8210651950473066E-3</v>
      </c>
      <c r="R229" s="23">
        <v>-2.8116453717918688E-3</v>
      </c>
      <c r="S229" s="23">
        <v>-3.9232738575163024E-3</v>
      </c>
    </row>
    <row r="230" spans="2:19" x14ac:dyDescent="0.25">
      <c r="B230" s="21">
        <v>1.1500000000000008</v>
      </c>
      <c r="C230" s="21">
        <v>3.7129455689499782</v>
      </c>
      <c r="D230" s="21">
        <v>-25.984829836058161</v>
      </c>
      <c r="G230" s="21">
        <v>1.1500000000000008</v>
      </c>
      <c r="H230" s="23">
        <v>-0.71264459951897696</v>
      </c>
      <c r="I230" s="23">
        <v>-0.72384356922496507</v>
      </c>
      <c r="J230" s="21">
        <v>-1.1198969705988084</v>
      </c>
      <c r="K230" s="23">
        <v>-1.1253622685169045</v>
      </c>
      <c r="N230" s="21">
        <v>1.1500000000000008</v>
      </c>
      <c r="O230" s="21">
        <v>-1.6385648439894644</v>
      </c>
      <c r="P230" s="23">
        <v>-1.5843441017559185E-3</v>
      </c>
      <c r="Q230" s="23">
        <v>-2.8111201336963698E-3</v>
      </c>
      <c r="R230" s="23">
        <v>-2.8016363844736128E-3</v>
      </c>
      <c r="S230" s="23">
        <v>-3.9148011901940756E-3</v>
      </c>
    </row>
    <row r="231" spans="2:19" x14ac:dyDescent="0.25">
      <c r="B231" s="21">
        <v>1.1600000000000008</v>
      </c>
      <c r="C231" s="21">
        <v>3.4530972705893968</v>
      </c>
      <c r="D231" s="21">
        <v>-30.599884780957343</v>
      </c>
      <c r="G231" s="21">
        <v>1.1600000000000008</v>
      </c>
      <c r="H231" s="23">
        <v>-0.72387089571455554</v>
      </c>
      <c r="I231" s="23">
        <v>-0.73512431298670311</v>
      </c>
      <c r="J231" s="21">
        <v>-1.1253417272147626</v>
      </c>
      <c r="K231" s="23">
        <v>-1.1307000518400601</v>
      </c>
      <c r="N231" s="21">
        <v>1.1600000000000008</v>
      </c>
      <c r="O231" s="21">
        <v>-1.6544973302668764</v>
      </c>
      <c r="P231" s="23">
        <v>-1.5718440035306055E-3</v>
      </c>
      <c r="Q231" s="23">
        <v>-2.8014114188199806E-3</v>
      </c>
      <c r="R231" s="23">
        <v>-2.7918677437921238E-3</v>
      </c>
      <c r="S231" s="23">
        <v>-3.9063774876368111E-3</v>
      </c>
    </row>
    <row r="232" spans="2:19" x14ac:dyDescent="0.25">
      <c r="B232" s="21">
        <v>1.1700000000000008</v>
      </c>
      <c r="C232" s="21">
        <v>3.1470984227798233</v>
      </c>
      <c r="D232" s="21">
        <v>-31.093627086609825</v>
      </c>
      <c r="G232" s="21">
        <v>1.1700000000000008</v>
      </c>
      <c r="H232" s="23">
        <v>-0.73515110460982969</v>
      </c>
      <c r="I232" s="23">
        <v>-0.74645790435867609</v>
      </c>
      <c r="J232" s="21">
        <v>-1.1306799748846368</v>
      </c>
      <c r="K232" s="23">
        <v>-1.1359326679944035</v>
      </c>
      <c r="N232" s="21">
        <v>1.1700000000000008</v>
      </c>
      <c r="O232" s="21">
        <v>-1.6703761880815027</v>
      </c>
      <c r="P232" s="23">
        <v>-1.5598433798250336E-3</v>
      </c>
      <c r="Q232" s="23">
        <v>-2.7919369680306444E-3</v>
      </c>
      <c r="R232" s="23">
        <v>-2.7823374240732997E-3</v>
      </c>
      <c r="S232" s="23">
        <v>-3.8980004406355523E-3</v>
      </c>
    </row>
    <row r="233" spans="2:19" x14ac:dyDescent="0.25">
      <c r="B233" s="21">
        <v>1.1800000000000008</v>
      </c>
      <c r="C233" s="21">
        <v>2.836162151913725</v>
      </c>
      <c r="D233" s="21">
        <v>-24.779982894139135</v>
      </c>
      <c r="G233" s="21">
        <v>1.1800000000000008</v>
      </c>
      <c r="H233" s="23">
        <v>-0.74648416782422489</v>
      </c>
      <c r="I233" s="23">
        <v>-0.75784329829620078</v>
      </c>
      <c r="J233" s="21">
        <v>-1.1359130471975933</v>
      </c>
      <c r="K233" s="23">
        <v>-1.1410614216409234</v>
      </c>
      <c r="N233" s="21">
        <v>1.1800000000000008</v>
      </c>
      <c r="O233" s="21">
        <v>-1.6862026589962587</v>
      </c>
      <c r="P233" s="23">
        <v>-1.5483403830921006E-3</v>
      </c>
      <c r="Q233" s="23">
        <v>-2.7826941620568086E-3</v>
      </c>
      <c r="R233" s="23">
        <v>-2.7730428529586992E-3</v>
      </c>
      <c r="S233" s="23">
        <v>-3.8896675103477062E-3</v>
      </c>
    </row>
    <row r="234" spans="2:19" x14ac:dyDescent="0.25">
      <c r="B234" s="21">
        <v>1.1900000000000008</v>
      </c>
      <c r="C234" s="21">
        <v>2.5883623229723338</v>
      </c>
      <c r="D234" s="21">
        <v>-18.413558545952235</v>
      </c>
      <c r="G234" s="21">
        <v>1.1900000000000008</v>
      </c>
      <c r="H234" s="23">
        <v>-0.7578690401684175</v>
      </c>
      <c r="I234" s="23">
        <v>-0.76927946265793046</v>
      </c>
      <c r="J234" s="21">
        <v>-1.1410422489512961</v>
      </c>
      <c r="K234" s="23">
        <v>-1.1460875885025263</v>
      </c>
      <c r="N234" s="21">
        <v>1.1900000000000008</v>
      </c>
      <c r="O234" s="21">
        <v>-1.7019779707281835</v>
      </c>
      <c r="P234" s="23">
        <v>-1.537332216450952E-3</v>
      </c>
      <c r="Q234" s="23">
        <v>-2.7736799072831286E-3</v>
      </c>
      <c r="R234" s="23">
        <v>-2.7639809740474066E-3</v>
      </c>
      <c r="S234" s="23">
        <v>-3.8813759786258187E-3</v>
      </c>
    </row>
    <row r="235" spans="2:19" x14ac:dyDescent="0.25">
      <c r="B235" s="21">
        <v>1.2000000000000008</v>
      </c>
      <c r="C235" s="21">
        <v>2.4042267375128112</v>
      </c>
      <c r="D235" s="21">
        <v>-14.419479281401829</v>
      </c>
      <c r="G235" s="21">
        <v>1.2000000000000008</v>
      </c>
      <c r="H235" s="23">
        <v>-0.76930468935568663</v>
      </c>
      <c r="I235" s="23">
        <v>-0.78076537791579348</v>
      </c>
      <c r="J235" s="21">
        <v>-1.1460688560106829</v>
      </c>
      <c r="K235" s="23">
        <v>-1.1510124153148049</v>
      </c>
      <c r="N235" s="21">
        <v>1.2000000000000008</v>
      </c>
      <c r="O235" s="21">
        <v>-1.7177033345776958</v>
      </c>
      <c r="P235" s="23">
        <v>-1.5268152081651459E-3</v>
      </c>
      <c r="Q235" s="23">
        <v>-2.7648906951902989E-3</v>
      </c>
      <c r="R235" s="23">
        <v>-2.7551483064770237E-3</v>
      </c>
      <c r="S235" s="23">
        <v>-3.8731229948813558E-3</v>
      </c>
    </row>
    <row r="236" spans="2:19" x14ac:dyDescent="0.25">
      <c r="B236" s="21">
        <v>1.2100000000000009</v>
      </c>
      <c r="C236" s="21">
        <v>2.2600319446987931</v>
      </c>
      <c r="D236" s="21">
        <v>-11.907923896955609</v>
      </c>
      <c r="G236" s="21">
        <v>1.2100000000000009</v>
      </c>
      <c r="H236" s="23">
        <v>-0.78079009571231406</v>
      </c>
      <c r="I236" s="23">
        <v>-0.79230003686489392</v>
      </c>
      <c r="J236" s="21">
        <v>-1.1509941152579852</v>
      </c>
      <c r="K236" s="23">
        <v>-1.1558371198618229</v>
      </c>
      <c r="N236" s="21">
        <v>1.2100000000000009</v>
      </c>
      <c r="O236" s="21">
        <v>-1.7333799431799943</v>
      </c>
      <c r="P236" s="23">
        <v>-1.5167848838274513E-3</v>
      </c>
      <c r="Q236" s="23">
        <v>-2.7563226585210388E-3</v>
      </c>
      <c r="R236" s="23">
        <v>-2.7465410012674782E-3</v>
      </c>
      <c r="S236" s="23">
        <v>-3.8649056194078614E-3</v>
      </c>
    </row>
    <row r="237" spans="2:19" x14ac:dyDescent="0.25">
      <c r="B237" s="21">
        <v>1.2200000000000009</v>
      </c>
      <c r="C237" s="21">
        <v>2.1409527057292368</v>
      </c>
      <c r="D237" s="21">
        <v>-10.213740058878289</v>
      </c>
      <c r="G237" s="21">
        <v>1.2200000000000009</v>
      </c>
      <c r="H237" s="23">
        <v>-0.79232425188791311</v>
      </c>
      <c r="I237" s="23">
        <v>-0.80388244433419132</v>
      </c>
      <c r="J237" s="21">
        <v>-1.1558192446278164</v>
      </c>
      <c r="K237" s="23">
        <v>-1.1605628910910775</v>
      </c>
      <c r="N237" s="21">
        <v>1.2200000000000009</v>
      </c>
      <c r="O237" s="21">
        <v>-1.7490089685608929</v>
      </c>
      <c r="P237" s="23">
        <v>-1.5072360359830749E-3</v>
      </c>
      <c r="Q237" s="23">
        <v>-2.7479716240506958E-3</v>
      </c>
      <c r="R237" s="23">
        <v>-2.7381548943031177E-3</v>
      </c>
      <c r="S237" s="23">
        <v>-3.8567208631310346E-3</v>
      </c>
    </row>
    <row r="238" spans="2:19" x14ac:dyDescent="0.25">
      <c r="B238" s="21">
        <v>1.2300000000000009</v>
      </c>
      <c r="C238" s="21">
        <v>2.0388153051404538</v>
      </c>
      <c r="D238" s="21">
        <v>-8.998265448710228</v>
      </c>
      <c r="G238" s="21">
        <v>1.2300000000000009</v>
      </c>
      <c r="H238" s="23">
        <v>-0.8039061625665076</v>
      </c>
      <c r="I238" s="23">
        <v>-0.81551161689872254</v>
      </c>
      <c r="J238" s="21">
        <v>-1.1605454332214913</v>
      </c>
      <c r="K238" s="23">
        <v>-1.1651908893021086</v>
      </c>
      <c r="N238" s="21">
        <v>1.2300000000000009</v>
      </c>
      <c r="O238" s="21">
        <v>-1.7645915604787232</v>
      </c>
      <c r="P238" s="23">
        <v>-1.4981627909791421E-3</v>
      </c>
      <c r="Q238" s="23">
        <v>-2.7398331618882004E-3</v>
      </c>
      <c r="R238" s="23">
        <v>-2.7299855558757503E-3</v>
      </c>
      <c r="S238" s="23">
        <v>-3.8485657237919209E-3</v>
      </c>
    </row>
    <row r="239" spans="2:19" x14ac:dyDescent="0.25">
      <c r="B239" s="21">
        <v>1.2400000000000009</v>
      </c>
      <c r="C239" s="21">
        <v>1.9488326506533515</v>
      </c>
      <c r="D239" s="21">
        <v>-8.0837603104377997</v>
      </c>
      <c r="G239" s="21">
        <v>1.2400000000000009</v>
      </c>
      <c r="H239" s="23">
        <v>-0.81553484417912558</v>
      </c>
      <c r="I239" s="23">
        <v>-0.82718658259407585</v>
      </c>
      <c r="J239" s="21">
        <v>-1.165173841495029</v>
      </c>
      <c r="K239" s="23">
        <v>-1.1697222464035018</v>
      </c>
      <c r="N239" s="21">
        <v>1.2400000000000009</v>
      </c>
      <c r="O239" s="21">
        <v>-1.7801288450335326</v>
      </c>
      <c r="P239" s="23">
        <v>-1.489558672879807E-3</v>
      </c>
      <c r="Q239" s="23">
        <v>-2.7319026312767002E-3</v>
      </c>
      <c r="R239" s="23">
        <v>-2.7220283367550085E-3</v>
      </c>
      <c r="S239" s="23">
        <v>-3.8404372186051383E-3</v>
      </c>
    </row>
    <row r="240" spans="2:19" x14ac:dyDescent="0.25">
      <c r="B240" s="21">
        <v>1.2500000000000009</v>
      </c>
      <c r="C240" s="21">
        <v>1.8679950475489735</v>
      </c>
      <c r="D240" s="21">
        <v>-7.3700903326761154</v>
      </c>
      <c r="G240" s="21">
        <v>1.2500000000000009</v>
      </c>
      <c r="H240" s="23">
        <v>-0.82720932461861829</v>
      </c>
      <c r="I240" s="23">
        <v>-0.83890638063377432</v>
      </c>
      <c r="J240" s="21">
        <v>-1.1697056015156033</v>
      </c>
      <c r="K240" s="23">
        <v>-1.1741580662333255</v>
      </c>
      <c r="N240" s="21">
        <v>1.2500000000000009</v>
      </c>
      <c r="O240" s="21">
        <v>-1.7956219235246411</v>
      </c>
      <c r="P240" s="23">
        <v>-1.4814166643339923E-3</v>
      </c>
      <c r="Q240" s="23">
        <v>-2.7241752229020906E-3</v>
      </c>
      <c r="R240" s="23">
        <v>-2.7142784107913086E-3</v>
      </c>
      <c r="S240" s="23">
        <v>-3.8323324134642346E-3</v>
      </c>
    </row>
    <row r="241" spans="2:19" x14ac:dyDescent="0.25">
      <c r="B241" s="21">
        <v>1.2600000000000009</v>
      </c>
      <c r="C241" s="21">
        <v>1.7942941442222122</v>
      </c>
      <c r="D241" s="21">
        <v>-6.7970024197496999</v>
      </c>
      <c r="G241" s="21">
        <v>1.2600000000000009</v>
      </c>
      <c r="H241" s="23">
        <v>-0.83892864295736291</v>
      </c>
      <c r="I241" s="23">
        <v>-0.85067006113017751</v>
      </c>
      <c r="J241" s="21">
        <v>-1.1741418172814619</v>
      </c>
      <c r="K241" s="23">
        <v>-1.1784994249383005</v>
      </c>
      <c r="N241" s="21">
        <v>1.2600000000000009</v>
      </c>
      <c r="O241" s="21">
        <v>-1.8110718715376593</v>
      </c>
      <c r="P241" s="23">
        <v>-1.4737292643255732E-3</v>
      </c>
      <c r="Q241" s="23">
        <v>-2.7166459977522304E-3</v>
      </c>
      <c r="R241" s="23">
        <v>-2.7067308140912294E-3</v>
      </c>
      <c r="S241" s="23">
        <v>-3.8242484487935073E-3</v>
      </c>
    </row>
    <row r="242" spans="2:19" x14ac:dyDescent="0.25">
      <c r="B242" s="21">
        <v>1.2700000000000009</v>
      </c>
      <c r="C242" s="21">
        <v>1.7263241200247152</v>
      </c>
      <c r="D242" s="21">
        <v>-6.3261817762088572</v>
      </c>
      <c r="G242" s="21">
        <v>1.2700000000000009</v>
      </c>
      <c r="H242" s="23">
        <v>-0.85069184916846174</v>
      </c>
      <c r="I242" s="23">
        <v>-0.86247668481946793</v>
      </c>
      <c r="J242" s="21">
        <v>-1.1784835651006167</v>
      </c>
      <c r="K242" s="23">
        <v>-1.1827473714072467</v>
      </c>
      <c r="N242" s="21">
        <v>1.2700000000000009</v>
      </c>
      <c r="O242" s="21">
        <v>-1.8264797382423024</v>
      </c>
      <c r="P242" s="23">
        <v>-1.4664885427744102E-3</v>
      </c>
      <c r="Q242" s="23">
        <v>-2.7093099225990801E-3</v>
      </c>
      <c r="R242" s="23">
        <v>-2.6993804808348146E-3</v>
      </c>
      <c r="S242" s="23">
        <v>-3.8161825621680265E-3</v>
      </c>
    </row>
    <row r="243" spans="2:19" x14ac:dyDescent="0.25">
      <c r="B243" s="21">
        <v>1.2800000000000009</v>
      </c>
      <c r="C243" s="21">
        <v>1.6630623022626267</v>
      </c>
      <c r="D243" s="21">
        <v>-5.9321269067454132</v>
      </c>
      <c r="G243" s="21">
        <v>1.2800000000000009</v>
      </c>
      <c r="H243" s="23">
        <v>-0.86249800385100106</v>
      </c>
      <c r="I243" s="23">
        <v>-0.87432532279123953</v>
      </c>
      <c r="J243" s="21">
        <v>-1.1827318940238509</v>
      </c>
      <c r="K243" s="23">
        <v>-1.1869029277545868</v>
      </c>
      <c r="N243" s="21">
        <v>1.2800000000000009</v>
      </c>
      <c r="O243" s="21">
        <v>-1.8418465458827253</v>
      </c>
      <c r="P243" s="23">
        <v>-1.4596861919897301E-3</v>
      </c>
      <c r="Q243" s="23">
        <v>-2.7021619022017415E-3</v>
      </c>
      <c r="R243" s="23">
        <v>-2.6922222758299784E-3</v>
      </c>
      <c r="S243" s="23">
        <v>-3.8081321078424287E-3</v>
      </c>
    </row>
    <row r="244" spans="2:19" x14ac:dyDescent="0.25">
      <c r="B244" s="21">
        <v>1.2900000000000009</v>
      </c>
      <c r="C244" s="21">
        <v>1.6037410331951727</v>
      </c>
      <c r="D244" s="21">
        <v>-5.5972098714474718</v>
      </c>
      <c r="G244" s="21">
        <v>1.2900000000000009</v>
      </c>
      <c r="H244" s="23">
        <v>-0.87434617795989322</v>
      </c>
      <c r="I244" s="23">
        <v>-0.88621505622317132</v>
      </c>
      <c r="J244" s="21">
        <v>-1.1868878263278115</v>
      </c>
      <c r="K244" s="23">
        <v>-1.1909670898499112</v>
      </c>
      <c r="N244" s="21">
        <v>1.2900000000000009</v>
      </c>
      <c r="O244" s="21">
        <v>-1.8571732894426261</v>
      </c>
      <c r="P244" s="23">
        <v>-1.453313575006871E-3</v>
      </c>
      <c r="Q244" s="23">
        <v>-2.6951968083494633E-3</v>
      </c>
      <c r="R244" s="23">
        <v>-2.6852510239204364E-3</v>
      </c>
      <c r="S244" s="23">
        <v>-3.8000945733439157E-3</v>
      </c>
    </row>
    <row r="245" spans="2:19" x14ac:dyDescent="0.25">
      <c r="B245" s="21">
        <v>1.3000000000000009</v>
      </c>
      <c r="C245" s="21">
        <v>1.547768934480698</v>
      </c>
      <c r="D245" s="21">
        <v>-5.3088526629197119</v>
      </c>
      <c r="G245" s="21">
        <v>1.3000000000000009</v>
      </c>
      <c r="H245" s="23">
        <v>-0.88623545254078184</v>
      </c>
      <c r="I245" s="23">
        <v>-0.89814497612122379</v>
      </c>
      <c r="J245" s="21">
        <v>-1.190952358044199</v>
      </c>
      <c r="K245" s="23">
        <v>-1.1949408278898193</v>
      </c>
      <c r="N245" s="21">
        <v>1.3000000000000009</v>
      </c>
      <c r="O245" s="21">
        <v>-1.8724609364680131</v>
      </c>
      <c r="P245" s="23">
        <v>-1.4473617708628496E-3</v>
      </c>
      <c r="Q245" s="23">
        <v>-2.6884095058805906E-3</v>
      </c>
      <c r="R245" s="23">
        <v>-2.6784615363806786E-3</v>
      </c>
      <c r="S245" s="23">
        <v>-3.7920675932965071E-3</v>
      </c>
    </row>
    <row r="246" spans="2:19" x14ac:dyDescent="0.25">
      <c r="B246" s="21">
        <v>1.3100000000000009</v>
      </c>
      <c r="C246" s="21">
        <v>1.4946804078515008</v>
      </c>
      <c r="D246" s="21">
        <v>-5.0578360596376299</v>
      </c>
      <c r="G246" s="21">
        <v>1.3100000000000009</v>
      </c>
      <c r="H246" s="23">
        <v>-0.89816491847045188</v>
      </c>
      <c r="I246" s="23">
        <v>-0.91011418306576453</v>
      </c>
      <c r="J246" s="21">
        <v>-1.1949264595312601</v>
      </c>
      <c r="K246" s="23">
        <v>-1.1988250870084378</v>
      </c>
      <c r="N246" s="21">
        <v>1.3100000000000009</v>
      </c>
      <c r="O246" s="21">
        <v>-1.8877104270312637</v>
      </c>
      <c r="P246" s="23">
        <v>-1.4418216168867073E-3</v>
      </c>
      <c r="Q246" s="23">
        <v>-2.6817948758267331E-3</v>
      </c>
      <c r="R246" s="23">
        <v>-2.6718486344447668E-3</v>
      </c>
      <c r="S246" s="23">
        <v>-3.7840489606516172E-3</v>
      </c>
    </row>
    <row r="247" spans="2:19" x14ac:dyDescent="0.25">
      <c r="B247" s="21">
        <v>1.320000000000001</v>
      </c>
      <c r="C247" s="21">
        <v>1.4441020472551245</v>
      </c>
      <c r="D247" s="21">
        <v>-4.8372453507508402</v>
      </c>
      <c r="G247" s="21">
        <v>1.320000000000001</v>
      </c>
      <c r="H247" s="23">
        <v>-0.91013367620315033</v>
      </c>
      <c r="I247" s="23">
        <v>-0.92212178696399016</v>
      </c>
      <c r="J247" s="21">
        <v>-1.1988110760839847</v>
      </c>
      <c r="K247" s="23">
        <v>-1.2026207879232074</v>
      </c>
      <c r="N247" s="21">
        <v>1.320000000000001</v>
      </c>
      <c r="O247" s="21">
        <v>-1.9029226738209017</v>
      </c>
      <c r="P247" s="23">
        <v>-1.4366837480971313E-3</v>
      </c>
      <c r="Q247" s="23">
        <v>-2.6753478358414991E-3</v>
      </c>
      <c r="R247" s="23">
        <v>-2.6654071701260455E-3</v>
      </c>
      <c r="S247" s="23">
        <v>-3.7760366355054976E-3</v>
      </c>
    </row>
    <row r="248" spans="2:19" x14ac:dyDescent="0.25">
      <c r="B248" s="21">
        <v>1.330000000000001</v>
      </c>
      <c r="C248" s="21">
        <v>1.3957295937476162</v>
      </c>
      <c r="D248" s="21">
        <v>-4.6417899734933847</v>
      </c>
      <c r="G248" s="21">
        <v>1.330000000000001</v>
      </c>
      <c r="H248" s="23">
        <v>-0.92214083552318626</v>
      </c>
      <c r="I248" s="23">
        <v>-0.93416690680898229</v>
      </c>
      <c r="J248" s="21">
        <v>-1.2026071285795981</v>
      </c>
      <c r="K248" s="23">
        <v>-1.2063288276127009</v>
      </c>
      <c r="N248" s="21">
        <v>1.330000000000001</v>
      </c>
      <c r="O248" s="21">
        <v>-1.918098562342391</v>
      </c>
      <c r="P248" s="23">
        <v>-1.4319386338130021E-3</v>
      </c>
      <c r="Q248" s="23">
        <v>-2.6690633580794031E-3</v>
      </c>
      <c r="R248" s="23">
        <v>-2.6591320444911762E-3</v>
      </c>
      <c r="S248" s="23">
        <v>-3.7680287516865022E-3</v>
      </c>
    </row>
    <row r="249" spans="2:19" x14ac:dyDescent="0.25">
      <c r="B249" s="21">
        <v>1.340000000000001</v>
      </c>
      <c r="C249" s="21">
        <v>1.3493116940126824</v>
      </c>
      <c r="D249" s="21">
        <v>-4.4673510583910812</v>
      </c>
      <c r="G249" s="21">
        <v>1.340000000000001</v>
      </c>
      <c r="H249" s="23">
        <v>-0.93418551530414773</v>
      </c>
      <c r="I249" s="23">
        <v>-0.94624867044569883</v>
      </c>
      <c r="J249" s="21">
        <v>-1.2063155141551081</v>
      </c>
      <c r="K249" s="23">
        <v>-1.2099500800233971</v>
      </c>
      <c r="N249" s="21">
        <v>1.340000000000001</v>
      </c>
      <c r="O249" s="21">
        <v>-1.9332389512161252</v>
      </c>
      <c r="P249" s="23">
        <v>-1.4275766115922173E-3</v>
      </c>
      <c r="Q249" s="23">
        <v>-2.662936484694671E-3</v>
      </c>
      <c r="R249" s="23">
        <v>-2.6530182235561506E-3</v>
      </c>
      <c r="S249" s="23">
        <v>-3.7600236212956546E-3</v>
      </c>
    </row>
    <row r="250" spans="2:19" x14ac:dyDescent="0.25">
      <c r="B250" s="21">
        <v>1.350000000000001</v>
      </c>
      <c r="C250" s="21">
        <v>1.3046381834287715</v>
      </c>
      <c r="D250" s="21">
        <v>-4.3106725178230016</v>
      </c>
      <c r="G250" s="21">
        <v>1.350000000000001</v>
      </c>
      <c r="H250" s="23">
        <v>-0.94626684327504029</v>
      </c>
      <c r="I250" s="23">
        <v>-0.95836621434417857</v>
      </c>
      <c r="J250" s="21">
        <v>-1.2099371069138269</v>
      </c>
      <c r="K250" s="23">
        <v>-1.2134853968024752</v>
      </c>
      <c r="N250" s="21">
        <v>1.350000000000001</v>
      </c>
      <c r="O250" s="21">
        <v>-1.9483446725597187</v>
      </c>
      <c r="P250" s="23">
        <v>-1.4235879186211137E-3</v>
      </c>
      <c r="Q250" s="23">
        <v>-2.6569623411308303E-3</v>
      </c>
      <c r="R250" s="23">
        <v>-2.6470607519732954E-3</v>
      </c>
      <c r="S250" s="23">
        <v>-3.7520197373818176E-3</v>
      </c>
    </row>
    <row r="251" spans="2:19" x14ac:dyDescent="0.25">
      <c r="B251" s="21">
        <v>1.360000000000001</v>
      </c>
      <c r="C251" s="21">
        <v>1.2615314582505415</v>
      </c>
      <c r="D251" s="21">
        <v>-4.169145189067307</v>
      </c>
      <c r="G251" s="21">
        <v>1.360000000000001</v>
      </c>
      <c r="H251" s="23">
        <v>-0.95838395579362179</v>
      </c>
      <c r="I251" s="23">
        <v>-0.9705186833802012</v>
      </c>
      <c r="J251" s="21">
        <v>-1.2134727586579372</v>
      </c>
      <c r="K251" s="23">
        <v>-1.2169356080538469</v>
      </c>
      <c r="N251" s="21">
        <v>1.360000000000001</v>
      </c>
      <c r="O251" s="21">
        <v>-1.9634165324426194</v>
      </c>
      <c r="P251" s="23">
        <v>-1.4199627206810692E-3</v>
      </c>
      <c r="Q251" s="23">
        <v>-2.6511361473711519E-3</v>
      </c>
      <c r="R251" s="23">
        <v>-2.6412547646774325E-3</v>
      </c>
      <c r="S251" s="23">
        <v>-3.7440157749296633E-3</v>
      </c>
    </row>
    <row r="252" spans="2:19" x14ac:dyDescent="0.25">
      <c r="B252" s="21">
        <v>1.370000000000001</v>
      </c>
      <c r="C252" s="21">
        <v>1.2198400063598684</v>
      </c>
      <c r="D252" s="21">
        <v>-4.0406528630625225</v>
      </c>
      <c r="G252" s="21">
        <v>1.370000000000001</v>
      </c>
      <c r="H252" s="23">
        <v>-0.97053599762718068</v>
      </c>
      <c r="I252" s="23">
        <v>-0.9827052306236238</v>
      </c>
      <c r="J252" s="21">
        <v>-1.2169232996443147</v>
      </c>
      <c r="K252" s="23">
        <v>-1.2203015231147685</v>
      </c>
      <c r="N252" s="21">
        <v>1.370000000000001</v>
      </c>
      <c r="O252" s="21">
        <v>-1.9784553114019867</v>
      </c>
      <c r="P252" s="23">
        <v>-1.4166911388212204E-3</v>
      </c>
      <c r="Q252" s="23">
        <v>-2.6454532273174013E-3</v>
      </c>
      <c r="R252" s="23">
        <v>-2.6355954966570611E-3</v>
      </c>
      <c r="S252" s="23">
        <v>-3.7360105903332542E-3</v>
      </c>
    </row>
    <row r="253" spans="2:19" x14ac:dyDescent="0.25">
      <c r="B253" s="21">
        <v>1.380000000000001</v>
      </c>
      <c r="C253" s="21">
        <v>1.1794334777292432</v>
      </c>
      <c r="D253" s="21">
        <v>-3.9234604181754955</v>
      </c>
      <c r="G253" s="21">
        <v>1.380000000000001</v>
      </c>
      <c r="H253" s="23">
        <v>-0.98272212174097606</v>
      </c>
      <c r="I253" s="23">
        <v>-0.99492501713458548</v>
      </c>
      <c r="J253" s="21">
        <v>-1.2202895393609434</v>
      </c>
      <c r="K253" s="23">
        <v>-1.2235839313504886</v>
      </c>
      <c r="N253" s="21">
        <v>1.380000000000001</v>
      </c>
      <c r="O253" s="21">
        <v>-1.9934617650096795</v>
      </c>
      <c r="P253" s="23">
        <v>-1.4137632738661968E-3</v>
      </c>
      <c r="Q253" s="23">
        <v>-2.6399090164598593E-3</v>
      </c>
      <c r="R253" s="23">
        <v>-2.6300782910119043E-3</v>
      </c>
      <c r="S253" s="23">
        <v>-3.7280032195218891E-3</v>
      </c>
    </row>
    <row r="254" spans="2:19" x14ac:dyDescent="0.25">
      <c r="B254" s="21">
        <v>1.390000000000001</v>
      </c>
      <c r="C254" s="21">
        <v>1.1401988735474882</v>
      </c>
      <c r="D254" s="21">
        <v>-3.8161311914620155</v>
      </c>
      <c r="G254" s="21">
        <v>1.390000000000001</v>
      </c>
      <c r="H254" s="23">
        <v>-0.99494148909453317</v>
      </c>
      <c r="I254" s="23">
        <v>-1.0071772117677471</v>
      </c>
      <c r="J254" s="21">
        <v>-1.2235722673213896</v>
      </c>
      <c r="K254" s="23">
        <v>-1.2267836029645174</v>
      </c>
      <c r="N254" s="21">
        <v>1.390000000000001</v>
      </c>
      <c r="O254" s="21">
        <v>-2.0084366244810781</v>
      </c>
      <c r="P254" s="23">
        <v>-1.4111692288868898E-3</v>
      </c>
      <c r="Q254" s="23">
        <v>-2.6344990679965062E-3</v>
      </c>
      <c r="R254" s="23">
        <v>-2.6246986054532834E-3</v>
      </c>
      <c r="S254" s="23">
        <v>-3.7199928748977477E-3</v>
      </c>
    </row>
    <row r="255" spans="2:19" x14ac:dyDescent="0.25">
      <c r="B255" s="21">
        <v>1.400000000000001</v>
      </c>
      <c r="C255" s="21">
        <v>1.1020375616328679</v>
      </c>
      <c r="D255" s="21">
        <v>-3.7174650289910187</v>
      </c>
      <c r="G255" s="21">
        <v>1.400000000000001</v>
      </c>
      <c r="H255" s="23">
        <v>-1.0071932684459628</v>
      </c>
      <c r="I255" s="23">
        <v>-1.0194609909847119</v>
      </c>
      <c r="J255" s="21">
        <v>-1.2267722538749062</v>
      </c>
      <c r="K255" s="23">
        <v>-1.2299012898221886</v>
      </c>
      <c r="N255" s="21">
        <v>1.400000000000001</v>
      </c>
      <c r="O255" s="21">
        <v>-2.0233805973173187</v>
      </c>
      <c r="P255" s="23">
        <v>-1.4088991297592794E-3</v>
      </c>
      <c r="Q255" s="23">
        <v>-2.6292190575520056E-3</v>
      </c>
      <c r="R255" s="23">
        <v>-2.6194520173966921E-3</v>
      </c>
      <c r="S255" s="23">
        <v>-3.7119789412366692E-3</v>
      </c>
    </row>
    <row r="256" spans="2:19" x14ac:dyDescent="0.25">
      <c r="B256" s="21">
        <v>1.410000000000001</v>
      </c>
      <c r="C256" s="21">
        <v>1.0648629113429577</v>
      </c>
      <c r="D256" s="21">
        <v>-3.6264512074828437</v>
      </c>
      <c r="G256" s="21">
        <v>1.410000000000001</v>
      </c>
      <c r="H256" s="23">
        <v>-1.0194766361644483</v>
      </c>
      <c r="I256" s="23">
        <v>-1.0317755386747467</v>
      </c>
      <c r="J256" s="21">
        <v>-1.2298902510298466</v>
      </c>
      <c r="K256" s="23">
        <v>-1.2329377262852992</v>
      </c>
      <c r="N256" s="21">
        <v>1.410000000000001</v>
      </c>
      <c r="O256" s="21">
        <v>-2.0382943679733323</v>
      </c>
      <c r="P256" s="23">
        <v>-1.4069431439329514E-3</v>
      </c>
      <c r="Q256" s="23">
        <v>-2.6240647866406321E-3</v>
      </c>
      <c r="R256" s="23">
        <v>-2.6143342277894824E-3</v>
      </c>
      <c r="S256" s="23">
        <v>-3.7039609706948822E-3</v>
      </c>
    </row>
    <row r="257" spans="2:19" x14ac:dyDescent="0.25">
      <c r="B257" s="21">
        <v>1.420000000000001</v>
      </c>
      <c r="C257" s="21">
        <v>1.0285983992681293</v>
      </c>
      <c r="D257" s="21">
        <v>-3.5422322137007369</v>
      </c>
      <c r="G257" s="21">
        <v>1.420000000000001</v>
      </c>
      <c r="H257" s="23">
        <v>-1.0317907760510241</v>
      </c>
      <c r="I257" s="23">
        <v>-1.0441200459839057</v>
      </c>
      <c r="J257" s="21">
        <v>-1.2329269932881677</v>
      </c>
      <c r="K257" s="23">
        <v>-1.2358936300556862</v>
      </c>
      <c r="N257" s="21">
        <v>1.420000000000001</v>
      </c>
      <c r="O257" s="21">
        <v>-2.0531785985448541</v>
      </c>
      <c r="P257" s="23">
        <v>-1.4052914975264846E-3</v>
      </c>
      <c r="Q257" s="23">
        <v>-2.6190321850087309E-3</v>
      </c>
      <c r="R257" s="23">
        <v>-2.6093410638081743E-3</v>
      </c>
      <c r="S257" s="23">
        <v>-3.6959386770558326E-3</v>
      </c>
    </row>
    <row r="258" spans="2:19" x14ac:dyDescent="0.25">
      <c r="B258" s="21">
        <v>1.430000000000001</v>
      </c>
      <c r="C258" s="21">
        <v>0.99317607713112199</v>
      </c>
      <c r="D258" s="21">
        <v>-3.4640755615336478</v>
      </c>
      <c r="G258" s="21">
        <v>1.430000000000001</v>
      </c>
      <c r="H258" s="23">
        <v>-1.0441348791677434</v>
      </c>
      <c r="I258" s="23">
        <v>-1.0564937111526322</v>
      </c>
      <c r="J258" s="21">
        <v>-1.2358831984888836</v>
      </c>
      <c r="K258" s="23">
        <v>-1.2387697030257103</v>
      </c>
      <c r="N258" s="21">
        <v>1.430000000000001</v>
      </c>
      <c r="O258" s="21">
        <v>-2.068033929468307</v>
      </c>
      <c r="P258" s="23">
        <v>-1.4039344908617257E-3</v>
      </c>
      <c r="Q258" s="23">
        <v>-2.6141173119844491E-3</v>
      </c>
      <c r="R258" s="23">
        <v>-2.6044684805521497E-3</v>
      </c>
      <c r="S258" s="23">
        <v>-3.6879119293416595E-3</v>
      </c>
    </row>
    <row r="259" spans="2:19" x14ac:dyDescent="0.25">
      <c r="B259" s="21">
        <v>1.4400000000000011</v>
      </c>
      <c r="C259" s="21">
        <v>0.95853532151578547</v>
      </c>
      <c r="D259" s="21">
        <v>-3.3913516349883621</v>
      </c>
      <c r="G259" s="21">
        <v>1.4400000000000011</v>
      </c>
      <c r="H259" s="23">
        <v>-1.0565081436753163</v>
      </c>
      <c r="I259" s="23">
        <v>-1.0688957393619007</v>
      </c>
      <c r="J259" s="21">
        <v>-1.2387595686584327</v>
      </c>
      <c r="K259" s="23">
        <v>-1.2415666321336551</v>
      </c>
      <c r="N259" s="21">
        <v>1.4400000000000011</v>
      </c>
      <c r="O259" s="21">
        <v>-2.0828609802281526</v>
      </c>
      <c r="P259" s="23">
        <v>-1.4028625125437966E-3</v>
      </c>
      <c r="Q259" s="23">
        <v>-2.6093163569536611E-3</v>
      </c>
      <c r="R259" s="23">
        <v>-2.5997125618519678E-3</v>
      </c>
      <c r="S259" s="23">
        <v>-3.6798807449049294E-3</v>
      </c>
    </row>
    <row r="260" spans="2:19" x14ac:dyDescent="0.25">
      <c r="B260" s="21">
        <v>1.4500000000000011</v>
      </c>
      <c r="C260" s="21">
        <v>0.92462180516590187</v>
      </c>
      <c r="D260" s="21">
        <v>-3.3235161017745387</v>
      </c>
      <c r="G260" s="21">
        <v>1.4500000000000011</v>
      </c>
      <c r="H260" s="23">
        <v>-1.0689097746792768</v>
      </c>
      <c r="I260" s="23">
        <v>-1.0813253425879366</v>
      </c>
      <c r="J260" s="21">
        <v>-1.2415567908659761</v>
      </c>
      <c r="K260" s="23">
        <v>-1.2442850902221687</v>
      </c>
      <c r="N260" s="21">
        <v>1.4500000000000011</v>
      </c>
      <c r="O260" s="21">
        <v>-2.0976603500669406</v>
      </c>
      <c r="P260" s="23">
        <v>-1.4020660521875887E-3</v>
      </c>
      <c r="Q260" s="23">
        <v>-2.6046256390729245E-3</v>
      </c>
      <c r="R260" s="23">
        <v>-2.5950695203021154E-3</v>
      </c>
      <c r="S260" s="23">
        <v>-3.6718452821071128E-3</v>
      </c>
    </row>
    <row r="261" spans="2:19" x14ac:dyDescent="0.25">
      <c r="B261" s="21">
        <v>1.4600000000000011</v>
      </c>
      <c r="C261" s="21">
        <v>0.89138664414815649</v>
      </c>
      <c r="D261" s="21">
        <v>-3.2600958311031989</v>
      </c>
      <c r="G261" s="21">
        <v>1.4600000000000011</v>
      </c>
      <c r="H261" s="23">
        <v>-1.0813389840847176</v>
      </c>
      <c r="I261" s="23">
        <v>-1.0937817394655351</v>
      </c>
      <c r="J261" s="21">
        <v>-1.2442755380817436</v>
      </c>
      <c r="K261" s="23">
        <v>-1.2469257368979119</v>
      </c>
      <c r="N261" s="21">
        <v>1.4600000000000011</v>
      </c>
      <c r="O261" s="21">
        <v>-2.1124326186938918</v>
      </c>
      <c r="P261" s="23">
        <v>-1.4015357118862131E-3</v>
      </c>
      <c r="Q261" s="23">
        <v>-2.6000416063211647E-3</v>
      </c>
      <c r="R261" s="23">
        <v>-2.5905356966195868E-3</v>
      </c>
      <c r="S261" s="23">
        <v>-3.6638058326809945E-3</v>
      </c>
    </row>
    <row r="262" spans="2:19" x14ac:dyDescent="0.25">
      <c r="B262" s="21">
        <v>1.4700000000000011</v>
      </c>
      <c r="C262" s="21">
        <v>0.85878568583712456</v>
      </c>
      <c r="D262" s="21">
        <v>-3.2006775249813879</v>
      </c>
      <c r="G262" s="21">
        <v>1.4700000000000011</v>
      </c>
      <c r="H262" s="23">
        <v>-1.0937949904596158</v>
      </c>
      <c r="I262" s="23">
        <v>-1.1062641551599817</v>
      </c>
      <c r="J262" s="21">
        <v>-1.2469164700365953</v>
      </c>
      <c r="K262" s="23">
        <v>-1.2494892193906488</v>
      </c>
      <c r="N262" s="21">
        <v>1.4700000000000011</v>
      </c>
      <c r="O262" s="21">
        <v>-2.1271783469883974</v>
      </c>
      <c r="P262" s="23">
        <v>-1.4012622165105752E-3</v>
      </c>
      <c r="Q262" s="23">
        <v>-2.5955608339842283E-3</v>
      </c>
      <c r="R262" s="23">
        <v>-2.5861075584216494E-3</v>
      </c>
      <c r="S262" s="23">
        <v>-3.6557628138654602E-3</v>
      </c>
    </row>
    <row r="263" spans="2:19" x14ac:dyDescent="0.25">
      <c r="B263" s="21">
        <v>1.4800000000000011</v>
      </c>
      <c r="C263" s="21">
        <v>0.82677891058731068</v>
      </c>
      <c r="D263" s="21">
        <v>-3.1448984702021452</v>
      </c>
      <c r="G263" s="21">
        <v>1.4800000000000011</v>
      </c>
      <c r="H263" s="23">
        <v>-1.1062770189067521</v>
      </c>
      <c r="I263" s="23">
        <v>-1.1187718212475626</v>
      </c>
      <c r="J263" s="21">
        <v>-1.2494802340810354</v>
      </c>
      <c r="K263" s="23">
        <v>-1.2519761734100883</v>
      </c>
      <c r="N263" s="21">
        <v>1.4800000000000011</v>
      </c>
      <c r="O263" s="21">
        <v>-2.14189807769533</v>
      </c>
      <c r="P263" s="23">
        <v>-1.4012364229237231E-3</v>
      </c>
      <c r="Q263" s="23">
        <v>-2.5911800226574122E-3</v>
      </c>
      <c r="R263" s="23">
        <v>-2.5817816985076684E-3</v>
      </c>
      <c r="S263" s="23">
        <v>-3.6477167603928629E-3</v>
      </c>
    </row>
    <row r="264" spans="2:19" x14ac:dyDescent="0.25">
      <c r="B264" s="21">
        <v>1.4900000000000011</v>
      </c>
      <c r="C264" s="21">
        <v>0.79532992588528928</v>
      </c>
      <c r="D264" s="21">
        <v>-3.0924389620390254</v>
      </c>
      <c r="G264" s="21">
        <v>1.4900000000000011</v>
      </c>
      <c r="H264" s="23">
        <v>-1.1187843009442078</v>
      </c>
      <c r="I264" s="23">
        <v>-1.1313039756046277</v>
      </c>
      <c r="J264" s="21">
        <v>-1.2519674660419826</v>
      </c>
      <c r="K264" s="23">
        <v>-1.2543872239988276</v>
      </c>
      <c r="N264" s="21">
        <v>1.4900000000000011</v>
      </c>
      <c r="O264" s="21">
        <v>-2.1565923361095147</v>
      </c>
      <c r="P264" s="23">
        <v>-1.4014493281880717E-3</v>
      </c>
      <c r="Q264" s="23">
        <v>-2.5868959958441529E-3</v>
      </c>
      <c r="R264" s="23">
        <v>-2.5775548327227451E-3</v>
      </c>
      <c r="S264" s="23">
        <v>-3.6396683164004757E-3</v>
      </c>
    </row>
    <row r="265" spans="2:19" x14ac:dyDescent="0.25">
      <c r="B265" s="21">
        <v>1.5000000000000011</v>
      </c>
      <c r="C265" s="21">
        <v>0.76440553626489904</v>
      </c>
      <c r="D265" s="21">
        <v>-3.0430160563214623</v>
      </c>
      <c r="G265" s="21">
        <v>1.5000000000000011</v>
      </c>
      <c r="H265" s="23">
        <v>-1.1313160743944117</v>
      </c>
      <c r="I265" s="23">
        <v>-1.1438598623051683</v>
      </c>
      <c r="J265" s="21">
        <v>-1.254378791075651</v>
      </c>
      <c r="K265" s="23">
        <v>-1.2567229863798091</v>
      </c>
      <c r="N265" s="21">
        <v>1.5000000000000011</v>
      </c>
      <c r="O265" s="21">
        <v>-2.1712616307471428</v>
      </c>
      <c r="P265" s="23">
        <v>-1.4018920768380839E-3</v>
      </c>
      <c r="Q265" s="23">
        <v>-2.5827056972208785E-3</v>
      </c>
      <c r="R265" s="23">
        <v>-2.5734237974729232E-3</v>
      </c>
      <c r="S265" s="23">
        <v>-3.6316182273301908E-3</v>
      </c>
    </row>
    <row r="266" spans="2:19" x14ac:dyDescent="0.25">
      <c r="B266" s="21">
        <v>1.5100000000000011</v>
      </c>
      <c r="C266" s="21">
        <v>0.73397537570168447</v>
      </c>
      <c r="D266" s="21">
        <v>-2.9963783850196339</v>
      </c>
      <c r="G266" s="21">
        <v>1.5100000000000011</v>
      </c>
      <c r="H266" s="23">
        <v>-1.143871583281689</v>
      </c>
      <c r="I266" s="23">
        <v>-1.1564387315268385</v>
      </c>
      <c r="J266" s="21">
        <v>-1.256714824514948</v>
      </c>
      <c r="K266" s="23">
        <v>-1.2589840667967578</v>
      </c>
      <c r="N266" s="21">
        <v>1.5100000000000011</v>
      </c>
      <c r="O266" s="21">
        <v>-2.1859064540022799</v>
      </c>
      <c r="P266" s="23">
        <v>-1.4025559672859247E-3</v>
      </c>
      <c r="Q266" s="23">
        <v>-2.5786061876312662E-3</v>
      </c>
      <c r="R266" s="23">
        <v>-2.5693855469552328E-3</v>
      </c>
      <c r="S266" s="23">
        <v>-3.6235673318730224E-3</v>
      </c>
    </row>
    <row r="267" spans="2:19" x14ac:dyDescent="0.25">
      <c r="B267" s="21">
        <v>1.5200000000000011</v>
      </c>
      <c r="C267" s="21">
        <v>0.70401159185148809</v>
      </c>
      <c r="D267" s="21">
        <v>-2.9523018292836167</v>
      </c>
      <c r="G267" s="21">
        <v>1.5200000000000011</v>
      </c>
      <c r="H267" s="23">
        <v>-1.1564500777382476</v>
      </c>
      <c r="I267" s="23">
        <v>-1.1690398394653463</v>
      </c>
      <c r="J267" s="21">
        <v>-1.2589761727098647</v>
      </c>
      <c r="K267" s="23">
        <v>-1.2611710633461131</v>
      </c>
      <c r="N267" s="21">
        <v>1.5200000000000011</v>
      </c>
      <c r="O267" s="21">
        <v>-2.2005272827869691</v>
      </c>
      <c r="P267" s="23">
        <v>-1.4034324574228908E-3</v>
      </c>
      <c r="Q267" s="23">
        <v>-2.5745946418666132E-3</v>
      </c>
      <c r="R267" s="23">
        <v>-2.5654371501588912E-3</v>
      </c>
      <c r="S267" s="23">
        <v>-3.6155165540081597E-3</v>
      </c>
    </row>
    <row r="268" spans="2:19" x14ac:dyDescent="0.25">
      <c r="B268" s="21">
        <v>1.5300000000000011</v>
      </c>
      <c r="C268" s="21">
        <v>0.67448857355865188</v>
      </c>
      <c r="D268" s="21">
        <v>-2.9105858883799027</v>
      </c>
      <c r="G268" s="21">
        <v>1.5300000000000011</v>
      </c>
      <c r="H268" s="23">
        <v>-1.1690508139185274</v>
      </c>
      <c r="I268" s="23">
        <v>-1.181662448257121</v>
      </c>
      <c r="J268" s="21">
        <v>-1.2611634338593594</v>
      </c>
      <c r="K268" s="23">
        <v>-1.2632845667990149</v>
      </c>
      <c r="N268" s="21">
        <v>1.5300000000000011</v>
      </c>
      <c r="O268" s="21">
        <v>-2.2151245791537395</v>
      </c>
      <c r="P268" s="23">
        <v>-1.4045131694744757E-3</v>
      </c>
      <c r="Q268" s="23">
        <v>-2.5706683452822814E-3</v>
      </c>
      <c r="R268" s="23">
        <v>-2.561575787688002E-3</v>
      </c>
      <c r="S268" s="23">
        <v>-3.6074668951796493E-3</v>
      </c>
    </row>
    <row r="269" spans="2:19" x14ac:dyDescent="0.25">
      <c r="B269" s="21">
        <v>1.5400000000000011</v>
      </c>
      <c r="C269" s="21">
        <v>0.64538271467485286</v>
      </c>
      <c r="D269" s="21">
        <v>-2.8710506169235597</v>
      </c>
      <c r="G269" s="21">
        <v>1.5400000000000011</v>
      </c>
      <c r="H269" s="23">
        <v>-1.1816730539218192</v>
      </c>
      <c r="I269" s="23">
        <v>-1.1943058259101522</v>
      </c>
      <c r="J269" s="21">
        <v>-1.2632771988333056</v>
      </c>
      <c r="K269" s="23">
        <v>-1.2653251614119543</v>
      </c>
      <c r="N269" s="21">
        <v>1.5400000000000011</v>
      </c>
      <c r="O269" s="21">
        <v>-2.2296987908995969</v>
      </c>
      <c r="P269" s="23">
        <v>-1.4057898941631044E-3</v>
      </c>
      <c r="Q269" s="23">
        <v>-2.5668246902948565E-3</v>
      </c>
      <c r="R269" s="23">
        <v>-2.5577987484501734E-3</v>
      </c>
      <c r="S269" s="23">
        <v>-3.5994194266479526E-3</v>
      </c>
    </row>
    <row r="270" spans="2:19" x14ac:dyDescent="0.25">
      <c r="B270" s="21">
        <v>1.5500000000000012</v>
      </c>
      <c r="C270" s="21">
        <v>0.61667220850561721</v>
      </c>
      <c r="D270" s="21">
        <v>-2.8335340289236992</v>
      </c>
      <c r="G270" s="21">
        <v>1.5500000000000012</v>
      </c>
      <c r="H270" s="23">
        <v>-1.1943160657230456</v>
      </c>
      <c r="I270" s="23">
        <v>-1.2069692462428767</v>
      </c>
      <c r="J270" s="21">
        <v>-1.2653180519831102</v>
      </c>
      <c r="K270" s="23">
        <v>-1.2672934257247479</v>
      </c>
      <c r="N270" s="21">
        <v>1.5500000000000012</v>
      </c>
      <c r="O270" s="21">
        <v>-2.2442503521508166</v>
      </c>
      <c r="P270" s="23">
        <v>-1.4072545942284465E-3</v>
      </c>
      <c r="Q270" s="23">
        <v>-2.5630611727990569E-3</v>
      </c>
      <c r="R270" s="23">
        <v>-2.5541034262503907E-3</v>
      </c>
      <c r="S270" s="23">
        <v>-3.5913752820479648E-3</v>
      </c>
    </row>
    <row r="271" spans="2:19" x14ac:dyDescent="0.25">
      <c r="B271" s="21">
        <v>1.5600000000000012</v>
      </c>
      <c r="C271" s="21">
        <v>0.5883368682163802</v>
      </c>
      <c r="D271" s="21">
        <v>-2.7978898874047737</v>
      </c>
      <c r="G271" s="21">
        <v>1.5600000000000012</v>
      </c>
      <c r="H271" s="23">
        <v>-1.206979123111585</v>
      </c>
      <c r="I271" s="23">
        <v>-1.2196519888309816</v>
      </c>
      <c r="J271" s="21">
        <v>-1.2672865719396575</v>
      </c>
      <c r="K271" s="23">
        <v>-1.2691899333445336</v>
      </c>
      <c r="N271" s="21">
        <v>1.5600000000000012</v>
      </c>
      <c r="O271" s="21">
        <v>-2.2587796839280778</v>
      </c>
      <c r="P271" s="23">
        <v>-1.4088994073514374E-3</v>
      </c>
      <c r="Q271" s="23">
        <v>-2.5593753885383877E-3</v>
      </c>
      <c r="R271" s="23">
        <v>-2.5504873163243531E-3</v>
      </c>
      <c r="S271" s="23">
        <v>-3.583335650179896E-3</v>
      </c>
    </row>
    <row r="272" spans="2:19" x14ac:dyDescent="0.25">
      <c r="B272" s="21">
        <v>1.5700000000000012</v>
      </c>
      <c r="C272" s="21">
        <v>0.56035796934233251</v>
      </c>
      <c r="D272" s="21">
        <v>-2.7639858141705052</v>
      </c>
      <c r="G272" s="21">
        <v>1.5700000000000012</v>
      </c>
      <c r="H272" s="23">
        <v>-1.219661505638006</v>
      </c>
      <c r="I272" s="23">
        <v>-1.2323533389619787</v>
      </c>
      <c r="J272" s="21">
        <v>-1.2691833323972821</v>
      </c>
      <c r="K272" s="23">
        <v>-1.2710152537145378</v>
      </c>
      <c r="N272" s="21">
        <v>1.5700000000000012</v>
      </c>
      <c r="O272" s="21">
        <v>-2.2732871946916591</v>
      </c>
      <c r="P272" s="23">
        <v>-1.4107166485250481E-3</v>
      </c>
      <c r="Q272" s="23">
        <v>-2.5557650294592694E-3</v>
      </c>
      <c r="R272" s="23">
        <v>-2.5469480118411806E-3</v>
      </c>
      <c r="S272" s="23">
        <v>-3.5753017680548132E-3</v>
      </c>
    </row>
    <row r="273" spans="2:19" x14ac:dyDescent="0.25">
      <c r="B273" s="21">
        <v>1.5800000000000012</v>
      </c>
      <c r="C273" s="21">
        <v>0.5327181112006274</v>
      </c>
      <c r="D273" s="21">
        <v>-2.7317016666986964</v>
      </c>
      <c r="G273" s="21">
        <v>1.5800000000000012</v>
      </c>
      <c r="H273" s="23">
        <v>-1.2323624985685651</v>
      </c>
      <c r="I273" s="23">
        <v>-1.2450725875973903</v>
      </c>
      <c r="J273" s="21">
        <v>-1.2710089028825176</v>
      </c>
      <c r="K273" s="23">
        <v>-1.2727699528664018</v>
      </c>
      <c r="N273" s="21">
        <v>1.5800000000000012</v>
      </c>
      <c r="O273" s="21">
        <v>-2.2877732808665772</v>
      </c>
      <c r="P273" s="23">
        <v>-1.4126988119115801E-3</v>
      </c>
      <c r="Q273" s="23">
        <v>-2.5522278800738651E-3</v>
      </c>
      <c r="R273" s="23">
        <v>-2.5434832004010591E-3</v>
      </c>
      <c r="S273" s="23">
        <v>-3.5672749142121709E-3</v>
      </c>
    </row>
    <row r="274" spans="2:19" x14ac:dyDescent="0.25">
      <c r="B274" s="21">
        <v>1.5900000000000012</v>
      </c>
      <c r="C274" s="21">
        <v>0.50540109453364046</v>
      </c>
      <c r="D274" s="21">
        <v>-2.7009281389807538</v>
      </c>
      <c r="G274" s="21">
        <v>1.5900000000000012</v>
      </c>
      <c r="H274" s="23">
        <v>-1.2450813928473097</v>
      </c>
      <c r="I274" s="23">
        <v>-1.2578090313423738</v>
      </c>
      <c r="J274" s="21">
        <v>-1.2727638495064091</v>
      </c>
      <c r="K274" s="23">
        <v>-1.2744545941549117</v>
      </c>
      <c r="N274" s="21">
        <v>1.5900000000000012</v>
      </c>
      <c r="O274" s="21">
        <v>-2.3022383273476952</v>
      </c>
      <c r="P274" s="23">
        <v>-1.414838572223436E-3</v>
      </c>
      <c r="Q274" s="23">
        <v>-2.5487618138534704E-3</v>
      </c>
      <c r="R274" s="23">
        <v>-2.5400906605501051E-3</v>
      </c>
      <c r="S274" s="23">
        <v>-3.559256402323106E-3</v>
      </c>
    </row>
    <row r="275" spans="2:19" x14ac:dyDescent="0.25">
      <c r="B275" s="21">
        <v>1.6000000000000012</v>
      </c>
      <c r="C275" s="21">
        <v>0.47839181314383294</v>
      </c>
      <c r="D275" s="21">
        <v>-2.6715655509392029</v>
      </c>
      <c r="G275" s="21">
        <v>1.6000000000000012</v>
      </c>
      <c r="H275" s="23">
        <v>-1.2578174850656163</v>
      </c>
      <c r="I275" s="23">
        <v>-1.2705619724226087</v>
      </c>
      <c r="J275" s="21">
        <v>-1.2744487356992342</v>
      </c>
      <c r="K275" s="23">
        <v>-1.2760697389740066</v>
      </c>
      <c r="N275" s="21">
        <v>1.6000000000000012</v>
      </c>
      <c r="O275" s="21">
        <v>-2.316682707984937</v>
      </c>
      <c r="P275" s="23">
        <v>-1.4171287856621047E-3</v>
      </c>
      <c r="Q275" s="23">
        <v>-2.5453647896706666E-3</v>
      </c>
      <c r="R275" s="23">
        <v>-2.536768258330969E-3</v>
      </c>
      <c r="S275" s="23">
        <v>-3.5512475750893715E-3</v>
      </c>
    </row>
    <row r="276" spans="2:19" x14ac:dyDescent="0.25">
      <c r="B276" s="21">
        <v>1.6100000000000012</v>
      </c>
      <c r="C276" s="21">
        <v>0.45167615763444091</v>
      </c>
      <c r="D276" s="21">
        <v>-2.6435227973155193</v>
      </c>
      <c r="G276" s="21">
        <v>1.6100000000000012</v>
      </c>
      <c r="H276" s="23">
        <v>-1.2705700774389825</v>
      </c>
      <c r="I276" s="23">
        <v>-1.2833307186682477</v>
      </c>
      <c r="J276" s="21">
        <v>-1.2760641229265073</v>
      </c>
      <c r="K276" s="23">
        <v>-1.2776159474530016</v>
      </c>
      <c r="N276" s="21">
        <v>1.6100000000000012</v>
      </c>
      <c r="O276" s="21">
        <v>-2.3311067860488608</v>
      </c>
      <c r="P276" s="23">
        <v>-1.4195624904470184E-3</v>
      </c>
      <c r="Q276" s="23">
        <v>-2.5420348483054253E-3</v>
      </c>
      <c r="R276" s="23">
        <v>-2.5335139438848412E-3</v>
      </c>
      <c r="S276" s="23">
        <v>-3.5432497984449838E-3</v>
      </c>
    </row>
    <row r="277" spans="2:19" x14ac:dyDescent="0.25">
      <c r="B277" s="21">
        <v>1.6200000000000012</v>
      </c>
      <c r="C277" s="21">
        <v>0.42524092966128574</v>
      </c>
      <c r="D277" s="21">
        <v>-2.6167164319581104</v>
      </c>
      <c r="G277" s="21">
        <v>1.6200000000000012</v>
      </c>
      <c r="H277" s="23">
        <v>-1.2833384777908801</v>
      </c>
      <c r="I277" s="23">
        <v>-1.2961145835047321</v>
      </c>
      <c r="J277" s="21">
        <v>-1.2776105713852017</v>
      </c>
      <c r="K277" s="23">
        <v>-1.2790937791319985</v>
      </c>
      <c r="N277" s="21">
        <v>1.6200000000000012</v>
      </c>
      <c r="O277" s="21">
        <v>-2.3455109146769098</v>
      </c>
      <c r="P277" s="23">
        <v>-1.4221329069648628E-3</v>
      </c>
      <c r="Q277" s="23">
        <v>-2.538770109027953E-3</v>
      </c>
      <c r="R277" s="23">
        <v>-2.5303257481180275E-3</v>
      </c>
      <c r="S277" s="23">
        <v>-3.5352644560646806E-3</v>
      </c>
    </row>
    <row r="278" spans="2:19" x14ac:dyDescent="0.25">
      <c r="B278" s="21">
        <v>1.6300000000000012</v>
      </c>
      <c r="C278" s="21">
        <v>0.39907376534170463</v>
      </c>
      <c r="D278" s="21">
        <v>-2.591069867515956</v>
      </c>
      <c r="G278" s="21">
        <v>1.6300000000000012</v>
      </c>
      <c r="H278" s="23">
        <v>-1.2961219995434661</v>
      </c>
      <c r="I278" s="23">
        <v>-1.3089128859502577</v>
      </c>
      <c r="J278" s="21">
        <v>-1.2790886406791682</v>
      </c>
      <c r="K278" s="23">
        <v>-1.280503793615513</v>
      </c>
      <c r="N278" s="21">
        <v>1.6300000000000012</v>
      </c>
      <c r="O278" s="21">
        <v>-2.3598954373007488</v>
      </c>
      <c r="P278" s="23">
        <v>-1.4248334375668733E-3</v>
      </c>
      <c r="Q278" s="23">
        <v>-2.5355687662680228E-3</v>
      </c>
      <c r="R278" s="23">
        <v>-2.527201779443483E-3</v>
      </c>
      <c r="S278" s="23">
        <v>-3.5272929441807432E-3</v>
      </c>
    </row>
    <row r="279" spans="2:19" x14ac:dyDescent="0.25">
      <c r="B279" s="21">
        <v>1.6400000000000012</v>
      </c>
      <c r="C279" s="21">
        <v>0.37316306666654508</v>
      </c>
      <c r="D279" s="21">
        <v>-2.5665126738572774</v>
      </c>
      <c r="G279" s="21">
        <v>1.6400000000000012</v>
      </c>
      <c r="H279" s="23">
        <v>-1.3089199617149394</v>
      </c>
      <c r="I279" s="23">
        <v>-1.3217249506196671</v>
      </c>
      <c r="J279" s="21">
        <v>-1.2804988904727697</v>
      </c>
      <c r="K279" s="23">
        <v>-1.2818465512033865</v>
      </c>
      <c r="N279" s="21">
        <v>1.6400000000000012</v>
      </c>
      <c r="O279" s="21">
        <v>-2.374260688055136</v>
      </c>
      <c r="P279" s="23">
        <v>-1.4276576660408437E-3</v>
      </c>
      <c r="Q279" s="23">
        <v>-2.5324290863791296E-3</v>
      </c>
      <c r="R279" s="23">
        <v>-2.5241402206059838E-3</v>
      </c>
      <c r="S279" s="23">
        <v>-3.5193366667078153E-3</v>
      </c>
    </row>
    <row r="280" spans="2:19" x14ac:dyDescent="0.25">
      <c r="B280" s="21">
        <v>1.6500000000000012</v>
      </c>
      <c r="C280" s="21">
        <v>0.34749793992797229</v>
      </c>
      <c r="D280" s="21">
        <v>-2.5429799612399719</v>
      </c>
      <c r="G280" s="21">
        <v>1.6500000000000012</v>
      </c>
      <c r="H280" s="23">
        <v>-1.3217316889233202</v>
      </c>
      <c r="I280" s="23">
        <v>-1.3345501077345383</v>
      </c>
      <c r="J280" s="21">
        <v>-1.2818418811218097</v>
      </c>
      <c r="K280" s="23">
        <v>-1.2831226134981142</v>
      </c>
      <c r="N280" s="21">
        <v>1.6500000000000012</v>
      </c>
      <c r="O280" s="21">
        <v>-2.3886069921688344</v>
      </c>
      <c r="P280" s="23">
        <v>-1.4305993567823212E-3</v>
      </c>
      <c r="Q280" s="23">
        <v>-2.5293494045033841E-3</v>
      </c>
      <c r="R280" s="23">
        <v>-2.5211393255974578E-3</v>
      </c>
      <c r="S280" s="23">
        <v>-3.5113970306732039E-3</v>
      </c>
    </row>
    <row r="281" spans="2:19" x14ac:dyDescent="0.25">
      <c r="B281" s="21">
        <v>1.6600000000000013</v>
      </c>
      <c r="C281" s="21">
        <v>0.32206814031557257</v>
      </c>
      <c r="D281" s="21">
        <v>-2.5204118364824084</v>
      </c>
      <c r="G281" s="21">
        <v>1.6600000000000013</v>
      </c>
      <c r="H281" s="23">
        <v>-1.3345565113964197</v>
      </c>
      <c r="I281" s="23">
        <v>-1.3473876931392286</v>
      </c>
      <c r="J281" s="21">
        <v>-1.2831181742808806</v>
      </c>
      <c r="K281" s="23">
        <v>-1.2843325439877655</v>
      </c>
      <c r="N281" s="21">
        <v>1.6600000000000013</v>
      </c>
      <c r="O281" s="21">
        <v>-2.4029346663381004</v>
      </c>
      <c r="P281" s="23">
        <v>-1.4336524536882921E-3</v>
      </c>
      <c r="Q281" s="23">
        <v>-2.5263281215416526E-3</v>
      </c>
      <c r="R281" s="23">
        <v>-2.5181974166674542E-3</v>
      </c>
      <c r="S281" s="23">
        <v>-3.5034754419485396E-3</v>
      </c>
    </row>
    <row r="282" spans="2:19" x14ac:dyDescent="0.25">
      <c r="B282" s="21">
        <v>1.6700000000000013</v>
      </c>
      <c r="C282" s="21">
        <v>0.29686402195074846</v>
      </c>
      <c r="D282" s="21">
        <v>-2.4987529222145315</v>
      </c>
      <c r="G282" s="21">
        <v>1.6700000000000013</v>
      </c>
      <c r="H282" s="23">
        <v>-1.347393764987763</v>
      </c>
      <c r="I282" s="23">
        <v>-1.360237048322626</v>
      </c>
      <c r="J282" s="21">
        <v>-1.2843283334863056</v>
      </c>
      <c r="K282" s="23">
        <v>-1.2854769086037188</v>
      </c>
      <c r="N282" s="21">
        <v>1.6700000000000013</v>
      </c>
      <c r="O282" s="21">
        <v>-2.4172440190833111</v>
      </c>
      <c r="P282" s="23">
        <v>-1.4368110787953481E-3</v>
      </c>
      <c r="Q282" s="23">
        <v>-2.5233637012320076E-3</v>
      </c>
      <c r="R282" s="23">
        <v>-2.5153128814324093E-3</v>
      </c>
      <c r="S282" s="23">
        <v>-3.4955733012773673E-3</v>
      </c>
    </row>
    <row r="283" spans="2:19" x14ac:dyDescent="0.25">
      <c r="B283" s="21">
        <v>1.6800000000000013</v>
      </c>
      <c r="C283" s="21">
        <v>0.27187649272860315</v>
      </c>
      <c r="D283" s="21">
        <v>-2.4779519308050371</v>
      </c>
      <c r="G283" s="21">
        <v>1.6800000000000013</v>
      </c>
      <c r="H283" s="23">
        <v>-1.3602427911982131</v>
      </c>
      <c r="I283" s="23">
        <v>-1.3730975204453522</v>
      </c>
      <c r="J283" s="21">
        <v>-1.2854729247139076</v>
      </c>
      <c r="K283" s="23">
        <v>-1.2865562762525056</v>
      </c>
      <c r="N283" s="21">
        <v>1.6800000000000013</v>
      </c>
      <c r="O283" s="21">
        <v>-2.4315353510893152</v>
      </c>
      <c r="P283" s="23">
        <v>-1.4400695306828501E-3</v>
      </c>
      <c r="Q283" s="23">
        <v>-2.5204546673382204E-3</v>
      </c>
      <c r="R283" s="23">
        <v>-2.5124841700859711E-3</v>
      </c>
      <c r="S283" s="23">
        <v>-3.4876920005918748E-3</v>
      </c>
    </row>
    <row r="284" spans="2:19" x14ac:dyDescent="0.25">
      <c r="B284" s="21">
        <v>1.6900000000000013</v>
      </c>
      <c r="C284" s="21">
        <v>0.24709697342055278</v>
      </c>
      <c r="D284" s="21">
        <v>-2.4579612858199447</v>
      </c>
      <c r="G284" s="21">
        <v>1.6900000000000013</v>
      </c>
      <c r="H284" s="23">
        <v>-1.3731029372030452</v>
      </c>
      <c r="I284" s="23">
        <v>-1.385968462372154</v>
      </c>
      <c r="J284" s="21">
        <v>-1.2865525169108845</v>
      </c>
      <c r="K284" s="23">
        <v>-1.2875712193210989</v>
      </c>
      <c r="N284" s="21">
        <v>1.6900000000000013</v>
      </c>
      <c r="O284" s="21">
        <v>-2.4458089555300968</v>
      </c>
      <c r="P284" s="23">
        <v>-1.4434222826607227E-3</v>
      </c>
      <c r="Q284" s="23">
        <v>-2.5175996009491122E-3</v>
      </c>
      <c r="R284" s="23">
        <v>-2.5097097927116747E-3</v>
      </c>
      <c r="S284" s="23">
        <v>-3.4798329196111437E-3</v>
      </c>
    </row>
    <row r="285" spans="2:19" x14ac:dyDescent="0.25">
      <c r="B285" s="21">
        <v>1.7000000000000013</v>
      </c>
      <c r="C285" s="21">
        <v>0.22251736056235333</v>
      </c>
      <c r="D285" s="21">
        <v>-2.4387367849185897</v>
      </c>
      <c r="G285" s="21">
        <v>1.7000000000000013</v>
      </c>
      <c r="H285" s="23">
        <v>-1.3859735558842052</v>
      </c>
      <c r="I285" s="23">
        <v>-1.3988492327092166</v>
      </c>
      <c r="J285" s="21">
        <v>-1.2875676825011382</v>
      </c>
      <c r="K285" s="23">
        <v>-1.2885223141550395</v>
      </c>
      <c r="N285" s="21">
        <v>1.7000000000000013</v>
      </c>
      <c r="O285" s="21">
        <v>-2.4600651183783597</v>
      </c>
      <c r="P285" s="23">
        <v>-1.4468639807603365E-3</v>
      </c>
      <c r="Q285" s="23">
        <v>-2.5147971378884706E-3</v>
      </c>
      <c r="R285" s="23">
        <v>-2.5069883166983441E-3</v>
      </c>
      <c r="S285" s="23">
        <v>-3.4719974227121367E-3</v>
      </c>
    </row>
    <row r="286" spans="2:19" x14ac:dyDescent="0.25">
      <c r="B286" s="21">
        <v>1.7100000000000013</v>
      </c>
      <c r="C286" s="21">
        <v>0.19812999271316742</v>
      </c>
      <c r="D286" s="21">
        <v>-2.4202372989726904</v>
      </c>
      <c r="G286" s="21">
        <v>1.7100000000000013</v>
      </c>
      <c r="H286" s="23">
        <v>-1.3988540058674861</v>
      </c>
      <c r="I286" s="23">
        <v>-1.4117391958461205</v>
      </c>
      <c r="J286" s="21">
        <v>-1.2885189978634481</v>
      </c>
      <c r="K286" s="23">
        <v>-1.2894101415088712</v>
      </c>
      <c r="N286" s="21">
        <v>1.7100000000000013</v>
      </c>
      <c r="O286" s="21">
        <v>-2.4743041187006258</v>
      </c>
      <c r="P286" s="23">
        <v>-1.4503894415459093E-3</v>
      </c>
      <c r="Q286" s="23">
        <v>-2.5120459662347485E-3</v>
      </c>
      <c r="R286" s="23">
        <v>-2.5043183642577743E-3</v>
      </c>
      <c r="S286" s="23">
        <v>-3.4641868560645363E-3</v>
      </c>
    </row>
    <row r="287" spans="2:19" x14ac:dyDescent="0.25">
      <c r="B287" s="21">
        <v>1.7200000000000013</v>
      </c>
      <c r="C287" s="21">
        <v>0.17392761972344051</v>
      </c>
      <c r="D287" s="21">
        <v>-2.4024245029332043</v>
      </c>
      <c r="G287" s="21">
        <v>1.7200000000000013</v>
      </c>
      <c r="H287" s="23">
        <v>-1.4117436515643478</v>
      </c>
      <c r="I287" s="23">
        <v>-1.4246377220021673</v>
      </c>
      <c r="J287" s="21">
        <v>-1.2894070437819511</v>
      </c>
      <c r="K287" s="23">
        <v>-1.290235286968378</v>
      </c>
      <c r="N287" s="21">
        <v>1.7200000000000013</v>
      </c>
      <c r="O287" s="21">
        <v>-2.4885262289384484</v>
      </c>
      <c r="P287" s="23">
        <v>-1.4539936497631812E-3</v>
      </c>
      <c r="Q287" s="23">
        <v>-2.509344823948891E-3</v>
      </c>
      <c r="R287" s="23">
        <v>-2.5016986100437938E-3</v>
      </c>
      <c r="S287" s="23">
        <v>-3.456402545019313E-3</v>
      </c>
    </row>
    <row r="288" spans="2:19" x14ac:dyDescent="0.25">
      <c r="B288" s="21">
        <v>1.7300000000000013</v>
      </c>
      <c r="C288" s="21">
        <v>0.14990337469410847</v>
      </c>
      <c r="D288" s="21">
        <v>-2.3852626345926842</v>
      </c>
      <c r="G288" s="21">
        <v>1.7300000000000013</v>
      </c>
      <c r="H288" s="23">
        <v>-1.4246418632180995</v>
      </c>
      <c r="I288" s="23">
        <v>-1.4375441872767838</v>
      </c>
      <c r="J288" s="21">
        <v>-1.2902324058684407</v>
      </c>
      <c r="K288" s="23">
        <v>-1.2909983413442252</v>
      </c>
      <c r="N288" s="21">
        <v>1.7300000000000013</v>
      </c>
      <c r="O288" s="21">
        <v>-2.5027317151763349</v>
      </c>
      <c r="P288" s="23">
        <v>-1.4576717558407561E-3</v>
      </c>
      <c r="Q288" s="23">
        <v>-2.5066924966081743E-3</v>
      </c>
      <c r="R288" s="23">
        <v>-2.4991277788709394E-3</v>
      </c>
      <c r="S288" s="23">
        <v>-3.4486457917410635E-3</v>
      </c>
    </row>
    <row r="289" spans="2:19" x14ac:dyDescent="0.25">
      <c r="B289" s="21">
        <v>1.7400000000000013</v>
      </c>
      <c r="C289" s="21">
        <v>0.12605074834818164</v>
      </c>
      <c r="D289" s="21">
        <v>-2.3687182779177598</v>
      </c>
      <c r="G289" s="21">
        <v>1.7400000000000013</v>
      </c>
      <c r="H289" s="23">
        <v>-1.4375480169541628</v>
      </c>
      <c r="I289" s="23">
        <v>-1.4504579737037233</v>
      </c>
      <c r="J289" s="21">
        <v>-1.2909956749560623</v>
      </c>
      <c r="K289" s="23">
        <v>-1.2916999010366261</v>
      </c>
      <c r="N289" s="21">
        <v>1.7400000000000013</v>
      </c>
      <c r="O289" s="21">
        <v>-2.5169208373969547</v>
      </c>
      <c r="P289" s="23">
        <v>-1.4614190732593132E-3</v>
      </c>
      <c r="Q289" s="23">
        <v>-2.5040878152435943E-3</v>
      </c>
      <c r="R289" s="23">
        <v>-2.4966046435308639E-3</v>
      </c>
      <c r="S289" s="23">
        <v>-3.4409178730735886E-3</v>
      </c>
    </row>
    <row r="290" spans="2:19" x14ac:dyDescent="0.25">
      <c r="B290" s="21">
        <v>1.7500000000000013</v>
      </c>
      <c r="C290" s="21">
        <v>0.10236356556900404</v>
      </c>
      <c r="D290" s="21">
        <v>-2.3527601680734076</v>
      </c>
      <c r="G290" s="21">
        <v>1.7500000000000013</v>
      </c>
      <c r="H290" s="23">
        <v>-1.4504614948341263</v>
      </c>
      <c r="I290" s="23">
        <v>-1.4633784693087668</v>
      </c>
      <c r="J290" s="21">
        <v>-1.2916974474640488</v>
      </c>
      <c r="K290" s="23">
        <v>-1.2923405683707454</v>
      </c>
      <c r="N290" s="21">
        <v>1.7500000000000013</v>
      </c>
      <c r="O290" s="21">
        <v>-2.5310938497242068</v>
      </c>
      <c r="P290" s="23">
        <v>-1.4652310758027467E-3</v>
      </c>
      <c r="Q290" s="23">
        <v>-2.5015296542780139E-3</v>
      </c>
      <c r="R290" s="23">
        <v>-2.4941280227040474E-3</v>
      </c>
      <c r="S290" s="23">
        <v>-3.4332200386281556E-3</v>
      </c>
    </row>
    <row r="291" spans="2:19" x14ac:dyDescent="0.25">
      <c r="B291" s="21">
        <v>1.7600000000000013</v>
      </c>
      <c r="C291" s="21">
        <v>7.8835963888269966E-2</v>
      </c>
      <c r="D291" s="21">
        <v>-2.3373590156410566</v>
      </c>
      <c r="G291" s="21">
        <v>1.7600000000000013</v>
      </c>
      <c r="H291" s="23">
        <v>-1.4633816849133003</v>
      </c>
      <c r="I291" s="23">
        <v>-1.4763050681706322</v>
      </c>
      <c r="J291" s="21">
        <v>-1.2923383257331933</v>
      </c>
      <c r="K291" s="23">
        <v>-1.2929209519026053</v>
      </c>
      <c r="N291" s="21">
        <v>1.7600000000000013</v>
      </c>
      <c r="O291" s="21">
        <v>-2.5452510006547007</v>
      </c>
      <c r="P291" s="23">
        <v>-1.4691033947044089E-3</v>
      </c>
      <c r="Q291" s="23">
        <v>-2.4990169295616839E-3</v>
      </c>
      <c r="R291" s="23">
        <v>-2.491696778964248E-3</v>
      </c>
      <c r="S291" s="23">
        <v>-3.4255535090834139E-3</v>
      </c>
    </row>
    <row r="292" spans="2:19" x14ac:dyDescent="0.25">
      <c r="B292" s="21">
        <v>1.7700000000000014</v>
      </c>
      <c r="C292" s="21">
        <v>5.5462373731859402E-2</v>
      </c>
      <c r="D292" s="21">
        <v>-2.322487347857253</v>
      </c>
      <c r="G292" s="21">
        <v>1.7700000000000014</v>
      </c>
      <c r="H292" s="23">
        <v>-1.4763079813014794</v>
      </c>
      <c r="I292" s="23">
        <v>-1.4892371704847978</v>
      </c>
      <c r="J292" s="21">
        <v>-1.2929189183318339</v>
      </c>
      <c r="K292" s="23">
        <v>-1.2934416666953259</v>
      </c>
      <c r="N292" s="21">
        <v>1.7700000000000014</v>
      </c>
      <c r="O292" s="21">
        <v>-2.5593925332781882</v>
      </c>
      <c r="P292" s="23">
        <v>-1.473031815701498E-3</v>
      </c>
      <c r="Q292" s="23">
        <v>-2.4965485965022668E-3</v>
      </c>
      <c r="R292" s="23">
        <v>-2.4893098168726983E-3</v>
      </c>
      <c r="S292" s="23">
        <v>-3.417919474686741E-3</v>
      </c>
    </row>
    <row r="293" spans="2:19" x14ac:dyDescent="0.25">
      <c r="B293" s="21">
        <v>1.7800000000000014</v>
      </c>
      <c r="C293" s="21">
        <v>3.2237500253286873E-2</v>
      </c>
      <c r="D293" s="21">
        <v>-2.3081193649774043</v>
      </c>
      <c r="G293" s="21">
        <v>1.7800000000000014</v>
      </c>
      <c r="H293" s="23">
        <v>-1.4892397842266152</v>
      </c>
      <c r="I293" s="23">
        <v>-1.5021741826299368</v>
      </c>
      <c r="J293" s="21">
        <v>-1.2934398403321714</v>
      </c>
      <c r="K293" s="23">
        <v>-1.2939033345655957</v>
      </c>
      <c r="N293" s="21">
        <v>1.7800000000000014</v>
      </c>
      <c r="O293" s="21">
        <v>-2.5735186854874756</v>
      </c>
      <c r="P293" s="23">
        <v>-1.4770122760092866E-3</v>
      </c>
      <c r="Q293" s="23">
        <v>-2.4941236482854288E-3</v>
      </c>
      <c r="R293" s="23">
        <v>-2.4869660811591972E-3</v>
      </c>
      <c r="S293" s="23">
        <v>-3.4103190939456683E-3</v>
      </c>
    </row>
    <row r="294" spans="2:19" x14ac:dyDescent="0.25">
      <c r="B294" s="21">
        <v>1.7900000000000014</v>
      </c>
      <c r="C294" s="21">
        <v>9.1563066035128295E-3</v>
      </c>
      <c r="D294" s="21">
        <v>-2.2942308101075999</v>
      </c>
      <c r="G294" s="21">
        <v>1.7900000000000014</v>
      </c>
      <c r="H294" s="23">
        <v>-1.502176500101104</v>
      </c>
      <c r="I294" s="23">
        <v>-1.5151155172366724</v>
      </c>
      <c r="J294" s="21">
        <v>-1.2939017135568274</v>
      </c>
      <c r="K294" s="23">
        <v>-1.2943065843003363</v>
      </c>
      <c r="N294" s="21">
        <v>1.7900000000000014</v>
      </c>
      <c r="O294" s="21">
        <v>-2.5876296901783151</v>
      </c>
      <c r="P294" s="23">
        <v>-1.4810408612267987E-3</v>
      </c>
      <c r="Q294" s="23">
        <v>-2.4917411141827952E-3</v>
      </c>
      <c r="R294" s="23">
        <v>-2.4846645549868643E-3</v>
      </c>
      <c r="S294" s="23">
        <v>-3.4027534924993006E-3</v>
      </c>
    </row>
    <row r="295" spans="2:19" x14ac:dyDescent="0.25">
      <c r="B295" s="21">
        <v>1.8000000000000014</v>
      </c>
      <c r="C295" s="21">
        <v>-1.378600149756317E-2</v>
      </c>
      <c r="D295" s="21">
        <v>-2.2807988510525985</v>
      </c>
      <c r="G295" s="21">
        <v>1.8000000000000014</v>
      </c>
      <c r="H295" s="23">
        <v>-1.5151175415903899</v>
      </c>
      <c r="I295" s="23">
        <v>-1.528060593258346</v>
      </c>
      <c r="J295" s="21">
        <v>-1.2943051667956009</v>
      </c>
      <c r="K295" s="23">
        <v>-1.2946520518435931</v>
      </c>
      <c r="N295" s="21">
        <v>1.8000000000000014</v>
      </c>
      <c r="O295" s="21">
        <v>-2.6017257754397671</v>
      </c>
      <c r="P295" s="23">
        <v>-1.48511380218448E-3</v>
      </c>
      <c r="Q295" s="23">
        <v>-2.4894000579436244E-3</v>
      </c>
      <c r="R295" s="23">
        <v>-2.4824042582974131E-3</v>
      </c>
      <c r="S295" s="23">
        <v>-3.395223762159057E-3</v>
      </c>
    </row>
    <row r="296" spans="2:19" x14ac:dyDescent="0.25">
      <c r="B296" s="21">
        <v>1.8100000000000014</v>
      </c>
      <c r="C296" s="21">
        <v>-3.6593990008089154E-2</v>
      </c>
      <c r="D296" s="21">
        <v>-2.2678019729050676</v>
      </c>
      <c r="G296" s="21">
        <v>1.8100000000000014</v>
      </c>
      <c r="H296" s="23">
        <v>-1.5280623276835859</v>
      </c>
      <c r="I296" s="23">
        <v>-1.5410088360435104</v>
      </c>
      <c r="J296" s="21">
        <v>-1.2946508359924547</v>
      </c>
      <c r="K296" s="23">
        <v>-1.294940380453742</v>
      </c>
      <c r="N296" s="21">
        <v>1.8100000000000014</v>
      </c>
      <c r="O296" s="21">
        <v>-2.6158071647355006</v>
      </c>
      <c r="P296" s="23">
        <v>-1.4892274717442189E-3</v>
      </c>
      <c r="Q296" s="23">
        <v>-2.4870995762664022E-3</v>
      </c>
      <c r="R296" s="23">
        <v>-2.4801842462337234E-3</v>
      </c>
      <c r="S296" s="23">
        <v>-3.387730960108473E-3</v>
      </c>
    </row>
    <row r="297" spans="2:19" x14ac:dyDescent="0.25">
      <c r="B297" s="21">
        <v>1.8200000000000014</v>
      </c>
      <c r="C297" s="21">
        <v>-5.9272009737139829E-2</v>
      </c>
      <c r="D297" s="21">
        <v>-2.2552198802541015</v>
      </c>
      <c r="G297" s="21">
        <v>1.8200000000000014</v>
      </c>
      <c r="H297" s="23">
        <v>-1.5410102837658168</v>
      </c>
      <c r="I297" s="23">
        <v>-1.553959677409845</v>
      </c>
      <c r="J297" s="21">
        <v>-1.2949393644028211</v>
      </c>
      <c r="K297" s="23">
        <v>-1.2951722208311749</v>
      </c>
      <c r="N297" s="21">
        <v>1.8200000000000014</v>
      </c>
      <c r="O297" s="21">
        <v>-2.6298740770764812</v>
      </c>
      <c r="P297" s="23">
        <v>-1.4933783815610597E-3</v>
      </c>
      <c r="Q297" s="23">
        <v>-2.4848387973470847E-3</v>
      </c>
      <c r="R297" s="23">
        <v>-2.4780036076365438E-3</v>
      </c>
      <c r="S297" s="23">
        <v>-3.3802761082522086E-3</v>
      </c>
    </row>
    <row r="298" spans="2:19" x14ac:dyDescent="0.25">
      <c r="B298" s="21">
        <v>1.8300000000000014</v>
      </c>
      <c r="C298" s="21">
        <v>-8.1824208539680837E-2</v>
      </c>
      <c r="D298" s="21">
        <v>-2.243033408023694</v>
      </c>
      <c r="G298" s="21">
        <v>1.8300000000000014</v>
      </c>
      <c r="H298" s="23">
        <v>-1.5539608416919868</v>
      </c>
      <c r="I298" s="23">
        <v>-1.5669125557192007</v>
      </c>
      <c r="J298" s="21">
        <v>-1.2951714027213961</v>
      </c>
      <c r="K298" s="23">
        <v>-1.2953482312166926</v>
      </c>
      <c r="N298" s="21">
        <v>1.8300000000000014</v>
      </c>
      <c r="O298" s="21">
        <v>-2.6439267271854812</v>
      </c>
      <c r="P298" s="23">
        <v>-1.4975631788158048E-3</v>
      </c>
      <c r="Q298" s="23">
        <v>-2.4826168795001806E-3</v>
      </c>
      <c r="R298" s="23">
        <v>-2.475861463611965E-3</v>
      </c>
      <c r="S298" s="23">
        <v>-3.3728601927044541E-3</v>
      </c>
    </row>
    <row r="299" spans="2:19" x14ac:dyDescent="0.25">
      <c r="B299" s="21">
        <v>1.8400000000000014</v>
      </c>
      <c r="C299" s="21">
        <v>-0.10425454261991778</v>
      </c>
      <c r="D299" s="21">
        <v>-2.231224440067022</v>
      </c>
      <c r="G299" s="21">
        <v>1.8400000000000014</v>
      </c>
      <c r="H299" s="23">
        <v>-1.5669134398616773</v>
      </c>
      <c r="I299" s="23">
        <v>-1.5798669159534837</v>
      </c>
      <c r="J299" s="21">
        <v>-1.2953476091806377</v>
      </c>
      <c r="K299" s="23">
        <v>-1.2954690774608901</v>
      </c>
      <c r="N299" s="21">
        <v>1.8400000000000014</v>
      </c>
      <c r="O299" s="21">
        <v>-2.6579653256538176</v>
      </c>
      <c r="P299" s="23">
        <v>-1.5017786429267677E-3</v>
      </c>
      <c r="Q299" s="23">
        <v>-2.4804330098493308E-3</v>
      </c>
      <c r="R299" s="23">
        <v>-2.47375696616678E-3</v>
      </c>
      <c r="S299" s="23">
        <v>-3.365484163407287E-3</v>
      </c>
    </row>
    <row r="300" spans="2:19" x14ac:dyDescent="0.25">
      <c r="B300" s="21">
        <v>1.8500000000000014</v>
      </c>
      <c r="C300" s="21">
        <v>-0.12656678702058799</v>
      </c>
      <c r="D300" s="21">
        <v>-2.2197758347426633</v>
      </c>
      <c r="G300" s="21">
        <v>1.8500000000000014</v>
      </c>
      <c r="H300" s="23">
        <v>-1.5798675232948849</v>
      </c>
      <c r="I300" s="23">
        <v>-1.5928222097910876</v>
      </c>
      <c r="J300" s="21">
        <v>-1.2954686496202703</v>
      </c>
      <c r="K300" s="23">
        <v>-1.2955354330648938</v>
      </c>
      <c r="N300" s="21">
        <v>1.8500000000000014</v>
      </c>
      <c r="O300" s="21">
        <v>-2.6719900790907203</v>
      </c>
      <c r="P300" s="23">
        <v>-1.5060216822488494E-3</v>
      </c>
      <c r="Q300" s="23">
        <v>-2.4782864030840008E-3</v>
      </c>
      <c r="R300" s="23">
        <v>-2.4716892969083941E-3</v>
      </c>
      <c r="S300" s="23">
        <v>-3.3581489338699792E-3</v>
      </c>
    </row>
    <row r="301" spans="2:19" x14ac:dyDescent="0.25">
      <c r="B301" s="21">
        <v>1.8600000000000014</v>
      </c>
      <c r="C301" s="21">
        <v>-0.14876454536801462</v>
      </c>
      <c r="D301" s="21">
        <v>-2.2086713567863994</v>
      </c>
      <c r="G301" s="21">
        <v>1.8600000000000014</v>
      </c>
      <c r="H301" s="23">
        <v>-1.5928225437083108</v>
      </c>
      <c r="I301" s="23">
        <v>-1.6057778956835922</v>
      </c>
      <c r="J301" s="21">
        <v>-1.2955351975281344</v>
      </c>
      <c r="K301" s="23">
        <v>-1.2955479791928635</v>
      </c>
      <c r="N301" s="21">
        <v>1.8600000000000014</v>
      </c>
      <c r="O301" s="21">
        <v>-2.6860011902656993</v>
      </c>
      <c r="P301" s="23">
        <v>-1.5102893307670372E-3</v>
      </c>
      <c r="Q301" s="23">
        <v>-2.4761763002789073E-3</v>
      </c>
      <c r="R301" s="23">
        <v>-2.4696576658064236E-3</v>
      </c>
      <c r="S301" s="23">
        <v>-3.3508553810202837E-3</v>
      </c>
    </row>
    <row r="302" spans="2:19" x14ac:dyDescent="0.25">
      <c r="B302" s="21">
        <v>1.8700000000000014</v>
      </c>
      <c r="C302" s="21">
        <v>-0.1708512589358786</v>
      </c>
      <c r="D302" s="21">
        <v>-2.1978956148687301</v>
      </c>
      <c r="G302" s="21">
        <v>1.8700000000000014</v>
      </c>
      <c r="H302" s="23">
        <v>-1.6057779595919157</v>
      </c>
      <c r="I302" s="23">
        <v>-1.6187334389324439</v>
      </c>
      <c r="J302" s="21">
        <v>-1.2955479340528149</v>
      </c>
      <c r="K302" s="23">
        <v>-1.2955074046567387</v>
      </c>
      <c r="N302" s="21">
        <v>1.8700000000000014</v>
      </c>
      <c r="O302" s="21">
        <v>-2.6999988582442738</v>
      </c>
      <c r="P302" s="23">
        <v>-1.5145787447915305E-3</v>
      </c>
      <c r="Q302" s="23">
        <v>-2.4741019677730494E-3</v>
      </c>
      <c r="R302" s="23">
        <v>-2.467661310012905E-3</v>
      </c>
      <c r="S302" s="23">
        <v>-3.3436043451595585E-3</v>
      </c>
    </row>
    <row r="303" spans="2:19" x14ac:dyDescent="0.25">
      <c r="B303" s="21">
        <v>1.8800000000000014</v>
      </c>
      <c r="C303" s="21">
        <v>-0.19283021508456591</v>
      </c>
      <c r="D303" s="21">
        <v>-2.1874340042952443</v>
      </c>
      <c r="G303" s="21">
        <v>1.8800000000000014</v>
      </c>
      <c r="H303" s="23">
        <v>-1.6187332362854634</v>
      </c>
      <c r="I303" s="23">
        <v>-1.6316883117653485</v>
      </c>
      <c r="J303" s="21">
        <v>-1.2955075479885116</v>
      </c>
      <c r="K303" s="23">
        <v>-1.2954144058737673</v>
      </c>
      <c r="N303" s="21">
        <v>1.8800000000000014</v>
      </c>
      <c r="O303" s="21">
        <v>-2.713983278517401</v>
      </c>
      <c r="P303" s="23">
        <v>-1.5188871996608194E-3</v>
      </c>
      <c r="Q303" s="23">
        <v>-2.472062696105233E-3</v>
      </c>
      <c r="R303" s="23">
        <v>-2.4656994927385561E-3</v>
      </c>
      <c r="S303" s="23">
        <v>-3.3363966300132509E-3</v>
      </c>
    </row>
    <row r="304" spans="2:19" x14ac:dyDescent="0.25">
      <c r="B304" s="21">
        <v>1.8900000000000015</v>
      </c>
      <c r="C304" s="21">
        <v>-0.21470455512751835</v>
      </c>
      <c r="D304" s="21">
        <v>-2.1772726543658232</v>
      </c>
      <c r="G304" s="21">
        <v>1.8900000000000015</v>
      </c>
      <c r="H304" s="23">
        <v>-1.6316878460547748</v>
      </c>
      <c r="I304" s="23">
        <v>-1.6446419934121017</v>
      </c>
      <c r="J304" s="21">
        <v>-1.2954147357326948</v>
      </c>
      <c r="K304" s="23">
        <v>-1.2952696867974116</v>
      </c>
      <c r="N304" s="21">
        <v>1.8900000000000015</v>
      </c>
      <c r="O304" s="21">
        <v>-2.7279546431249324</v>
      </c>
      <c r="P304" s="23">
        <v>-1.5232120864586219E-3</v>
      </c>
      <c r="Q304" s="23">
        <v>-2.4700577990031079E-3</v>
      </c>
      <c r="R304" s="23">
        <v>-2.4637715021819384E-3</v>
      </c>
      <c r="S304" s="23">
        <v>-3.3292330028694269E-3</v>
      </c>
    </row>
    <row r="305" spans="2:19" x14ac:dyDescent="0.25">
      <c r="B305" s="21">
        <v>1.9000000000000015</v>
      </c>
      <c r="C305" s="21">
        <v>-0.23647728167117657</v>
      </c>
      <c r="D305" s="21">
        <v>-2.1673983799603733</v>
      </c>
      <c r="G305" s="21">
        <v>1.9000000000000015</v>
      </c>
      <c r="H305" s="23">
        <v>-1.6446412681674254</v>
      </c>
      <c r="I305" s="23">
        <v>-1.6575939701795968</v>
      </c>
      <c r="J305" s="21">
        <v>-1.295270201217146</v>
      </c>
      <c r="K305" s="23">
        <v>-1.2950739588222822</v>
      </c>
      <c r="N305" s="21">
        <v>1.9000000000000015</v>
      </c>
      <c r="O305" s="21">
        <v>-2.7419131407734012</v>
      </c>
      <c r="P305" s="23">
        <v>-1.5275509087503746E-3</v>
      </c>
      <c r="Q305" s="23">
        <v>-2.4680866124228837E-3</v>
      </c>
      <c r="R305" s="23">
        <v>-2.4618766505093152E-3</v>
      </c>
      <c r="S305" s="23">
        <v>-3.3221141947975901E-3</v>
      </c>
    </row>
    <row r="306" spans="2:19" x14ac:dyDescent="0.25">
      <c r="B306" s="21">
        <v>1.9100000000000015</v>
      </c>
      <c r="C306" s="21">
        <v>-0.25815126547078032</v>
      </c>
      <c r="D306" s="21">
        <v>-2.1577986369643467</v>
      </c>
      <c r="G306" s="21">
        <v>1.9100000000000015</v>
      </c>
      <c r="H306" s="23">
        <v>-1.6575929889676226</v>
      </c>
      <c r="I306" s="23">
        <v>-1.6705437355257529</v>
      </c>
      <c r="J306" s="21">
        <v>-1.2950746558130233</v>
      </c>
      <c r="K306" s="23">
        <v>-1.2948279406638046</v>
      </c>
      <c r="N306" s="21">
        <v>1.9100000000000015</v>
      </c>
      <c r="O306" s="21">
        <v>-2.7558589569484382</v>
      </c>
      <c r="P306" s="23">
        <v>-1.5319012793442834E-3</v>
      </c>
      <c r="Q306" s="23">
        <v>-2.4661484936369894E-3</v>
      </c>
      <c r="R306" s="23">
        <v>-2.460014272882317E-3</v>
      </c>
      <c r="S306" s="23">
        <v>-3.3150409009410462E-3</v>
      </c>
    </row>
    <row r="307" spans="2:19" x14ac:dyDescent="0.25">
      <c r="B307" s="21">
        <v>1.9200000000000015</v>
      </c>
      <c r="C307" s="21">
        <v>-0.2797292518404238</v>
      </c>
      <c r="D307" s="21">
        <v>-2.1484614811875575</v>
      </c>
      <c r="G307" s="21">
        <v>1.9200000000000015</v>
      </c>
      <c r="H307" s="23">
        <v>-1.6705425019500069</v>
      </c>
      <c r="I307" s="23">
        <v>-1.6834907901321134</v>
      </c>
      <c r="J307" s="21">
        <v>-1.2948288182106671</v>
      </c>
      <c r="K307" s="23">
        <v>-1.2945323582133783</v>
      </c>
      <c r="N307" s="21">
        <v>1.9200000000000015</v>
      </c>
      <c r="O307" s="21">
        <v>-2.7697922740220902</v>
      </c>
      <c r="P307" s="23">
        <v>-1.5362609170815813E-3</v>
      </c>
      <c r="Q307" s="23">
        <v>-2.4642428203671351E-3</v>
      </c>
      <c r="R307" s="23">
        <v>-2.4581837265312484E-3</v>
      </c>
      <c r="S307" s="23">
        <v>-3.3080137808759297E-3</v>
      </c>
    </row>
    <row r="308" spans="2:19" x14ac:dyDescent="0.25">
      <c r="B308" s="21">
        <v>1.9300000000000015</v>
      </c>
      <c r="C308" s="21">
        <v>-0.30121386665229938</v>
      </c>
      <c r="D308" s="21">
        <v>-2.1393755304653319</v>
      </c>
      <c r="G308" s="21">
        <v>1.9300000000000015</v>
      </c>
      <c r="H308" s="23">
        <v>-1.6834893078321271</v>
      </c>
      <c r="I308" s="23">
        <v>-1.6964346419748761</v>
      </c>
      <c r="J308" s="21">
        <v>-1.2945334142748948</v>
      </c>
      <c r="K308" s="23">
        <v>-1.2941879443698263</v>
      </c>
      <c r="N308" s="21">
        <v>1.9300000000000015</v>
      </c>
      <c r="O308" s="21">
        <v>-2.7837132713553037</v>
      </c>
      <c r="P308" s="23">
        <v>-1.5406276436604959E-3</v>
      </c>
      <c r="Q308" s="23">
        <v>-2.4623689899601195E-3</v>
      </c>
      <c r="R308" s="23">
        <v>-2.4563843898715563E-3</v>
      </c>
      <c r="S308" s="23">
        <v>-3.3010334590307874E-3</v>
      </c>
    </row>
    <row r="309" spans="2:19" x14ac:dyDescent="0.25">
      <c r="B309" s="21">
        <v>1.9400000000000015</v>
      </c>
      <c r="C309" s="21">
        <v>-0.32260762195695269</v>
      </c>
      <c r="D309" s="21">
        <v>-2.1305299296625373</v>
      </c>
      <c r="G309" s="21">
        <v>1.9400000000000015</v>
      </c>
      <c r="H309" s="23">
        <v>-1.6964329146253507</v>
      </c>
      <c r="I309" s="23">
        <v>-1.7093748063941168</v>
      </c>
      <c r="J309" s="21">
        <v>-1.2941891768765945</v>
      </c>
      <c r="K309" s="23">
        <v>-1.2937954388479953</v>
      </c>
      <c r="N309" s="21">
        <v>1.9400000000000015</v>
      </c>
      <c r="O309" s="21">
        <v>-2.797622125395828</v>
      </c>
      <c r="P309" s="23">
        <v>-1.5449993804975931E-3</v>
      </c>
      <c r="Q309" s="23">
        <v>-2.4605264186042873E-3</v>
      </c>
      <c r="R309" s="23">
        <v>-2.4546156616613159E-3</v>
      </c>
      <c r="S309" s="23">
        <v>-3.2941005251605018E-3</v>
      </c>
    </row>
    <row r="310" spans="2:19" x14ac:dyDescent="0.25">
      <c r="B310" s="21">
        <v>1.9500000000000015</v>
      </c>
      <c r="C310" s="21">
        <v>-0.34391292125357809</v>
      </c>
      <c r="D310" s="21">
        <v>-2.1219143183289679</v>
      </c>
      <c r="G310" s="21">
        <v>1.9500000000000015</v>
      </c>
      <c r="H310" s="23">
        <v>-1.7093728377039736</v>
      </c>
      <c r="I310" s="23">
        <v>-1.7223108061609882</v>
      </c>
      <c r="J310" s="21">
        <v>-1.2937968457014648</v>
      </c>
      <c r="K310" s="23">
        <v>-1.2933555879653889</v>
      </c>
      <c r="N310" s="21">
        <v>1.9500000000000015</v>
      </c>
      <c r="O310" s="21">
        <v>-2.8115190097717684</v>
      </c>
      <c r="P310" s="23">
        <v>-1.5493741456302295E-3</v>
      </c>
      <c r="Q310" s="23">
        <v>-2.4587145405841207E-3</v>
      </c>
      <c r="R310" s="23">
        <v>-2.4528769601976489E-3</v>
      </c>
      <c r="S310" s="23">
        <v>-3.2872155348690891E-3</v>
      </c>
    </row>
    <row r="311" spans="2:19" x14ac:dyDescent="0.25">
      <c r="B311" s="21">
        <v>1.9600000000000015</v>
      </c>
      <c r="C311" s="21">
        <v>-0.36513206443686774</v>
      </c>
      <c r="D311" s="21">
        <v>-2.1135188007793695</v>
      </c>
      <c r="G311" s="21">
        <v>1.9600000000000015</v>
      </c>
      <c r="H311" s="23">
        <v>-1.722308599872308</v>
      </c>
      <c r="I311" s="23">
        <v>-1.7352421715426758</v>
      </c>
      <c r="J311" s="21">
        <v>-1.2933571670367898</v>
      </c>
      <c r="K311" s="23">
        <v>-1.2928691444077802</v>
      </c>
      <c r="N311" s="21">
        <v>1.9600000000000015</v>
      </c>
      <c r="O311" s="21">
        <v>-2.8254040953810162</v>
      </c>
      <c r="P311" s="23">
        <v>-1.5537500506632362E-3</v>
      </c>
      <c r="Q311" s="23">
        <v>-2.4569328075710536E-3</v>
      </c>
      <c r="R311" s="23">
        <v>-2.4511677225499922E-3</v>
      </c>
      <c r="S311" s="23">
        <v>-3.280379010175923E-3</v>
      </c>
    </row>
    <row r="312" spans="2:19" x14ac:dyDescent="0.25">
      <c r="B312" s="21">
        <v>1.9700000000000015</v>
      </c>
      <c r="C312" s="21">
        <v>-0.38626725244466142</v>
      </c>
      <c r="D312" s="21">
        <v>-2.1053339183934812</v>
      </c>
      <c r="G312" s="21">
        <v>1.9700000000000015</v>
      </c>
      <c r="H312" s="23">
        <v>-1.7352397314295309</v>
      </c>
      <c r="I312" s="23">
        <v>-1.7481684403649029</v>
      </c>
      <c r="J312" s="21">
        <v>-1.2928708935371966</v>
      </c>
      <c r="K312" s="23">
        <v>-1.2923368669747584</v>
      </c>
      <c r="N312" s="21">
        <v>1.9700000000000015</v>
      </c>
      <c r="O312" s="21">
        <v>-2.839277550476766</v>
      </c>
      <c r="P312" s="23">
        <v>-1.5581252977628194E-3</v>
      </c>
      <c r="Q312" s="23">
        <v>-2.4551806879483983E-3</v>
      </c>
      <c r="R312" s="23">
        <v>-2.449487403828385E-3</v>
      </c>
      <c r="S312" s="23">
        <v>-3.2735914401205084E-3</v>
      </c>
    </row>
    <row r="313" spans="2:19" x14ac:dyDescent="0.25">
      <c r="B313" s="21">
        <v>1.9800000000000015</v>
      </c>
      <c r="C313" s="21">
        <v>-0.40732059162859624</v>
      </c>
      <c r="D313" s="21">
        <v>-2.0973506239511241</v>
      </c>
      <c r="G313" s="21">
        <v>1.9800000000000015</v>
      </c>
      <c r="H313" s="23">
        <v>-1.7481657702320907</v>
      </c>
      <c r="I313" s="23">
        <v>-1.7610891580717942</v>
      </c>
      <c r="J313" s="21">
        <v>-1.2923387839703446</v>
      </c>
      <c r="K313" s="23">
        <v>-1.2917595203062338</v>
      </c>
      <c r="N313" s="21">
        <v>1.9800000000000015</v>
      </c>
      <c r="O313" s="21">
        <v>-2.8531395407493214</v>
      </c>
      <c r="P313" s="23">
        <v>-1.5624981767000281E-3</v>
      </c>
      <c r="Q313" s="23">
        <v>-2.4534576661684689E-3</v>
      </c>
      <c r="R313" s="23">
        <v>-2.4478354764849476E-3</v>
      </c>
      <c r="S313" s="23">
        <v>-3.2668532814010024E-3</v>
      </c>
    </row>
    <row r="314" spans="2:19" x14ac:dyDescent="0.25">
      <c r="B314" s="21">
        <v>1.9900000000000015</v>
      </c>
      <c r="C314" s="21">
        <v>-0.42829409786810746</v>
      </c>
      <c r="D314" s="21">
        <v>-2.0895602578349575</v>
      </c>
      <c r="G314" s="21">
        <v>1.9900000000000015</v>
      </c>
      <c r="H314" s="23">
        <v>-1.7610862617534737</v>
      </c>
      <c r="I314" s="23">
        <v>-1.7740038777829095</v>
      </c>
      <c r="J314" s="21">
        <v>-1.2917616029435723</v>
      </c>
      <c r="K314" s="23">
        <v>-1.2911378745909108</v>
      </c>
      <c r="N314" s="21">
        <v>1.9900000000000015</v>
      </c>
      <c r="O314" s="21">
        <v>-2.8669902294043794</v>
      </c>
      <c r="P314" s="23">
        <v>-1.5668670619463467E-3</v>
      </c>
      <c r="Q314" s="23">
        <v>-2.4517632421401565E-3</v>
      </c>
      <c r="R314" s="23">
        <v>-2.4462114296467754E-3</v>
      </c>
      <c r="S314" s="23">
        <v>-3.2601649590421051E-3</v>
      </c>
    </row>
    <row r="315" spans="2:19" x14ac:dyDescent="0.25">
      <c r="B315" s="21">
        <v>2.0000000000000013</v>
      </c>
      <c r="C315" s="21">
        <v>-0.44918970044645701</v>
      </c>
      <c r="D315" s="21">
        <v>-2.0819545259491727</v>
      </c>
      <c r="G315" s="21">
        <v>2.0000000000000013</v>
      </c>
      <c r="H315" s="23">
        <v>-1.7740007591411462</v>
      </c>
      <c r="I315" s="23">
        <v>-1.7869121603472713</v>
      </c>
      <c r="J315" s="21">
        <v>-1.2911401206125142</v>
      </c>
      <c r="K315" s="23">
        <v>-1.290472705257808</v>
      </c>
      <c r="N315" s="21">
        <v>2.0000000000000013</v>
      </c>
      <c r="O315" s="21">
        <v>-2.8808297772379685</v>
      </c>
      <c r="P315" s="23">
        <v>-1.5712304098231423E-3</v>
      </c>
      <c r="Q315" s="23">
        <v>-2.4500969306452342E-3</v>
      </c>
      <c r="R315" s="23">
        <v>-2.4446147684787775E-3</v>
      </c>
      <c r="S315" s="23">
        <v>-3.253526867088209E-3</v>
      </c>
    </row>
    <row r="316" spans="2:19" x14ac:dyDescent="0.25">
      <c r="B316" s="21">
        <v>2.0100000000000011</v>
      </c>
      <c r="C316" s="21">
        <v>-0.47000924570594871</v>
      </c>
      <c r="D316" s="21">
        <v>-2.0745254792164647</v>
      </c>
      <c r="G316" s="21">
        <v>2.0100000000000011</v>
      </c>
      <c r="H316" s="23">
        <v>-1.7869088232704977</v>
      </c>
      <c r="I316" s="23">
        <v>-1.7998135743942254</v>
      </c>
      <c r="J316" s="21">
        <v>-1.2904751123727616</v>
      </c>
      <c r="K316" s="23">
        <v>-1.2897647926518987</v>
      </c>
      <c r="N316" s="21">
        <v>2.0100000000000011</v>
      </c>
      <c r="O316" s="21">
        <v>-2.8946583427082162</v>
      </c>
      <c r="P316" s="23">
        <v>-1.5755867557068026E-3</v>
      </c>
      <c r="Q316" s="23">
        <v>-2.448458260781741E-3</v>
      </c>
      <c r="R316" s="23">
        <v>-2.4430450135746857E-3</v>
      </c>
      <c r="S316" s="23">
        <v>-3.2469393693180968E-3</v>
      </c>
    </row>
    <row r="317" spans="2:19" x14ac:dyDescent="0.25">
      <c r="B317" s="21">
        <v>2.0200000000000009</v>
      </c>
      <c r="C317" s="21">
        <v>-0.49075450049811337</v>
      </c>
      <c r="D317" s="21">
        <v>-2.0672654945281814</v>
      </c>
      <c r="G317" s="21">
        <v>2.0200000000000009</v>
      </c>
      <c r="H317" s="23">
        <v>-1.7998100227956211</v>
      </c>
      <c r="I317" s="23">
        <v>-1.8127076963809776</v>
      </c>
      <c r="J317" s="21">
        <v>-1.2897673585356433</v>
      </c>
      <c r="K317" s="23">
        <v>-1.2890149216949764</v>
      </c>
      <c r="N317" s="21">
        <v>2.0200000000000009</v>
      </c>
      <c r="O317" s="21">
        <v>-2.9084760820041007</v>
      </c>
      <c r="P317" s="23">
        <v>-1.5799347112910617E-3</v>
      </c>
      <c r="Q317" s="23">
        <v>-2.4468467754330996E-3</v>
      </c>
      <c r="R317" s="23">
        <v>-2.441501700375047E-3</v>
      </c>
      <c r="S317" s="23">
        <v>-3.2404027999773347E-3</v>
      </c>
    </row>
    <row r="318" spans="2:19" x14ac:dyDescent="0.25">
      <c r="B318" s="21">
        <v>2.0300000000000007</v>
      </c>
      <c r="C318" s="21">
        <v>-0.51142715544339523</v>
      </c>
      <c r="D318" s="21">
        <v>-2.0601672570338496</v>
      </c>
      <c r="G318" s="21">
        <v>2.0300000000000007</v>
      </c>
      <c r="H318" s="23">
        <v>-1.8127039341967741</v>
      </c>
      <c r="I318" s="23">
        <v>-1.8255941106366664</v>
      </c>
      <c r="J318" s="21">
        <v>-1.2890176439892287</v>
      </c>
      <c r="K318" s="23">
        <v>-1.2882238815328584</v>
      </c>
      <c r="N318" s="21">
        <v>2.0300000000000007</v>
      </c>
      <c r="O318" s="21">
        <v>-2.9222831491113399</v>
      </c>
      <c r="P318" s="23">
        <v>-1.5842729619075923E-3</v>
      </c>
      <c r="Q318" s="23">
        <v>-2.4452620307613159E-3</v>
      </c>
      <c r="R318" s="23">
        <v>-2.4399843786106394E-3</v>
      </c>
      <c r="S318" s="23">
        <v>-3.2339174645253633E-3</v>
      </c>
    </row>
    <row r="319" spans="2:19" x14ac:dyDescent="0.25">
      <c r="B319" s="21">
        <v>2.0400000000000005</v>
      </c>
      <c r="C319" s="21">
        <v>-0.53202882801373375</v>
      </c>
      <c r="D319" s="21">
        <v>-2.0532237436663867</v>
      </c>
      <c r="G319" s="21">
        <v>2.0400000000000005</v>
      </c>
      <c r="H319" s="23">
        <v>-1.8255901418243845</v>
      </c>
      <c r="I319" s="23">
        <v>-1.8384724094028411</v>
      </c>
      <c r="J319" s="21">
        <v>-1.2882267578456672</v>
      </c>
      <c r="K319" s="23">
        <v>-1.2873924651700652</v>
      </c>
      <c r="N319" s="21">
        <v>2.0400000000000005</v>
      </c>
      <c r="O319" s="21">
        <v>-2.9360796958755628</v>
      </c>
      <c r="P319" s="23">
        <v>-1.5886002639060499E-3</v>
      </c>
      <c r="Q319" s="23">
        <v>-2.4437035957230861E-3</v>
      </c>
      <c r="R319" s="23">
        <v>-2.4384926117699975E-3</v>
      </c>
      <c r="S319" s="23">
        <v>-3.2274836403939303E-3</v>
      </c>
    </row>
    <row r="320" spans="2:19" x14ac:dyDescent="0.25">
      <c r="B320" s="21">
        <v>2.0500000000000003</v>
      </c>
      <c r="C320" s="21">
        <v>-0.55256106545039763</v>
      </c>
      <c r="D320" s="21">
        <v>-2.0464282078084617</v>
      </c>
      <c r="G320" s="21">
        <v>2.0500000000000003</v>
      </c>
      <c r="H320" s="23">
        <v>-1.8384682379394632</v>
      </c>
      <c r="I320" s="23">
        <v>-1.8513421928702232</v>
      </c>
      <c r="J320" s="21">
        <v>-1.2873954930760023</v>
      </c>
      <c r="K320" s="23">
        <v>-1.2865214690931013</v>
      </c>
      <c r="N320" s="21">
        <v>2.0500000000000003</v>
      </c>
      <c r="O320" s="21">
        <v>-2.9498658720628961</v>
      </c>
      <c r="P320" s="23">
        <v>-1.5929154420942085E-3</v>
      </c>
      <c r="Q320" s="23">
        <v>-2.4421710516075524E-3</v>
      </c>
      <c r="R320" s="23">
        <v>-2.4370259765900161E-3</v>
      </c>
      <c r="S320" s="23">
        <v>-3.2211015777542651E-3</v>
      </c>
    </row>
    <row r="321" spans="2:19" x14ac:dyDescent="0.25">
      <c r="B321" s="21">
        <v>2.06</v>
      </c>
      <c r="C321" s="21">
        <v>-0.57302534752848222</v>
      </c>
      <c r="D321" s="21">
        <v>-2.039774165013633</v>
      </c>
      <c r="G321" s="21">
        <v>2.06</v>
      </c>
      <c r="H321" s="23">
        <v>-1.8513378227503088</v>
      </c>
      <c r="I321" s="23">
        <v>-1.8642030692116447</v>
      </c>
      <c r="J321" s="21">
        <v>-1.2865246461335824</v>
      </c>
      <c r="K321" s="23">
        <v>-1.2856116928834966</v>
      </c>
      <c r="N321" s="21">
        <v>2.06</v>
      </c>
      <c r="O321" s="21">
        <v>-2.9636418254180925</v>
      </c>
      <c r="P321" s="23">
        <v>-1.5972173872388672E-3</v>
      </c>
      <c r="Q321" s="23">
        <v>-2.4406639915944064E-3</v>
      </c>
      <c r="R321" s="23">
        <v>-2.4355840625682242E-3</v>
      </c>
      <c r="S321" s="23">
        <v>-3.2147715002901695E-3</v>
      </c>
    </row>
    <row r="322" spans="2:19" x14ac:dyDescent="0.25">
      <c r="B322" s="21">
        <v>2.0699999999999998</v>
      </c>
      <c r="C322" s="21">
        <v>-0.59342308917861852</v>
      </c>
      <c r="D322" s="21">
        <v>-2.0332553797033222</v>
      </c>
      <c r="G322" s="21">
        <v>2.0699999999999998</v>
      </c>
      <c r="H322" s="23">
        <v>-1.8641985044453941</v>
      </c>
      <c r="I322" s="23">
        <v>-1.8770546546110665</v>
      </c>
      <c r="J322" s="21">
        <v>-1.2856150165672273</v>
      </c>
      <c r="K322" s="23">
        <v>-1.2846639388217249</v>
      </c>
      <c r="N322" s="21">
        <v>2.0699999999999998</v>
      </c>
      <c r="O322" s="21">
        <v>-2.9774077017203275</v>
      </c>
      <c r="P322" s="23">
        <v>-1.6015050536280198E-3</v>
      </c>
      <c r="Q322" s="23">
        <v>-2.43918202033139E-3</v>
      </c>
      <c r="R322" s="23">
        <v>-2.4341664714958131E-3</v>
      </c>
      <c r="S322" s="23">
        <v>-3.2084936059746699E-3</v>
      </c>
    </row>
    <row r="323" spans="2:19" x14ac:dyDescent="0.25">
      <c r="B323" s="21">
        <v>2.0799999999999996</v>
      </c>
      <c r="C323" s="21">
        <v>-0.61375564297565177</v>
      </c>
      <c r="D323" s="21">
        <v>-2.0268658527673269</v>
      </c>
      <c r="G323" s="21">
        <v>2.0799999999999996</v>
      </c>
      <c r="H323" s="23">
        <v>-1.877049899222339</v>
      </c>
      <c r="I323" s="23">
        <v>-1.8898965732885917</v>
      </c>
      <c r="J323" s="21">
        <v>-1.2846674066252726</v>
      </c>
      <c r="K323" s="23">
        <v>-1.2836790114831669</v>
      </c>
      <c r="N323" s="21">
        <v>2.0799999999999996</v>
      </c>
      <c r="O323" s="21">
        <v>-2.9911636448367704</v>
      </c>
      <c r="P323" s="23">
        <v>-1.6057774566942506E-3</v>
      </c>
      <c r="Q323" s="23">
        <v>-2.437724753530014E-3</v>
      </c>
      <c r="R323" s="23">
        <v>-2.4327728170103185E-3</v>
      </c>
      <c r="S323" s="23">
        <v>-3.2022680678480994E-3</v>
      </c>
    </row>
    <row r="324" spans="2:19" x14ac:dyDescent="0.25">
      <c r="B324" s="21">
        <v>2.0899999999999994</v>
      </c>
      <c r="C324" s="21">
        <v>-0.63402430150332501</v>
      </c>
      <c r="D324" s="21">
        <v>-2.0205998100016438</v>
      </c>
      <c r="G324" s="21">
        <v>2.0899999999999994</v>
      </c>
      <c r="H324" s="23">
        <v>-1.8898916313128813</v>
      </c>
      <c r="I324" s="23">
        <v>-1.9027284575213979</v>
      </c>
      <c r="J324" s="21">
        <v>-1.2836826208516519</v>
      </c>
      <c r="K324" s="23">
        <v>-1.2826577173272351</v>
      </c>
      <c r="N324" s="21">
        <v>2.0899999999999994</v>
      </c>
      <c r="O324" s="21">
        <v>-3.0049097967740463</v>
      </c>
      <c r="P324" s="23">
        <v>-1.6100336706998313E-3</v>
      </c>
      <c r="Q324" s="23">
        <v>-2.4362918175785671E-3</v>
      </c>
      <c r="R324" s="23">
        <v>-2.4314027241669565E-3</v>
      </c>
      <c r="S324" s="23">
        <v>-3.1960950347954291E-3</v>
      </c>
    </row>
    <row r="325" spans="2:19" x14ac:dyDescent="0.25">
      <c r="B325" s="21">
        <v>2.0999999999999992</v>
      </c>
      <c r="C325" s="21">
        <v>-0.65423029960334145</v>
      </c>
      <c r="D325" s="21">
        <v>-2.0144516913227783</v>
      </c>
      <c r="G325" s="21">
        <v>2.0999999999999992</v>
      </c>
      <c r="H325" s="23">
        <v>-1.9027233330037758</v>
      </c>
      <c r="I325" s="23">
        <v>-1.9155499476605271</v>
      </c>
      <c r="J325" s="21">
        <v>-1.2826614656751378</v>
      </c>
      <c r="K325" s="23">
        <v>-1.2816008642807892</v>
      </c>
      <c r="N325" s="21">
        <v>2.0999999999999992</v>
      </c>
      <c r="O325" s="21">
        <v>-3.0186462977276829</v>
      </c>
      <c r="P325" s="23">
        <v>-1.6142728264831908E-3</v>
      </c>
      <c r="Q325" s="23">
        <v>-2.4348828491715102E-3</v>
      </c>
      <c r="R325" s="23">
        <v>-2.4300558290277358E-3</v>
      </c>
      <c r="S325" s="23">
        <v>-3.1899746323211329E-3</v>
      </c>
    </row>
    <row r="326" spans="2:19" x14ac:dyDescent="0.25">
      <c r="B326" s="21">
        <v>2.109999999999999</v>
      </c>
      <c r="C326" s="21">
        <v>-0.67437481651656928</v>
      </c>
      <c r="D326" s="21">
        <v>-2.0084161407026908</v>
      </c>
      <c r="G326" s="21">
        <v>2.109999999999999</v>
      </c>
      <c r="H326" s="23">
        <v>-1.9155446446535556</v>
      </c>
      <c r="I326" s="23">
        <v>-1.9283606921434842</v>
      </c>
      <c r="J326" s="21">
        <v>-1.2816047489928659</v>
      </c>
      <c r="K326" s="23">
        <v>-1.2805092613169549</v>
      </c>
      <c r="N326" s="21">
        <v>2.109999999999999</v>
      </c>
      <c r="O326" s="21">
        <v>-3.0323732861296442</v>
      </c>
      <c r="P326" s="23">
        <v>-1.6184941092666318E-3</v>
      </c>
      <c r="Q326" s="23">
        <v>-2.4334974949544088E-3</v>
      </c>
      <c r="R326" s="23">
        <v>-2.4287317782674587E-3</v>
      </c>
      <c r="S326" s="23">
        <v>-3.1839069633196959E-3</v>
      </c>
    </row>
    <row r="327" spans="2:19" x14ac:dyDescent="0.25">
      <c r="B327" s="21">
        <v>2.1199999999999988</v>
      </c>
      <c r="C327" s="21">
        <v>-0.69445897792359623</v>
      </c>
      <c r="D327" s="21">
        <v>-2.0024879967729809</v>
      </c>
      <c r="G327" s="21">
        <v>2.1199999999999988</v>
      </c>
      <c r="H327" s="23">
        <v>-1.9283552147051046</v>
      </c>
      <c r="I327" s="23">
        <v>-1.9411603475025974</v>
      </c>
      <c r="J327" s="21">
        <v>-1.2805132797492629</v>
      </c>
      <c r="K327" s="23">
        <v>-1.279383718030443</v>
      </c>
      <c r="N327" s="21">
        <v>2.1199999999999988</v>
      </c>
      <c r="O327" s="21">
        <v>-3.0460908986940409</v>
      </c>
      <c r="P327" s="23">
        <v>-1.6226967565250981E-3</v>
      </c>
      <c r="Q327" s="23">
        <v>-2.4321354111834829E-3</v>
      </c>
      <c r="R327" s="23">
        <v>-2.427430228795787E-3</v>
      </c>
      <c r="S327" s="23">
        <v>-3.1778921088405666E-3</v>
      </c>
    </row>
    <row r="328" spans="2:19" x14ac:dyDescent="0.25">
      <c r="B328" s="21">
        <v>2.1299999999999986</v>
      </c>
      <c r="C328" s="21">
        <v>-0.71448385789132607</v>
      </c>
      <c r="D328" s="21">
        <v>-1.9966622840509749</v>
      </c>
      <c r="G328" s="21">
        <v>2.1299999999999986</v>
      </c>
      <c r="H328" s="23">
        <v>-1.9411546996940032</v>
      </c>
      <c r="I328" s="23">
        <v>-1.9539485783691179</v>
      </c>
      <c r="J328" s="21">
        <v>-1.2793878675114649</v>
      </c>
      <c r="K328" s="23">
        <v>-1.2782250442104399</v>
      </c>
      <c r="N328" s="21">
        <v>2.1299999999999986</v>
      </c>
      <c r="O328" s="21">
        <v>-3.0597992704611028</v>
      </c>
      <c r="P328" s="23">
        <v>-1.626880055915395E-3</v>
      </c>
      <c r="Q328" s="23">
        <v>-2.430796263399137E-3</v>
      </c>
      <c r="R328" s="23">
        <v>-2.4261508473946078E-3</v>
      </c>
      <c r="S328" s="23">
        <v>-3.1719301288457196E-3</v>
      </c>
    </row>
    <row r="329" spans="2:19" x14ac:dyDescent="0.25">
      <c r="B329" s="21">
        <v>2.1399999999999983</v>
      </c>
      <c r="C329" s="21">
        <v>-0.73445048073183583</v>
      </c>
      <c r="D329" s="21">
        <v>-1.9909342047440453</v>
      </c>
      <c r="G329" s="21">
        <v>2.1399999999999983</v>
      </c>
      <c r="H329" s="23">
        <v>-1.9539427642526128</v>
      </c>
      <c r="I329" s="23">
        <v>-1.9667250574730359</v>
      </c>
      <c r="J329" s="21">
        <v>-1.2782293220423051</v>
      </c>
      <c r="K329" s="23">
        <v>-1.2770340494121335</v>
      </c>
      <c r="N329" s="21">
        <v>2.1399999999999983</v>
      </c>
      <c r="O329" s="21">
        <v>-3.0734985348394939</v>
      </c>
      <c r="P329" s="23">
        <v>-1.6310433432654625E-3</v>
      </c>
      <c r="Q329" s="23">
        <v>-2.4294797261127264E-3</v>
      </c>
      <c r="R329" s="23">
        <v>-2.4248933103699351E-3</v>
      </c>
      <c r="S329" s="23">
        <v>-3.1660210629589872E-3</v>
      </c>
    </row>
    <row r="330" spans="2:19" x14ac:dyDescent="0.25">
      <c r="B330" s="21">
        <v>2.1499999999999981</v>
      </c>
      <c r="C330" s="21">
        <v>-0.75435982277927627</v>
      </c>
      <c r="D330" s="21">
        <v>-1.9852991310918646</v>
      </c>
      <c r="G330" s="21">
        <v>2.1499999999999981</v>
      </c>
      <c r="H330" s="23">
        <v>-1.9667190811098849</v>
      </c>
      <c r="I330" s="23">
        <v>-1.9794894656386042</v>
      </c>
      <c r="J330" s="21">
        <v>-1.2770384528719285</v>
      </c>
      <c r="K330" s="23">
        <v>-1.2758115425278989</v>
      </c>
      <c r="N330" s="21">
        <v>2.1499999999999981</v>
      </c>
      <c r="O330" s="21">
        <v>-3.0871888236470508</v>
      </c>
      <c r="P330" s="23">
        <v>-1.6351860006230728E-3</v>
      </c>
      <c r="Q330" s="23">
        <v>-2.4281854825057895E-3</v>
      </c>
      <c r="R330" s="23">
        <v>-2.4236573032177028E-3</v>
      </c>
      <c r="S330" s="23">
        <v>-3.1601649312058603E-3</v>
      </c>
    </row>
    <row r="331" spans="2:19" x14ac:dyDescent="0.25">
      <c r="B331" s="21">
        <v>2.1599999999999979</v>
      </c>
      <c r="C331" s="21">
        <v>-0.77421281409019493</v>
      </c>
      <c r="D331" s="21">
        <v>-1.9797525982093189</v>
      </c>
      <c r="G331" s="21">
        <v>2.1599999999999979</v>
      </c>
      <c r="H331" s="23">
        <v>-1.979483331086884</v>
      </c>
      <c r="I331" s="23">
        <v>-1.9922414917755746</v>
      </c>
      <c r="J331" s="21">
        <v>-1.2758160688690652</v>
      </c>
      <c r="K331" s="23">
        <v>-1.2745583313591473</v>
      </c>
      <c r="N331" s="21">
        <v>2.1599999999999979</v>
      </c>
      <c r="O331" s="21">
        <v>-3.100870267150015</v>
      </c>
      <c r="P331" s="23">
        <v>-1.6393074543632235E-3</v>
      </c>
      <c r="Q331" s="23">
        <v>-2.4269132241412526E-3</v>
      </c>
      <c r="R331" s="23">
        <v>-2.4224425203027895E-3</v>
      </c>
      <c r="S331" s="23">
        <v>-3.1543617347426908E-3</v>
      </c>
    </row>
    <row r="332" spans="2:19" x14ac:dyDescent="0.25">
      <c r="B332" s="21">
        <v>2.1699999999999977</v>
      </c>
      <c r="C332" s="21">
        <v>-0.7940103400722881</v>
      </c>
      <c r="D332" s="21">
        <v>-1.9742902973955654</v>
      </c>
      <c r="G332" s="21">
        <v>2.1699999999999977</v>
      </c>
      <c r="H332" s="23">
        <v>-1.992235203088025</v>
      </c>
      <c r="I332" s="23">
        <v>-2.0049808328661545</v>
      </c>
      <c r="J332" s="21">
        <v>-1.2745629778129586</v>
      </c>
      <c r="K332" s="23">
        <v>-1.2732752221898176</v>
      </c>
      <c r="N332" s="21">
        <v>2.1699999999999977</v>
      </c>
      <c r="O332" s="21">
        <v>-3.1145429941008276</v>
      </c>
      <c r="P332" s="23">
        <v>-1.6434071733534223E-3</v>
      </c>
      <c r="Q332" s="23">
        <v>-2.4256626506859134E-3</v>
      </c>
      <c r="R332" s="23">
        <v>-2.4212486645505582E-3</v>
      </c>
      <c r="S332" s="23">
        <v>-3.1486114565745555E-3</v>
      </c>
    </row>
    <row r="333" spans="2:19" x14ac:dyDescent="0.25">
      <c r="B333" s="21">
        <v>2.1799999999999975</v>
      </c>
      <c r="C333" s="21">
        <v>-0.81375324304624375</v>
      </c>
      <c r="D333" s="21">
        <v>-1.968908069877271</v>
      </c>
      <c r="G333" s="21">
        <v>2.1799999999999975</v>
      </c>
      <c r="H333" s="23">
        <v>-2.0049743940880389</v>
      </c>
      <c r="I333" s="23">
        <v>-2.0177071939477083</v>
      </c>
      <c r="J333" s="21">
        <v>-1.2732799859669264</v>
      </c>
      <c r="K333" s="23">
        <v>-1.2719630193624492</v>
      </c>
      <c r="N333" s="21">
        <v>2.1799999999999975</v>
      </c>
      <c r="O333" s="21">
        <v>-3.1282071317745519</v>
      </c>
      <c r="P333" s="23">
        <v>-1.6474846671761139E-3</v>
      </c>
      <c r="Q333" s="23">
        <v>-2.4244334696437411E-3</v>
      </c>
      <c r="R333" s="23">
        <v>-2.4200754471505482E-3</v>
      </c>
      <c r="S333" s="23">
        <v>-3.1429140622609999E-3</v>
      </c>
    </row>
    <row r="334" spans="2:19" x14ac:dyDescent="0.25">
      <c r="B334" s="21">
        <v>2.1899999999999973</v>
      </c>
      <c r="C334" s="21">
        <v>-0.83344232374501648</v>
      </c>
      <c r="D334" s="21">
        <v>-1.9636019009563503</v>
      </c>
      <c r="G334" s="21">
        <v>2.1899999999999973</v>
      </c>
      <c r="H334" s="23">
        <v>-2.0177006091146859</v>
      </c>
      <c r="I334" s="23">
        <v>-2.0304202880912308</v>
      </c>
      <c r="J334" s="21">
        <v>-1.2719678976545075</v>
      </c>
      <c r="K334" s="23">
        <v>-1.2706225248577456</v>
      </c>
      <c r="N334" s="21">
        <v>2.1899999999999973</v>
      </c>
      <c r="O334" s="21">
        <v>-3.1418628060039895</v>
      </c>
      <c r="P334" s="23">
        <v>-1.6515394844072878E-3</v>
      </c>
      <c r="Q334" s="23">
        <v>-2.4232253960993389E-3</v>
      </c>
      <c r="R334" s="23">
        <v>-2.4189225872715235E-3</v>
      </c>
      <c r="S334" s="23">
        <v>-3.1372695006088333E-3</v>
      </c>
    </row>
    <row r="335" spans="2:19" x14ac:dyDescent="0.25">
      <c r="B335" s="21">
        <v>2.1999999999999971</v>
      </c>
      <c r="C335" s="21">
        <v>-0.85307834275457994</v>
      </c>
      <c r="D335" s="21">
        <v>-1.9583679145346127</v>
      </c>
      <c r="G335" s="21">
        <v>2.1999999999999971</v>
      </c>
      <c r="H335" s="23">
        <v>-2.0304135612272471</v>
      </c>
      <c r="I335" s="23">
        <v>-2.043119836375638</v>
      </c>
      <c r="J335" s="21">
        <v>-1.2706275148390811</v>
      </c>
      <c r="K335" s="23">
        <v>-1.269254537878501</v>
      </c>
      <c r="N335" s="21">
        <v>2.1999999999999971</v>
      </c>
      <c r="O335" s="21">
        <v>-3.1555101412135436</v>
      </c>
      <c r="P335" s="23">
        <v>-1.655571210950292E-3</v>
      </c>
      <c r="Q335" s="23">
        <v>-2.4220381524711339E-3</v>
      </c>
      <c r="R335" s="23">
        <v>-2.4177898117874234E-3</v>
      </c>
      <c r="S335" s="23">
        <v>-3.1316777043515621E-3</v>
      </c>
    </row>
    <row r="336" spans="2:19" x14ac:dyDescent="0.25">
      <c r="B336" s="21">
        <v>2.2099999999999969</v>
      </c>
      <c r="C336" s="21">
        <v>-0.87266202189992603</v>
      </c>
      <c r="D336" s="21">
        <v>-1.9532023679896835</v>
      </c>
      <c r="G336" s="21">
        <v>2.2099999999999969</v>
      </c>
      <c r="H336" s="23">
        <v>-2.0431129714908352</v>
      </c>
      <c r="I336" s="23">
        <v>-2.0558055678579135</v>
      </c>
      <c r="J336" s="21">
        <v>-1.2692596367078532</v>
      </c>
      <c r="K336" s="23">
        <v>-1.2678598544387321</v>
      </c>
      <c r="N336" s="21">
        <v>2.2099999999999969</v>
      </c>
      <c r="O336" s="21">
        <v>-3.1691492604518876</v>
      </c>
      <c r="P336" s="23">
        <v>-1.6595794684239136E-3</v>
      </c>
      <c r="Q336" s="23">
        <v>-2.4208714682739398E-3</v>
      </c>
      <c r="R336" s="23">
        <v>-2.4166768550139546E-3</v>
      </c>
      <c r="S336" s="23">
        <v>-3.1261385908148342E-3</v>
      </c>
    </row>
    <row r="337" spans="2:19" x14ac:dyDescent="0.25">
      <c r="B337" s="21">
        <v>2.2199999999999966</v>
      </c>
      <c r="C337" s="21">
        <v>-0.89219404557982285</v>
      </c>
      <c r="D337" s="21">
        <v>-1.9481016473782782</v>
      </c>
      <c r="G337" s="21">
        <v>2.2199999999999966</v>
      </c>
      <c r="H337" s="23">
        <v>-2.0557985689465679</v>
      </c>
      <c r="I337" s="23">
        <v>-2.0684772195391781</v>
      </c>
      <c r="J337" s="21">
        <v>-1.2678650592610345</v>
      </c>
      <c r="K337" s="23">
        <v>-1.2664392669588023</v>
      </c>
      <c r="N337" s="21">
        <v>2.2199999999999966</v>
      </c>
      <c r="O337" s="21">
        <v>-3.1827802854234903</v>
      </c>
      <c r="P337" s="23">
        <v>-1.6635639126036813E-3</v>
      </c>
      <c r="Q337" s="23">
        <v>-2.4197250798902699E-3</v>
      </c>
      <c r="R337" s="23">
        <v>-2.4155834584549227E-3</v>
      </c>
      <c r="S337" s="23">
        <v>-3.120652062567618E-3</v>
      </c>
    </row>
    <row r="338" spans="2:19" x14ac:dyDescent="0.25">
      <c r="B338" s="21">
        <v>2.2299999999999964</v>
      </c>
      <c r="C338" s="21">
        <v>-0.9116750620536056</v>
      </c>
      <c r="D338" s="21">
        <v>-1.9430622629445484</v>
      </c>
      <c r="G338" s="21">
        <v>2.2299999999999964</v>
      </c>
      <c r="H338" s="23">
        <v>-2.0684700905776672</v>
      </c>
      <c r="I338" s="23">
        <v>-2.0811345363267373</v>
      </c>
      <c r="J338" s="21">
        <v>-1.2664445749070106</v>
      </c>
      <c r="K338" s="23">
        <v>-1.2649935638673051</v>
      </c>
      <c r="N338" s="21">
        <v>2.2299999999999964</v>
      </c>
      <c r="O338" s="21">
        <v>-3.1964033365190501</v>
      </c>
      <c r="P338" s="23">
        <v>-1.6675242319152746E-3</v>
      </c>
      <c r="Q338" s="23">
        <v>-2.4185987303501086E-3</v>
      </c>
      <c r="R338" s="23">
        <v>-2.4145093705582911E-3</v>
      </c>
      <c r="S338" s="23">
        <v>-3.1152180080585351E-3</v>
      </c>
    </row>
    <row r="339" spans="2:19" x14ac:dyDescent="0.25">
      <c r="B339" s="21">
        <v>2.2399999999999962</v>
      </c>
      <c r="C339" s="21">
        <v>-0.9311056846830511</v>
      </c>
      <c r="D339" s="21">
        <v>-1.9380808449126727</v>
      </c>
      <c r="G339" s="21">
        <v>2.2399999999999962</v>
      </c>
      <c r="H339" s="23">
        <v>-2.0811272812715389</v>
      </c>
      <c r="I339" s="23">
        <v>-2.0937772709921814</v>
      </c>
      <c r="J339" s="21">
        <v>-1.2649989720642625</v>
      </c>
      <c r="K339" s="23">
        <v>-1.2635235292104245</v>
      </c>
      <c r="N339" s="21">
        <v>2.2399999999999962</v>
      </c>
      <c r="O339" s="21">
        <v>-3.2100185328448831</v>
      </c>
      <c r="P339" s="23">
        <v>-1.6714601459789176E-3</v>
      </c>
      <c r="Q339" s="23">
        <v>-2.4174921691186863E-3</v>
      </c>
      <c r="R339" s="23">
        <v>-2.4134543464812341E-3</v>
      </c>
      <c r="S339" s="23">
        <v>-3.1098363022373549E-3</v>
      </c>
    </row>
    <row r="340" spans="2:19" x14ac:dyDescent="0.25">
      <c r="B340" s="21">
        <v>2.249999999999996</v>
      </c>
      <c r="C340" s="21">
        <v>-0.95048649313217781</v>
      </c>
      <c r="D340" s="21">
        <v>-1.9331541395442364</v>
      </c>
      <c r="G340" s="21">
        <v>2.249999999999996</v>
      </c>
      <c r="H340" s="23">
        <v>-2.0937698937779121</v>
      </c>
      <c r="I340" s="23">
        <v>-2.1064051841256197</v>
      </c>
      <c r="J340" s="21">
        <v>-1.2635290347707557</v>
      </c>
      <c r="K340" s="23">
        <v>-1.2620299422694352</v>
      </c>
      <c r="N340" s="21">
        <v>2.249999999999996</v>
      </c>
      <c r="O340" s="21">
        <v>-3.2236259922513097</v>
      </c>
      <c r="P340" s="23">
        <v>-1.6753714042038045E-3</v>
      </c>
      <c r="Q340" s="23">
        <v>-2.4164051518919902E-3</v>
      </c>
      <c r="R340" s="23">
        <v>-2.4124181478639979E-3</v>
      </c>
      <c r="S340" s="23">
        <v>-3.1045068071611599E-3</v>
      </c>
    </row>
    <row r="341" spans="2:19" x14ac:dyDescent="0.25">
      <c r="B341" s="21">
        <v>2.2599999999999958</v>
      </c>
      <c r="C341" s="21">
        <v>-0.96981803452762017</v>
      </c>
      <c r="D341" s="21">
        <v>-1.9282790054421675</v>
      </c>
      <c r="G341" s="21">
        <v>2.2599999999999958</v>
      </c>
      <c r="H341" s="23">
        <v>-2.1063976886631131</v>
      </c>
      <c r="I341" s="23">
        <v>-2.1190180440861277</v>
      </c>
      <c r="J341" s="21">
        <v>-1.2620355423014666</v>
      </c>
      <c r="K341" s="23">
        <v>-1.2605135771869882</v>
      </c>
      <c r="N341" s="21">
        <v>2.2599999999999958</v>
      </c>
      <c r="O341" s="21">
        <v>-3.2372258313600848</v>
      </c>
      <c r="P341" s="23">
        <v>-1.6792577844311823E-3</v>
      </c>
      <c r="Q341" s="23">
        <v>-2.4153374403995593E-3</v>
      </c>
      <c r="R341" s="23">
        <v>-2.4114005426120332E-3</v>
      </c>
      <c r="S341" s="23">
        <v>-3.0992293725852688E-3</v>
      </c>
    </row>
    <row r="342" spans="2:19" x14ac:dyDescent="0.25">
      <c r="B342" s="21">
        <v>2.2699999999999956</v>
      </c>
      <c r="C342" s="21">
        <v>-0.98910082458204185</v>
      </c>
      <c r="D342" s="21">
        <v>-1.923452410084159</v>
      </c>
      <c r="G342" s="21">
        <v>2.2699999999999956</v>
      </c>
      <c r="H342" s="23">
        <v>-2.1190104342605554</v>
      </c>
      <c r="I342" s="23">
        <v>-2.1316156269485025</v>
      </c>
      <c r="J342" s="21">
        <v>-1.260519268794692</v>
      </c>
      <c r="K342" s="23">
        <v>-1.2589752026027692</v>
      </c>
      <c r="N342" s="21">
        <v>2.2699999999999956</v>
      </c>
      <c r="O342" s="21">
        <v>-3.2508181655909087</v>
      </c>
      <c r="P342" s="23">
        <v>-1.6831190916251201E-3</v>
      </c>
      <c r="Q342" s="23">
        <v>-2.4142888022142721E-3</v>
      </c>
      <c r="R342" s="23">
        <v>-2.4104013046861842E-3</v>
      </c>
      <c r="S342" s="23">
        <v>-3.0940038365385287E-3</v>
      </c>
    </row>
    <row r="343" spans="2:19" x14ac:dyDescent="0.25">
      <c r="B343" s="21">
        <v>2.2799999999999954</v>
      </c>
      <c r="C343" s="21">
        <v>-1.0083353486828834</v>
      </c>
      <c r="D343" s="21">
        <v>-1.9186714265695484</v>
      </c>
      <c r="G343" s="21">
        <v>2.2799999999999954</v>
      </c>
      <c r="H343" s="23">
        <v>-2.1316079066175426</v>
      </c>
      <c r="I343" s="23">
        <v>-2.1441977164464197</v>
      </c>
      <c r="J343" s="21">
        <v>-1.2589809828877132</v>
      </c>
      <c r="K343" s="23">
        <v>-1.2574155812990668</v>
      </c>
      <c r="N343" s="21">
        <v>2.2799999999999954</v>
      </c>
      <c r="O343" s="21">
        <v>-3.2644031091870609</v>
      </c>
      <c r="P343" s="23">
        <v>-1.6869551566097165E-3</v>
      </c>
      <c r="Q343" s="23">
        <v>-2.413259010568867E-3</v>
      </c>
      <c r="R343" s="23">
        <v>-2.4094202139004618E-3</v>
      </c>
      <c r="S343" s="23">
        <v>-3.0888300258832204E-3</v>
      </c>
    </row>
    <row r="344" spans="2:19" x14ac:dyDescent="0.25">
      <c r="B344" s="21">
        <v>2.2899999999999952</v>
      </c>
      <c r="C344" s="21">
        <v>-1.0275220629485788</v>
      </c>
      <c r="D344" s="21">
        <v>-1.9139332305646095</v>
      </c>
      <c r="G344" s="21">
        <v>2.2899999999999952</v>
      </c>
      <c r="H344" s="23">
        <v>-2.1441898894384765</v>
      </c>
      <c r="I344" s="23">
        <v>-2.1567641039121002</v>
      </c>
      <c r="J344" s="21">
        <v>-1.2574214473623788</v>
      </c>
      <c r="K344" s="23">
        <v>-1.2558354698567646</v>
      </c>
      <c r="N344" s="21">
        <v>2.2899999999999952</v>
      </c>
      <c r="O344" s="21">
        <v>-3.2779807752401875</v>
      </c>
      <c r="P344" s="23">
        <v>-1.6907658348515394E-3</v>
      </c>
      <c r="Q344" s="23">
        <v>-2.4122478441788381E-3</v>
      </c>
      <c r="R344" s="23">
        <v>-2.4084570557272051E-3</v>
      </c>
      <c r="S344" s="23">
        <v>-3.0837077568593393E-3</v>
      </c>
    </row>
    <row r="345" spans="2:19" x14ac:dyDescent="0.25">
      <c r="B345" s="21">
        <v>2.2999999999999949</v>
      </c>
      <c r="C345" s="21">
        <v>-1.046661395254225</v>
      </c>
      <c r="D345" s="21">
        <v>-1.9092350974321017</v>
      </c>
      <c r="G345" s="21">
        <v>2.2999999999999949</v>
      </c>
      <c r="H345" s="23">
        <v>-2.1567561740245722</v>
      </c>
      <c r="I345" s="23">
        <v>-2.1693145882125831</v>
      </c>
      <c r="J345" s="21">
        <v>-1.2558414188010965</v>
      </c>
      <c r="K345" s="23">
        <v>-1.2542356183222103</v>
      </c>
      <c r="N345" s="21">
        <v>2.2999999999999949</v>
      </c>
      <c r="O345" s="21">
        <v>-3.2915512757142849</v>
      </c>
      <c r="P345" s="23">
        <v>-1.6945510052862737E-3</v>
      </c>
      <c r="Q345" s="23">
        <v>-2.4112550870714748E-3</v>
      </c>
      <c r="R345" s="23">
        <v>-2.4075116211091751E-3</v>
      </c>
      <c r="S345" s="23">
        <v>-3.078636835613277E-3</v>
      </c>
    </row>
    <row r="346" spans="2:19" x14ac:dyDescent="0.25">
      <c r="B346" s="21">
        <v>2.3099999999999947</v>
      </c>
      <c r="C346" s="21">
        <v>-1.065753746228546</v>
      </c>
      <c r="D346" s="21">
        <v>-1.9045743995317632</v>
      </c>
      <c r="G346" s="21">
        <v>2.3099999999999947</v>
      </c>
      <c r="H346" s="23">
        <v>-2.1693065592101886</v>
      </c>
      <c r="I346" s="23">
        <v>-2.1818489756827257</v>
      </c>
      <c r="J346" s="21">
        <v>-1.2542416472536992</v>
      </c>
      <c r="K346" s="23">
        <v>-1.2526167698853776</v>
      </c>
      <c r="N346" s="21">
        <v>2.3099999999999947</v>
      </c>
      <c r="O346" s="21">
        <v>-3.3051147214689025</v>
      </c>
      <c r="P346" s="23">
        <v>-1.6983105691882291E-3</v>
      </c>
      <c r="Q346" s="23">
        <v>-2.4102805284207992E-3</v>
      </c>
      <c r="R346" s="23">
        <v>-2.4065837062785178E-3</v>
      </c>
      <c r="S346" s="23">
        <v>-3.0736170587112085E-3</v>
      </c>
    </row>
    <row r="347" spans="2:19" x14ac:dyDescent="0.25">
      <c r="B347" s="21">
        <v>2.3199999999999945</v>
      </c>
      <c r="C347" s="21">
        <v>-1.0847994902238636</v>
      </c>
      <c r="D347" s="21">
        <v>-1.8999486036791999</v>
      </c>
      <c r="G347" s="21">
        <v>2.3199999999999945</v>
      </c>
      <c r="H347" s="23">
        <v>-2.1818408512958838</v>
      </c>
      <c r="I347" s="23">
        <v>-2.1943670800550397</v>
      </c>
      <c r="J347" s="21">
        <v>-1.2526228759155991</v>
      </c>
      <c r="K347" s="23">
        <v>-1.2509796605696994</v>
      </c>
      <c r="N347" s="21">
        <v>2.3199999999999945</v>
      </c>
      <c r="O347" s="21">
        <v>-3.3186712222816066</v>
      </c>
      <c r="P347" s="23">
        <v>-1.702044449081623E-3</v>
      </c>
      <c r="Q347" s="23">
        <v>-2.4093239623880344E-3</v>
      </c>
      <c r="R347" s="23">
        <v>-2.4056731125819833E-3</v>
      </c>
      <c r="S347" s="23">
        <v>-3.0686482136368779E-3</v>
      </c>
    </row>
    <row r="348" spans="2:19" x14ac:dyDescent="0.25">
      <c r="B348" s="21">
        <v>2.3299999999999943</v>
      </c>
      <c r="C348" s="21">
        <v>-1.1037989762606555</v>
      </c>
      <c r="D348" s="21">
        <v>-1.8953552687513544</v>
      </c>
      <c r="G348" s="21">
        <v>2.3299999999999943</v>
      </c>
      <c r="H348" s="23">
        <v>-2.1943588639783105</v>
      </c>
      <c r="I348" s="23">
        <v>-2.2068687223864867</v>
      </c>
      <c r="J348" s="21">
        <v>-1.2509858408176082</v>
      </c>
      <c r="K348" s="23">
        <v>-1.2493250189338938</v>
      </c>
      <c r="N348" s="21">
        <v>2.3299999999999943</v>
      </c>
      <c r="O348" s="21">
        <v>-3.3322208868697243</v>
      </c>
      <c r="P348" s="23">
        <v>-1.7057525876925368E-3</v>
      </c>
      <c r="Q348" s="23">
        <v>-2.408385187967611E-3</v>
      </c>
      <c r="R348" s="23">
        <v>-2.4047796463125297E-3</v>
      </c>
      <c r="S348" s="23">
        <v>-3.0637300792743035E-3</v>
      </c>
    </row>
    <row r="349" spans="2:19" x14ac:dyDescent="0.25">
      <c r="B349" s="21">
        <v>2.3399999999999941</v>
      </c>
      <c r="C349" s="21">
        <v>-1.122752528948169</v>
      </c>
      <c r="D349" s="21">
        <v>-1.890792043427385</v>
      </c>
      <c r="G349" s="21">
        <v>2.3399999999999941</v>
      </c>
      <c r="H349" s="23">
        <v>-2.2068604182770679</v>
      </c>
      <c r="I349" s="23">
        <v>-2.2193537309823452</v>
      </c>
      <c r="J349" s="21">
        <v>-1.2493312705277473</v>
      </c>
      <c r="K349" s="23">
        <v>-1.2476535657860826</v>
      </c>
      <c r="N349" s="21">
        <v>2.3399999999999941</v>
      </c>
      <c r="O349" s="21">
        <v>-3.3457638229114051</v>
      </c>
      <c r="P349" s="23">
        <v>-1.7094349469402158E-3</v>
      </c>
      <c r="Q349" s="23">
        <v>-2.4074640088382359E-3</v>
      </c>
      <c r="R349" s="23">
        <v>-2.4039031185467651E-3</v>
      </c>
      <c r="S349" s="23">
        <v>-3.0588624263752726E-3</v>
      </c>
    </row>
    <row r="350" spans="2:19" x14ac:dyDescent="0.25">
      <c r="B350" s="21">
        <v>2.3499999999999939</v>
      </c>
      <c r="C350" s="21">
        <v>-1.1416604493824429</v>
      </c>
      <c r="D350" s="21">
        <v>-1.8862566640544423</v>
      </c>
      <c r="G350" s="21">
        <v>2.3499999999999939</v>
      </c>
      <c r="H350" s="23">
        <v>-2.2193453424586371</v>
      </c>
      <c r="I350" s="23">
        <v>-2.2318219413172904</v>
      </c>
      <c r="J350" s="21">
        <v>-1.247659885865338</v>
      </c>
      <c r="K350" s="23">
        <v>-1.2459660139104407</v>
      </c>
      <c r="N350" s="21">
        <v>2.3499999999999939</v>
      </c>
      <c r="O350" s="21">
        <v>-3.3593001370660205</v>
      </c>
      <c r="P350" s="23">
        <v>-1.7130915069667628E-3</v>
      </c>
      <c r="Q350" s="23">
        <v>-2.4065602332189583E-3</v>
      </c>
      <c r="R350" s="23">
        <v>-2.4030433449880651E-3</v>
      </c>
      <c r="S350" s="23">
        <v>-3.0540450180119257E-3</v>
      </c>
    </row>
    <row r="351" spans="2:19" x14ac:dyDescent="0.25">
      <c r="B351" s="21">
        <v>2.3599999999999937</v>
      </c>
      <c r="C351" s="21">
        <v>-1.1605230160229874</v>
      </c>
      <c r="D351" s="21">
        <v>-1.8817469526283903</v>
      </c>
      <c r="G351" s="21">
        <v>2.3599999999999937</v>
      </c>
      <c r="H351" s="23">
        <v>-2.231813471957516</v>
      </c>
      <c r="I351" s="23">
        <v>-2.2442731959537925</v>
      </c>
      <c r="J351" s="21">
        <v>-1.2459723996276322</v>
      </c>
      <c r="K351" s="23">
        <v>-1.2442630678065887</v>
      </c>
      <c r="N351" s="21">
        <v>2.3599999999999937</v>
      </c>
      <c r="O351" s="21">
        <v>-3.3728299349939297</v>
      </c>
      <c r="P351" s="23">
        <v>-1.7167222652039835E-3</v>
      </c>
      <c r="Q351" s="23">
        <v>-2.4056736737300033E-3</v>
      </c>
      <c r="R351" s="23">
        <v>-2.4022001458152303E-3</v>
      </c>
      <c r="S351" s="23">
        <v>-3.0492776100145475E-3</v>
      </c>
    </row>
    <row r="352" spans="2:19" x14ac:dyDescent="0.25">
      <c r="B352" s="21">
        <v>2.3699999999999934</v>
      </c>
      <c r="C352" s="21">
        <v>-1.1793404855492713</v>
      </c>
      <c r="D352" s="21">
        <v>-1.8772608148800778</v>
      </c>
      <c r="G352" s="21">
        <v>2.3699999999999934</v>
      </c>
      <c r="H352" s="23">
        <v>-2.2442646492946872</v>
      </c>
      <c r="I352" s="23">
        <v>-2.256707344457979</v>
      </c>
      <c r="J352" s="21">
        <v>-1.2442695163291666</v>
      </c>
      <c r="K352" s="23">
        <v>-1.2425454234418982</v>
      </c>
      <c r="N352" s="21">
        <v>2.3699999999999934</v>
      </c>
      <c r="O352" s="21">
        <v>-3.3863533213756365</v>
      </c>
      <c r="P352" s="23">
        <v>-1.720327235476224E-3</v>
      </c>
      <c r="Q352" s="23">
        <v>-2.4048041472581878E-3</v>
      </c>
      <c r="R352" s="23">
        <v>-2.4013733455363413E-3</v>
      </c>
      <c r="S352" s="23">
        <v>-3.0445599513949022E-3</v>
      </c>
    </row>
    <row r="353" spans="2:19" x14ac:dyDescent="0.25">
      <c r="B353" s="21">
        <v>2.3799999999999932</v>
      </c>
      <c r="C353" s="21">
        <v>-1.1981130936980722</v>
      </c>
      <c r="D353" s="21">
        <v>-1.8727962384582886</v>
      </c>
      <c r="G353" s="21">
        <v>2.3799999999999932</v>
      </c>
      <c r="H353" s="23">
        <v>-2.2566987239935425</v>
      </c>
      <c r="I353" s="23">
        <v>-2.2691242433130827</v>
      </c>
      <c r="J353" s="21">
        <v>-1.2425519319540379</v>
      </c>
      <c r="K353" s="23">
        <v>-1.2408137680168374</v>
      </c>
      <c r="N353" s="21">
        <v>2.3799999999999932</v>
      </c>
      <c r="O353" s="21">
        <v>-3.3998703999303586</v>
      </c>
      <c r="P353" s="23">
        <v>-1.7239064471382341E-3</v>
      </c>
      <c r="Q353" s="23">
        <v>-2.4039514748267279E-3</v>
      </c>
      <c r="R353" s="23">
        <v>-2.4005627728477387E-3</v>
      </c>
      <c r="S353" s="23">
        <v>-3.0398917847551709E-3</v>
      </c>
    </row>
    <row r="354" spans="2:19" x14ac:dyDescent="0.25">
      <c r="B354" s="21">
        <v>2.389999999999993</v>
      </c>
      <c r="C354" s="21">
        <v>-1.216841056082655</v>
      </c>
      <c r="D354" s="21">
        <v>-1.8683512912009843</v>
      </c>
      <c r="G354" s="21">
        <v>2.389999999999993</v>
      </c>
      <c r="H354" s="23">
        <v>-2.269115552493397</v>
      </c>
      <c r="I354" s="23">
        <v>-2.2815237558306092</v>
      </c>
      <c r="J354" s="21">
        <v>-1.240820333721206</v>
      </c>
      <c r="K354" s="23">
        <v>-1.2390687797434481</v>
      </c>
      <c r="N354" s="21">
        <v>2.389999999999993</v>
      </c>
      <c r="O354" s="21">
        <v>-3.4133812734340316</v>
      </c>
      <c r="P354" s="23">
        <v>-1.7274599442468829E-3</v>
      </c>
      <c r="Q354" s="23">
        <v>-2.4031154814692871E-3</v>
      </c>
      <c r="R354" s="23">
        <v>-2.3997682604977567E-3</v>
      </c>
      <c r="S354" s="23">
        <v>-3.0352728466828982E-3</v>
      </c>
    </row>
    <row r="355" spans="2:19" x14ac:dyDescent="0.25">
      <c r="B355" s="21">
        <v>2.3999999999999928</v>
      </c>
      <c r="C355" s="21">
        <v>-1.2355245689946648</v>
      </c>
      <c r="D355" s="21">
        <v>-1.8639241194869018</v>
      </c>
      <c r="G355" s="21">
        <v>2.3999999999999928</v>
      </c>
      <c r="H355" s="23">
        <v>-2.2815149980607203</v>
      </c>
      <c r="I355" s="23">
        <v>-2.2939057520593495</v>
      </c>
      <c r="J355" s="21">
        <v>-1.2390753998629336</v>
      </c>
      <c r="K355" s="23">
        <v>-1.2373111276370201</v>
      </c>
      <c r="N355" s="21">
        <v>2.3999999999999928</v>
      </c>
      <c r="O355" s="21">
        <v>-3.4268860437367721</v>
      </c>
      <c r="P355" s="23">
        <v>-1.7309877847655703E-3</v>
      </c>
      <c r="Q355" s="23">
        <v>-2.4022959961080476E-3</v>
      </c>
      <c r="R355" s="23">
        <v>-2.3989896451551704E-3</v>
      </c>
      <c r="S355" s="23">
        <v>-3.0307028681320338E-3</v>
      </c>
    </row>
    <row r="356" spans="2:19" x14ac:dyDescent="0.25">
      <c r="B356" s="21">
        <v>2.4099999999999926</v>
      </c>
      <c r="C356" s="21">
        <v>-1.2541638101895338</v>
      </c>
      <c r="D356" s="21">
        <v>-1.8595129466600377</v>
      </c>
      <c r="G356" s="21">
        <v>2.4099999999999926</v>
      </c>
      <c r="H356" s="23">
        <v>-2.29389693069822</v>
      </c>
      <c r="I356" s="23">
        <v>-2.306270108692384</v>
      </c>
      <c r="J356" s="21">
        <v>-1.2373177994164102</v>
      </c>
      <c r="K356" s="23">
        <v>-1.2355414713209769</v>
      </c>
      <c r="N356" s="21">
        <v>2.4099999999999926</v>
      </c>
      <c r="O356" s="21">
        <v>-3.4403848117798135</v>
      </c>
      <c r="P356" s="23">
        <v>-1.7344900398005157E-3</v>
      </c>
      <c r="Q356" s="23">
        <v>-2.4014928514357456E-3</v>
      </c>
      <c r="R356" s="23">
        <v>-2.3982267672821174E-3</v>
      </c>
      <c r="S356" s="23">
        <v>-3.0261815747905183E-3</v>
      </c>
    </row>
    <row r="357" spans="2:19" x14ac:dyDescent="0.25">
      <c r="B357" s="21">
        <v>2.4199999999999924</v>
      </c>
      <c r="C357" s="21">
        <v>-1.2727589396561343</v>
      </c>
      <c r="D357" s="21">
        <v>-1.8551160715199329</v>
      </c>
      <c r="G357" s="21">
        <v>2.4199999999999924</v>
      </c>
      <c r="H357" s="23">
        <v>-2.3062612270519067</v>
      </c>
      <c r="I357" s="23">
        <v>-2.3186167089721925</v>
      </c>
      <c r="J357" s="21">
        <v>-1.2355481920285951</v>
      </c>
      <c r="K357" s="23">
        <v>-1.2337604608449724</v>
      </c>
      <c r="N357" s="21">
        <v>2.4199999999999924</v>
      </c>
      <c r="O357" s="21">
        <v>-3.4538776776119402</v>
      </c>
      <c r="P357" s="23">
        <v>-1.7379667928676598E-3</v>
      </c>
      <c r="Q357" s="23">
        <v>-2.4007058838014621E-3</v>
      </c>
      <c r="R357" s="23">
        <v>-2.3974794710113958E-3</v>
      </c>
      <c r="S357" s="23">
        <v>-3.0217086874345538E-3</v>
      </c>
    </row>
    <row r="358" spans="2:19" x14ac:dyDescent="0.25">
      <c r="B358" s="21">
        <v>2.4299999999999922</v>
      </c>
      <c r="C358" s="21">
        <v>-1.2913101003713336</v>
      </c>
      <c r="D358" s="21">
        <v>-1.850731866871093</v>
      </c>
      <c r="G358" s="21">
        <v>2.4299999999999922</v>
      </c>
      <c r="H358" s="23">
        <v>-2.3186077703162744</v>
      </c>
      <c r="I358" s="23">
        <v>-2.3309454425940168</v>
      </c>
      <c r="J358" s="21">
        <v>-1.2337672277742577</v>
      </c>
      <c r="K358" s="23">
        <v>-1.2319687365161456</v>
      </c>
      <c r="N358" s="21">
        <v>2.4299999999999922</v>
      </c>
      <c r="O358" s="21">
        <v>-3.4673647404054342</v>
      </c>
      <c r="P358" s="23">
        <v>-1.7414181391893022E-3</v>
      </c>
      <c r="Q358" s="23">
        <v>-2.3999349330999886E-3</v>
      </c>
      <c r="R358" s="23">
        <v>-2.3967476040277378E-3</v>
      </c>
      <c r="S358" s="23">
        <v>-3.0172839222698394E-3</v>
      </c>
    </row>
    <row r="359" spans="2:19" x14ac:dyDescent="0.25">
      <c r="B359" s="21">
        <v>2.439999999999992</v>
      </c>
      <c r="C359" s="21">
        <v>-1.3098174190400447</v>
      </c>
      <c r="D359" s="21">
        <v>-1.8463587781252555</v>
      </c>
      <c r="G359" s="21">
        <v>2.439999999999992</v>
      </c>
      <c r="H359" s="23">
        <v>-2.3309364501377265</v>
      </c>
      <c r="I359" s="23">
        <v>-2.3432562056075983</v>
      </c>
      <c r="J359" s="21">
        <v>-1.2319755469871827</v>
      </c>
      <c r="K359" s="23">
        <v>-1.2301669287434769</v>
      </c>
      <c r="N359" s="21">
        <v>2.439999999999992</v>
      </c>
      <c r="O359" s="21">
        <v>-3.4808460984715541</v>
      </c>
      <c r="P359" s="23">
        <v>-1.7448441850194071E-3</v>
      </c>
      <c r="Q359" s="23">
        <v>-2.3991798426647318E-3</v>
      </c>
      <c r="R359" s="23">
        <v>-2.39603101745326E-3</v>
      </c>
      <c r="S359" s="23">
        <v>-3.0129069912601643E-3</v>
      </c>
    </row>
    <row r="360" spans="2:19" x14ac:dyDescent="0.25">
      <c r="B360" s="21">
        <v>2.4499999999999917</v>
      </c>
      <c r="C360" s="21">
        <v>-1.3282810068212971</v>
      </c>
      <c r="D360" s="21">
        <v>-1.8419953219505769</v>
      </c>
      <c r="G360" s="21">
        <v>2.4499999999999917</v>
      </c>
      <c r="H360" s="23">
        <v>-2.3432471625163798</v>
      </c>
      <c r="I360" s="23">
        <v>-2.3555489003174244</v>
      </c>
      <c r="J360" s="21">
        <v>-1.2301737801044699</v>
      </c>
      <c r="K360" s="23">
        <v>-1.2283556578951353</v>
      </c>
      <c r="N360" s="21">
        <v>2.4499999999999917</v>
      </c>
      <c r="O360" s="21">
        <v>-3.4943218492755599</v>
      </c>
      <c r="P360" s="23">
        <v>-1.7482450469967316E-3</v>
      </c>
      <c r="Q360" s="23">
        <v>-2.3984404591639698E-3</v>
      </c>
      <c r="R360" s="23">
        <v>-2.3953295657366314E-3</v>
      </c>
      <c r="S360" s="23">
        <v>-3.0085776024436199E-3</v>
      </c>
    </row>
    <row r="361" spans="2:19" x14ac:dyDescent="0.25">
      <c r="B361" s="21">
        <v>2.4599999999999915</v>
      </c>
      <c r="C361" s="21">
        <v>-1.3467009600408029</v>
      </c>
      <c r="D361" s="21">
        <v>-1.8376400849621644</v>
      </c>
      <c r="G361" s="21">
        <v>2.4599999999999915</v>
      </c>
      <c r="H361" s="23">
        <v>-2.3555398097063778</v>
      </c>
      <c r="I361" s="23">
        <v>-2.3678234351816161</v>
      </c>
      <c r="J361" s="21">
        <v>-1.2283625475238229</v>
      </c>
      <c r="K361" s="23">
        <v>-1.2265355341686941</v>
      </c>
      <c r="N361" s="21">
        <v>2.4599999999999915</v>
      </c>
      <c r="O361" s="21">
        <v>-3.5077920894513031</v>
      </c>
      <c r="P361" s="23">
        <v>-1.7516208515246472E-3</v>
      </c>
      <c r="Q361" s="23">
        <v>-2.3977166325003449E-3</v>
      </c>
      <c r="R361" s="23">
        <v>-2.3946431065459714E-3</v>
      </c>
      <c r="S361" s="23">
        <v>-3.0042954602365404E-3</v>
      </c>
    </row>
    <row r="362" spans="2:19" x14ac:dyDescent="0.25">
      <c r="B362" s="21">
        <v>2.4699999999999913</v>
      </c>
      <c r="C362" s="21">
        <v>-1.3650773608904245</v>
      </c>
      <c r="D362" s="21">
        <v>-1.8332917224487257</v>
      </c>
      <c r="G362" s="21">
        <v>2.4699999999999913</v>
      </c>
      <c r="H362" s="23">
        <v>-2.3678143001148402</v>
      </c>
      <c r="I362" s="23">
        <v>-2.3800797247095771</v>
      </c>
      <c r="J362" s="21">
        <v>-1.2265424594737067</v>
      </c>
      <c r="K362" s="23">
        <v>-1.2247071574740627</v>
      </c>
      <c r="N362" s="21">
        <v>2.4699999999999913</v>
      </c>
      <c r="O362" s="21">
        <v>-3.5212569148153947</v>
      </c>
      <c r="P362" s="23">
        <v>-1.7549717341769232E-3</v>
      </c>
      <c r="Q362" s="23">
        <v>-2.397008215713441E-3</v>
      </c>
      <c r="R362" s="23">
        <v>-2.3939715006653052E-3</v>
      </c>
      <c r="S362" s="23">
        <v>-3.000060265725839E-3</v>
      </c>
    </row>
    <row r="363" spans="2:19" x14ac:dyDescent="0.25">
      <c r="B363" s="21">
        <v>2.4799999999999911</v>
      </c>
      <c r="C363" s="21">
        <v>-1.3834102781149118</v>
      </c>
      <c r="D363" s="21">
        <v>-1.8289489571304194</v>
      </c>
      <c r="G363" s="21">
        <v>2.4799999999999911</v>
      </c>
      <c r="H363" s="23">
        <v>-2.380070548199579</v>
      </c>
      <c r="I363" s="23">
        <v>-2.3923176893585412</v>
      </c>
      <c r="J363" s="21">
        <v>-1.2247141158962187</v>
      </c>
      <c r="K363" s="23">
        <v>-1.2228711173289588</v>
      </c>
      <c r="N363" s="21">
        <v>2.4799999999999911</v>
      </c>
      <c r="O363" s="21">
        <v>-3.5347164203809665</v>
      </c>
      <c r="P363" s="23">
        <v>-1.7582978391284241E-3</v>
      </c>
      <c r="Q363" s="23">
        <v>-2.3963150648854486E-3</v>
      </c>
      <c r="R363" s="23">
        <v>-2.393314611894474E-3</v>
      </c>
      <c r="S363" s="23">
        <v>-2.9958717169496409E-3</v>
      </c>
    </row>
    <row r="364" spans="2:19" x14ac:dyDescent="0.25">
      <c r="B364" s="21">
        <v>2.4899999999999909</v>
      </c>
      <c r="C364" s="21">
        <v>-1.401699767686216</v>
      </c>
      <c r="D364" s="21">
        <v>-1.8246105779433301</v>
      </c>
      <c r="G364" s="21">
        <v>2.4899999999999909</v>
      </c>
      <c r="H364" s="23">
        <v>-2.3923084743657048</v>
      </c>
      <c r="I364" s="23">
        <v>-2.4045372554291298</v>
      </c>
      <c r="J364" s="21">
        <v>-1.2228781063424996</v>
      </c>
      <c r="K364" s="23">
        <v>-1.2210279927667349</v>
      </c>
      <c r="N364" s="21">
        <v>2.4899999999999909</v>
      </c>
      <c r="O364" s="21">
        <v>-3.5481707003710401</v>
      </c>
      <c r="P364" s="23">
        <v>-1.7615993186098607E-3</v>
      </c>
      <c r="Q364" s="23">
        <v>-2.3956370390496736E-3</v>
      </c>
      <c r="R364" s="23">
        <v>-2.3926723069522429E-3</v>
      </c>
      <c r="S364" s="23">
        <v>-2.9917295091668253E-3</v>
      </c>
    </row>
    <row r="365" spans="2:19" x14ac:dyDescent="0.25">
      <c r="B365" s="21">
        <v>2.4999999999999907</v>
      </c>
      <c r="C365" s="21">
        <v>-1.4199458734656492</v>
      </c>
      <c r="D365" s="21">
        <v>-1.8202754388462774</v>
      </c>
      <c r="G365" s="21">
        <v>2.4999999999999907</v>
      </c>
      <c r="H365" s="23">
        <v>-2.404528004861251</v>
      </c>
      <c r="I365" s="23">
        <v>-2.4167383549600561</v>
      </c>
      <c r="J365" s="21">
        <v>-1.2210350098804932</v>
      </c>
      <c r="K365" s="23">
        <v>-1.2191783522563095</v>
      </c>
      <c r="N365" s="21">
        <v>2.4999999999999907</v>
      </c>
      <c r="O365" s="21">
        <v>-3.5616198482315156</v>
      </c>
      <c r="P365" s="23">
        <v>-1.7648763323859361E-3</v>
      </c>
      <c r="Q365" s="23">
        <v>-2.3949740001018532E-3</v>
      </c>
      <c r="R365" s="23">
        <v>-2.3920444553826993E-3</v>
      </c>
      <c r="S365" s="23">
        <v>-2.9876333351155963E-3</v>
      </c>
    </row>
    <row r="366" spans="2:19" x14ac:dyDescent="0.25">
      <c r="B366" s="21">
        <v>2.5099999999999905</v>
      </c>
      <c r="C366" s="21">
        <v>-1.438148627854112</v>
      </c>
      <c r="D366" s="21">
        <v>-1.8159424576459782</v>
      </c>
      <c r="G366" s="21">
        <v>2.5099999999999905</v>
      </c>
      <c r="H366" s="23">
        <v>-2.4167290716719352</v>
      </c>
      <c r="I366" s="23">
        <v>-2.4289209256220832</v>
      </c>
      <c r="J366" s="21">
        <v>-1.2191853950148208</v>
      </c>
      <c r="K366" s="23">
        <v>-1.2173227536340094</v>
      </c>
      <c r="N366" s="21">
        <v>2.5099999999999905</v>
      </c>
      <c r="O366" s="21">
        <v>-3.5750639566437932</v>
      </c>
      <c r="P366" s="23">
        <v>-1.7681290472556564E-3</v>
      </c>
      <c r="Q366" s="23">
        <v>-2.3943258127141912E-3</v>
      </c>
      <c r="R366" s="23">
        <v>-2.3914309294646376E-3</v>
      </c>
      <c r="S366" s="23">
        <v>-2.9835828852614386E-3</v>
      </c>
    </row>
    <row r="367" spans="2:19" x14ac:dyDescent="0.25">
      <c r="B367" s="21">
        <v>2.5199999999999902</v>
      </c>
      <c r="C367" s="21">
        <v>-1.4563080524305718</v>
      </c>
      <c r="D367" s="21">
        <v>-1.8116106148368754</v>
      </c>
      <c r="G367" s="21">
        <v>2.5199999999999902</v>
      </c>
      <c r="H367" s="23">
        <v>-2.4289116124151793</v>
      </c>
      <c r="I367" s="23">
        <v>-2.441084910611365</v>
      </c>
      <c r="J367" s="21">
        <v>-1.2173298196185516</v>
      </c>
      <c r="K367" s="23">
        <v>-1.2154617440470337</v>
      </c>
      <c r="N367" s="21">
        <v>2.5199999999999902</v>
      </c>
      <c r="O367" s="21">
        <v>-3.5885031175370399</v>
      </c>
      <c r="P367" s="23">
        <v>-1.7713576365744525E-3</v>
      </c>
      <c r="Q367" s="23">
        <v>-2.3936923442519991E-3</v>
      </c>
      <c r="R367" s="23">
        <v>-2.3908316041238902E-3</v>
      </c>
      <c r="S367" s="23">
        <v>-2.9795778480348222E-3</v>
      </c>
    </row>
    <row r="368" spans="2:19" x14ac:dyDescent="0.25">
      <c r="B368" s="21">
        <v>2.52999999999999</v>
      </c>
      <c r="C368" s="21">
        <v>-1.4744241585789406</v>
      </c>
      <c r="D368" s="21">
        <v>-1.8072789524522175</v>
      </c>
      <c r="G368" s="21">
        <v>2.52999999999999</v>
      </c>
      <c r="H368" s="23">
        <v>-2.4410755702335072</v>
      </c>
      <c r="I368" s="23">
        <v>-2.4532302585422734</v>
      </c>
      <c r="J368" s="21">
        <v>-1.2154688308766082</v>
      </c>
      <c r="K368" s="23">
        <v>-1.2135958599082848</v>
      </c>
      <c r="N368" s="21">
        <v>2.52999999999999</v>
      </c>
      <c r="O368" s="21">
        <v>-3.6019374221001139</v>
      </c>
      <c r="P368" s="23">
        <v>-1.7745622797969824E-3</v>
      </c>
      <c r="Q368" s="23">
        <v>-2.393073464692841E-3</v>
      </c>
      <c r="R368" s="23">
        <v>-2.3902463568485732E-3</v>
      </c>
      <c r="S368" s="23">
        <v>-2.9756179100587517E-3</v>
      </c>
    </row>
    <row r="369" spans="2:19" x14ac:dyDescent="0.25">
      <c r="B369" s="21">
        <v>2.5399999999999898</v>
      </c>
      <c r="C369" s="21">
        <v>-1.4924969481034627</v>
      </c>
      <c r="D369" s="21">
        <v>-1.8029465729232581</v>
      </c>
      <c r="G369" s="21">
        <v>2.5399999999999898</v>
      </c>
      <c r="H369" s="23">
        <v>-2.4532208936874316</v>
      </c>
      <c r="I369" s="23">
        <v>-2.4653569233398369</v>
      </c>
      <c r="J369" s="21">
        <v>-1.213602965240528</v>
      </c>
      <c r="K369" s="23">
        <v>-1.2117256268622807</v>
      </c>
      <c r="N369" s="21">
        <v>2.5399999999999898</v>
      </c>
      <c r="O369" s="21">
        <v>-3.6153669607931538</v>
      </c>
      <c r="P369" s="23">
        <v>-1.7777431620400071E-3</v>
      </c>
      <c r="Q369" s="23">
        <v>-2.3924690465481476E-3</v>
      </c>
      <c r="R369" s="23">
        <v>-2.3896750676069582E-3</v>
      </c>
      <c r="S369" s="23">
        <v>-2.9717027563667818E-3</v>
      </c>
    </row>
    <row r="370" spans="2:19" x14ac:dyDescent="0.25">
      <c r="B370" s="21">
        <v>2.5499999999999896</v>
      </c>
      <c r="C370" s="21">
        <v>-1.5105264138326953</v>
      </c>
      <c r="D370" s="21">
        <v>-1.7986126379437115</v>
      </c>
      <c r="G370" s="21">
        <v>2.5499999999999896</v>
      </c>
      <c r="H370" s="23">
        <v>-2.4653475366479456</v>
      </c>
      <c r="I370" s="23">
        <v>-2.4774648641318886</v>
      </c>
      <c r="J370" s="21">
        <v>-1.211732748394313</v>
      </c>
      <c r="K370" s="23">
        <v>-1.2098515597618491</v>
      </c>
      <c r="N370" s="21">
        <v>2.5499999999999896</v>
      </c>
      <c r="O370" s="21">
        <v>-3.628791823358851</v>
      </c>
      <c r="P370" s="23">
        <v>-1.7809004736645403E-3</v>
      </c>
      <c r="Q370" s="23">
        <v>-2.3918789647870593E-3</v>
      </c>
      <c r="R370" s="23">
        <v>-2.3891176187680252E-3</v>
      </c>
      <c r="S370" s="23">
        <v>-2.9678320706114153E-3</v>
      </c>
    </row>
    <row r="371" spans="2:19" x14ac:dyDescent="0.25">
      <c r="B371" s="21">
        <v>2.5599999999999894</v>
      </c>
      <c r="C371" s="21">
        <v>-1.5285125402121325</v>
      </c>
      <c r="D371" s="21">
        <v>-1.7942763673368567</v>
      </c>
      <c r="G371" s="21">
        <v>2.5599999999999894</v>
      </c>
      <c r="H371" s="23">
        <v>-2.4774554581887265</v>
      </c>
      <c r="I371" s="23">
        <v>-2.4895540451410372</v>
      </c>
      <c r="J371" s="21">
        <v>-1.2098586952310597</v>
      </c>
      <c r="K371" s="23">
        <v>-1.2079741626552956</v>
      </c>
      <c r="N371" s="21">
        <v>2.5599999999999894</v>
      </c>
      <c r="O371" s="21">
        <v>-3.6422120988334048</v>
      </c>
      <c r="P371" s="23">
        <v>-1.784034409876618E-3</v>
      </c>
      <c r="Q371" s="23">
        <v>-2.3913030967627744E-3</v>
      </c>
      <c r="R371" s="23">
        <v>-2.3885738950246609E-3</v>
      </c>
      <c r="S371" s="23">
        <v>-2.9640055352634443E-3</v>
      </c>
    </row>
    <row r="372" spans="2:19" x14ac:dyDescent="0.25">
      <c r="B372" s="21">
        <v>2.5699999999999892</v>
      </c>
      <c r="C372" s="21">
        <v>-1.5464553038855011</v>
      </c>
      <c r="D372" s="21">
        <v>-1.7899370379229449</v>
      </c>
      <c r="G372" s="21">
        <v>2.5699999999999892</v>
      </c>
      <c r="H372" s="23">
        <v>-2.4895446224781583</v>
      </c>
      <c r="I372" s="23">
        <v>-2.5016244355765589</v>
      </c>
      <c r="J372" s="21">
        <v>-1.2079813098400605</v>
      </c>
      <c r="K372" s="23">
        <v>-1.206093928783728</v>
      </c>
      <c r="N372" s="21">
        <v>2.5699999999999892</v>
      </c>
      <c r="O372" s="21">
        <v>-3.6556278755571814</v>
      </c>
      <c r="P372" s="23">
        <v>-1.7871451703458914E-3</v>
      </c>
      <c r="Q372" s="23">
        <v>-2.3907413221407846E-3</v>
      </c>
      <c r="R372" s="23">
        <v>-2.3880437833190722E-3</v>
      </c>
      <c r="S372" s="23">
        <v>-2.9602228318024791E-3</v>
      </c>
    </row>
    <row r="373" spans="2:19" x14ac:dyDescent="0.25">
      <c r="B373" s="21">
        <v>2.579999999999989</v>
      </c>
      <c r="C373" s="21">
        <v>-1.5643546742647305</v>
      </c>
      <c r="D373" s="21">
        <v>-1.785593982384807</v>
      </c>
      <c r="G373" s="21">
        <v>2.579999999999989</v>
      </c>
      <c r="H373" s="23">
        <v>-2.5016149986712772</v>
      </c>
      <c r="I373" s="23">
        <v>-2.5136760095263178</v>
      </c>
      <c r="J373" s="21">
        <v>-1.2061010855040664</v>
      </c>
      <c r="K373" s="23">
        <v>-1.2042113405882076</v>
      </c>
      <c r="N373" s="21">
        <v>2.579999999999989</v>
      </c>
      <c r="O373" s="21">
        <v>-3.6690392411850765</v>
      </c>
      <c r="P373" s="23">
        <v>-1.7902329588414634E-3</v>
      </c>
      <c r="Q373" s="23">
        <v>-2.3901935228295055E-3</v>
      </c>
      <c r="R373" s="23">
        <v>-2.387527172770831E-3</v>
      </c>
      <c r="S373" s="23">
        <v>-2.956483640898747E-3</v>
      </c>
    </row>
    <row r="374" spans="2:19" x14ac:dyDescent="0.25">
      <c r="B374" s="21">
        <v>2.5899999999999888</v>
      </c>
      <c r="C374" s="21">
        <v>-1.5822106140885785</v>
      </c>
      <c r="D374" s="21">
        <v>-1.7812465881298003</v>
      </c>
      <c r="G374" s="21">
        <v>2.5899999999999888</v>
      </c>
      <c r="H374" s="23">
        <v>-2.5136665608017386</v>
      </c>
      <c r="I374" s="23">
        <v>-2.5257087458488021</v>
      </c>
      <c r="J374" s="21">
        <v>-1.2042185047063729</v>
      </c>
      <c r="K374" s="23">
        <v>-1.202326869726396</v>
      </c>
      <c r="N374" s="21">
        <v>2.5899999999999888</v>
      </c>
      <c r="O374" s="21">
        <v>-3.6824462826965965</v>
      </c>
      <c r="P374" s="23">
        <v>-1.7932979828842099E-3</v>
      </c>
      <c r="Q374" s="23">
        <v>-2.3896595829127356E-3</v>
      </c>
      <c r="R374" s="23">
        <v>-2.3870239546069862E-3</v>
      </c>
      <c r="S374" s="23">
        <v>-2.9527876425866862E-3</v>
      </c>
    </row>
    <row r="375" spans="2:19" x14ac:dyDescent="0.25">
      <c r="B375" s="21">
        <v>2.5999999999999885</v>
      </c>
      <c r="C375" s="21">
        <v>-1.6000230799698765</v>
      </c>
      <c r="D375" s="21">
        <v>-1.776894296146472</v>
      </c>
      <c r="G375" s="21">
        <v>2.5999999999999885</v>
      </c>
      <c r="H375" s="23">
        <v>-2.5256992876739024</v>
      </c>
      <c r="I375" s="23">
        <v>-2.5377226280653766</v>
      </c>
      <c r="J375" s="21">
        <v>-1.2023340391474069</v>
      </c>
      <c r="K375" s="23">
        <v>-1.2004409770983526</v>
      </c>
      <c r="N375" s="21">
        <v>2.5999999999999885</v>
      </c>
      <c r="O375" s="21">
        <v>-3.6958490864056648</v>
      </c>
      <c r="P375" s="23">
        <v>-1.7963404534150822E-3</v>
      </c>
      <c r="Q375" s="23">
        <v>-2.389139388584247E-3</v>
      </c>
      <c r="R375" s="23">
        <v>-2.3865340220945155E-3</v>
      </c>
      <c r="S375" s="23">
        <v>-2.9491345164305099E-3</v>
      </c>
    </row>
    <row r="376" spans="2:19" x14ac:dyDescent="0.25">
      <c r="B376" s="21">
        <v>2.6099999999999883</v>
      </c>
      <c r="C376" s="21">
        <v>-1.6177920229313412</v>
      </c>
      <c r="D376" s="21">
        <v>-1.7725365998545384</v>
      </c>
      <c r="G376" s="21">
        <v>2.6099999999999883</v>
      </c>
      <c r="H376" s="23">
        <v>-2.5377131627551313</v>
      </c>
      <c r="I376" s="23">
        <v>-2.5497176442528358</v>
      </c>
      <c r="J376" s="21">
        <v>-1.2004481497704607</v>
      </c>
      <c r="K376" s="23">
        <v>-1.1985541128811419</v>
      </c>
      <c r="N376" s="21">
        <v>2.6099999999999883</v>
      </c>
      <c r="O376" s="21">
        <v>-3.7092477379701605</v>
      </c>
      <c r="P376" s="23">
        <v>-1.7993605844786225E-3</v>
      </c>
      <c r="Q376" s="23">
        <v>-2.3886328280841957E-3</v>
      </c>
      <c r="R376" s="23">
        <v>-2.3860572704747676E-3</v>
      </c>
      <c r="S376" s="23">
        <v>-2.9455239416818989E-3</v>
      </c>
    </row>
    <row r="377" spans="2:19" x14ac:dyDescent="0.25">
      <c r="B377" s="21">
        <v>2.6199999999999881</v>
      </c>
      <c r="C377" s="21">
        <v>-1.6355173889298866</v>
      </c>
      <c r="D377" s="21">
        <v>-1.7681730439470045</v>
      </c>
      <c r="G377" s="21">
        <v>2.6199999999999881</v>
      </c>
      <c r="H377" s="23">
        <v>-2.5497081740683893</v>
      </c>
      <c r="I377" s="23">
        <v>-2.5616937869363516</v>
      </c>
      <c r="J377" s="21">
        <v>-1.1985612867962381</v>
      </c>
      <c r="K377" s="23">
        <v>-1.1966667165719027</v>
      </c>
      <c r="N377" s="21">
        <v>2.6199999999999881</v>
      </c>
      <c r="O377" s="21">
        <v>-3.7226423224011995</v>
      </c>
      <c r="P377" s="23">
        <v>-1.8023585929211822E-3</v>
      </c>
      <c r="Q377" s="23">
        <v>-2.3881397916374449E-3</v>
      </c>
      <c r="R377" s="23">
        <v>-2.3855935969001128E-3</v>
      </c>
      <c r="S377" s="23">
        <v>-2.941955597430275E-3</v>
      </c>
    </row>
    <row r="378" spans="2:19" x14ac:dyDescent="0.25">
      <c r="B378" s="21">
        <v>2.6299999999999879</v>
      </c>
      <c r="C378" s="21">
        <v>-1.6531991193693567</v>
      </c>
      <c r="D378" s="21">
        <v>-1.7638032232234671</v>
      </c>
      <c r="G378" s="21">
        <v>2.6299999999999879</v>
      </c>
      <c r="H378" s="23">
        <v>-2.5616843140852299</v>
      </c>
      <c r="I378" s="23">
        <v>-2.5736510529828887</v>
      </c>
      <c r="J378" s="21">
        <v>-1.196673889765868</v>
      </c>
      <c r="K378" s="23">
        <v>-1.1947792170390172</v>
      </c>
      <c r="N378" s="21">
        <v>2.6299999999999879</v>
      </c>
      <c r="O378" s="21">
        <v>-3.7360329240721657</v>
      </c>
      <c r="P378" s="23">
        <v>-1.8053346981033403E-3</v>
      </c>
      <c r="Q378" s="23">
        <v>-2.3876601713935788E-3</v>
      </c>
      <c r="R378" s="23">
        <v>-2.3851429003723997E-3</v>
      </c>
      <c r="S378" s="23">
        <v>-2.9384291627457294E-3</v>
      </c>
    </row>
    <row r="379" spans="2:19" x14ac:dyDescent="0.25">
      <c r="B379" s="21">
        <v>2.6399999999999877</v>
      </c>
      <c r="C379" s="21">
        <v>-1.6708371516015914</v>
      </c>
      <c r="D379" s="21">
        <v>-1.759426781413822</v>
      </c>
      <c r="G379" s="21">
        <v>2.6399999999999877</v>
      </c>
      <c r="H379" s="23">
        <v>-2.5736415796192542</v>
      </c>
      <c r="I379" s="23">
        <v>-2.5855894434951745</v>
      </c>
      <c r="J379" s="21">
        <v>-1.1947863875920117</v>
      </c>
      <c r="K379" s="23">
        <v>-1.1928920325810479</v>
      </c>
      <c r="N379" s="21">
        <v>2.6399999999999877</v>
      </c>
      <c r="O379" s="21">
        <v>-3.7494196267274948</v>
      </c>
      <c r="P379" s="23">
        <v>-1.8082891216257616E-3</v>
      </c>
      <c r="Q379" s="23">
        <v>-2.3871938613687395E-3</v>
      </c>
      <c r="R379" s="23">
        <v>-2.3847050816834135E-3</v>
      </c>
      <c r="S379" s="23">
        <v>-2.9349443168149914E-3</v>
      </c>
    </row>
    <row r="380" spans="2:19" x14ac:dyDescent="0.25">
      <c r="B380" s="21">
        <v>2.6499999999999875</v>
      </c>
      <c r="C380" s="21">
        <v>-1.6884314194157297</v>
      </c>
      <c r="D380" s="21">
        <v>-1.7550434099918506</v>
      </c>
      <c r="G380" s="21">
        <v>2.6499999999999875</v>
      </c>
      <c r="H380" s="23">
        <v>-2.5855799717201196</v>
      </c>
      <c r="I380" s="23">
        <v>-2.5975089637062969</v>
      </c>
      <c r="J380" s="21">
        <v>-1.1928991986177435</v>
      </c>
      <c r="K380" s="23">
        <v>-1.1910055709930636</v>
      </c>
      <c r="N380" s="21">
        <v>2.6499999999999875</v>
      </c>
      <c r="O380" s="21">
        <v>-3.7628025134912271</v>
      </c>
      <c r="P380" s="23">
        <v>-1.8112220870681497E-3</v>
      </c>
      <c r="Q380" s="23">
        <v>-2.3867407573891215E-3</v>
      </c>
      <c r="R380" s="23">
        <v>-2.3842800433571351E-3</v>
      </c>
      <c r="S380" s="23">
        <v>-2.9315007390705891E-3</v>
      </c>
    </row>
    <row r="381" spans="2:19" x14ac:dyDescent="0.25">
      <c r="B381" s="21">
        <v>2.6599999999999873</v>
      </c>
      <c r="C381" s="21">
        <v>-1.7059818535156481</v>
      </c>
      <c r="D381" s="21">
        <v>-1.7506528469782821</v>
      </c>
      <c r="G381" s="21">
        <v>2.6599999999999873</v>
      </c>
      <c r="H381" s="23">
        <v>-2.5974994955681736</v>
      </c>
      <c r="I381" s="23">
        <v>-2.6094096228750017</v>
      </c>
      <c r="J381" s="21">
        <v>-1.1910127306828249</v>
      </c>
      <c r="K381" s="23">
        <v>-1.1891202296400232</v>
      </c>
      <c r="N381" s="21">
        <v>2.6599999999999873</v>
      </c>
      <c r="O381" s="21">
        <v>-3.7761816668753241</v>
      </c>
      <c r="P381" s="23">
        <v>-1.8141338197407021E-3</v>
      </c>
      <c r="Q381" s="23">
        <v>-2.3863007570360216E-3</v>
      </c>
      <c r="R381" s="23">
        <v>-2.3838676895938057E-3</v>
      </c>
      <c r="S381" s="23">
        <v>-2.9280981093134919E-3</v>
      </c>
    </row>
    <row r="382" spans="2:19" x14ac:dyDescent="0.25">
      <c r="B382" s="21">
        <v>2.6699999999999871</v>
      </c>
      <c r="C382" s="21">
        <v>-1.723488381985431</v>
      </c>
      <c r="D382" s="21">
        <v>-1.7462548757331691</v>
      </c>
      <c r="G382" s="21">
        <v>2.6699999999999871</v>
      </c>
      <c r="H382" s="23">
        <v>-2.6094001603697881</v>
      </c>
      <c r="I382" s="23">
        <v>-2.6212914341817584</v>
      </c>
      <c r="J382" s="21">
        <v>-1.1891273811970295</v>
      </c>
      <c r="K382" s="23">
        <v>-1.1872363955368572</v>
      </c>
      <c r="N382" s="21">
        <v>2.6699999999999871</v>
      </c>
      <c r="O382" s="21">
        <v>-3.7895571687877676</v>
      </c>
      <c r="P382" s="23">
        <v>-1.8170245464474921E-3</v>
      </c>
      <c r="Q382" s="23">
        <v>-2.3858737595924958E-3</v>
      </c>
      <c r="R382" s="23">
        <v>-2.3834679262156439E-3</v>
      </c>
      <c r="S382" s="23">
        <v>-2.9247361078294397E-3</v>
      </c>
    </row>
    <row r="383" spans="2:19" x14ac:dyDescent="0.25">
      <c r="B383" s="21">
        <v>2.6799999999999868</v>
      </c>
      <c r="C383" s="21">
        <v>-1.7409509307427626</v>
      </c>
      <c r="D383" s="21">
        <v>-1.7418493237375565</v>
      </c>
      <c r="G383" s="21">
        <v>2.6799999999999868</v>
      </c>
      <c r="H383" s="23">
        <v>-2.6212819792534576</v>
      </c>
      <c r="I383" s="23">
        <v>-2.6331544146256594</v>
      </c>
      <c r="J383" s="21">
        <v>-1.1872435372201779</v>
      </c>
      <c r="K383" s="23">
        <v>-1.1853544454348972</v>
      </c>
      <c r="N383" s="21">
        <v>2.6799999999999868</v>
      </c>
      <c r="O383" s="21">
        <v>-3.8029291005404371</v>
      </c>
      <c r="P383" s="23">
        <v>-1.8198944952614953E-3</v>
      </c>
      <c r="Q383" s="23">
        <v>-2.3854596659915379E-3</v>
      </c>
      <c r="R383" s="23">
        <v>-2.3830806606142591E-3</v>
      </c>
      <c r="S383" s="23">
        <v>-2.9214144154991596E-3</v>
      </c>
    </row>
    <row r="384" spans="2:19" x14ac:dyDescent="0.25">
      <c r="B384" s="21">
        <v>2.6899999999999866</v>
      </c>
      <c r="C384" s="21">
        <v>-1.7583694239801382</v>
      </c>
      <c r="D384" s="21">
        <v>-1.7374360613645918</v>
      </c>
      <c r="G384" s="21">
        <v>2.6899999999999866</v>
      </c>
      <c r="H384" s="23">
        <v>-2.6331449691667328</v>
      </c>
      <c r="I384" s="23">
        <v>-2.644998584922218</v>
      </c>
      <c r="J384" s="21">
        <v>-1.185361575548511</v>
      </c>
      <c r="K384" s="23">
        <v>-1.1834747459143062</v>
      </c>
      <c r="N384" s="21">
        <v>2.6899999999999866</v>
      </c>
      <c r="O384" s="21">
        <v>-3.8162975428567787</v>
      </c>
      <c r="P384" s="23">
        <v>-1.8227438953105205E-3</v>
      </c>
      <c r="Q384" s="23">
        <v>-2.3850583787657013E-3</v>
      </c>
      <c r="R384" s="23">
        <v>-2.3827058016996755E-3</v>
      </c>
      <c r="S384" s="23">
        <v>-2.918132713902791E-3</v>
      </c>
    </row>
    <row r="385" spans="2:19" x14ac:dyDescent="0.25">
      <c r="B385" s="21">
        <v>2.6999999999999864</v>
      </c>
      <c r="C385" s="21">
        <v>-1.775743784593784</v>
      </c>
      <c r="D385" s="21">
        <v>-1.7330150006403964</v>
      </c>
      <c r="G385" s="21">
        <v>2.6999999999999864</v>
      </c>
      <c r="H385" s="23">
        <v>-2.6449891507740468</v>
      </c>
      <c r="I385" s="23">
        <v>-2.6568239694021174</v>
      </c>
      <c r="J385" s="21">
        <v>-1.1834818628070756</v>
      </c>
      <c r="K385" s="23">
        <v>-1.1815976534821793</v>
      </c>
      <c r="N385" s="21">
        <v>2.6999999999999864</v>
      </c>
      <c r="O385" s="21">
        <v>-3.8296625758792673</v>
      </c>
      <c r="P385" s="23">
        <v>-1.8255729765738117E-3</v>
      </c>
      <c r="Q385" s="23">
        <v>-2.3846698019981197E-3</v>
      </c>
      <c r="R385" s="23">
        <v>-2.3823432598507974E-3</v>
      </c>
      <c r="S385" s="23">
        <v>-2.9148906854185776E-3</v>
      </c>
    </row>
    <row r="386" spans="2:19" x14ac:dyDescent="0.25">
      <c r="B386" s="21">
        <v>2.7099999999999862</v>
      </c>
      <c r="C386" s="21">
        <v>-1.793073934600188</v>
      </c>
      <c r="D386" s="21">
        <v>-1.7285860939951474</v>
      </c>
      <c r="G386" s="21">
        <v>2.7099999999999862</v>
      </c>
      <c r="H386" s="23">
        <v>-2.6568145483554932</v>
      </c>
      <c r="I386" s="23">
        <v>-2.6686305959109711</v>
      </c>
      <c r="J386" s="21">
        <v>-1.1816047555477769</v>
      </c>
      <c r="K386" s="23">
        <v>-1.1797235146759559</v>
      </c>
      <c r="N386" s="21">
        <v>2.7099999999999862</v>
      </c>
      <c r="O386" s="21">
        <v>-3.8430242791766704</v>
      </c>
      <c r="P386" s="23">
        <v>-1.828381969688834E-3</v>
      </c>
      <c r="Q386" s="23">
        <v>-2.3842938412749343E-3</v>
      </c>
      <c r="R386" s="23">
        <v>-2.3819929468674602E-3</v>
      </c>
      <c r="S386" s="23">
        <v>-2.9116880133162161E-3</v>
      </c>
    </row>
    <row r="387" spans="2:19" x14ac:dyDescent="0.25">
      <c r="B387" s="21">
        <v>2.719999999999986</v>
      </c>
      <c r="C387" s="21">
        <v>-1.8103597955401396</v>
      </c>
      <c r="D387" s="21">
        <v>-1.72414933300497</v>
      </c>
      <c r="G387" s="21">
        <v>2.719999999999986</v>
      </c>
      <c r="H387" s="23">
        <v>-2.6686211897066121</v>
      </c>
      <c r="I387" s="23">
        <v>-2.6804184957101396</v>
      </c>
      <c r="J387" s="21">
        <v>-1.1797306003527466</v>
      </c>
      <c r="K387" s="23">
        <v>-1.1778526661718376</v>
      </c>
      <c r="N387" s="21">
        <v>2.719999999999986</v>
      </c>
      <c r="O387" s="21">
        <v>-3.8563827317511157</v>
      </c>
      <c r="P387" s="23">
        <v>-1.8311711057677094E-3</v>
      </c>
      <c r="Q387" s="23">
        <v>-2.3839304036390261E-3</v>
      </c>
      <c r="R387" s="23">
        <v>-2.3816547759238841E-3</v>
      </c>
      <c r="S387" s="23">
        <v>-2.9085243818448539E-3</v>
      </c>
    </row>
    <row r="388" spans="2:19" x14ac:dyDescent="0.25">
      <c r="B388" s="21">
        <v>2.7299999999999858</v>
      </c>
      <c r="C388" s="21">
        <v>-1.8276012888701894</v>
      </c>
      <c r="D388" s="21">
        <v>-1.7197047471253639</v>
      </c>
      <c r="G388" s="21">
        <v>2.7299999999999858</v>
      </c>
      <c r="H388" s="23">
        <v>-2.6804091060392352</v>
      </c>
      <c r="I388" s="23">
        <v>-2.6921877033786625</v>
      </c>
      <c r="J388" s="21">
        <v>-1.1778597339427135</v>
      </c>
      <c r="K388" s="23">
        <v>-1.1759854348978578</v>
      </c>
      <c r="N388" s="21">
        <v>2.7299999999999858</v>
      </c>
      <c r="O388" s="21">
        <v>-3.8697380120449703</v>
      </c>
      <c r="P388" s="23">
        <v>-1.8339406162230722E-3</v>
      </c>
      <c r="Q388" s="23">
        <v>-2.3835793975450349E-3</v>
      </c>
      <c r="R388" s="23">
        <v>-2.3813286615234778E-3</v>
      </c>
      <c r="S388" s="23">
        <v>-2.9053994763161644E-3</v>
      </c>
    </row>
    <row r="389" spans="2:19" x14ac:dyDescent="0.25">
      <c r="B389" s="21">
        <v>2.7399999999999856</v>
      </c>
      <c r="C389" s="21">
        <v>-1.8447983363414431</v>
      </c>
      <c r="D389" s="21">
        <v>-1.7152524024170066</v>
      </c>
      <c r="G389" s="21">
        <v>2.7399999999999856</v>
      </c>
      <c r="H389" s="23">
        <v>-2.6921783318834382</v>
      </c>
      <c r="I389" s="23">
        <v>-2.7039382567163388</v>
      </c>
      <c r="J389" s="21">
        <v>-1.1759924832900361</v>
      </c>
      <c r="K389" s="23">
        <v>-1.1741221381513034</v>
      </c>
      <c r="N389" s="21">
        <v>2.7399999999999856</v>
      </c>
      <c r="O389" s="21">
        <v>-3.883090197947535</v>
      </c>
      <c r="P389" s="23">
        <v>-1.8366907326028345E-3</v>
      </c>
      <c r="Q389" s="23">
        <v>-2.3832407328156133E-3</v>
      </c>
      <c r="R389" s="23">
        <v>-2.3810145194550205E-3</v>
      </c>
      <c r="S389" s="23">
        <v>-2.9023129831824493E-3</v>
      </c>
    </row>
    <row r="390" spans="2:19" x14ac:dyDescent="0.25">
      <c r="B390" s="21">
        <v>2.7499999999999853</v>
      </c>
      <c r="C390" s="21">
        <v>-1.8619508603656132</v>
      </c>
      <c r="D390" s="21">
        <v>-1.7107924002648911</v>
      </c>
      <c r="G390" s="21">
        <v>2.7499999999999853</v>
      </c>
      <c r="H390" s="23">
        <v>-2.703928904990645</v>
      </c>
      <c r="I390" s="23">
        <v>-2.7156701966480057</v>
      </c>
      <c r="J390" s="21">
        <v>-1.1741291657360819</v>
      </c>
      <c r="K390" s="23">
        <v>-1.1722630837201593</v>
      </c>
      <c r="N390" s="21">
        <v>2.7499999999999853</v>
      </c>
      <c r="O390" s="21">
        <v>-3.8964393668015602</v>
      </c>
      <c r="P390" s="23">
        <v>-1.8394216864335415E-3</v>
      </c>
      <c r="Q390" s="23">
        <v>-2.3829143205988854E-3</v>
      </c>
      <c r="R390" s="23">
        <v>-2.380712266750093E-3</v>
      </c>
      <c r="S390" s="23">
        <v>-2.899264590110218E-3</v>
      </c>
    </row>
    <row r="391" spans="2:19" x14ac:dyDescent="0.25">
      <c r="B391" s="21">
        <v>2.7599999999999851</v>
      </c>
      <c r="C391" s="21">
        <v>-1.879058784368262</v>
      </c>
      <c r="D391" s="21">
        <v>-1.7063248760918428</v>
      </c>
      <c r="G391" s="21">
        <v>2.7599999999999851</v>
      </c>
      <c r="H391" s="23">
        <v>-2.715660866237926</v>
      </c>
      <c r="I391" s="23">
        <v>-2.7273835671290523</v>
      </c>
      <c r="J391" s="21">
        <v>-1.1722700891126347</v>
      </c>
      <c r="K391" s="23">
        <v>-1.1704085700082807</v>
      </c>
      <c r="N391" s="21">
        <v>2.7599999999999851</v>
      </c>
      <c r="O391" s="21">
        <v>-3.909785595409585</v>
      </c>
      <c r="P391" s="23">
        <v>-1.8421337090718825E-3</v>
      </c>
      <c r="Q391" s="23">
        <v>-2.3826000733270891E-3</v>
      </c>
      <c r="R391" s="23">
        <v>-2.3804218216418086E-3</v>
      </c>
      <c r="S391" s="23">
        <v>-2.8962539860491552E-3</v>
      </c>
    </row>
    <row r="392" spans="2:19" x14ac:dyDescent="0.25">
      <c r="B392" s="21">
        <v>2.7699999999999849</v>
      </c>
      <c r="C392" s="21">
        <v>-1.8961220331291804</v>
      </c>
      <c r="D392" s="21">
        <v>-1.7018499980675719</v>
      </c>
      <c r="G392" s="21">
        <v>2.7699999999999849</v>
      </c>
      <c r="H392" s="23">
        <v>-2.7273742595335304</v>
      </c>
      <c r="I392" s="23">
        <v>-2.7390784150522007</v>
      </c>
      <c r="J392" s="21">
        <v>-1.1704155518670298</v>
      </c>
      <c r="K392" s="23">
        <v>-1.1685588861639817</v>
      </c>
      <c r="N392" s="21">
        <v>2.7699999999999849</v>
      </c>
      <c r="O392" s="21">
        <v>-3.923128960040108</v>
      </c>
      <c r="P392" s="23">
        <v>-1.8448270315641353E-3</v>
      </c>
      <c r="Q392" s="23">
        <v>-2.3822979046762903E-3</v>
      </c>
      <c r="R392" s="23">
        <v>-2.3801431035246697E-3</v>
      </c>
      <c r="S392" s="23">
        <v>-2.8932808612968154E-3</v>
      </c>
    </row>
    <row r="393" spans="2:19" x14ac:dyDescent="0.25">
      <c r="B393" s="21">
        <v>2.7799999999999847</v>
      </c>
      <c r="C393" s="21">
        <v>-1.9131405331098561</v>
      </c>
      <c r="D393" s="21">
        <v>-1.6973679658144751</v>
      </c>
      <c r="G393" s="21">
        <v>2.7799999999999847</v>
      </c>
      <c r="H393" s="23">
        <v>-2.7390691317236855</v>
      </c>
      <c r="I393" s="23">
        <v>-2.7507547901555927</v>
      </c>
      <c r="J393" s="21">
        <v>-1.1685658431907107</v>
      </c>
      <c r="K393" s="23">
        <v>-1.1667143122117596</v>
      </c>
      <c r="N393" s="21">
        <v>2.7799999999999847</v>
      </c>
      <c r="O393" s="21">
        <v>-3.9364695364335889</v>
      </c>
      <c r="P393" s="23">
        <v>-1.8475018845130844E-3</v>
      </c>
      <c r="Q393" s="23">
        <v>-2.3820077295272331E-3</v>
      </c>
      <c r="R393" s="23">
        <v>-2.3798760329156446E-3</v>
      </c>
      <c r="S393" s="23">
        <v>-2.8903449075592669E-3</v>
      </c>
    </row>
    <row r="394" spans="2:19" x14ac:dyDescent="0.25">
      <c r="B394" s="21">
        <v>2.7899999999999845</v>
      </c>
      <c r="C394" s="21">
        <v>-1.9301142127680009</v>
      </c>
      <c r="D394" s="21">
        <v>-1.6928790091114849</v>
      </c>
      <c r="G394" s="21">
        <v>2.7899999999999845</v>
      </c>
      <c r="H394" s="23">
        <v>-2.750745532500698</v>
      </c>
      <c r="I394" s="23">
        <v>-2.7624127449322073</v>
      </c>
      <c r="J394" s="21">
        <v>-1.1667212431509175</v>
      </c>
      <c r="K394" s="23">
        <v>-1.1648751191868585</v>
      </c>
      <c r="N394" s="21">
        <v>2.7899999999999845</v>
      </c>
      <c r="O394" s="21">
        <v>-3.9498073998082903</v>
      </c>
      <c r="P394" s="23">
        <v>-1.8501584979521571E-3</v>
      </c>
      <c r="Q394" s="23">
        <v>-2.3817294639272746E-3</v>
      </c>
      <c r="R394" s="23">
        <v>-2.3796205314163829E-3</v>
      </c>
      <c r="S394" s="23">
        <v>-2.8874458180075903E-3</v>
      </c>
    </row>
    <row r="395" spans="2:19" x14ac:dyDescent="0.25">
      <c r="B395" s="21">
        <v>2.7999999999999843</v>
      </c>
      <c r="C395" s="21">
        <v>-1.9470430028591157</v>
      </c>
      <c r="D395" s="21">
        <v>-1.6883833865973241</v>
      </c>
      <c r="G395" s="21">
        <v>2.7999999999999843</v>
      </c>
      <c r="H395" s="23">
        <v>-2.7624035143123868</v>
      </c>
      <c r="I395" s="23">
        <v>-2.7740523345406389</v>
      </c>
      <c r="J395" s="21">
        <v>-1.1648820228252237</v>
      </c>
      <c r="K395" s="23">
        <v>-1.1630415692724061</v>
      </c>
      <c r="N395" s="21">
        <v>2.7999999999999843</v>
      </c>
      <c r="O395" s="21">
        <v>-3.9631426248659611</v>
      </c>
      <c r="P395" s="23">
        <v>-1.8527971012264823E-3</v>
      </c>
      <c r="Q395" s="23">
        <v>-2.3814630250532146E-3</v>
      </c>
      <c r="R395" s="23">
        <v>-2.3793765216763973E-3</v>
      </c>
      <c r="S395" s="23">
        <v>-2.8845832873307187E-3</v>
      </c>
    </row>
    <row r="396" spans="2:19" x14ac:dyDescent="0.25">
      <c r="B396" s="21">
        <v>2.8099999999999841</v>
      </c>
      <c r="C396" s="21">
        <v>-1.9639268367250888</v>
      </c>
      <c r="D396" s="21">
        <v>-1.6838813844745648</v>
      </c>
      <c r="G396" s="21">
        <v>2.8099999999999841</v>
      </c>
      <c r="H396" s="23">
        <v>-2.7740431322728751</v>
      </c>
      <c r="I396" s="23">
        <v>-2.7856736167172613</v>
      </c>
      <c r="J396" s="21">
        <v>-1.1630484444386404</v>
      </c>
      <c r="K396" s="23">
        <v>-1.1612139159388495</v>
      </c>
      <c r="N396" s="21">
        <v>2.8099999999999841</v>
      </c>
      <c r="O396" s="21">
        <v>-3.9764752857973642</v>
      </c>
      <c r="P396" s="23">
        <v>-1.8554179228804702E-3</v>
      </c>
      <c r="Q396" s="23">
        <v>-2.3812083311752731E-3</v>
      </c>
      <c r="R396" s="23">
        <v>-2.3791439273574558E-3</v>
      </c>
      <c r="S396" s="23">
        <v>-2.881757011784539E-3</v>
      </c>
    </row>
    <row r="397" spans="2:19" x14ac:dyDescent="0.25">
      <c r="B397" s="21">
        <v>2.8199999999999839</v>
      </c>
      <c r="C397" s="21">
        <v>-1.9807656505698346</v>
      </c>
      <c r="D397" s="21">
        <v>-1.6793733152159518</v>
      </c>
      <c r="G397" s="21">
        <v>2.8199999999999839</v>
      </c>
      <c r="H397" s="23">
        <v>-2.7856644440747624</v>
      </c>
      <c r="I397" s="23">
        <v>-2.7972766516897929</v>
      </c>
      <c r="J397" s="21">
        <v>-1.1612207615030299</v>
      </c>
      <c r="K397" s="23">
        <v>-1.1593924040854362</v>
      </c>
      <c r="N397" s="21">
        <v>2.8199999999999839</v>
      </c>
      <c r="O397" s="21">
        <v>-3.9898054562876544</v>
      </c>
      <c r="P397" s="23">
        <v>-1.8580211905517901E-3</v>
      </c>
      <c r="Q397" s="23">
        <v>-2.3809653016219133E-3</v>
      </c>
      <c r="R397" s="23">
        <v>-2.3789226730988404E-3</v>
      </c>
      <c r="S397" s="23">
        <v>-2.8789666892374546E-3</v>
      </c>
    </row>
    <row r="398" spans="2:19" x14ac:dyDescent="0.25">
      <c r="B398" s="21">
        <v>2.8299999999999836</v>
      </c>
      <c r="C398" s="21">
        <v>-1.997559383721994</v>
      </c>
      <c r="D398" s="21">
        <v>-1.674859516274454</v>
      </c>
      <c r="G398" s="21">
        <v>2.8299999999999836</v>
      </c>
      <c r="H398" s="23">
        <v>-2.7972675099027047</v>
      </c>
      <c r="I398" s="23">
        <v>-2.8088615020922902</v>
      </c>
      <c r="J398" s="21">
        <v>-1.1593992189585549</v>
      </c>
      <c r="K398" s="23">
        <v>-1.1575772701834843</v>
      </c>
      <c r="N398" s="21">
        <v>2.8299999999999836</v>
      </c>
      <c r="O398" s="21">
        <v>-4.003133209521609</v>
      </c>
      <c r="P398" s="23">
        <v>-1.8606071308713166E-3</v>
      </c>
      <c r="Q398" s="23">
        <v>-2.3807338567456591E-3</v>
      </c>
      <c r="R398" s="23">
        <v>-2.3787126844836905E-3</v>
      </c>
      <c r="S398" s="23">
        <v>-2.8762120192126514E-3</v>
      </c>
    </row>
    <row r="399" spans="2:19" x14ac:dyDescent="0.25">
      <c r="B399" s="21">
        <v>2.8399999999999834</v>
      </c>
      <c r="C399" s="21">
        <v>-2.0143079788847387</v>
      </c>
      <c r="D399" s="21">
        <v>-1.6703403487985686</v>
      </c>
      <c r="G399" s="21">
        <v>2.8399999999999834</v>
      </c>
      <c r="H399" s="23">
        <v>-2.808852392348415</v>
      </c>
      <c r="I399" s="23">
        <v>-2.8204282328815844</v>
      </c>
      <c r="J399" s="21">
        <v>-1.1575840533169313</v>
      </c>
      <c r="K399" s="23">
        <v>-1.155768742421204</v>
      </c>
      <c r="N399" s="21">
        <v>2.8399999999999834</v>
      </c>
      <c r="O399" s="21">
        <v>-4.0164586181887163</v>
      </c>
      <c r="P399" s="23">
        <v>-1.8631759693688546E-3</v>
      </c>
      <c r="Q399" s="23">
        <v>-2.3805139178897051E-3</v>
      </c>
      <c r="R399" s="23">
        <v>-2.3785138880061687E-3</v>
      </c>
      <c r="S399" s="23">
        <v>-2.8734927029270565E-3</v>
      </c>
    </row>
    <row r="400" spans="2:19" x14ac:dyDescent="0.25">
      <c r="B400" s="21">
        <v>2.8499999999999832</v>
      </c>
      <c r="C400" s="21">
        <v>-2.0310113823727245</v>
      </c>
      <c r="D400" s="21">
        <v>-1.6658161963543756</v>
      </c>
      <c r="G400" s="21">
        <v>2.8499999999999832</v>
      </c>
      <c r="H400" s="23">
        <v>-2.8204191563271057</v>
      </c>
      <c r="I400" s="23">
        <v>-2.8319769112551678</v>
      </c>
      <c r="J400" s="21">
        <v>-1.1557754928062249</v>
      </c>
      <c r="K400" s="23">
        <v>-1.1539670408498373</v>
      </c>
      <c r="N400" s="21">
        <v>2.8499999999999832</v>
      </c>
      <c r="O400" s="21">
        <v>-4.0297817544881198</v>
      </c>
      <c r="P400" s="23">
        <v>-1.8657279303844045E-3</v>
      </c>
      <c r="Q400" s="23">
        <v>-2.3803054073555925E-3</v>
      </c>
      <c r="R400" s="23">
        <v>-2.3783262110397036E-3</v>
      </c>
      <c r="S400" s="23">
        <v>-2.8708084433272602E-3</v>
      </c>
    </row>
    <row r="401" spans="2:19" x14ac:dyDescent="0.25">
      <c r="B401" s="21">
        <v>2.859999999999983</v>
      </c>
      <c r="C401" s="21">
        <v>-2.0476695443362685</v>
      </c>
      <c r="D401" s="21">
        <v>-1.6612874636558783</v>
      </c>
      <c r="G401" s="21">
        <v>2.859999999999983</v>
      </c>
      <c r="H401" s="23">
        <v>-2.831967868995386</v>
      </c>
      <c r="I401" s="23">
        <v>-2.8435076065705558</v>
      </c>
      <c r="J401" s="21">
        <v>-1.1539737575169713</v>
      </c>
      <c r="K401" s="23">
        <v>-1.1521723775308887</v>
      </c>
      <c r="N401" s="21">
        <v>2.859999999999983</v>
      </c>
      <c r="O401" s="21">
        <v>-4.0431026901334297</v>
      </c>
      <c r="P401" s="23">
        <v>-1.8682632369846645E-3</v>
      </c>
      <c r="Q401" s="23">
        <v>-2.3801082483714945E-3</v>
      </c>
      <c r="R401" s="23">
        <v>-2.3781495818059185E-3</v>
      </c>
      <c r="S401" s="23">
        <v>-2.8681589451224386E-3</v>
      </c>
    </row>
    <row r="402" spans="2:19" x14ac:dyDescent="0.25">
      <c r="B402" s="21">
        <v>2.8699999999999828</v>
      </c>
      <c r="C402" s="21">
        <v>-2.064282418972827</v>
      </c>
      <c r="D402" s="21">
        <v>-1.6567545753051505</v>
      </c>
      <c r="G402" s="21">
        <v>2.8699999999999828</v>
      </c>
      <c r="H402" s="23">
        <v>-2.8434985996706255</v>
      </c>
      <c r="I402" s="23">
        <v>-2.8550203902661195</v>
      </c>
      <c r="J402" s="21">
        <v>-1.1521790595493877</v>
      </c>
      <c r="K402" s="23">
        <v>-1.1503849566842375</v>
      </c>
      <c r="N402" s="21">
        <v>2.8699999999999828</v>
      </c>
      <c r="O402" s="21">
        <v>-4.056421496357399</v>
      </c>
      <c r="P402" s="23">
        <v>-1.8707821108845583E-3</v>
      </c>
      <c r="Q402" s="23">
        <v>-2.3799223650614607E-3</v>
      </c>
      <c r="R402" s="23">
        <v>-2.3779839293445685E-3</v>
      </c>
      <c r="S402" s="23">
        <v>-2.8655439148144255E-3</v>
      </c>
    </row>
    <row r="403" spans="2:19" x14ac:dyDescent="0.25">
      <c r="B403" s="21">
        <v>2.8799999999999826</v>
      </c>
      <c r="C403" s="21">
        <v>-2.0808499647258785</v>
      </c>
      <c r="D403" s="21">
        <v>-1.652217974543795</v>
      </c>
      <c r="G403" s="21">
        <v>2.8799999999999826</v>
      </c>
      <c r="H403" s="23">
        <v>-2.8550114197517935</v>
      </c>
      <c r="I403" s="23">
        <v>-2.8665153357834083</v>
      </c>
      <c r="J403" s="21">
        <v>-1.1503916031614696</v>
      </c>
      <c r="K403" s="23">
        <v>-1.1486049748369205</v>
      </c>
      <c r="N403" s="21">
        <v>2.8799999999999826</v>
      </c>
      <c r="O403" s="21">
        <v>-4.0697382439164675</v>
      </c>
      <c r="P403" s="23">
        <v>-1.873284772373611E-3</v>
      </c>
      <c r="Q403" s="23">
        <v>-2.3797476824154347E-3</v>
      </c>
      <c r="R403" s="23">
        <v>-2.3778291834842245E-3</v>
      </c>
      <c r="S403" s="23">
        <v>-2.86296306072508E-3</v>
      </c>
    </row>
    <row r="404" spans="2:19" x14ac:dyDescent="0.25">
      <c r="B404" s="21">
        <v>2.8899999999999824</v>
      </c>
      <c r="C404" s="21">
        <v>-2.0973721444713163</v>
      </c>
      <c r="D404" s="21">
        <v>-1.6476781220172123</v>
      </c>
      <c r="G404" s="21">
        <v>2.8899999999999824</v>
      </c>
      <c r="H404" s="23">
        <v>-2.8665064026417855</v>
      </c>
      <c r="I404" s="23">
        <v>-2.8779925184909629</v>
      </c>
      <c r="J404" s="21">
        <v>-1.1486115849177565</v>
      </c>
      <c r="K404" s="23">
        <v>-1.1468326209723885</v>
      </c>
      <c r="N404" s="21">
        <v>2.8899999999999824</v>
      </c>
      <c r="O404" s="21">
        <v>-4.0830530030951788</v>
      </c>
      <c r="P404" s="23">
        <v>-1.8757714402468735E-3</v>
      </c>
      <c r="Q404" s="23">
        <v>-2.3795841262600191E-3</v>
      </c>
      <c r="R404" s="23">
        <v>-2.3776852748137504E-3</v>
      </c>
      <c r="S404" s="23">
        <v>-2.8604160930210732E-3</v>
      </c>
    </row>
    <row r="405" spans="2:19" x14ac:dyDescent="0.25">
      <c r="B405" s="21">
        <v>2.8999999999999821</v>
      </c>
      <c r="C405" s="21">
        <v>-2.1138489256914883</v>
      </c>
      <c r="D405" s="21">
        <v>-1.6431354945531444</v>
      </c>
      <c r="G405" s="21">
        <v>2.8999999999999821</v>
      </c>
      <c r="H405" s="23">
        <v>-2.8779836236712364</v>
      </c>
      <c r="I405" s="23">
        <v>-2.8894520156096219</v>
      </c>
      <c r="J405" s="21">
        <v>-1.1468391938385745</v>
      </c>
      <c r="K405" s="23">
        <v>-1.1450680766800505</v>
      </c>
      <c r="N405" s="21">
        <v>2.8999999999999821</v>
      </c>
      <c r="O405" s="21">
        <v>-4.0963658437104709</v>
      </c>
      <c r="P405" s="23">
        <v>-1.8782423317402473E-3</v>
      </c>
      <c r="Q405" s="23">
        <v>-2.3794316232299381E-3</v>
      </c>
      <c r="R405" s="23">
        <v>-2.3775521346545612E-3</v>
      </c>
      <c r="S405" s="23">
        <v>-2.857902723736152E-3</v>
      </c>
    </row>
    <row r="406" spans="2:19" x14ac:dyDescent="0.25">
      <c r="B406" s="21">
        <v>2.9099999999999819</v>
      </c>
      <c r="C406" s="21">
        <v>-2.1302802806370198</v>
      </c>
      <c r="D406" s="21">
        <v>-1.6385905839559287</v>
      </c>
      <c r="G406" s="21">
        <v>2.9099999999999819</v>
      </c>
      <c r="H406" s="23">
        <v>-2.8894431600238297</v>
      </c>
      <c r="I406" s="23">
        <v>-2.9008939061393253</v>
      </c>
      <c r="J406" s="21">
        <v>-1.14507461154957</v>
      </c>
      <c r="K406" s="23">
        <v>-1.1433115163049241</v>
      </c>
      <c r="N406" s="21">
        <v>2.9099999999999819</v>
      </c>
      <c r="O406" s="21">
        <v>-4.1096768351158461</v>
      </c>
      <c r="P406" s="23">
        <v>-1.8806976624699781E-3</v>
      </c>
      <c r="Q406" s="23">
        <v>-2.3792901007403016E-3</v>
      </c>
      <c r="R406" s="23">
        <v>-2.3774296950336235E-3</v>
      </c>
      <c r="S406" s="23">
        <v>-2.8554226667910102E-3</v>
      </c>
    </row>
    <row r="407" spans="2:19" x14ac:dyDescent="0.25">
      <c r="B407" s="21">
        <v>2.9199999999999817</v>
      </c>
      <c r="C407" s="21">
        <v>-2.1466661864765793</v>
      </c>
      <c r="D407" s="21">
        <v>-1.6340438958178611</v>
      </c>
      <c r="G407" s="21">
        <v>2.9199999999999817</v>
      </c>
      <c r="H407" s="23">
        <v>-2.9008850906631021</v>
      </c>
      <c r="I407" s="23">
        <v>-2.9123182707874156</v>
      </c>
      <c r="J407" s="21">
        <v>-1.1433180124313473</v>
      </c>
      <c r="K407" s="23">
        <v>-1.141563107097223</v>
      </c>
      <c r="N407" s="21">
        <v>2.9199999999999817</v>
      </c>
      <c r="O407" s="21">
        <v>-4.12298604620542</v>
      </c>
      <c r="P407" s="23">
        <v>-1.8831376463761523E-3</v>
      </c>
      <c r="Q407" s="23">
        <v>-2.3791594869595235E-3</v>
      </c>
      <c r="R407" s="23">
        <v>-2.3773178886572024E-3</v>
      </c>
      <c r="S407" s="23">
        <v>-2.8529756380109134E-3</v>
      </c>
    </row>
    <row r="408" spans="2:19" x14ac:dyDescent="0.25">
      <c r="B408" s="21">
        <v>2.9299999999999815</v>
      </c>
      <c r="C408" s="21">
        <v>-2.163006625434758</v>
      </c>
      <c r="D408" s="21">
        <v>-1.6294959483490237</v>
      </c>
      <c r="G408" s="21">
        <v>2.9299999999999815</v>
      </c>
      <c r="H408" s="23">
        <v>-2.912309496260745</v>
      </c>
      <c r="I408" s="23">
        <v>-2.9237251918984355</v>
      </c>
      <c r="J408" s="21">
        <v>-1.1415695637690453</v>
      </c>
      <c r="K408" s="23">
        <v>-1.1398230093617088</v>
      </c>
      <c r="N408" s="21">
        <v>2.9299999999999815</v>
      </c>
      <c r="O408" s="21">
        <v>-4.1362935454178524</v>
      </c>
      <c r="P408" s="23">
        <v>-1.8855624956699828E-3</v>
      </c>
      <c r="Q408" s="23">
        <v>-2.3790397107828669E-3</v>
      </c>
      <c r="R408" s="23">
        <v>-2.3772166488851844E-3</v>
      </c>
      <c r="S408" s="23">
        <v>-2.8505613551411528E-3</v>
      </c>
    </row>
    <row r="409" spans="2:19" x14ac:dyDescent="0.25">
      <c r="B409" s="21">
        <v>2.9399999999999813</v>
      </c>
      <c r="C409" s="21">
        <v>-2.1793015849182482</v>
      </c>
      <c r="D409" s="21">
        <v>-1.6249472712268711</v>
      </c>
      <c r="G409" s="21">
        <v>2.9399999999999813</v>
      </c>
      <c r="H409" s="23">
        <v>-2.9237164591263989</v>
      </c>
      <c r="I409" s="23">
        <v>-2.9351147533854158</v>
      </c>
      <c r="J409" s="21">
        <v>-1.1398294259016848</v>
      </c>
      <c r="K409" s="23">
        <v>-1.1380913766066716</v>
      </c>
      <c r="N409" s="21">
        <v>2.9399999999999813</v>
      </c>
      <c r="O409" s="21">
        <v>-4.1495994007401649</v>
      </c>
      <c r="P409" s="23">
        <v>-1.8879724207847566E-3</v>
      </c>
      <c r="Q409" s="23">
        <v>-2.3789307018067382E-3</v>
      </c>
      <c r="R409" s="23">
        <v>-2.3771259097062469E-3</v>
      </c>
      <c r="S409" s="23">
        <v>-2.8481795378604083E-3</v>
      </c>
    </row>
    <row r="410" spans="2:19" x14ac:dyDescent="0.25">
      <c r="B410" s="21">
        <v>2.9499999999999811</v>
      </c>
      <c r="C410" s="21">
        <v>-2.1955510576305168</v>
      </c>
      <c r="D410" s="21">
        <v>-1.6203984044668396</v>
      </c>
      <c r="G410" s="21">
        <v>2.9499999999999811</v>
      </c>
      <c r="H410" s="23">
        <v>-2.9351060631389405</v>
      </c>
      <c r="I410" s="23">
        <v>-2.9464870406626518</v>
      </c>
      <c r="J410" s="21">
        <v>-1.1380977523711371</v>
      </c>
      <c r="K410" s="23">
        <v>-1.1363683556923705</v>
      </c>
      <c r="N410" s="21">
        <v>2.9499999999999811</v>
      </c>
      <c r="O410" s="21">
        <v>-4.1629036797114436</v>
      </c>
      <c r="P410" s="23">
        <v>-1.8903676303301971E-3</v>
      </c>
      <c r="Q410" s="23">
        <v>-2.3788323903035291E-3</v>
      </c>
      <c r="R410" s="23">
        <v>-2.3770456057135088E-3</v>
      </c>
      <c r="S410" s="23">
        <v>-2.8458299077920948E-3</v>
      </c>
    </row>
    <row r="411" spans="2:19" x14ac:dyDescent="0.25">
      <c r="B411" s="21">
        <v>2.9599999999999809</v>
      </c>
      <c r="C411" s="21">
        <v>-2.2117550416751852</v>
      </c>
      <c r="D411" s="21">
        <v>-1.6158498973151545</v>
      </c>
      <c r="G411" s="21">
        <v>2.9599999999999809</v>
      </c>
      <c r="H411" s="23">
        <v>-2.946478393679258</v>
      </c>
      <c r="I411" s="23">
        <v>-2.9578421405799635</v>
      </c>
      <c r="J411" s="21">
        <v>-1.1363746900705614</v>
      </c>
      <c r="K411" s="23">
        <v>-1.1346540869788166</v>
      </c>
      <c r="N411" s="21">
        <v>2.9599999999999809</v>
      </c>
      <c r="O411" s="21">
        <v>-4.1762064494264353</v>
      </c>
      <c r="P411" s="23">
        <v>-1.8927483310501069E-3</v>
      </c>
      <c r="Q411" s="23">
        <v>-2.3787447071971007E-3</v>
      </c>
      <c r="R411" s="23">
        <v>-2.3769756720808735E-3</v>
      </c>
      <c r="S411" s="23">
        <v>-2.8435121885138992E-3</v>
      </c>
    </row>
    <row r="412" spans="2:19" x14ac:dyDescent="0.25">
      <c r="B412" s="21">
        <v>2.9699999999999807</v>
      </c>
      <c r="C412" s="21">
        <v>-2.2279135406483368</v>
      </c>
      <c r="D412" s="21">
        <v>-1.6113023071649784</v>
      </c>
      <c r="G412" s="21">
        <v>2.9699999999999807</v>
      </c>
      <c r="H412" s="23">
        <v>-2.9578335375645048</v>
      </c>
      <c r="I412" s="23">
        <v>-2.9691801413584269</v>
      </c>
      <c r="J412" s="21">
        <v>-1.1346603793921837</v>
      </c>
      <c r="K412" s="23">
        <v>-1.1329487044727502</v>
      </c>
      <c r="N412" s="21">
        <v>2.9699999999999807</v>
      </c>
      <c r="O412" s="21">
        <v>-4.1895077765390303</v>
      </c>
      <c r="P412" s="23">
        <v>-1.8951147277832927E-3</v>
      </c>
      <c r="Q412" s="23">
        <v>-2.3786675840389042E-3</v>
      </c>
      <c r="R412" s="23">
        <v>-2.3769160445400784E-3</v>
      </c>
      <c r="S412" s="23">
        <v>-2.8412261055654454E-3</v>
      </c>
    </row>
    <row r="413" spans="2:19" x14ac:dyDescent="0.25">
      <c r="B413" s="21">
        <v>2.9799999999999804</v>
      </c>
      <c r="C413" s="21">
        <v>-2.2440265637199865</v>
      </c>
      <c r="D413" s="21">
        <v>-1.6067561984969425</v>
      </c>
      <c r="G413" s="21">
        <v>2.9799999999999804</v>
      </c>
      <c r="H413" s="23">
        <v>-2.9691715829838294</v>
      </c>
      <c r="I413" s="23">
        <v>-2.9805011325275723</v>
      </c>
      <c r="J413" s="21">
        <v>-1.1329549543742676</v>
      </c>
      <c r="K413" s="23">
        <v>-1.131252335973703</v>
      </c>
      <c r="N413" s="21">
        <v>2.9799999999999804</v>
      </c>
      <c r="O413" s="21">
        <v>-4.202807727265645</v>
      </c>
      <c r="P413" s="23">
        <v>-1.8974670234272639E-3</v>
      </c>
      <c r="Q413" s="23">
        <v>-2.3786009529845552E-3</v>
      </c>
      <c r="R413" s="23">
        <v>-2.3768666593580595E-3</v>
      </c>
      <c r="S413" s="23">
        <v>-2.8389713864542037E-3</v>
      </c>
    </row>
    <row r="414" spans="2:19" x14ac:dyDescent="0.25">
      <c r="B414" s="21">
        <v>2.9899999999999802</v>
      </c>
      <c r="C414" s="21">
        <v>-2.2600941257049558</v>
      </c>
      <c r="D414" s="21">
        <v>-1.6022121418450734</v>
      </c>
      <c r="G414" s="21">
        <v>2.9899999999999802</v>
      </c>
      <c r="H414" s="23">
        <v>-2.9804926194355694</v>
      </c>
      <c r="I414" s="23">
        <v>-2.9918052048640411</v>
      </c>
      <c r="J414" s="21">
        <v>-1.1312585428471764</v>
      </c>
      <c r="K414" s="23">
        <v>-1.1295651032190195</v>
      </c>
      <c r="N414" s="21">
        <v>2.9899999999999802</v>
      </c>
      <c r="O414" s="21">
        <v>-4.2161063673884982</v>
      </c>
      <c r="P414" s="23">
        <v>-1.8998054189049408E-3</v>
      </c>
      <c r="Q414" s="23">
        <v>-2.3785447467711152E-3</v>
      </c>
      <c r="R414" s="23">
        <v>-2.3768274533152159E-3</v>
      </c>
      <c r="S414" s="23">
        <v>-2.8367477606599115E-3</v>
      </c>
    </row>
    <row r="415" spans="2:19" x14ac:dyDescent="0.25">
      <c r="B415" s="21">
        <v>2.99999999999998</v>
      </c>
      <c r="C415" s="24">
        <v>-2.2761162471234067</v>
      </c>
      <c r="D415" s="21"/>
      <c r="G415" s="21">
        <v>2.99999999999998</v>
      </c>
      <c r="H415" s="25">
        <v>-2.9917967376659003</v>
      </c>
      <c r="I415" s="23"/>
      <c r="J415" s="21"/>
      <c r="K415" s="23"/>
      <c r="N415" s="21">
        <v>2.99999999999998</v>
      </c>
      <c r="O415" s="26">
        <v>-4.2294037622587837</v>
      </c>
      <c r="P415" s="23"/>
      <c r="Q415" s="23"/>
      <c r="R415" s="23"/>
      <c r="S415" s="2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753F-1C3D-4EEB-B0EA-C470218FE467}">
  <dimension ref="A1:T519"/>
  <sheetViews>
    <sheetView zoomScale="53" zoomScaleNormal="53" workbookViewId="0">
      <selection activeCell="V18" sqref="V18"/>
    </sheetView>
  </sheetViews>
  <sheetFormatPr baseColWidth="10" defaultRowHeight="15" x14ac:dyDescent="0.25"/>
  <sheetData>
    <row r="1" spans="1:20" x14ac:dyDescent="0.25">
      <c r="J1" s="1" t="s">
        <v>2</v>
      </c>
      <c r="P1" s="1" t="s">
        <v>3</v>
      </c>
    </row>
    <row r="2" spans="1:20" x14ac:dyDescent="0.25">
      <c r="K2" s="2" t="s">
        <v>4</v>
      </c>
      <c r="L2" s="2" t="s">
        <v>5</v>
      </c>
      <c r="M2" s="2" t="s">
        <v>6</v>
      </c>
      <c r="R2" s="2" t="s">
        <v>7</v>
      </c>
      <c r="S2" s="2" t="s">
        <v>5</v>
      </c>
      <c r="T2" s="2">
        <v>12</v>
      </c>
    </row>
    <row r="3" spans="1:20" x14ac:dyDescent="0.25">
      <c r="K3" s="2"/>
      <c r="L3" s="2"/>
      <c r="M3" s="2"/>
      <c r="R3" s="2" t="s">
        <v>8</v>
      </c>
      <c r="S3" s="2" t="s">
        <v>5</v>
      </c>
      <c r="T3" s="2" t="s">
        <v>9</v>
      </c>
    </row>
    <row r="4" spans="1:20" x14ac:dyDescent="0.25">
      <c r="K4" s="2" t="s">
        <v>10</v>
      </c>
      <c r="L4" s="2" t="s">
        <v>5</v>
      </c>
      <c r="M4" s="2" t="s">
        <v>11</v>
      </c>
      <c r="R4" s="2"/>
      <c r="S4" s="2"/>
      <c r="T4" s="2"/>
    </row>
    <row r="5" spans="1:20" x14ac:dyDescent="0.25">
      <c r="K5" s="2"/>
      <c r="L5" s="2"/>
      <c r="M5" s="2"/>
      <c r="R5" s="2">
        <v>12</v>
      </c>
      <c r="S5" s="2" t="s">
        <v>5</v>
      </c>
      <c r="T5" s="2" t="s">
        <v>12</v>
      </c>
    </row>
    <row r="6" spans="1:20" x14ac:dyDescent="0.25">
      <c r="K6" s="2">
        <v>30</v>
      </c>
      <c r="L6" s="2" t="s">
        <v>5</v>
      </c>
      <c r="M6" s="2" t="s">
        <v>13</v>
      </c>
      <c r="R6" s="2"/>
      <c r="S6" s="2"/>
      <c r="T6" s="2"/>
    </row>
    <row r="7" spans="1:20" x14ac:dyDescent="0.25">
      <c r="K7" s="2"/>
      <c r="L7" s="2"/>
      <c r="M7" s="2"/>
      <c r="R7" s="3" t="s">
        <v>8</v>
      </c>
      <c r="S7" s="3" t="s">
        <v>5</v>
      </c>
      <c r="T7" s="3">
        <f>200-191.7978519*EXP(-5/100)</f>
        <v>17.556239716689817</v>
      </c>
    </row>
    <row r="8" spans="1:20" x14ac:dyDescent="0.25">
      <c r="K8" s="3" t="s">
        <v>2</v>
      </c>
      <c r="L8" s="3" t="s">
        <v>5</v>
      </c>
      <c r="M8" s="3" t="s">
        <v>14</v>
      </c>
    </row>
    <row r="15" spans="1:20" x14ac:dyDescent="0.25">
      <c r="A15" s="1" t="s">
        <v>15</v>
      </c>
    </row>
    <row r="16" spans="1:20" ht="15.75" thickBot="1" x14ac:dyDescent="0.3"/>
    <row r="17" spans="1:17" ht="15.75" thickBot="1" x14ac:dyDescent="0.3">
      <c r="A17" s="63" t="s">
        <v>16</v>
      </c>
      <c r="B17" s="64"/>
      <c r="D17" s="65" t="s">
        <v>17</v>
      </c>
      <c r="E17" s="66"/>
      <c r="F17" s="67"/>
      <c r="H17" s="65" t="s">
        <v>18</v>
      </c>
      <c r="I17" s="66"/>
      <c r="J17" s="66"/>
      <c r="K17" s="66"/>
      <c r="L17" s="66"/>
      <c r="M17" s="67"/>
      <c r="O17" s="4" t="s">
        <v>19</v>
      </c>
      <c r="P17" s="5">
        <v>6.0000000000000001E-3</v>
      </c>
      <c r="Q17" s="6"/>
    </row>
    <row r="18" spans="1:17" ht="15.75" thickBot="1" x14ac:dyDescent="0.3">
      <c r="A18" s="7" t="s">
        <v>20</v>
      </c>
      <c r="B18" s="8" t="s">
        <v>21</v>
      </c>
      <c r="D18" s="7" t="s">
        <v>20</v>
      </c>
      <c r="E18" s="9" t="s">
        <v>22</v>
      </c>
      <c r="F18" s="8" t="s">
        <v>21</v>
      </c>
      <c r="H18" s="7" t="s">
        <v>20</v>
      </c>
      <c r="I18" s="9" t="s">
        <v>23</v>
      </c>
      <c r="J18" s="9" t="s">
        <v>24</v>
      </c>
      <c r="K18" s="9" t="s">
        <v>25</v>
      </c>
      <c r="L18" s="9" t="s">
        <v>26</v>
      </c>
      <c r="M18" s="8" t="s">
        <v>21</v>
      </c>
    </row>
    <row r="19" spans="1:17" x14ac:dyDescent="0.25">
      <c r="A19" s="10">
        <v>2</v>
      </c>
      <c r="B19" s="10">
        <v>12</v>
      </c>
      <c r="D19" s="10">
        <v>2</v>
      </c>
      <c r="E19" s="10">
        <v>0</v>
      </c>
      <c r="F19" s="10">
        <v>12</v>
      </c>
      <c r="H19" s="10">
        <v>2</v>
      </c>
      <c r="I19" s="10">
        <v>0</v>
      </c>
      <c r="J19" s="10">
        <v>0</v>
      </c>
      <c r="K19" s="10">
        <v>0</v>
      </c>
      <c r="L19" s="10">
        <v>0</v>
      </c>
      <c r="M19" s="10">
        <v>12</v>
      </c>
    </row>
    <row r="20" spans="1:17" x14ac:dyDescent="0.25">
      <c r="A20" s="11">
        <v>2.0059999999999998</v>
      </c>
      <c r="B20" s="11">
        <f>B19+(P$17*(4-(B19/(200-(2*A19)))))</f>
        <v>12.023632653061224</v>
      </c>
      <c r="D20" s="11">
        <v>2.0059999999999998</v>
      </c>
      <c r="E20" s="11">
        <f>F19+(P$17*(4-(F19/(200-(2*D19)))))</f>
        <v>12.023632653061224</v>
      </c>
      <c r="F20" s="11">
        <f>F19+((P$17/2)*((4-(F19/(200-(2*D19))))+(4-(E20/(200-(2*D20))))))</f>
        <v>12.023632280068792</v>
      </c>
      <c r="H20" s="11">
        <f>H19+P$17</f>
        <v>2.0059999999999998</v>
      </c>
      <c r="I20" s="11">
        <f>P$17*(4-(M19/(200-(2*H19))))</f>
        <v>2.3632653061224491E-2</v>
      </c>
      <c r="J20" s="11">
        <f>P$17*(4-(((M19+(I20/2))/(200-(2*(H19+$D$53))))))</f>
        <v>2.3623831381481566E-2</v>
      </c>
      <c r="K20" s="11">
        <f>P$17*(4-((M19+(J20/2))/(200-(2*(H19+$D$53)))))</f>
        <v>2.3623831519613846E-2</v>
      </c>
      <c r="L20" s="11">
        <f>P$17*(4-((M19+K20)/(200-(2*(H20+$C$53)))))</f>
        <v>2.3631907346423668E-2</v>
      </c>
      <c r="M20" s="11">
        <f>M19+(1/6*(I20+(2*J20)+(2*K20)+L20))</f>
        <v>12.02362664770164</v>
      </c>
    </row>
    <row r="21" spans="1:17" x14ac:dyDescent="0.25">
      <c r="A21" s="12">
        <v>2.012</v>
      </c>
      <c r="B21" s="12">
        <f t="shared" ref="B21:B84" si="0">B20+(P$17*(4-(B20/(200-(2*A20)))))</f>
        <v>12.047264560137585</v>
      </c>
      <c r="D21" s="10">
        <v>2.012</v>
      </c>
      <c r="E21" s="12">
        <f>F20+(P$17*(4-(F20/(200-(2*D20)))))</f>
        <v>12.047264187156571</v>
      </c>
      <c r="F21" s="12">
        <f>F20+((P$17/2)*((4-(F20/(200-(2*D20))))+(4-(E21/(200-(2*D21))))))</f>
        <v>12.047263814129881</v>
      </c>
      <c r="H21" s="12">
        <f>H20+P$17</f>
        <v>2.0119999999999996</v>
      </c>
      <c r="I21" s="12">
        <f>P$17*(4-(M20/(200-(2*H20))))</f>
        <v>2.3631907260208737E-2</v>
      </c>
      <c r="J21" s="12">
        <f>P$17*(4-(((M20+(I21/2))/(200-(2*(H20+$D$53))))))</f>
        <v>2.3623067879695217E-2</v>
      </c>
      <c r="K21" s="12">
        <f>P$17*(4-((M20+(J21/2))/(200-(2*(H20+$D$53)))))</f>
        <v>2.3623068018113327E-2</v>
      </c>
      <c r="L21" s="12">
        <f>P$17*(4-((M20+K21)/(200-(2*(H21+$C$53)))))</f>
        <v>2.3631161477454799E-2</v>
      </c>
      <c r="M21" s="12">
        <f>M20+(1/6*(I21+(2*J21)+(2*K21)+L21))</f>
        <v>12.04725253779052</v>
      </c>
    </row>
    <row r="22" spans="1:17" x14ac:dyDescent="0.25">
      <c r="A22" s="11">
        <v>2.0179999999999998</v>
      </c>
      <c r="B22" s="11">
        <f t="shared" si="0"/>
        <v>12.070895721160563</v>
      </c>
      <c r="D22" s="11">
        <v>2.0179999999999998</v>
      </c>
      <c r="E22" s="11">
        <f t="shared" ref="E22:E85" si="1">F21+(P$17*(4-(F21/(200-(2*D21)))))</f>
        <v>12.070894975175699</v>
      </c>
      <c r="F22" s="11">
        <f t="shared" ref="F22:F85" si="2">F21+((P$17/2)*((4-(F21/(200-(2*D21))))+(4-(E22/(200-(2*D22))))))</f>
        <v>12.070894602114745</v>
      </c>
      <c r="H22" s="11">
        <f t="shared" ref="H22:H85" si="3">H21+P$17</f>
        <v>2.0179999999999993</v>
      </c>
      <c r="I22" s="11">
        <f t="shared" ref="I22:I85" si="4">P$17*(4-(M21/(200-(2*H21))))</f>
        <v>2.3631161391054298E-2</v>
      </c>
      <c r="J22" s="11">
        <f t="shared" ref="J22:J85" si="5">P$17*(4-(((M21+(I22/2))/(200-(2*(H21+$D$53))))))</f>
        <v>2.3622304305985779E-2</v>
      </c>
      <c r="K22" s="11">
        <f t="shared" ref="K22:K85" si="6">P$17*(4-((M21+(J22/2))/(200-(2*(H21+$D$53)))))</f>
        <v>2.3622304444689816E-2</v>
      </c>
      <c r="L22" s="11">
        <f t="shared" ref="L22:L85" si="7">P$17*(4-((M21+K22)/(200-(2*(H22+$C$53)))))</f>
        <v>2.3630415540336944E-2</v>
      </c>
      <c r="M22" s="11">
        <f t="shared" ref="M22:M85" si="8">M21+(1/6*(I22+(2*J22)+(2*K22)+L22))</f>
        <v>12.070877670195976</v>
      </c>
    </row>
    <row r="23" spans="1:17" x14ac:dyDescent="0.25">
      <c r="A23" s="12">
        <v>2.024</v>
      </c>
      <c r="B23" s="12">
        <f t="shared" si="0"/>
        <v>12.094526136061631</v>
      </c>
      <c r="D23" s="10">
        <v>2.024</v>
      </c>
      <c r="E23" s="12">
        <f t="shared" si="1"/>
        <v>12.094525017050076</v>
      </c>
      <c r="F23" s="12">
        <f t="shared" si="2"/>
        <v>12.094524643954854</v>
      </c>
      <c r="H23" s="12">
        <f t="shared" si="3"/>
        <v>2.0239999999999991</v>
      </c>
      <c r="I23" s="12">
        <f t="shared" si="4"/>
        <v>2.3630415453750813E-2</v>
      </c>
      <c r="J23" s="12">
        <f t="shared" si="5"/>
        <v>2.3621540660341951E-2</v>
      </c>
      <c r="K23" s="12">
        <f t="shared" si="6"/>
        <v>2.3621540799332014E-2</v>
      </c>
      <c r="L23" s="12">
        <f t="shared" si="7"/>
        <v>2.3629669535059752E-2</v>
      </c>
      <c r="M23" s="12">
        <f t="shared" si="8"/>
        <v>12.094502044847337</v>
      </c>
    </row>
    <row r="24" spans="1:17" x14ac:dyDescent="0.25">
      <c r="A24" s="11">
        <v>2.0299999999999998</v>
      </c>
      <c r="B24" s="11">
        <f t="shared" si="0"/>
        <v>12.118155804772252</v>
      </c>
      <c r="D24" s="11">
        <v>2.0299999999999998</v>
      </c>
      <c r="E24" s="11">
        <f t="shared" si="1"/>
        <v>12.118154312711162</v>
      </c>
      <c r="F24" s="11">
        <f t="shared" si="2"/>
        <v>12.118153939581665</v>
      </c>
      <c r="H24" s="11">
        <f t="shared" si="3"/>
        <v>2.0299999999999989</v>
      </c>
      <c r="I24" s="11">
        <f t="shared" si="4"/>
        <v>2.3629669448287927E-2</v>
      </c>
      <c r="J24" s="11">
        <f t="shared" si="5"/>
        <v>2.3620776942752431E-2</v>
      </c>
      <c r="K24" s="11">
        <f t="shared" si="6"/>
        <v>2.3620777082028609E-2</v>
      </c>
      <c r="L24" s="11">
        <f t="shared" si="7"/>
        <v>2.3628923461612859E-2</v>
      </c>
      <c r="M24" s="11">
        <f t="shared" si="8"/>
        <v>12.118125661673915</v>
      </c>
    </row>
    <row r="25" spans="1:17" x14ac:dyDescent="0.25">
      <c r="A25" s="12">
        <v>2.036</v>
      </c>
      <c r="B25" s="12">
        <f t="shared" si="0"/>
        <v>12.141784727223877</v>
      </c>
      <c r="D25" s="10">
        <v>2.036</v>
      </c>
      <c r="E25" s="12">
        <f t="shared" si="1"/>
        <v>12.141782862090405</v>
      </c>
      <c r="F25" s="12">
        <f t="shared" si="2"/>
        <v>12.141782488926628</v>
      </c>
      <c r="H25" s="12">
        <f t="shared" si="3"/>
        <v>2.0359999999999987</v>
      </c>
      <c r="I25" s="12">
        <f t="shared" si="4"/>
        <v>2.3628923374655286E-2</v>
      </c>
      <c r="J25" s="12">
        <f t="shared" si="5"/>
        <v>2.3620013153205902E-2</v>
      </c>
      <c r="K25" s="12">
        <f t="shared" si="6"/>
        <v>2.3620013292768294E-2</v>
      </c>
      <c r="L25" s="12">
        <f t="shared" si="7"/>
        <v>2.3628177319985913E-2</v>
      </c>
      <c r="M25" s="12">
        <f t="shared" si="8"/>
        <v>12.141748520605013</v>
      </c>
    </row>
    <row r="26" spans="1:17" x14ac:dyDescent="0.25">
      <c r="A26" s="11">
        <v>2.0419999999999998</v>
      </c>
      <c r="B26" s="11">
        <f t="shared" si="0"/>
        <v>12.165412903347946</v>
      </c>
      <c r="D26" s="11">
        <v>2.0419999999999998</v>
      </c>
      <c r="E26" s="11">
        <f t="shared" si="1"/>
        <v>12.165410665119243</v>
      </c>
      <c r="F26" s="11">
        <f t="shared" si="2"/>
        <v>12.16541029192118</v>
      </c>
      <c r="H26" s="11">
        <f t="shared" si="3"/>
        <v>2.0419999999999985</v>
      </c>
      <c r="I26" s="11">
        <f t="shared" si="4"/>
        <v>2.3628177232842523E-2</v>
      </c>
      <c r="J26" s="11">
        <f t="shared" si="5"/>
        <v>2.3619249291691059E-2</v>
      </c>
      <c r="K26" s="11">
        <f t="shared" si="6"/>
        <v>2.3619249431539761E-2</v>
      </c>
      <c r="L26" s="11">
        <f t="shared" si="7"/>
        <v>2.3627431110168545E-2</v>
      </c>
      <c r="M26" s="11">
        <f t="shared" si="8"/>
        <v>12.165370621569926</v>
      </c>
    </row>
    <row r="27" spans="1:17" x14ac:dyDescent="0.25">
      <c r="A27" s="12">
        <v>2.048</v>
      </c>
      <c r="B27" s="12">
        <f t="shared" si="0"/>
        <v>12.189040333075891</v>
      </c>
      <c r="D27" s="10">
        <v>2.048</v>
      </c>
      <c r="E27" s="12">
        <f t="shared" si="1"/>
        <v>12.1890377217291</v>
      </c>
      <c r="F27" s="12">
        <f t="shared" si="2"/>
        <v>12.189037348496749</v>
      </c>
      <c r="H27" s="12">
        <f t="shared" si="3"/>
        <v>2.0479999999999983</v>
      </c>
      <c r="I27" s="12">
        <f t="shared" si="4"/>
        <v>2.3627431022839283E-2</v>
      </c>
      <c r="J27" s="12">
        <f t="shared" si="5"/>
        <v>2.3618485358196589E-2</v>
      </c>
      <c r="K27" s="12">
        <f t="shared" si="6"/>
        <v>2.3618485498331693E-2</v>
      </c>
      <c r="L27" s="12">
        <f t="shared" si="7"/>
        <v>2.3626684832150392E-2</v>
      </c>
      <c r="M27" s="12">
        <f t="shared" si="8"/>
        <v>12.188991964497934</v>
      </c>
    </row>
    <row r="28" spans="1:17" x14ac:dyDescent="0.25">
      <c r="A28" s="11">
        <v>2.0539999999999998</v>
      </c>
      <c r="B28" s="11">
        <f t="shared" si="0"/>
        <v>12.212667016339129</v>
      </c>
      <c r="D28" s="11">
        <v>2.0539999999999998</v>
      </c>
      <c r="E28" s="11">
        <f t="shared" si="1"/>
        <v>12.212664031851396</v>
      </c>
      <c r="F28" s="11">
        <f t="shared" si="2"/>
        <v>12.21266365858475</v>
      </c>
      <c r="H28" s="11">
        <f t="shared" si="3"/>
        <v>2.053999999999998</v>
      </c>
      <c r="I28" s="11">
        <f t="shared" si="4"/>
        <v>2.3626684744635192E-2</v>
      </c>
      <c r="J28" s="11">
        <f t="shared" si="5"/>
        <v>2.3617721352711174E-2</v>
      </c>
      <c r="K28" s="11">
        <f t="shared" si="6"/>
        <v>2.3617721493132779E-2</v>
      </c>
      <c r="L28" s="11">
        <f t="shared" si="7"/>
        <v>2.3625938485921087E-2</v>
      </c>
      <c r="M28" s="11">
        <f t="shared" si="8"/>
        <v>12.212612549318308</v>
      </c>
    </row>
    <row r="29" spans="1:17" x14ac:dyDescent="0.25">
      <c r="A29" s="12">
        <v>2.06</v>
      </c>
      <c r="B29" s="12">
        <f t="shared" si="0"/>
        <v>12.236292953069071</v>
      </c>
      <c r="D29" s="10">
        <v>2.06</v>
      </c>
      <c r="E29" s="12">
        <f t="shared" si="1"/>
        <v>12.236289595417539</v>
      </c>
      <c r="F29" s="12">
        <f t="shared" si="2"/>
        <v>12.236289222116591</v>
      </c>
      <c r="H29" s="12">
        <f t="shared" si="3"/>
        <v>2.0599999999999978</v>
      </c>
      <c r="I29" s="12">
        <f t="shared" si="4"/>
        <v>2.3625938398219887E-2</v>
      </c>
      <c r="J29" s="12">
        <f t="shared" si="5"/>
        <v>2.3616957275223494E-2</v>
      </c>
      <c r="K29" s="12">
        <f t="shared" si="6"/>
        <v>2.3616957415931696E-2</v>
      </c>
      <c r="L29" s="12">
        <f t="shared" si="7"/>
        <v>2.362519207147026E-2</v>
      </c>
      <c r="M29" s="12">
        <f t="shared" si="8"/>
        <v>12.236232375960308</v>
      </c>
    </row>
    <row r="30" spans="1:17" x14ac:dyDescent="0.25">
      <c r="A30" s="11">
        <v>2.0659999999999998</v>
      </c>
      <c r="B30" s="11">
        <f t="shared" si="0"/>
        <v>12.259918143197117</v>
      </c>
      <c r="D30" s="11">
        <v>2.0659999999999998</v>
      </c>
      <c r="E30" s="11">
        <f t="shared" si="1"/>
        <v>12.259914412358919</v>
      </c>
      <c r="F30" s="11">
        <f t="shared" si="2"/>
        <v>12.259914039023666</v>
      </c>
      <c r="H30" s="11">
        <f t="shared" si="3"/>
        <v>2.0659999999999976</v>
      </c>
      <c r="I30" s="11">
        <f t="shared" si="4"/>
        <v>2.3625191983583003E-2</v>
      </c>
      <c r="J30" s="11">
        <f t="shared" si="5"/>
        <v>2.3616193125722232E-2</v>
      </c>
      <c r="K30" s="11">
        <f t="shared" si="6"/>
        <v>2.3616193266717125E-2</v>
      </c>
      <c r="L30" s="11">
        <f t="shared" si="7"/>
        <v>2.362444558878754E-2</v>
      </c>
      <c r="M30" s="11">
        <f t="shared" si="8"/>
        <v>12.259851444353183</v>
      </c>
    </row>
    <row r="31" spans="1:17" x14ac:dyDescent="0.25">
      <c r="A31" s="12">
        <v>2.0720000000000001</v>
      </c>
      <c r="B31" s="12">
        <f t="shared" si="0"/>
        <v>12.283542586654654</v>
      </c>
      <c r="D31" s="10">
        <v>2.0720000000000001</v>
      </c>
      <c r="E31" s="12">
        <f t="shared" si="1"/>
        <v>12.283538482606925</v>
      </c>
      <c r="F31" s="12">
        <f t="shared" si="2"/>
        <v>12.283538109237362</v>
      </c>
      <c r="H31" s="12">
        <f t="shared" si="3"/>
        <v>2.0719999999999974</v>
      </c>
      <c r="I31" s="12">
        <f t="shared" si="4"/>
        <v>2.3624445500714158E-2</v>
      </c>
      <c r="J31" s="12">
        <f t="shared" si="5"/>
        <v>2.3615428904196066E-2</v>
      </c>
      <c r="K31" s="12">
        <f t="shared" si="6"/>
        <v>2.3615429045477743E-2</v>
      </c>
      <c r="L31" s="12">
        <f t="shared" si="7"/>
        <v>2.3623699037862551E-2</v>
      </c>
      <c r="M31" s="12">
        <f t="shared" si="8"/>
        <v>12.28346975442617</v>
      </c>
    </row>
    <row r="32" spans="1:17" x14ac:dyDescent="0.25">
      <c r="A32" s="11">
        <v>2.0779999999999998</v>
      </c>
      <c r="B32" s="11">
        <f t="shared" si="0"/>
        <v>12.307166283373061</v>
      </c>
      <c r="D32" s="11">
        <v>2.0779999999999998</v>
      </c>
      <c r="E32" s="11">
        <f t="shared" si="1"/>
        <v>12.307161806092932</v>
      </c>
      <c r="F32" s="11">
        <f t="shared" si="2"/>
        <v>12.307161432689053</v>
      </c>
      <c r="H32" s="11">
        <f t="shared" si="3"/>
        <v>2.0779999999999972</v>
      </c>
      <c r="I32" s="11">
        <f t="shared" si="4"/>
        <v>2.3623698949602992E-2</v>
      </c>
      <c r="J32" s="11">
        <f t="shared" si="5"/>
        <v>2.3614664610633666E-2</v>
      </c>
      <c r="K32" s="11">
        <f t="shared" si="6"/>
        <v>2.3614664752202225E-2</v>
      </c>
      <c r="L32" s="11">
        <f t="shared" si="7"/>
        <v>2.3622952418684919E-2</v>
      </c>
      <c r="M32" s="11">
        <f t="shared" si="8"/>
        <v>12.307087306108496</v>
      </c>
    </row>
    <row r="33" spans="1:13" x14ac:dyDescent="0.25">
      <c r="A33" s="12">
        <v>2.0840000000000001</v>
      </c>
      <c r="B33" s="12">
        <f t="shared" si="0"/>
        <v>12.330789233283703</v>
      </c>
      <c r="D33" s="10">
        <v>2.0840000000000001</v>
      </c>
      <c r="E33" s="12">
        <f t="shared" si="1"/>
        <v>12.330784382748304</v>
      </c>
      <c r="F33" s="12">
        <f t="shared" si="2"/>
        <v>12.330784009310102</v>
      </c>
      <c r="H33" s="12">
        <f t="shared" si="3"/>
        <v>2.083999999999997</v>
      </c>
      <c r="I33" s="12">
        <f t="shared" si="4"/>
        <v>2.3622952330239116E-2</v>
      </c>
      <c r="J33" s="12">
        <f t="shared" si="5"/>
        <v>2.3613900245023706E-2</v>
      </c>
      <c r="K33" s="12">
        <f t="shared" si="6"/>
        <v>2.3613900386879241E-2</v>
      </c>
      <c r="L33" s="12">
        <f t="shared" si="7"/>
        <v>2.362220573124427E-2</v>
      </c>
      <c r="M33" s="12">
        <f t="shared" si="8"/>
        <v>12.330704099329377</v>
      </c>
    </row>
    <row r="34" spans="1:13" x14ac:dyDescent="0.25">
      <c r="A34" s="11">
        <v>2.09</v>
      </c>
      <c r="B34" s="11">
        <f t="shared" si="0"/>
        <v>12.354411436317937</v>
      </c>
      <c r="D34" s="11">
        <v>2.09</v>
      </c>
      <c r="E34" s="11">
        <f t="shared" si="1"/>
        <v>12.354406212504392</v>
      </c>
      <c r="F34" s="11">
        <f t="shared" si="2"/>
        <v>12.354405839031864</v>
      </c>
      <c r="H34" s="11">
        <f t="shared" si="3"/>
        <v>2.0899999999999967</v>
      </c>
      <c r="I34" s="11">
        <f t="shared" si="4"/>
        <v>2.3622205642612158E-2</v>
      </c>
      <c r="J34" s="11">
        <f t="shared" si="5"/>
        <v>2.3613135807354857E-2</v>
      </c>
      <c r="K34" s="11">
        <f t="shared" si="6"/>
        <v>2.361313594949746E-2</v>
      </c>
      <c r="L34" s="11">
        <f t="shared" si="7"/>
        <v>2.3621458975530214E-2</v>
      </c>
      <c r="M34" s="11">
        <f t="shared" si="8"/>
        <v>12.354320134018019</v>
      </c>
    </row>
    <row r="35" spans="1:13" x14ac:dyDescent="0.25">
      <c r="A35" s="12">
        <v>2.0960000000000001</v>
      </c>
      <c r="B35" s="12">
        <f t="shared" si="0"/>
        <v>12.378032892407111</v>
      </c>
      <c r="D35" s="10">
        <v>2.0960000000000001</v>
      </c>
      <c r="E35" s="12">
        <f t="shared" si="1"/>
        <v>12.378027295292542</v>
      </c>
      <c r="F35" s="12">
        <f t="shared" si="2"/>
        <v>12.378026921785681</v>
      </c>
      <c r="H35" s="12">
        <f t="shared" si="3"/>
        <v>2.0959999999999965</v>
      </c>
      <c r="I35" s="12">
        <f t="shared" si="4"/>
        <v>2.3621458886711733E-2</v>
      </c>
      <c r="J35" s="12">
        <f t="shared" si="5"/>
        <v>2.3612371297615783E-2</v>
      </c>
      <c r="K35" s="12">
        <f t="shared" si="6"/>
        <v>2.3612371440045552E-2</v>
      </c>
      <c r="L35" s="12">
        <f t="shared" si="7"/>
        <v>2.3620712151532375E-2</v>
      </c>
      <c r="M35" s="12">
        <f t="shared" si="8"/>
        <v>12.377935410103614</v>
      </c>
    </row>
    <row r="36" spans="1:13" x14ac:dyDescent="0.25">
      <c r="A36" s="11">
        <v>2.1019999999999999</v>
      </c>
      <c r="B36" s="11">
        <f t="shared" si="0"/>
        <v>12.401653601482559</v>
      </c>
      <c r="D36" s="11">
        <v>2.1019999999999999</v>
      </c>
      <c r="E36" s="11">
        <f t="shared" si="1"/>
        <v>12.401647631044083</v>
      </c>
      <c r="F36" s="11">
        <f t="shared" si="2"/>
        <v>12.401647257502887</v>
      </c>
      <c r="H36" s="11">
        <f t="shared" si="3"/>
        <v>2.1019999999999963</v>
      </c>
      <c r="I36" s="11">
        <f t="shared" si="4"/>
        <v>2.3620712062527468E-2</v>
      </c>
      <c r="J36" s="11">
        <f t="shared" si="5"/>
        <v>2.3611606715795146E-2</v>
      </c>
      <c r="K36" s="11">
        <f t="shared" si="6"/>
        <v>2.3611606858512178E-2</v>
      </c>
      <c r="L36" s="11">
        <f t="shared" si="7"/>
        <v>2.3619965259240372E-2</v>
      </c>
      <c r="M36" s="11">
        <f t="shared" si="8"/>
        <v>12.401549927515344</v>
      </c>
    </row>
    <row r="37" spans="1:13" x14ac:dyDescent="0.25">
      <c r="A37" s="12">
        <v>2.1080000000000001</v>
      </c>
      <c r="B37" s="12">
        <f t="shared" si="0"/>
        <v>12.425273563475608</v>
      </c>
      <c r="D37" s="10">
        <v>2.1080000000000001</v>
      </c>
      <c r="E37" s="12">
        <f t="shared" si="1"/>
        <v>12.425267219690342</v>
      </c>
      <c r="F37" s="12">
        <f t="shared" si="2"/>
        <v>12.425266846114802</v>
      </c>
      <c r="H37" s="12">
        <f t="shared" si="3"/>
        <v>2.1079999999999961</v>
      </c>
      <c r="I37" s="12">
        <f t="shared" si="4"/>
        <v>2.3619965170048971E-2</v>
      </c>
      <c r="J37" s="12">
        <f t="shared" si="5"/>
        <v>2.3610842061881611E-2</v>
      </c>
      <c r="K37" s="12">
        <f t="shared" si="6"/>
        <v>2.3610842204886004E-2</v>
      </c>
      <c r="L37" s="12">
        <f t="shared" si="7"/>
        <v>2.3619218298643805E-2</v>
      </c>
      <c r="M37" s="12">
        <f t="shared" si="8"/>
        <v>12.425163686182382</v>
      </c>
    </row>
    <row r="38" spans="1:13" x14ac:dyDescent="0.25">
      <c r="A38" s="11">
        <v>2.1139999999999999</v>
      </c>
      <c r="B38" s="11">
        <f t="shared" si="0"/>
        <v>12.448892778317573</v>
      </c>
      <c r="D38" s="11">
        <v>2.1139999999999999</v>
      </c>
      <c r="E38" s="11">
        <f t="shared" si="1"/>
        <v>12.448886061162627</v>
      </c>
      <c r="F38" s="11">
        <f t="shared" si="2"/>
        <v>12.448885687552739</v>
      </c>
      <c r="H38" s="11">
        <f t="shared" si="3"/>
        <v>2.1139999999999959</v>
      </c>
      <c r="I38" s="11">
        <f t="shared" si="4"/>
        <v>2.3619218209265852E-2</v>
      </c>
      <c r="J38" s="11">
        <f t="shared" si="5"/>
        <v>2.361007733586384E-2</v>
      </c>
      <c r="K38" s="11">
        <f t="shared" si="6"/>
        <v>2.3610077479155684E-2</v>
      </c>
      <c r="L38" s="11">
        <f t="shared" si="7"/>
        <v>2.3618471269732294E-2</v>
      </c>
      <c r="M38" s="11">
        <f t="shared" si="8"/>
        <v>12.448776686033888</v>
      </c>
    </row>
    <row r="39" spans="1:13" x14ac:dyDescent="0.25">
      <c r="A39" s="12">
        <v>2.12</v>
      </c>
      <c r="B39" s="12">
        <f t="shared" si="0"/>
        <v>12.472511245939756</v>
      </c>
      <c r="D39" s="10">
        <v>2.12</v>
      </c>
      <c r="E39" s="12">
        <f t="shared" si="1"/>
        <v>12.47250415539224</v>
      </c>
      <c r="F39" s="12">
        <f t="shared" si="2"/>
        <v>12.472503781747999</v>
      </c>
      <c r="H39" s="12">
        <f t="shared" si="3"/>
        <v>2.1199999999999957</v>
      </c>
      <c r="I39" s="12">
        <f t="shared" si="4"/>
        <v>2.361847118016773E-2</v>
      </c>
      <c r="J39" s="12">
        <f t="shared" si="5"/>
        <v>2.3609312537730485E-2</v>
      </c>
      <c r="K39" s="12">
        <f t="shared" si="6"/>
        <v>2.3609312681309877E-2</v>
      </c>
      <c r="L39" s="12">
        <f t="shared" si="7"/>
        <v>2.3617724172495448E-2</v>
      </c>
      <c r="M39" s="12">
        <f t="shared" si="8"/>
        <v>12.472388926999011</v>
      </c>
    </row>
    <row r="40" spans="1:13" x14ac:dyDescent="0.25">
      <c r="A40" s="11">
        <v>2.1259999999999999</v>
      </c>
      <c r="B40" s="11">
        <f t="shared" si="0"/>
        <v>12.496128966273453</v>
      </c>
      <c r="D40" s="11">
        <v>2.1259999999999999</v>
      </c>
      <c r="E40" s="11">
        <f t="shared" si="1"/>
        <v>12.496121502310471</v>
      </c>
      <c r="F40" s="11">
        <f t="shared" si="2"/>
        <v>12.496121128631872</v>
      </c>
      <c r="H40" s="11">
        <f t="shared" si="3"/>
        <v>2.1259999999999954</v>
      </c>
      <c r="I40" s="11">
        <f t="shared" si="4"/>
        <v>2.3617724082744207E-2</v>
      </c>
      <c r="J40" s="11">
        <f t="shared" si="5"/>
        <v>2.3608547667470198E-2</v>
      </c>
      <c r="K40" s="11">
        <f t="shared" si="6"/>
        <v>2.3608547811337241E-2</v>
      </c>
      <c r="L40" s="11">
        <f t="shared" si="7"/>
        <v>2.3616977006922873E-2</v>
      </c>
      <c r="M40" s="11">
        <f t="shared" si="8"/>
        <v>12.496000409006891</v>
      </c>
    </row>
    <row r="41" spans="1:13" x14ac:dyDescent="0.25">
      <c r="A41" s="12">
        <v>2.1320000000000099</v>
      </c>
      <c r="B41" s="12">
        <f t="shared" si="0"/>
        <v>12.519745939249946</v>
      </c>
      <c r="D41" s="10">
        <v>2.1320000000000099</v>
      </c>
      <c r="E41" s="12">
        <f t="shared" si="1"/>
        <v>12.519738101848601</v>
      </c>
      <c r="F41" s="12">
        <f t="shared" si="2"/>
        <v>12.519737728135638</v>
      </c>
      <c r="H41" s="12">
        <f t="shared" si="3"/>
        <v>2.1319999999999952</v>
      </c>
      <c r="I41" s="12">
        <f t="shared" si="4"/>
        <v>2.3616976916984892E-2</v>
      </c>
      <c r="J41" s="12">
        <f t="shared" si="5"/>
        <v>2.3607782725071639E-2</v>
      </c>
      <c r="K41" s="12">
        <f t="shared" si="6"/>
        <v>2.3607782869226421E-2</v>
      </c>
      <c r="L41" s="12">
        <f t="shared" si="7"/>
        <v>2.3616229773004163E-2</v>
      </c>
      <c r="M41" s="12">
        <f t="shared" si="8"/>
        <v>12.519611131986656</v>
      </c>
    </row>
    <row r="42" spans="1:13" x14ac:dyDescent="0.25">
      <c r="A42" s="11">
        <v>2.1379999999999999</v>
      </c>
      <c r="B42" s="11">
        <f t="shared" si="0"/>
        <v>12.543362164800506</v>
      </c>
      <c r="D42" s="11">
        <v>2.1379999999999999</v>
      </c>
      <c r="E42" s="11">
        <f t="shared" si="1"/>
        <v>12.543353953937899</v>
      </c>
      <c r="F42" s="11">
        <f t="shared" si="2"/>
        <v>12.543353580190567</v>
      </c>
      <c r="H42" s="11">
        <f t="shared" si="3"/>
        <v>2.137999999999995</v>
      </c>
      <c r="I42" s="11">
        <f t="shared" si="4"/>
        <v>2.3616229682879391E-2</v>
      </c>
      <c r="J42" s="11">
        <f t="shared" si="5"/>
        <v>2.3607017710523457E-2</v>
      </c>
      <c r="K42" s="11">
        <f t="shared" si="6"/>
        <v>2.3607017854966071E-2</v>
      </c>
      <c r="L42" s="11">
        <f t="shared" si="7"/>
        <v>2.3615482470728935E-2</v>
      </c>
      <c r="M42" s="11">
        <f t="shared" si="8"/>
        <v>12.54322109586742</v>
      </c>
    </row>
    <row r="43" spans="1:13" x14ac:dyDescent="0.25">
      <c r="A43" s="12">
        <v>2.1440000000000001</v>
      </c>
      <c r="B43" s="12">
        <f t="shared" si="0"/>
        <v>12.566977642856397</v>
      </c>
      <c r="D43" s="10">
        <v>2.1440000000000001</v>
      </c>
      <c r="E43" s="12">
        <f t="shared" si="1"/>
        <v>12.566969058509622</v>
      </c>
      <c r="F43" s="12">
        <f t="shared" si="2"/>
        <v>12.566968684727918</v>
      </c>
      <c r="H43" s="12">
        <f t="shared" si="3"/>
        <v>2.1439999999999948</v>
      </c>
      <c r="I43" s="12">
        <f t="shared" si="4"/>
        <v>2.3615482380417298E-2</v>
      </c>
      <c r="J43" s="12">
        <f t="shared" si="5"/>
        <v>2.3606252623814286E-2</v>
      </c>
      <c r="K43" s="12">
        <f t="shared" si="6"/>
        <v>2.3606252768544837E-2</v>
      </c>
      <c r="L43" s="12">
        <f t="shared" si="7"/>
        <v>2.3614735100086784E-2</v>
      </c>
      <c r="M43" s="12">
        <f t="shared" si="8"/>
        <v>12.566830300578291</v>
      </c>
    </row>
    <row r="44" spans="1:13" x14ac:dyDescent="0.25">
      <c r="A44" s="11">
        <v>2.15</v>
      </c>
      <c r="B44" s="11">
        <f t="shared" si="0"/>
        <v>12.590592373348869</v>
      </c>
      <c r="D44" s="11">
        <v>2.15</v>
      </c>
      <c r="E44" s="11">
        <f t="shared" si="1"/>
        <v>12.590583415495024</v>
      </c>
      <c r="F44" s="11">
        <f t="shared" si="2"/>
        <v>12.590583041678938</v>
      </c>
      <c r="H44" s="11">
        <f t="shared" si="3"/>
        <v>2.1499999999999946</v>
      </c>
      <c r="I44" s="11">
        <f t="shared" si="4"/>
        <v>2.3614735009588224E-2</v>
      </c>
      <c r="J44" s="11">
        <f t="shared" si="5"/>
        <v>2.3605487464932785E-2</v>
      </c>
      <c r="K44" s="11">
        <f t="shared" si="6"/>
        <v>2.3605487609951362E-2</v>
      </c>
      <c r="L44" s="11">
        <f t="shared" si="7"/>
        <v>2.3613987661067301E-2</v>
      </c>
      <c r="M44" s="11">
        <f t="shared" si="8"/>
        <v>12.590438746048362</v>
      </c>
    </row>
    <row r="45" spans="1:13" x14ac:dyDescent="0.25">
      <c r="A45" s="12">
        <v>2.1560000000000099</v>
      </c>
      <c r="B45" s="12">
        <f t="shared" si="0"/>
        <v>12.614206356209165</v>
      </c>
      <c r="D45" s="10">
        <v>2.1560000000000099</v>
      </c>
      <c r="E45" s="12">
        <f t="shared" si="1"/>
        <v>12.614197024825335</v>
      </c>
      <c r="F45" s="12">
        <f t="shared" si="2"/>
        <v>12.614196650974867</v>
      </c>
      <c r="H45" s="12">
        <f t="shared" si="3"/>
        <v>2.1559999999999944</v>
      </c>
      <c r="I45" s="12">
        <f t="shared" si="4"/>
        <v>2.3613987570381755E-2</v>
      </c>
      <c r="J45" s="12">
        <f t="shared" si="5"/>
        <v>2.3604722233867587E-2</v>
      </c>
      <c r="K45" s="12">
        <f t="shared" si="6"/>
        <v>2.3604722379174291E-2</v>
      </c>
      <c r="L45" s="12">
        <f t="shared" si="7"/>
        <v>2.3613240153660085E-2</v>
      </c>
      <c r="M45" s="12">
        <f t="shared" si="8"/>
        <v>12.614046432206715</v>
      </c>
    </row>
    <row r="46" spans="1:13" x14ac:dyDescent="0.25">
      <c r="A46" s="11">
        <v>2.1620000000000101</v>
      </c>
      <c r="B46" s="11">
        <f t="shared" si="0"/>
        <v>12.637819591368514</v>
      </c>
      <c r="D46" s="11">
        <v>2.1620000000000101</v>
      </c>
      <c r="E46" s="11">
        <f t="shared" si="1"/>
        <v>12.637809886431789</v>
      </c>
      <c r="F46" s="11">
        <f t="shared" si="2"/>
        <v>12.63780951254693</v>
      </c>
      <c r="H46" s="11">
        <f t="shared" si="3"/>
        <v>2.1619999999999941</v>
      </c>
      <c r="I46" s="11">
        <f t="shared" si="4"/>
        <v>2.3613240062787498E-2</v>
      </c>
      <c r="J46" s="11">
        <f t="shared" si="5"/>
        <v>2.3603956930607337E-2</v>
      </c>
      <c r="K46" s="11">
        <f t="shared" si="6"/>
        <v>2.3603957076202258E-2</v>
      </c>
      <c r="L46" s="11">
        <f t="shared" si="7"/>
        <v>2.3612492577854732E-2</v>
      </c>
      <c r="M46" s="11">
        <f t="shared" si="8"/>
        <v>12.637653358982424</v>
      </c>
    </row>
    <row r="47" spans="1:13" x14ac:dyDescent="0.25">
      <c r="A47" s="12">
        <v>2.1680000000000099</v>
      </c>
      <c r="B47" s="12">
        <f t="shared" si="0"/>
        <v>12.661432078758136</v>
      </c>
      <c r="D47" s="10">
        <v>2.1680000000000099</v>
      </c>
      <c r="E47" s="12">
        <f t="shared" si="1"/>
        <v>12.661422000245599</v>
      </c>
      <c r="F47" s="12">
        <f t="shared" si="2"/>
        <v>12.661421626326344</v>
      </c>
      <c r="H47" s="12">
        <f t="shared" si="3"/>
        <v>2.1679999999999939</v>
      </c>
      <c r="I47" s="12">
        <f t="shared" si="4"/>
        <v>2.3612492486795037E-2</v>
      </c>
      <c r="J47" s="12">
        <f t="shared" si="5"/>
        <v>2.3603191555140669E-2</v>
      </c>
      <c r="K47" s="12">
        <f t="shared" si="6"/>
        <v>2.3603191701023905E-2</v>
      </c>
      <c r="L47" s="12">
        <f t="shared" si="7"/>
        <v>2.3611744933640832E-2</v>
      </c>
      <c r="M47" s="12">
        <f t="shared" si="8"/>
        <v>12.661259526304551</v>
      </c>
    </row>
    <row r="48" spans="1:13" x14ac:dyDescent="0.25">
      <c r="A48" s="11">
        <v>2.1740000000000101</v>
      </c>
      <c r="B48" s="11">
        <f t="shared" si="0"/>
        <v>12.685043818309241</v>
      </c>
      <c r="D48" s="11">
        <v>2.1740000000000101</v>
      </c>
      <c r="E48" s="11">
        <f t="shared" si="1"/>
        <v>12.685033366197972</v>
      </c>
      <c r="F48" s="11">
        <f t="shared" si="2"/>
        <v>12.685032992244317</v>
      </c>
      <c r="H48" s="11">
        <f t="shared" si="3"/>
        <v>2.1739999999999937</v>
      </c>
      <c r="I48" s="11">
        <f t="shared" si="4"/>
        <v>2.3611744842393964E-2</v>
      </c>
      <c r="J48" s="11">
        <f t="shared" si="5"/>
        <v>2.3602426107456213E-2</v>
      </c>
      <c r="K48" s="11">
        <f t="shared" si="6"/>
        <v>2.3602426253627861E-2</v>
      </c>
      <c r="L48" s="11">
        <f t="shared" si="7"/>
        <v>2.3610997221007967E-2</v>
      </c>
      <c r="M48" s="11">
        <f t="shared" si="8"/>
        <v>12.684864934102146</v>
      </c>
    </row>
    <row r="49" spans="1:13" x14ac:dyDescent="0.25">
      <c r="A49" s="12">
        <v>2.1800000000000099</v>
      </c>
      <c r="B49" s="12">
        <f t="shared" si="0"/>
        <v>12.708654809953028</v>
      </c>
      <c r="D49" s="10">
        <v>2.1800000000000099</v>
      </c>
      <c r="E49" s="12">
        <f t="shared" si="1"/>
        <v>12.708643984220103</v>
      </c>
      <c r="F49" s="12">
        <f t="shared" si="2"/>
        <v>12.708643610232043</v>
      </c>
      <c r="H49" s="12">
        <f t="shared" si="3"/>
        <v>2.1799999999999935</v>
      </c>
      <c r="I49" s="12">
        <f t="shared" si="4"/>
        <v>2.3610997129573874E-2</v>
      </c>
      <c r="J49" s="12">
        <f t="shared" si="5"/>
        <v>2.3601660587542608E-2</v>
      </c>
      <c r="K49" s="12">
        <f t="shared" si="6"/>
        <v>2.3601660734002765E-2</v>
      </c>
      <c r="L49" s="12">
        <f t="shared" si="7"/>
        <v>2.3610249439945732E-2</v>
      </c>
      <c r="M49" s="12">
        <f t="shared" si="8"/>
        <v>12.708469582304248</v>
      </c>
    </row>
    <row r="50" spans="1:13" x14ac:dyDescent="0.25">
      <c r="A50" s="11">
        <v>2.1860000000000102</v>
      </c>
      <c r="B50" s="11">
        <f t="shared" si="0"/>
        <v>12.732265053620685</v>
      </c>
      <c r="D50" s="11">
        <v>2.1860000000000102</v>
      </c>
      <c r="E50" s="11">
        <f t="shared" si="1"/>
        <v>12.732253854243179</v>
      </c>
      <c r="F50" s="11">
        <f t="shared" si="2"/>
        <v>12.732253480220708</v>
      </c>
      <c r="H50" s="11">
        <f t="shared" si="3"/>
        <v>2.1859999999999933</v>
      </c>
      <c r="I50" s="11">
        <f t="shared" si="4"/>
        <v>2.3610249348324345E-2</v>
      </c>
      <c r="J50" s="11">
        <f t="shared" si="5"/>
        <v>2.3600894995388481E-2</v>
      </c>
      <c r="K50" s="11">
        <f t="shared" si="6"/>
        <v>2.360089514213724E-2</v>
      </c>
      <c r="L50" s="11">
        <f t="shared" si="7"/>
        <v>2.3609501590443709E-2</v>
      </c>
      <c r="M50" s="11">
        <f t="shared" si="8"/>
        <v>12.732073470839884</v>
      </c>
    </row>
    <row r="51" spans="1:13" x14ac:dyDescent="0.25">
      <c r="A51" s="12">
        <v>2.1920000000000099</v>
      </c>
      <c r="B51" s="12">
        <f t="shared" si="0"/>
        <v>12.755874549243389</v>
      </c>
      <c r="D51" s="10">
        <v>2.1920000000000099</v>
      </c>
      <c r="E51" s="12">
        <f t="shared" si="1"/>
        <v>12.755862976198372</v>
      </c>
      <c r="F51" s="12">
        <f t="shared" si="2"/>
        <v>12.755862602141486</v>
      </c>
      <c r="H51" s="12">
        <f t="shared" si="3"/>
        <v>2.1919999999999931</v>
      </c>
      <c r="I51" s="12">
        <f t="shared" si="4"/>
        <v>2.3609501498634965E-2</v>
      </c>
      <c r="J51" s="12">
        <f t="shared" si="5"/>
        <v>2.3600129330982454E-2</v>
      </c>
      <c r="K51" s="12">
        <f t="shared" si="6"/>
        <v>2.3600129478019913E-2</v>
      </c>
      <c r="L51" s="12">
        <f t="shared" si="7"/>
        <v>2.3608753672491475E-2</v>
      </c>
      <c r="M51" s="12">
        <f t="shared" si="8"/>
        <v>12.755676599638072</v>
      </c>
    </row>
    <row r="52" spans="1:13" x14ac:dyDescent="0.25">
      <c r="A52" s="11">
        <v>2.1980000000000102</v>
      </c>
      <c r="B52" s="11">
        <f t="shared" si="0"/>
        <v>12.779483296752307</v>
      </c>
      <c r="D52" s="11">
        <v>2.1980000000000102</v>
      </c>
      <c r="E52" s="11">
        <f t="shared" si="1"/>
        <v>12.77947135001685</v>
      </c>
      <c r="F52" s="11">
        <f t="shared" si="2"/>
        <v>12.779470975925541</v>
      </c>
      <c r="H52" s="11">
        <f t="shared" si="3"/>
        <v>2.1979999999999928</v>
      </c>
      <c r="I52" s="11">
        <f t="shared" si="4"/>
        <v>2.3608753580495315E-2</v>
      </c>
      <c r="J52" s="11">
        <f t="shared" si="5"/>
        <v>2.3599363594313156E-2</v>
      </c>
      <c r="K52" s="11">
        <f t="shared" si="6"/>
        <v>2.3599363741639411E-2</v>
      </c>
      <c r="L52" s="11">
        <f t="shared" si="7"/>
        <v>2.3608005686078615E-2</v>
      </c>
      <c r="M52" s="11">
        <f t="shared" si="8"/>
        <v>12.779278968627818</v>
      </c>
    </row>
    <row r="53" spans="1:13" x14ac:dyDescent="0.25">
      <c r="A53" s="12">
        <v>2.20400000000001</v>
      </c>
      <c r="B53" s="12">
        <f t="shared" si="0"/>
        <v>12.803091296078597</v>
      </c>
      <c r="D53" s="10">
        <v>2.20400000000001</v>
      </c>
      <c r="E53" s="12">
        <f t="shared" si="1"/>
        <v>12.803078975629763</v>
      </c>
      <c r="F53" s="12">
        <f t="shared" si="2"/>
        <v>12.803078601504026</v>
      </c>
      <c r="H53" s="12">
        <f t="shared" si="3"/>
        <v>2.2039999999999926</v>
      </c>
      <c r="I53" s="12">
        <f t="shared" si="4"/>
        <v>2.3608005593894976E-2</v>
      </c>
      <c r="J53" s="12">
        <f t="shared" si="5"/>
        <v>2.359859778536921E-2</v>
      </c>
      <c r="K53" s="12">
        <f t="shared" si="6"/>
        <v>2.3598597932984355E-2</v>
      </c>
      <c r="L53" s="12">
        <f t="shared" si="7"/>
        <v>2.3607257631194707E-2</v>
      </c>
      <c r="M53" s="12">
        <f t="shared" si="8"/>
        <v>12.802880577738117</v>
      </c>
    </row>
    <row r="54" spans="1:13" x14ac:dyDescent="0.25">
      <c r="A54" s="11">
        <v>2.2100000000000102</v>
      </c>
      <c r="B54" s="11">
        <f t="shared" si="0"/>
        <v>12.826698547153402</v>
      </c>
      <c r="D54" s="11">
        <v>2.2100000000000102</v>
      </c>
      <c r="E54" s="11">
        <f t="shared" si="1"/>
        <v>12.826685852968252</v>
      </c>
      <c r="F54" s="11">
        <f t="shared" si="2"/>
        <v>12.826685478808084</v>
      </c>
      <c r="H54" s="11">
        <f t="shared" si="3"/>
        <v>2.2099999999999924</v>
      </c>
      <c r="I54" s="11">
        <f t="shared" si="4"/>
        <v>2.3607257538823527E-2</v>
      </c>
      <c r="J54" s="11">
        <f t="shared" si="5"/>
        <v>2.3597831904139232E-2</v>
      </c>
      <c r="K54" s="11">
        <f t="shared" si="6"/>
        <v>2.3597832052043365E-2</v>
      </c>
      <c r="L54" s="11">
        <f t="shared" si="7"/>
        <v>2.3606509507829321E-2</v>
      </c>
      <c r="M54" s="11">
        <f t="shared" si="8"/>
        <v>12.826481426897953</v>
      </c>
    </row>
    <row r="55" spans="1:13" x14ac:dyDescent="0.25">
      <c r="A55" s="12">
        <v>2.21600000000001</v>
      </c>
      <c r="B55" s="12">
        <f t="shared" si="0"/>
        <v>12.850305049907861</v>
      </c>
      <c r="D55" s="10">
        <v>2.21600000000001</v>
      </c>
      <c r="E55" s="12">
        <f t="shared" si="1"/>
        <v>12.850291981963453</v>
      </c>
      <c r="F55" s="12">
        <f t="shared" si="2"/>
        <v>12.850291607768849</v>
      </c>
      <c r="H55" s="12">
        <f t="shared" si="3"/>
        <v>2.2159999999999922</v>
      </c>
      <c r="I55" s="12">
        <f t="shared" si="4"/>
        <v>2.3606509415270541E-2</v>
      </c>
      <c r="J55" s="12">
        <f t="shared" si="5"/>
        <v>2.359706595061184E-2</v>
      </c>
      <c r="K55" s="12">
        <f t="shared" si="6"/>
        <v>2.3597066098805058E-2</v>
      </c>
      <c r="L55" s="12">
        <f t="shared" si="7"/>
        <v>2.3605761315972036E-2</v>
      </c>
      <c r="M55" s="12">
        <f t="shared" si="8"/>
        <v>12.850081516036299</v>
      </c>
    </row>
    <row r="56" spans="1:13" x14ac:dyDescent="0.25">
      <c r="A56" s="11">
        <v>2.2220000000000102</v>
      </c>
      <c r="B56" s="11">
        <f t="shared" si="0"/>
        <v>12.873910804273098</v>
      </c>
      <c r="D56" s="11">
        <v>2.2220000000000102</v>
      </c>
      <c r="E56" s="11">
        <f t="shared" si="1"/>
        <v>12.873897362546488</v>
      </c>
      <c r="F56" s="11">
        <f t="shared" si="2"/>
        <v>12.873896988317441</v>
      </c>
      <c r="H56" s="11">
        <f t="shared" si="3"/>
        <v>2.221999999999992</v>
      </c>
      <c r="I56" s="11">
        <f t="shared" si="4"/>
        <v>2.360576122322559E-2</v>
      </c>
      <c r="J56" s="11">
        <f t="shared" si="5"/>
        <v>2.3596299924775646E-2</v>
      </c>
      <c r="K56" s="11">
        <f t="shared" si="6"/>
        <v>2.3596300073258046E-2</v>
      </c>
      <c r="L56" s="11">
        <f t="shared" si="7"/>
        <v>2.3605013055612422E-2</v>
      </c>
      <c r="M56" s="11">
        <f t="shared" si="8"/>
        <v>12.873680845082117</v>
      </c>
    </row>
    <row r="57" spans="1:13" x14ac:dyDescent="0.25">
      <c r="A57" s="12">
        <v>2.22800000000001</v>
      </c>
      <c r="B57" s="12">
        <f t="shared" si="0"/>
        <v>12.897515810180227</v>
      </c>
      <c r="D57" s="10">
        <v>2.22800000000001</v>
      </c>
      <c r="E57" s="12">
        <f t="shared" si="1"/>
        <v>12.897501994648467</v>
      </c>
      <c r="F57" s="12">
        <f t="shared" si="2"/>
        <v>12.89750162038497</v>
      </c>
      <c r="H57" s="12">
        <f t="shared" si="3"/>
        <v>2.2279999999999918</v>
      </c>
      <c r="I57" s="12">
        <f t="shared" si="4"/>
        <v>2.3605012962678248E-2</v>
      </c>
      <c r="J57" s="12">
        <f t="shared" si="5"/>
        <v>2.3595533826619264E-2</v>
      </c>
      <c r="K57" s="12">
        <f t="shared" si="6"/>
        <v>2.359553397539094E-2</v>
      </c>
      <c r="L57" s="12">
        <f t="shared" si="7"/>
        <v>2.3604264726740043E-2</v>
      </c>
      <c r="M57" s="12">
        <f t="shared" si="8"/>
        <v>12.897279413964357</v>
      </c>
    </row>
    <row r="58" spans="1:13" x14ac:dyDescent="0.25">
      <c r="A58" s="11">
        <v>2.2340000000000102</v>
      </c>
      <c r="B58" s="11">
        <f t="shared" si="0"/>
        <v>12.92112006756035</v>
      </c>
      <c r="D58" s="11">
        <v>2.2340000000000102</v>
      </c>
      <c r="E58" s="11">
        <f t="shared" si="1"/>
        <v>12.921105878200489</v>
      </c>
      <c r="F58" s="11">
        <f t="shared" si="2"/>
        <v>12.92110550390254</v>
      </c>
      <c r="H58" s="11">
        <f t="shared" si="3"/>
        <v>2.2339999999999915</v>
      </c>
      <c r="I58" s="11">
        <f t="shared" si="4"/>
        <v>2.3604264633618081E-2</v>
      </c>
      <c r="J58" s="11">
        <f t="shared" si="5"/>
        <v>2.3594767656131305E-2</v>
      </c>
      <c r="K58" s="11">
        <f t="shared" si="6"/>
        <v>2.3594767805192353E-2</v>
      </c>
      <c r="L58" s="11">
        <f t="shared" si="7"/>
        <v>2.360351632934447E-2</v>
      </c>
      <c r="M58" s="11">
        <f t="shared" si="8"/>
        <v>12.920877222611958</v>
      </c>
    </row>
    <row r="59" spans="1:13" x14ac:dyDescent="0.25">
      <c r="A59" s="12">
        <v>2.24000000000001</v>
      </c>
      <c r="B59" s="12">
        <f t="shared" si="0"/>
        <v>12.944723576344563</v>
      </c>
      <c r="D59" s="10">
        <v>2.24000000000001</v>
      </c>
      <c r="E59" s="12">
        <f t="shared" si="1"/>
        <v>12.944709013133647</v>
      </c>
      <c r="F59" s="12">
        <f t="shared" si="2"/>
        <v>12.944708638801238</v>
      </c>
      <c r="H59" s="12">
        <f t="shared" si="3"/>
        <v>2.2399999999999913</v>
      </c>
      <c r="I59" s="12">
        <f t="shared" si="4"/>
        <v>2.3603516236034655E-2</v>
      </c>
      <c r="J59" s="12">
        <f t="shared" si="5"/>
        <v>2.3594001413300373E-2</v>
      </c>
      <c r="K59" s="12">
        <f t="shared" si="6"/>
        <v>2.3594001562650888E-2</v>
      </c>
      <c r="L59" s="12">
        <f t="shared" si="7"/>
        <v>2.3602767863415263E-2</v>
      </c>
      <c r="M59" s="12">
        <f t="shared" si="8"/>
        <v>12.944474270953851</v>
      </c>
    </row>
    <row r="60" spans="1:13" x14ac:dyDescent="0.25">
      <c r="A60" s="11">
        <v>2.2460000000000102</v>
      </c>
      <c r="B60" s="11">
        <f t="shared" si="0"/>
        <v>12.968326336463948</v>
      </c>
      <c r="D60" s="11">
        <v>2.2460000000000102</v>
      </c>
      <c r="E60" s="11">
        <f t="shared" si="1"/>
        <v>12.968311399379017</v>
      </c>
      <c r="F60" s="11">
        <f t="shared" si="2"/>
        <v>12.968311025012145</v>
      </c>
      <c r="H60" s="11">
        <f t="shared" si="3"/>
        <v>2.2459999999999911</v>
      </c>
      <c r="I60" s="11">
        <f t="shared" si="4"/>
        <v>2.3602767769917536E-2</v>
      </c>
      <c r="J60" s="11">
        <f t="shared" si="5"/>
        <v>2.3593235098115069E-2</v>
      </c>
      <c r="K60" s="11">
        <f t="shared" si="6"/>
        <v>2.359323524775515E-2</v>
      </c>
      <c r="L60" s="11">
        <f t="shared" si="7"/>
        <v>2.360201932894199E-2</v>
      </c>
      <c r="M60" s="11">
        <f t="shared" si="8"/>
        <v>12.968070558918951</v>
      </c>
    </row>
    <row r="61" spans="1:13" x14ac:dyDescent="0.25">
      <c r="A61" s="12">
        <v>2.25200000000001</v>
      </c>
      <c r="B61" s="12">
        <f t="shared" si="0"/>
        <v>12.991928347849575</v>
      </c>
      <c r="D61" s="10">
        <v>2.25200000000001</v>
      </c>
      <c r="E61" s="12">
        <f t="shared" si="1"/>
        <v>12.99191303686767</v>
      </c>
      <c r="F61" s="12">
        <f t="shared" si="2"/>
        <v>12.99191266246633</v>
      </c>
      <c r="H61" s="12">
        <f t="shared" si="3"/>
        <v>2.2519999999999909</v>
      </c>
      <c r="I61" s="12">
        <f t="shared" si="4"/>
        <v>2.3602019235256289E-2</v>
      </c>
      <c r="J61" s="12">
        <f t="shared" si="5"/>
        <v>2.3592468710564002E-2</v>
      </c>
      <c r="K61" s="12">
        <f t="shared" si="6"/>
        <v>2.3592468860493744E-2</v>
      </c>
      <c r="L61" s="12">
        <f t="shared" si="7"/>
        <v>2.3601270725914204E-2</v>
      </c>
      <c r="M61" s="12">
        <f t="shared" si="8"/>
        <v>12.991666086436165</v>
      </c>
    </row>
    <row r="62" spans="1:13" x14ac:dyDescent="0.25">
      <c r="A62" s="11">
        <v>2.2580000000000102</v>
      </c>
      <c r="B62" s="11">
        <f t="shared" si="0"/>
        <v>13.015529610432507</v>
      </c>
      <c r="D62" s="11">
        <v>2.2580000000000102</v>
      </c>
      <c r="E62" s="11">
        <f t="shared" si="1"/>
        <v>13.015513925530664</v>
      </c>
      <c r="F62" s="11">
        <f t="shared" si="2"/>
        <v>13.01551355109485</v>
      </c>
      <c r="H62" s="11">
        <f t="shared" si="3"/>
        <v>2.2579999999999907</v>
      </c>
      <c r="I62" s="11">
        <f t="shared" si="4"/>
        <v>2.3601270632040466E-2</v>
      </c>
      <c r="J62" s="11">
        <f t="shared" si="5"/>
        <v>2.3591702250635765E-2</v>
      </c>
      <c r="K62" s="11">
        <f t="shared" si="6"/>
        <v>2.3591702400855268E-2</v>
      </c>
      <c r="L62" s="11">
        <f t="shared" si="7"/>
        <v>2.3600522054321466E-2</v>
      </c>
      <c r="M62" s="11">
        <f t="shared" si="8"/>
        <v>13.015260853434389</v>
      </c>
    </row>
    <row r="63" spans="1:13" x14ac:dyDescent="0.25">
      <c r="A63" s="12">
        <v>2.26400000000001</v>
      </c>
      <c r="B63" s="12">
        <f t="shared" si="0"/>
        <v>13.039130124143796</v>
      </c>
      <c r="D63" s="10">
        <v>2.26400000000001</v>
      </c>
      <c r="E63" s="12">
        <f t="shared" si="1"/>
        <v>13.039114065299048</v>
      </c>
      <c r="F63" s="12">
        <f t="shared" si="2"/>
        <v>13.039113690828753</v>
      </c>
      <c r="H63" s="12">
        <f t="shared" si="3"/>
        <v>2.2639999999999905</v>
      </c>
      <c r="I63" s="12">
        <f t="shared" si="4"/>
        <v>2.3600521960259632E-2</v>
      </c>
      <c r="J63" s="12">
        <f t="shared" si="5"/>
        <v>2.3590935718318957E-2</v>
      </c>
      <c r="K63" s="12">
        <f t="shared" si="6"/>
        <v>2.3590935868828315E-2</v>
      </c>
      <c r="L63" s="12">
        <f t="shared" si="7"/>
        <v>2.3599773314153336E-2</v>
      </c>
      <c r="M63" s="12">
        <f t="shared" si="8"/>
        <v>13.038854859842507</v>
      </c>
    </row>
    <row r="64" spans="1:13" x14ac:dyDescent="0.25">
      <c r="A64" s="11">
        <v>2.2700000000000098</v>
      </c>
      <c r="B64" s="11">
        <f t="shared" si="0"/>
        <v>13.062729888914479</v>
      </c>
      <c r="D64" s="11">
        <v>2.2700000000000098</v>
      </c>
      <c r="E64" s="11">
        <f t="shared" si="1"/>
        <v>13.062713456103856</v>
      </c>
      <c r="F64" s="11">
        <f t="shared" si="2"/>
        <v>13.062713081599076</v>
      </c>
      <c r="H64" s="11">
        <f t="shared" si="3"/>
        <v>2.2699999999999902</v>
      </c>
      <c r="I64" s="11">
        <f t="shared" si="4"/>
        <v>2.3599773219903336E-2</v>
      </c>
      <c r="J64" s="11">
        <f t="shared" si="5"/>
        <v>2.3590169113602174E-2</v>
      </c>
      <c r="K64" s="11">
        <f t="shared" si="6"/>
        <v>2.3590169264401481E-2</v>
      </c>
      <c r="L64" s="11">
        <f t="shared" si="7"/>
        <v>2.3599024505399357E-2</v>
      </c>
      <c r="M64" s="11">
        <f t="shared" si="8"/>
        <v>13.062448105589391</v>
      </c>
    </row>
    <row r="65" spans="1:13" x14ac:dyDescent="0.25">
      <c r="A65" s="12">
        <v>2.27600000000001</v>
      </c>
      <c r="B65" s="12">
        <f t="shared" si="0"/>
        <v>13.08632890467559</v>
      </c>
      <c r="D65" s="10">
        <v>2.27600000000001</v>
      </c>
      <c r="E65" s="12">
        <f t="shared" si="1"/>
        <v>13.086312097876117</v>
      </c>
      <c r="F65" s="12">
        <f t="shared" si="2"/>
        <v>13.086311723336848</v>
      </c>
      <c r="H65" s="12">
        <f t="shared" si="3"/>
        <v>2.27599999999999</v>
      </c>
      <c r="I65" s="12">
        <f t="shared" si="4"/>
        <v>2.3599024410961136E-2</v>
      </c>
      <c r="J65" s="12">
        <f t="shared" si="5"/>
        <v>2.3589402436474002E-2</v>
      </c>
      <c r="K65" s="12">
        <f t="shared" si="6"/>
        <v>2.3589402587563358E-2</v>
      </c>
      <c r="L65" s="12">
        <f t="shared" si="7"/>
        <v>2.3598275628049087E-2</v>
      </c>
      <c r="M65" s="12">
        <f t="shared" si="8"/>
        <v>13.086040590603906</v>
      </c>
    </row>
    <row r="66" spans="1:13" x14ac:dyDescent="0.25">
      <c r="A66" s="11">
        <v>2.2820000000000098</v>
      </c>
      <c r="B66" s="11">
        <f t="shared" si="0"/>
        <v>13.109927171358144</v>
      </c>
      <c r="D66" s="11">
        <v>2.2820000000000098</v>
      </c>
      <c r="E66" s="11">
        <f t="shared" si="1"/>
        <v>13.109909990546848</v>
      </c>
      <c r="F66" s="11">
        <f t="shared" si="2"/>
        <v>13.109909615973082</v>
      </c>
      <c r="H66" s="11">
        <f t="shared" si="3"/>
        <v>2.2819999999999898</v>
      </c>
      <c r="I66" s="11">
        <f t="shared" si="4"/>
        <v>2.3598275533422582E-2</v>
      </c>
      <c r="J66" s="11">
        <f t="shared" si="5"/>
        <v>2.3588635686923036E-2</v>
      </c>
      <c r="K66" s="11">
        <f t="shared" si="6"/>
        <v>2.3588635838302532E-2</v>
      </c>
      <c r="L66" s="11">
        <f t="shared" si="7"/>
        <v>2.3597526682092074E-2</v>
      </c>
      <c r="M66" s="11">
        <f t="shared" si="8"/>
        <v>13.109632314814901</v>
      </c>
    </row>
    <row r="67" spans="1:13" x14ac:dyDescent="0.25">
      <c r="A67" s="12">
        <v>2.28800000000001</v>
      </c>
      <c r="B67" s="12">
        <f t="shared" si="0"/>
        <v>13.133524688893152</v>
      </c>
      <c r="D67" s="10">
        <v>2.28800000000001</v>
      </c>
      <c r="E67" s="12">
        <f t="shared" si="1"/>
        <v>13.133507134047051</v>
      </c>
      <c r="F67" s="12">
        <f t="shared" si="2"/>
        <v>13.133506759438784</v>
      </c>
      <c r="H67" s="12">
        <f t="shared" si="3"/>
        <v>2.2879999999999896</v>
      </c>
      <c r="I67" s="12">
        <f t="shared" si="4"/>
        <v>2.3597526587277217E-2</v>
      </c>
      <c r="J67" s="12">
        <f t="shared" si="5"/>
        <v>2.3587868864937855E-2</v>
      </c>
      <c r="K67" s="12">
        <f t="shared" si="6"/>
        <v>2.3587869016607595E-2</v>
      </c>
      <c r="L67" s="12">
        <f t="shared" si="7"/>
        <v>2.3596777667517863E-2</v>
      </c>
      <c r="M67" s="12">
        <f t="shared" si="8"/>
        <v>13.133223278151215</v>
      </c>
    </row>
    <row r="68" spans="1:13" x14ac:dyDescent="0.25">
      <c r="A68" s="11">
        <v>2.2940000000000098</v>
      </c>
      <c r="B68" s="11">
        <f t="shared" si="0"/>
        <v>13.157121457211611</v>
      </c>
      <c r="D68" s="11">
        <v>2.2940000000000098</v>
      </c>
      <c r="E68" s="11">
        <f t="shared" si="1"/>
        <v>13.157103528307722</v>
      </c>
      <c r="F68" s="11">
        <f t="shared" si="2"/>
        <v>13.15710315366495</v>
      </c>
      <c r="H68" s="11">
        <f t="shared" si="3"/>
        <v>2.2939999999999894</v>
      </c>
      <c r="I68" s="11">
        <f t="shared" si="4"/>
        <v>2.3596777572514598E-2</v>
      </c>
      <c r="J68" s="11">
        <f t="shared" si="5"/>
        <v>2.3587101970507052E-2</v>
      </c>
      <c r="K68" s="11">
        <f t="shared" si="6"/>
        <v>2.3587102122467129E-2</v>
      </c>
      <c r="L68" s="11">
        <f t="shared" si="7"/>
        <v>2.3596028584316E-2</v>
      </c>
      <c r="M68" s="11">
        <f t="shared" si="8"/>
        <v>13.156813480541679</v>
      </c>
    </row>
    <row r="69" spans="1:13" x14ac:dyDescent="0.25">
      <c r="A69" s="12">
        <v>2.30000000000001</v>
      </c>
      <c r="B69" s="12">
        <f t="shared" si="0"/>
        <v>13.18071747624451</v>
      </c>
      <c r="D69" s="10">
        <v>2.30000000000001</v>
      </c>
      <c r="E69" s="12">
        <f t="shared" si="1"/>
        <v>13.180699173259848</v>
      </c>
      <c r="F69" s="12">
        <f t="shared" si="2"/>
        <v>13.180698798582563</v>
      </c>
      <c r="H69" s="12">
        <f t="shared" si="3"/>
        <v>2.2999999999999892</v>
      </c>
      <c r="I69" s="12">
        <f t="shared" si="4"/>
        <v>2.3596028489124263E-2</v>
      </c>
      <c r="J69" s="12">
        <f t="shared" si="5"/>
        <v>2.3586335003619206E-2</v>
      </c>
      <c r="K69" s="12">
        <f t="shared" si="6"/>
        <v>2.3586335155869716E-2</v>
      </c>
      <c r="L69" s="12">
        <f t="shared" si="7"/>
        <v>2.3595279432476024E-2</v>
      </c>
      <c r="M69" s="12">
        <f t="shared" si="8"/>
        <v>13.180402921915109</v>
      </c>
    </row>
    <row r="70" spans="1:13" x14ac:dyDescent="0.25">
      <c r="A70" s="11">
        <v>2.3060000000000098</v>
      </c>
      <c r="B70" s="11">
        <f t="shared" si="0"/>
        <v>13.204312745922824</v>
      </c>
      <c r="D70" s="11">
        <v>2.3060000000000098</v>
      </c>
      <c r="E70" s="11">
        <f t="shared" si="1"/>
        <v>13.204294068834399</v>
      </c>
      <c r="F70" s="11">
        <f t="shared" si="2"/>
        <v>13.204293694122597</v>
      </c>
      <c r="H70" s="11">
        <f t="shared" si="3"/>
        <v>2.3059999999999889</v>
      </c>
      <c r="I70" s="11">
        <f t="shared" si="4"/>
        <v>2.3595279337095747E-2</v>
      </c>
      <c r="J70" s="11">
        <f t="shared" si="5"/>
        <v>2.3585567964262893E-2</v>
      </c>
      <c r="K70" s="11">
        <f t="shared" si="6"/>
        <v>2.3585568116803932E-2</v>
      </c>
      <c r="L70" s="11">
        <f t="shared" si="7"/>
        <v>2.3594530211987475E-2</v>
      </c>
      <c r="M70" s="11">
        <f t="shared" si="8"/>
        <v>13.203991602200311</v>
      </c>
    </row>
    <row r="71" spans="1:13" x14ac:dyDescent="0.25">
      <c r="A71" s="12">
        <v>2.31200000000001</v>
      </c>
      <c r="B71" s="12">
        <f t="shared" si="0"/>
        <v>13.227907266177519</v>
      </c>
      <c r="D71" s="10">
        <v>2.31200000000001</v>
      </c>
      <c r="E71" s="12">
        <f t="shared" si="1"/>
        <v>13.227888214962338</v>
      </c>
      <c r="F71" s="12">
        <f t="shared" si="2"/>
        <v>13.227887840216017</v>
      </c>
      <c r="H71" s="12">
        <f t="shared" si="3"/>
        <v>2.3119999999999887</v>
      </c>
      <c r="I71" s="12">
        <f t="shared" si="4"/>
        <v>2.3594530116418606E-2</v>
      </c>
      <c r="J71" s="12">
        <f t="shared" si="5"/>
        <v>2.3584800852426688E-2</v>
      </c>
      <c r="K71" s="12">
        <f t="shared" si="6"/>
        <v>2.3584801005258359E-2</v>
      </c>
      <c r="L71" s="12">
        <f t="shared" si="7"/>
        <v>2.359378092283989E-2</v>
      </c>
      <c r="M71" s="12">
        <f t="shared" si="8"/>
        <v>13.227579521326083</v>
      </c>
    </row>
    <row r="72" spans="1:13" x14ac:dyDescent="0.25">
      <c r="A72" s="11">
        <v>2.3180000000000098</v>
      </c>
      <c r="B72" s="11">
        <f t="shared" si="0"/>
        <v>13.251501036939553</v>
      </c>
      <c r="D72" s="11">
        <v>2.3180000000000098</v>
      </c>
      <c r="E72" s="11">
        <f t="shared" si="1"/>
        <v>13.25148161157462</v>
      </c>
      <c r="F72" s="11">
        <f t="shared" si="2"/>
        <v>13.251481236793772</v>
      </c>
      <c r="H72" s="11">
        <f t="shared" si="3"/>
        <v>2.3179999999999885</v>
      </c>
      <c r="I72" s="11">
        <f t="shared" si="4"/>
        <v>2.3593780827082363E-2</v>
      </c>
      <c r="J72" s="11">
        <f t="shared" si="5"/>
        <v>2.3584033668099171E-2</v>
      </c>
      <c r="K72" s="11">
        <f t="shared" si="6"/>
        <v>2.3584033821221564E-2</v>
      </c>
      <c r="L72" s="11">
        <f t="shared" si="7"/>
        <v>2.359303156502281E-2</v>
      </c>
      <c r="M72" s="11">
        <f t="shared" si="8"/>
        <v>13.251166679221207</v>
      </c>
    </row>
    <row r="73" spans="1:13" x14ac:dyDescent="0.25">
      <c r="A73" s="12">
        <v>2.3240000000000101</v>
      </c>
      <c r="B73" s="12">
        <f t="shared" si="0"/>
        <v>13.275094058139867</v>
      </c>
      <c r="D73" s="10">
        <v>2.3240000000000101</v>
      </c>
      <c r="E73" s="12">
        <f t="shared" si="1"/>
        <v>13.275074258602187</v>
      </c>
      <c r="F73" s="12">
        <f t="shared" si="2"/>
        <v>13.275073883786805</v>
      </c>
      <c r="H73" s="12">
        <f t="shared" si="3"/>
        <v>2.3239999999999883</v>
      </c>
      <c r="I73" s="12">
        <f t="shared" si="4"/>
        <v>2.3593031469076559E-2</v>
      </c>
      <c r="J73" s="12">
        <f t="shared" si="5"/>
        <v>2.358326641126891E-2</v>
      </c>
      <c r="K73" s="12">
        <f t="shared" si="6"/>
        <v>2.3583266564682123E-2</v>
      </c>
      <c r="L73" s="12">
        <f t="shared" si="7"/>
        <v>2.3592282138525763E-2</v>
      </c>
      <c r="M73" s="12">
        <f t="shared" si="8"/>
        <v>13.274753075814457</v>
      </c>
    </row>
    <row r="74" spans="1:13" x14ac:dyDescent="0.25">
      <c r="A74" s="11">
        <v>2.3300000000000098</v>
      </c>
      <c r="B74" s="11">
        <f t="shared" si="0"/>
        <v>13.298686329709399</v>
      </c>
      <c r="D74" s="11">
        <v>2.3300000000000098</v>
      </c>
      <c r="E74" s="11">
        <f t="shared" si="1"/>
        <v>13.298666155975967</v>
      </c>
      <c r="F74" s="11">
        <f t="shared" si="2"/>
        <v>13.298665781126047</v>
      </c>
      <c r="H74" s="11">
        <f t="shared" si="3"/>
        <v>2.3299999999999881</v>
      </c>
      <c r="I74" s="11">
        <f t="shared" si="4"/>
        <v>2.3592282042390729E-2</v>
      </c>
      <c r="J74" s="11">
        <f t="shared" si="5"/>
        <v>2.3582499081924471E-2</v>
      </c>
      <c r="K74" s="11">
        <f t="shared" si="6"/>
        <v>2.35824992356286E-2</v>
      </c>
      <c r="L74" s="11">
        <f t="shared" si="7"/>
        <v>2.359153264333828E-2</v>
      </c>
      <c r="M74" s="11">
        <f t="shared" si="8"/>
        <v>13.298338711034596</v>
      </c>
    </row>
    <row r="75" spans="1:13" x14ac:dyDescent="0.25">
      <c r="A75" s="12">
        <v>2.3360000000000101</v>
      </c>
      <c r="B75" s="12">
        <f t="shared" si="0"/>
        <v>13.322277851579072</v>
      </c>
      <c r="D75" s="10">
        <v>2.3360000000000101</v>
      </c>
      <c r="E75" s="12">
        <f t="shared" si="1"/>
        <v>13.322257303626882</v>
      </c>
      <c r="F75" s="12">
        <f t="shared" si="2"/>
        <v>13.322256928742419</v>
      </c>
      <c r="H75" s="12">
        <f t="shared" si="3"/>
        <v>2.3359999999999879</v>
      </c>
      <c r="I75" s="12">
        <f t="shared" si="4"/>
        <v>2.3591532547014397E-2</v>
      </c>
      <c r="J75" s="12">
        <f t="shared" si="5"/>
        <v>2.3581731680054424E-2</v>
      </c>
      <c r="K75" s="12">
        <f t="shared" si="6"/>
        <v>2.3581731834049571E-2</v>
      </c>
      <c r="L75" s="12">
        <f t="shared" si="7"/>
        <v>2.3590783079449888E-2</v>
      </c>
      <c r="M75" s="12">
        <f t="shared" si="8"/>
        <v>13.321923584810374</v>
      </c>
    </row>
    <row r="76" spans="1:13" x14ac:dyDescent="0.25">
      <c r="A76" s="11">
        <v>2.3420000000000099</v>
      </c>
      <c r="B76" s="11">
        <f t="shared" si="0"/>
        <v>13.345868623679797</v>
      </c>
      <c r="D76" s="11">
        <v>2.3420000000000099</v>
      </c>
      <c r="E76" s="11">
        <f t="shared" si="1"/>
        <v>13.345847701485843</v>
      </c>
      <c r="F76" s="11">
        <f t="shared" si="2"/>
        <v>13.345847326566831</v>
      </c>
      <c r="H76" s="11">
        <f t="shared" si="3"/>
        <v>2.3419999999999876</v>
      </c>
      <c r="I76" s="11">
        <f t="shared" si="4"/>
        <v>2.3590782982937101E-2</v>
      </c>
      <c r="J76" s="11">
        <f t="shared" si="5"/>
        <v>2.3580964205647335E-2</v>
      </c>
      <c r="K76" s="11">
        <f t="shared" si="6"/>
        <v>2.3580964359933589E-2</v>
      </c>
      <c r="L76" s="11">
        <f t="shared" si="7"/>
        <v>2.3590033446850123E-2</v>
      </c>
      <c r="M76" s="11">
        <f t="shared" si="8"/>
        <v>13.345507697070532</v>
      </c>
    </row>
    <row r="77" spans="1:13" x14ac:dyDescent="0.25">
      <c r="A77" s="12">
        <v>2.3480000000000101</v>
      </c>
      <c r="B77" s="12">
        <f t="shared" si="0"/>
        <v>13.369458645942478</v>
      </c>
      <c r="D77" s="10">
        <v>2.3480000000000101</v>
      </c>
      <c r="E77" s="12">
        <f t="shared" si="1"/>
        <v>13.369437349483748</v>
      </c>
      <c r="F77" s="12">
        <f t="shared" si="2"/>
        <v>13.369436974530183</v>
      </c>
      <c r="H77" s="12">
        <f t="shared" si="3"/>
        <v>2.3479999999999874</v>
      </c>
      <c r="I77" s="12">
        <f t="shared" si="4"/>
        <v>2.3590033350148358E-2</v>
      </c>
      <c r="J77" s="12">
        <f t="shared" si="5"/>
        <v>2.3580196658691759E-2</v>
      </c>
      <c r="K77" s="12">
        <f t="shared" si="6"/>
        <v>2.3580196813269221E-2</v>
      </c>
      <c r="L77" s="12">
        <f t="shared" si="7"/>
        <v>2.3589283745528496E-2</v>
      </c>
      <c r="M77" s="12">
        <f t="shared" si="8"/>
        <v>13.369091047743799</v>
      </c>
    </row>
    <row r="78" spans="1:13" x14ac:dyDescent="0.25">
      <c r="A78" s="11">
        <v>2.3540000000000099</v>
      </c>
      <c r="B78" s="11">
        <f t="shared" si="0"/>
        <v>13.393047918298008</v>
      </c>
      <c r="D78" s="11">
        <v>2.3540000000000099</v>
      </c>
      <c r="E78" s="11">
        <f t="shared" si="1"/>
        <v>13.393026247551488</v>
      </c>
      <c r="F78" s="11">
        <f t="shared" si="2"/>
        <v>13.393025872563362</v>
      </c>
      <c r="H78" s="11">
        <f t="shared" si="3"/>
        <v>2.3539999999999872</v>
      </c>
      <c r="I78" s="11">
        <f t="shared" si="4"/>
        <v>2.3589283648637698E-2</v>
      </c>
      <c r="J78" s="11">
        <f t="shared" si="5"/>
        <v>2.3579429039176262E-2</v>
      </c>
      <c r="K78" s="11">
        <f t="shared" si="6"/>
        <v>2.3579429194045029E-2</v>
      </c>
      <c r="L78" s="11">
        <f t="shared" si="7"/>
        <v>2.3588533975474536E-2</v>
      </c>
      <c r="M78" s="11">
        <f t="shared" si="8"/>
        <v>13.392673636758891</v>
      </c>
    </row>
    <row r="79" spans="1:13" x14ac:dyDescent="0.25">
      <c r="A79" s="12">
        <v>2.3600000000000101</v>
      </c>
      <c r="B79" s="12">
        <f t="shared" si="0"/>
        <v>13.416636440677266</v>
      </c>
      <c r="D79" s="10">
        <v>2.3600000000000101</v>
      </c>
      <c r="E79" s="12">
        <f t="shared" si="1"/>
        <v>13.416614395619936</v>
      </c>
      <c r="F79" s="12">
        <f t="shared" si="2"/>
        <v>13.416614020597248</v>
      </c>
      <c r="H79" s="12">
        <f t="shared" si="3"/>
        <v>2.359999999999987</v>
      </c>
      <c r="I79" s="12">
        <f t="shared" si="4"/>
        <v>2.3588533878394644E-2</v>
      </c>
      <c r="J79" s="12">
        <f t="shared" si="5"/>
        <v>2.3578661347089393E-2</v>
      </c>
      <c r="K79" s="12">
        <f t="shared" si="6"/>
        <v>2.3578661502249562E-2</v>
      </c>
      <c r="L79" s="12">
        <f t="shared" si="7"/>
        <v>2.3587784136677763E-2</v>
      </c>
      <c r="M79" s="12">
        <f t="shared" si="8"/>
        <v>13.416255464044516</v>
      </c>
    </row>
    <row r="80" spans="1:13" x14ac:dyDescent="0.25">
      <c r="A80" s="11">
        <v>2.3660000000000099</v>
      </c>
      <c r="B80" s="11">
        <f t="shared" si="0"/>
        <v>13.440224213011124</v>
      </c>
      <c r="D80" s="11">
        <v>2.3660000000000099</v>
      </c>
      <c r="E80" s="11">
        <f t="shared" si="1"/>
        <v>13.440201793619966</v>
      </c>
      <c r="F80" s="11">
        <f t="shared" si="2"/>
        <v>13.440201418562706</v>
      </c>
      <c r="H80" s="11">
        <f t="shared" si="3"/>
        <v>2.3659999999999868</v>
      </c>
      <c r="I80" s="11">
        <f t="shared" si="4"/>
        <v>2.3587784039408709E-2</v>
      </c>
      <c r="J80" s="11">
        <f t="shared" si="5"/>
        <v>2.3577893582419709E-2</v>
      </c>
      <c r="K80" s="11">
        <f t="shared" si="6"/>
        <v>2.3577893737871378E-2</v>
      </c>
      <c r="L80" s="11">
        <f t="shared" si="7"/>
        <v>2.3587034229127689E-2</v>
      </c>
      <c r="M80" s="11">
        <f t="shared" si="8"/>
        <v>13.439836529529369</v>
      </c>
    </row>
    <row r="81" spans="1:13" x14ac:dyDescent="0.25">
      <c r="A81" s="12">
        <v>2.3720000000000101</v>
      </c>
      <c r="B81" s="12">
        <f t="shared" si="0"/>
        <v>13.463811235230443</v>
      </c>
      <c r="D81" s="10">
        <v>2.3720000000000101</v>
      </c>
      <c r="E81" s="12">
        <f t="shared" si="1"/>
        <v>13.46378844148243</v>
      </c>
      <c r="F81" s="12">
        <f t="shared" si="2"/>
        <v>13.463788066390595</v>
      </c>
      <c r="H81" s="12">
        <f t="shared" si="3"/>
        <v>2.3719999999999866</v>
      </c>
      <c r="I81" s="12">
        <f t="shared" si="4"/>
        <v>2.3587034131669418E-2</v>
      </c>
      <c r="J81" s="12">
        <f t="shared" si="5"/>
        <v>2.3577125745155764E-2</v>
      </c>
      <c r="K81" s="12">
        <f t="shared" si="6"/>
        <v>2.3577125900899026E-2</v>
      </c>
      <c r="L81" s="12">
        <f t="shared" si="7"/>
        <v>2.3586284252813838E-2</v>
      </c>
      <c r="M81" s="12">
        <f t="shared" si="8"/>
        <v>13.463416833142135</v>
      </c>
    </row>
    <row r="82" spans="1:13" x14ac:dyDescent="0.25">
      <c r="A82" s="11">
        <v>2.3780000000000099</v>
      </c>
      <c r="B82" s="11">
        <f t="shared" si="0"/>
        <v>13.487397507266071</v>
      </c>
      <c r="D82" s="11">
        <v>2.3780000000000099</v>
      </c>
      <c r="E82" s="11">
        <f t="shared" si="1"/>
        <v>13.487374339138176</v>
      </c>
      <c r="F82" s="11">
        <f t="shared" si="2"/>
        <v>13.487373964011761</v>
      </c>
      <c r="H82" s="11">
        <f t="shared" si="3"/>
        <v>2.3779999999999863</v>
      </c>
      <c r="I82" s="11">
        <f t="shared" si="4"/>
        <v>2.3586284155166282E-2</v>
      </c>
      <c r="J82" s="11">
        <f t="shared" si="5"/>
        <v>2.35763578352861E-2</v>
      </c>
      <c r="K82" s="11">
        <f t="shared" si="6"/>
        <v>2.3576357991321059E-2</v>
      </c>
      <c r="L82" s="11">
        <f t="shared" si="7"/>
        <v>2.3585534207725713E-2</v>
      </c>
      <c r="M82" s="11">
        <f t="shared" si="8"/>
        <v>13.486996374811486</v>
      </c>
    </row>
    <row r="83" spans="1:13" x14ac:dyDescent="0.25">
      <c r="A83" s="12">
        <v>2.3840000000000101</v>
      </c>
      <c r="B83" s="12">
        <f t="shared" si="0"/>
        <v>13.510983029048846</v>
      </c>
      <c r="D83" s="10">
        <v>2.3840000000000101</v>
      </c>
      <c r="E83" s="12">
        <f t="shared" si="1"/>
        <v>13.51095948651804</v>
      </c>
      <c r="F83" s="12">
        <f t="shared" si="2"/>
        <v>13.510959111357039</v>
      </c>
      <c r="H83" s="12">
        <f t="shared" si="3"/>
        <v>2.3839999999999861</v>
      </c>
      <c r="I83" s="12">
        <f t="shared" si="4"/>
        <v>2.3585534109888812E-2</v>
      </c>
      <c r="J83" s="12">
        <f t="shared" si="5"/>
        <v>2.357558985279927E-2</v>
      </c>
      <c r="K83" s="12">
        <f t="shared" si="6"/>
        <v>2.3575590009126016E-2</v>
      </c>
      <c r="L83" s="12">
        <f t="shared" si="7"/>
        <v>2.3584784093852833E-2</v>
      </c>
      <c r="M83" s="12">
        <f t="shared" si="8"/>
        <v>13.510575154466085</v>
      </c>
    </row>
    <row r="84" spans="1:13" x14ac:dyDescent="0.25">
      <c r="A84" s="11">
        <v>2.3900000000000099</v>
      </c>
      <c r="B84" s="11">
        <f t="shared" si="0"/>
        <v>13.534567800509599</v>
      </c>
      <c r="D84" s="11">
        <v>2.3900000000000099</v>
      </c>
      <c r="E84" s="11">
        <f t="shared" si="1"/>
        <v>13.534543883552846</v>
      </c>
      <c r="F84" s="11">
        <f t="shared" si="2"/>
        <v>13.534543508357254</v>
      </c>
      <c r="H84" s="11">
        <f t="shared" si="3"/>
        <v>2.3899999999999859</v>
      </c>
      <c r="I84" s="11">
        <f t="shared" si="4"/>
        <v>2.358478399582652E-2</v>
      </c>
      <c r="J84" s="11">
        <f t="shared" si="5"/>
        <v>2.3574821797683814E-2</v>
      </c>
      <c r="K84" s="11">
        <f t="shared" si="6"/>
        <v>2.3574821954302449E-2</v>
      </c>
      <c r="L84" s="11">
        <f t="shared" si="7"/>
        <v>2.3584033911184705E-2</v>
      </c>
      <c r="M84" s="11">
        <f t="shared" si="8"/>
        <v>13.534153172034582</v>
      </c>
    </row>
    <row r="85" spans="1:13" x14ac:dyDescent="0.25">
      <c r="A85" s="12">
        <v>2.3960000000000199</v>
      </c>
      <c r="B85" s="12">
        <f t="shared" ref="B85:B148" si="9">B84+(P$17*(4-(B84/(200-(2*A84)))))</f>
        <v>13.558151821579147</v>
      </c>
      <c r="D85" s="10">
        <v>2.3960000000000199</v>
      </c>
      <c r="E85" s="12">
        <f t="shared" si="1"/>
        <v>13.55812753017341</v>
      </c>
      <c r="F85" s="12">
        <f t="shared" si="2"/>
        <v>13.558127154943222</v>
      </c>
      <c r="H85" s="12">
        <f t="shared" si="3"/>
        <v>2.3959999999999857</v>
      </c>
      <c r="I85" s="12">
        <f t="shared" si="4"/>
        <v>2.3584033812968919E-2</v>
      </c>
      <c r="J85" s="12">
        <f t="shared" si="5"/>
        <v>2.3574053669928274E-2</v>
      </c>
      <c r="K85" s="12">
        <f t="shared" si="6"/>
        <v>2.3574053826838894E-2</v>
      </c>
      <c r="L85" s="12">
        <f t="shared" si="7"/>
        <v>2.3583283659710828E-2</v>
      </c>
      <c r="M85" s="12">
        <f t="shared" si="8"/>
        <v>13.557730427445618</v>
      </c>
    </row>
    <row r="86" spans="1:13" x14ac:dyDescent="0.25">
      <c r="A86" s="11">
        <v>2.4020000000000099</v>
      </c>
      <c r="B86" s="11">
        <f t="shared" si="9"/>
        <v>13.581735092188294</v>
      </c>
      <c r="D86" s="11">
        <v>2.4020000000000099</v>
      </c>
      <c r="E86" s="11">
        <f t="shared" ref="E86:E149" si="10">F85+(P$17*(4-(F85/(200-(2*D85)))))</f>
        <v>13.581710426310535</v>
      </c>
      <c r="F86" s="11">
        <f t="shared" ref="F86:F149" si="11">F85+((P$17/2)*((4-(F85/(200-(2*D85))))+(4-(E86/(200-(2*D86))))))</f>
        <v>13.581710051045745</v>
      </c>
      <c r="H86" s="11">
        <f t="shared" ref="H86:H149" si="12">H85+P$17</f>
        <v>2.4019999999999855</v>
      </c>
      <c r="I86" s="11">
        <f t="shared" ref="I86:I149" si="13">P$17*(4-(M85/(200-(2*H85))))</f>
        <v>2.3583283561305513E-2</v>
      </c>
      <c r="J86" s="11">
        <f t="shared" ref="J86:J149" si="14">P$17*(4-(((M85+(I86/2))/(200-(2*(H85+$D$53))))))</f>
        <v>2.3573285469521189E-2</v>
      </c>
      <c r="K86" s="11">
        <f t="shared" ref="K86:K149" si="15">P$17*(4-((M85+(J86/2))/(200-(2*(H85+$D$53)))))</f>
        <v>2.3573285626723887E-2</v>
      </c>
      <c r="L86" s="11">
        <f t="shared" ref="L86:L149" si="16">P$17*(4-((M85+K86)/(200-(2*(H86+$C$53)))))</f>
        <v>2.3582533339420717E-2</v>
      </c>
      <c r="M86" s="11">
        <f t="shared" ref="M86:M149" si="17">M85+(1/6*(I86+(2*J86)+(2*K86)+L86))</f>
        <v>13.581306920627821</v>
      </c>
    </row>
    <row r="87" spans="1:13" x14ac:dyDescent="0.25">
      <c r="A87" s="12">
        <v>2.4080000000000101</v>
      </c>
      <c r="B87" s="12">
        <f t="shared" si="9"/>
        <v>13.605317612267839</v>
      </c>
      <c r="D87" s="10">
        <v>2.4080000000000101</v>
      </c>
      <c r="E87" s="12">
        <f t="shared" si="10"/>
        <v>13.605292571895014</v>
      </c>
      <c r="F87" s="12">
        <f t="shared" si="11"/>
        <v>13.605292196595617</v>
      </c>
      <c r="H87" s="12">
        <f t="shared" si="12"/>
        <v>2.4079999999999853</v>
      </c>
      <c r="I87" s="12">
        <f t="shared" si="13"/>
        <v>2.35825332408258E-2</v>
      </c>
      <c r="J87" s="12">
        <f t="shared" si="14"/>
        <v>2.3572517196451089E-2</v>
      </c>
      <c r="K87" s="12">
        <f t="shared" si="15"/>
        <v>2.3572517353945971E-2</v>
      </c>
      <c r="L87" s="12">
        <f t="shared" si="16"/>
        <v>2.3581782950303866E-2</v>
      </c>
      <c r="M87" s="12">
        <f t="shared" si="17"/>
        <v>13.604882651509808</v>
      </c>
    </row>
    <row r="88" spans="1:13" x14ac:dyDescent="0.25">
      <c r="A88" s="11">
        <v>2.4140000000000099</v>
      </c>
      <c r="B88" s="11">
        <f t="shared" si="9"/>
        <v>13.628899381748568</v>
      </c>
      <c r="D88" s="11">
        <v>2.4140000000000099</v>
      </c>
      <c r="E88" s="11">
        <f t="shared" si="10"/>
        <v>13.628873966857627</v>
      </c>
      <c r="F88" s="11">
        <f t="shared" si="11"/>
        <v>13.628873591523618</v>
      </c>
      <c r="H88" s="11">
        <f t="shared" si="12"/>
        <v>2.413999999999985</v>
      </c>
      <c r="I88" s="11">
        <f t="shared" si="13"/>
        <v>2.3581782851519288E-2</v>
      </c>
      <c r="J88" s="11">
        <f t="shared" si="14"/>
        <v>2.3571748850706519E-2</v>
      </c>
      <c r="K88" s="11">
        <f t="shared" si="15"/>
        <v>2.3571749008493674E-2</v>
      </c>
      <c r="L88" s="11">
        <f t="shared" si="16"/>
        <v>2.3581032492349777E-2</v>
      </c>
      <c r="M88" s="11">
        <f t="shared" si="17"/>
        <v>13.628457620020185</v>
      </c>
    </row>
    <row r="89" spans="1:13" x14ac:dyDescent="0.25">
      <c r="A89" s="12">
        <v>2.4200000000000199</v>
      </c>
      <c r="B89" s="12">
        <f t="shared" si="9"/>
        <v>13.652480400561254</v>
      </c>
      <c r="D89" s="10">
        <v>2.4200000000000199</v>
      </c>
      <c r="E89" s="12">
        <f t="shared" si="10"/>
        <v>13.65245461112915</v>
      </c>
      <c r="F89" s="12">
        <f t="shared" si="11"/>
        <v>13.652454235760523</v>
      </c>
      <c r="H89" s="12">
        <f t="shared" si="12"/>
        <v>2.4199999999999848</v>
      </c>
      <c r="I89" s="12">
        <f t="shared" si="13"/>
        <v>2.3581032393375476E-2</v>
      </c>
      <c r="J89" s="12">
        <f t="shared" si="14"/>
        <v>2.3570980432276002E-2</v>
      </c>
      <c r="K89" s="12">
        <f t="shared" si="15"/>
        <v>2.3570980590355527E-2</v>
      </c>
      <c r="L89" s="12">
        <f t="shared" si="16"/>
        <v>2.3580281965547945E-2</v>
      </c>
      <c r="M89" s="12">
        <f t="shared" si="17"/>
        <v>13.65203182608755</v>
      </c>
    </row>
    <row r="90" spans="1:13" x14ac:dyDescent="0.25">
      <c r="A90" s="11">
        <v>2.4260000000000201</v>
      </c>
      <c r="B90" s="11">
        <f t="shared" si="9"/>
        <v>13.676060668636662</v>
      </c>
      <c r="D90" s="11">
        <v>2.4260000000000201</v>
      </c>
      <c r="E90" s="11">
        <f t="shared" si="10"/>
        <v>13.676034504640342</v>
      </c>
      <c r="F90" s="11">
        <f t="shared" si="11"/>
        <v>13.676034129237092</v>
      </c>
      <c r="H90" s="11">
        <f t="shared" si="12"/>
        <v>2.4259999999999846</v>
      </c>
      <c r="I90" s="11">
        <f t="shared" si="13"/>
        <v>2.3580281866383866E-2</v>
      </c>
      <c r="J90" s="11">
        <f t="shared" si="14"/>
        <v>2.3570211941148063E-2</v>
      </c>
      <c r="K90" s="11">
        <f t="shared" si="15"/>
        <v>2.3570212099520066E-2</v>
      </c>
      <c r="L90" s="11">
        <f t="shared" si="16"/>
        <v>2.3579531369887871E-2</v>
      </c>
      <c r="M90" s="11">
        <f t="shared" si="17"/>
        <v>13.675605269640483</v>
      </c>
    </row>
    <row r="91" spans="1:13" x14ac:dyDescent="0.25">
      <c r="A91" s="12">
        <v>2.4320000000000199</v>
      </c>
      <c r="B91" s="12">
        <f t="shared" si="9"/>
        <v>13.699640185905546</v>
      </c>
      <c r="D91" s="10">
        <v>2.4320000000000199</v>
      </c>
      <c r="E91" s="12">
        <f t="shared" si="10"/>
        <v>13.699613647321954</v>
      </c>
      <c r="F91" s="12">
        <f t="shared" si="11"/>
        <v>13.699613271884076</v>
      </c>
      <c r="H91" s="12">
        <f t="shared" si="12"/>
        <v>2.4319999999999844</v>
      </c>
      <c r="I91" s="12">
        <f t="shared" si="13"/>
        <v>2.357953127053394E-2</v>
      </c>
      <c r="J91" s="12">
        <f t="shared" si="14"/>
        <v>2.3569443377311237E-2</v>
      </c>
      <c r="K91" s="12">
        <f t="shared" si="15"/>
        <v>2.3569443535975808E-2</v>
      </c>
      <c r="L91" s="12">
        <f t="shared" si="16"/>
        <v>2.3578780705359039E-2</v>
      </c>
      <c r="M91" s="12">
        <f t="shared" si="17"/>
        <v>13.699177950607561</v>
      </c>
    </row>
    <row r="92" spans="1:13" x14ac:dyDescent="0.25">
      <c r="A92" s="11">
        <v>2.4380000000000202</v>
      </c>
      <c r="B92" s="11">
        <f t="shared" si="9"/>
        <v>13.723218952298648</v>
      </c>
      <c r="D92" s="11">
        <v>2.4380000000000202</v>
      </c>
      <c r="E92" s="11">
        <f t="shared" si="10"/>
        <v>13.723192039104726</v>
      </c>
      <c r="F92" s="11">
        <f t="shared" si="11"/>
        <v>13.723191663632214</v>
      </c>
      <c r="H92" s="11">
        <f t="shared" si="12"/>
        <v>2.4379999999999842</v>
      </c>
      <c r="I92" s="11">
        <f t="shared" si="13"/>
        <v>2.3578780605815201E-2</v>
      </c>
      <c r="J92" s="11">
        <f t="shared" si="14"/>
        <v>2.3568674740754043E-2</v>
      </c>
      <c r="K92" s="11">
        <f t="shared" si="15"/>
        <v>2.3568674899711275E-2</v>
      </c>
      <c r="L92" s="11">
        <f t="shared" si="16"/>
        <v>2.3578029971950947E-2</v>
      </c>
      <c r="M92" s="11">
        <f t="shared" si="17"/>
        <v>13.722749868917344</v>
      </c>
    </row>
    <row r="93" spans="1:13" x14ac:dyDescent="0.25">
      <c r="A93" s="12">
        <v>2.4440000000000199</v>
      </c>
      <c r="B93" s="12">
        <f t="shared" si="9"/>
        <v>13.746796967746702</v>
      </c>
      <c r="D93" s="10">
        <v>2.4440000000000199</v>
      </c>
      <c r="E93" s="12">
        <f t="shared" si="10"/>
        <v>13.746769679919387</v>
      </c>
      <c r="F93" s="12">
        <f t="shared" si="11"/>
        <v>13.746769304412236</v>
      </c>
      <c r="H93" s="12">
        <f t="shared" si="12"/>
        <v>2.443999999999984</v>
      </c>
      <c r="I93" s="12">
        <f t="shared" si="13"/>
        <v>2.3578029872217132E-2</v>
      </c>
      <c r="J93" s="12">
        <f t="shared" si="14"/>
        <v>2.3567906031465E-2</v>
      </c>
      <c r="K93" s="12">
        <f t="shared" si="15"/>
        <v>2.3567906190714999E-2</v>
      </c>
      <c r="L93" s="12">
        <f t="shared" si="16"/>
        <v>2.3577279169653079E-2</v>
      </c>
      <c r="M93" s="12">
        <f t="shared" si="17"/>
        <v>13.746321024498382</v>
      </c>
    </row>
    <row r="94" spans="1:13" x14ac:dyDescent="0.25">
      <c r="A94" s="11">
        <v>2.4500000000000202</v>
      </c>
      <c r="B94" s="11">
        <f t="shared" si="9"/>
        <v>13.77037423218043</v>
      </c>
      <c r="D94" s="11">
        <v>2.4500000000000202</v>
      </c>
      <c r="E94" s="11">
        <f t="shared" si="10"/>
        <v>13.770346569696654</v>
      </c>
      <c r="F94" s="11">
        <f t="shared" si="11"/>
        <v>13.770346194154861</v>
      </c>
      <c r="H94" s="11">
        <f t="shared" si="12"/>
        <v>2.4499999999999837</v>
      </c>
      <c r="I94" s="11">
        <f t="shared" si="13"/>
        <v>2.3577279069729232E-2</v>
      </c>
      <c r="J94" s="11">
        <f t="shared" si="14"/>
        <v>2.3567137249432633E-2</v>
      </c>
      <c r="K94" s="11">
        <f t="shared" si="15"/>
        <v>2.3567137408975487E-2</v>
      </c>
      <c r="L94" s="11">
        <f t="shared" si="16"/>
        <v>2.3576528298454927E-2</v>
      </c>
      <c r="M94" s="11">
        <f t="shared" si="17"/>
        <v>13.769891417279215</v>
      </c>
    </row>
    <row r="95" spans="1:13" x14ac:dyDescent="0.25">
      <c r="A95" s="12">
        <v>2.4560000000000199</v>
      </c>
      <c r="B95" s="12">
        <f t="shared" si="9"/>
        <v>13.793950745530543</v>
      </c>
      <c r="D95" s="10">
        <v>2.4560000000000199</v>
      </c>
      <c r="E95" s="12">
        <f t="shared" si="10"/>
        <v>13.793922708367239</v>
      </c>
      <c r="F95" s="12">
        <f t="shared" si="11"/>
        <v>13.793922332790796</v>
      </c>
      <c r="H95" s="12">
        <f t="shared" si="12"/>
        <v>2.4559999999999835</v>
      </c>
      <c r="I95" s="12">
        <f t="shared" si="13"/>
        <v>2.3576528198340978E-2</v>
      </c>
      <c r="J95" s="12">
        <f t="shared" si="14"/>
        <v>2.3566368394645449E-2</v>
      </c>
      <c r="K95" s="12">
        <f t="shared" si="15"/>
        <v>2.3566368554481264E-2</v>
      </c>
      <c r="L95" s="12">
        <f t="shared" si="16"/>
        <v>2.3575777358345967E-2</v>
      </c>
      <c r="M95" s="12">
        <f t="shared" si="17"/>
        <v>13.793461047188371</v>
      </c>
    </row>
    <row r="96" spans="1:13" x14ac:dyDescent="0.25">
      <c r="A96" s="11">
        <v>2.4620000000000202</v>
      </c>
      <c r="B96" s="11">
        <f t="shared" si="9"/>
        <v>13.81752650772774</v>
      </c>
      <c r="D96" s="11">
        <v>2.4620000000000202</v>
      </c>
      <c r="E96" s="11">
        <f t="shared" si="10"/>
        <v>13.817498095861836</v>
      </c>
      <c r="F96" s="11">
        <f t="shared" si="11"/>
        <v>13.817497720250739</v>
      </c>
      <c r="H96" s="11">
        <f t="shared" si="12"/>
        <v>2.4619999999999833</v>
      </c>
      <c r="I96" s="11">
        <f t="shared" si="13"/>
        <v>2.3575777258041858E-2</v>
      </c>
      <c r="J96" s="11">
        <f t="shared" si="14"/>
        <v>2.3565599467091965E-2</v>
      </c>
      <c r="K96" s="11">
        <f t="shared" si="15"/>
        <v>2.3565599627220834E-2</v>
      </c>
      <c r="L96" s="11">
        <f t="shared" si="16"/>
        <v>2.3575026349315686E-2</v>
      </c>
      <c r="M96" s="11">
        <f t="shared" si="17"/>
        <v>13.817029914154368</v>
      </c>
    </row>
    <row r="97" spans="1:13" x14ac:dyDescent="0.25">
      <c r="A97" s="12">
        <v>2.46800000000002</v>
      </c>
      <c r="B97" s="12">
        <f t="shared" si="9"/>
        <v>13.841101518702711</v>
      </c>
      <c r="D97" s="10">
        <v>2.46800000000002</v>
      </c>
      <c r="E97" s="12">
        <f t="shared" si="10"/>
        <v>13.841072732111133</v>
      </c>
      <c r="F97" s="12">
        <f t="shared" si="11"/>
        <v>13.841072356465375</v>
      </c>
      <c r="H97" s="12">
        <f t="shared" si="12"/>
        <v>2.4679999999999831</v>
      </c>
      <c r="I97" s="12">
        <f t="shared" si="13"/>
        <v>2.3575026248821351E-2</v>
      </c>
      <c r="J97" s="12">
        <f t="shared" si="14"/>
        <v>2.3564830466760691E-2</v>
      </c>
      <c r="K97" s="12">
        <f t="shared" si="15"/>
        <v>2.3564830627182714E-2</v>
      </c>
      <c r="L97" s="12">
        <f t="shared" si="16"/>
        <v>2.357427527135356E-2</v>
      </c>
      <c r="M97" s="12">
        <f t="shared" si="17"/>
        <v>13.840598018105712</v>
      </c>
    </row>
    <row r="98" spans="1:13" x14ac:dyDescent="0.25">
      <c r="A98" s="11">
        <v>2.4740000000000202</v>
      </c>
      <c r="B98" s="11">
        <f t="shared" si="9"/>
        <v>13.864675778386138</v>
      </c>
      <c r="D98" s="11">
        <v>2.4740000000000202</v>
      </c>
      <c r="E98" s="11">
        <f t="shared" si="10"/>
        <v>13.864646617045807</v>
      </c>
      <c r="F98" s="11">
        <f t="shared" si="11"/>
        <v>13.864646241365381</v>
      </c>
      <c r="H98" s="11">
        <f t="shared" si="12"/>
        <v>2.4739999999999829</v>
      </c>
      <c r="I98" s="11">
        <f t="shared" si="13"/>
        <v>2.3574275170668939E-2</v>
      </c>
      <c r="J98" s="11">
        <f t="shared" si="14"/>
        <v>2.3564061393640135E-2</v>
      </c>
      <c r="K98" s="11">
        <f t="shared" si="15"/>
        <v>2.356406155435541E-2</v>
      </c>
      <c r="L98" s="11">
        <f t="shared" si="16"/>
        <v>2.3573524124449068E-2</v>
      </c>
      <c r="M98" s="11">
        <f t="shared" si="17"/>
        <v>13.864165358970897</v>
      </c>
    </row>
    <row r="99" spans="1:13" x14ac:dyDescent="0.25">
      <c r="A99" s="12">
        <v>2.48000000000002</v>
      </c>
      <c r="B99" s="12">
        <f t="shared" si="9"/>
        <v>13.888249286708685</v>
      </c>
      <c r="D99" s="10">
        <v>2.48000000000002</v>
      </c>
      <c r="E99" s="12">
        <f t="shared" si="10"/>
        <v>13.888219750596519</v>
      </c>
      <c r="F99" s="12">
        <f t="shared" si="11"/>
        <v>13.888219374881423</v>
      </c>
      <c r="H99" s="12">
        <f t="shared" si="12"/>
        <v>2.4799999999999827</v>
      </c>
      <c r="I99" s="12">
        <f t="shared" si="13"/>
        <v>2.3573524023574096E-2</v>
      </c>
      <c r="J99" s="12">
        <f t="shared" si="14"/>
        <v>2.3563292247718807E-2</v>
      </c>
      <c r="K99" s="12">
        <f t="shared" si="15"/>
        <v>2.3563292408727426E-2</v>
      </c>
      <c r="L99" s="12">
        <f t="shared" si="16"/>
        <v>2.3572772908591687E-2</v>
      </c>
      <c r="M99" s="12">
        <f t="shared" si="17"/>
        <v>13.887731936678406</v>
      </c>
    </row>
    <row r="100" spans="1:13" x14ac:dyDescent="0.25">
      <c r="A100" s="11">
        <v>2.4860000000000202</v>
      </c>
      <c r="B100" s="11">
        <f t="shared" si="9"/>
        <v>13.911822043601013</v>
      </c>
      <c r="D100" s="11">
        <v>2.4860000000000202</v>
      </c>
      <c r="E100" s="11">
        <f t="shared" si="10"/>
        <v>13.911792132693927</v>
      </c>
      <c r="F100" s="11">
        <f t="shared" si="11"/>
        <v>13.911791756944154</v>
      </c>
      <c r="H100" s="11">
        <f t="shared" si="12"/>
        <v>2.4859999999999824</v>
      </c>
      <c r="I100" s="11">
        <f t="shared" si="13"/>
        <v>2.3572772807526302E-2</v>
      </c>
      <c r="J100" s="11">
        <f t="shared" si="14"/>
        <v>2.3562523028985202E-2</v>
      </c>
      <c r="K100" s="11">
        <f t="shared" si="15"/>
        <v>2.3562523190287267E-2</v>
      </c>
      <c r="L100" s="11">
        <f t="shared" si="16"/>
        <v>2.3572021623770884E-2</v>
      </c>
      <c r="M100" s="11">
        <f t="shared" si="17"/>
        <v>13.911297751156713</v>
      </c>
    </row>
    <row r="101" spans="1:13" x14ac:dyDescent="0.25">
      <c r="A101" s="12">
        <v>2.49200000000002</v>
      </c>
      <c r="B101" s="12">
        <f t="shared" si="9"/>
        <v>13.93539404899377</v>
      </c>
      <c r="D101" s="10">
        <v>2.49200000000002</v>
      </c>
      <c r="E101" s="12">
        <f t="shared" si="10"/>
        <v>13.935363763268674</v>
      </c>
      <c r="F101" s="12">
        <f t="shared" si="11"/>
        <v>13.93536338748422</v>
      </c>
      <c r="H101" s="12">
        <f t="shared" si="12"/>
        <v>2.4919999999999822</v>
      </c>
      <c r="I101" s="12">
        <f t="shared" si="13"/>
        <v>2.3572021522515023E-2</v>
      </c>
      <c r="J101" s="12">
        <f t="shared" si="14"/>
        <v>2.3561753737427825E-2</v>
      </c>
      <c r="K101" s="12">
        <f t="shared" si="15"/>
        <v>2.3561753899023437E-2</v>
      </c>
      <c r="L101" s="12">
        <f t="shared" si="16"/>
        <v>2.3571270269976134E-2</v>
      </c>
      <c r="M101" s="12">
        <f t="shared" si="17"/>
        <v>13.934862802334278</v>
      </c>
    </row>
    <row r="102" spans="1:13" x14ac:dyDescent="0.25">
      <c r="A102" s="11">
        <v>2.4980000000000202</v>
      </c>
      <c r="B102" s="11">
        <f t="shared" si="9"/>
        <v>13.958965302817589</v>
      </c>
      <c r="D102" s="11">
        <v>2.4980000000000202</v>
      </c>
      <c r="E102" s="11">
        <f t="shared" si="10"/>
        <v>13.958934642251393</v>
      </c>
      <c r="F102" s="11">
        <f t="shared" si="11"/>
        <v>13.958934266432252</v>
      </c>
      <c r="H102" s="11">
        <f t="shared" si="12"/>
        <v>2.497999999999982</v>
      </c>
      <c r="I102" s="11">
        <f t="shared" si="13"/>
        <v>2.3571270168529734E-2</v>
      </c>
      <c r="J102" s="11">
        <f t="shared" si="14"/>
        <v>2.3560984373035176E-2</v>
      </c>
      <c r="K102" s="11">
        <f t="shared" si="15"/>
        <v>2.3560984534924428E-2</v>
      </c>
      <c r="L102" s="11">
        <f t="shared" si="16"/>
        <v>2.3570518847196902E-2</v>
      </c>
      <c r="M102" s="11">
        <f t="shared" si="17"/>
        <v>13.958427090139553</v>
      </c>
    </row>
    <row r="103" spans="1:13" x14ac:dyDescent="0.25">
      <c r="A103" s="12">
        <v>2.50400000000002</v>
      </c>
      <c r="B103" s="12">
        <f t="shared" si="9"/>
        <v>13.982535805003099</v>
      </c>
      <c r="D103" s="10">
        <v>2.50400000000002</v>
      </c>
      <c r="E103" s="12">
        <f t="shared" si="10"/>
        <v>13.982504769572706</v>
      </c>
      <c r="F103" s="12">
        <f t="shared" si="11"/>
        <v>13.982504393718875</v>
      </c>
      <c r="H103" s="12">
        <f t="shared" si="12"/>
        <v>2.5039999999999818</v>
      </c>
      <c r="I103" s="12">
        <f t="shared" si="13"/>
        <v>2.3570518745559901E-2</v>
      </c>
      <c r="J103" s="12">
        <f t="shared" si="14"/>
        <v>2.3560214935795746E-2</v>
      </c>
      <c r="K103" s="12">
        <f t="shared" si="15"/>
        <v>2.3560215097978735E-2</v>
      </c>
      <c r="L103" s="12">
        <f t="shared" si="16"/>
        <v>2.3569767355422658E-2</v>
      </c>
      <c r="M103" s="12">
        <f t="shared" si="17"/>
        <v>13.981990614500974</v>
      </c>
    </row>
    <row r="104" spans="1:13" x14ac:dyDescent="0.25">
      <c r="A104" s="11">
        <v>2.5100000000000202</v>
      </c>
      <c r="B104" s="11">
        <f t="shared" si="9"/>
        <v>14.006105555480914</v>
      </c>
      <c r="D104" s="11">
        <v>2.5100000000000202</v>
      </c>
      <c r="E104" s="11">
        <f t="shared" si="10"/>
        <v>14.006074145163231</v>
      </c>
      <c r="F104" s="11">
        <f t="shared" si="11"/>
        <v>14.0060737692747</v>
      </c>
      <c r="H104" s="11">
        <f t="shared" si="12"/>
        <v>2.5099999999999816</v>
      </c>
      <c r="I104" s="11">
        <f t="shared" si="13"/>
        <v>2.3569767253594991E-2</v>
      </c>
      <c r="J104" s="11">
        <f t="shared" si="14"/>
        <v>2.3559445425698031E-2</v>
      </c>
      <c r="K104" s="11">
        <f t="shared" si="15"/>
        <v>2.3559445588174858E-2</v>
      </c>
      <c r="L104" s="11">
        <f t="shared" si="16"/>
        <v>2.3569015794642861E-2</v>
      </c>
      <c r="M104" s="11">
        <f t="shared" si="17"/>
        <v>14.005553375346972</v>
      </c>
    </row>
    <row r="105" spans="1:13" x14ac:dyDescent="0.25">
      <c r="A105" s="12">
        <v>2.51600000000002</v>
      </c>
      <c r="B105" s="12">
        <f t="shared" si="9"/>
        <v>14.029674554181637</v>
      </c>
      <c r="D105" s="10">
        <v>2.51600000000002</v>
      </c>
      <c r="E105" s="12">
        <f t="shared" si="10"/>
        <v>14.029642768953561</v>
      </c>
      <c r="F105" s="12">
        <f t="shared" si="11"/>
        <v>14.029642393030327</v>
      </c>
      <c r="H105" s="12">
        <f t="shared" si="12"/>
        <v>2.5159999999999814</v>
      </c>
      <c r="I105" s="12">
        <f t="shared" si="13"/>
        <v>2.3569015692624467E-2</v>
      </c>
      <c r="J105" s="12">
        <f t="shared" si="14"/>
        <v>2.3558675842730518E-2</v>
      </c>
      <c r="K105" s="12">
        <f t="shared" si="15"/>
        <v>2.3558676005501281E-2</v>
      </c>
      <c r="L105" s="12">
        <f t="shared" si="16"/>
        <v>2.3568264164846975E-2</v>
      </c>
      <c r="M105" s="12">
        <f t="shared" si="17"/>
        <v>14.029115372605961</v>
      </c>
    </row>
    <row r="106" spans="1:13" x14ac:dyDescent="0.25">
      <c r="A106" s="11">
        <v>2.5220000000000198</v>
      </c>
      <c r="B106" s="11">
        <f t="shared" si="9"/>
        <v>14.053242801035864</v>
      </c>
      <c r="D106" s="11">
        <v>2.5220000000000198</v>
      </c>
      <c r="E106" s="11">
        <f t="shared" si="10"/>
        <v>14.053210640874291</v>
      </c>
      <c r="F106" s="11">
        <f t="shared" si="11"/>
        <v>14.053210264916348</v>
      </c>
      <c r="H106" s="11">
        <f t="shared" si="12"/>
        <v>2.5219999999999811</v>
      </c>
      <c r="I106" s="11">
        <f t="shared" si="13"/>
        <v>2.3568264062637789E-2</v>
      </c>
      <c r="J106" s="11">
        <f t="shared" si="14"/>
        <v>2.3557906186881698E-2</v>
      </c>
      <c r="K106" s="11">
        <f t="shared" si="15"/>
        <v>2.3557906349946492E-2</v>
      </c>
      <c r="L106" s="11">
        <f t="shared" si="16"/>
        <v>2.3567512466024461E-2</v>
      </c>
      <c r="M106" s="11">
        <f t="shared" si="17"/>
        <v>14.052676606206347</v>
      </c>
    </row>
    <row r="107" spans="1:13" x14ac:dyDescent="0.25">
      <c r="A107" s="12">
        <v>2.52800000000002</v>
      </c>
      <c r="B107" s="12">
        <f t="shared" si="9"/>
        <v>14.076810295974177</v>
      </c>
      <c r="D107" s="10">
        <v>2.52800000000002</v>
      </c>
      <c r="E107" s="12">
        <f t="shared" si="10"/>
        <v>14.076777760855999</v>
      </c>
      <c r="F107" s="12">
        <f t="shared" si="11"/>
        <v>14.076777384863343</v>
      </c>
      <c r="H107" s="12">
        <f t="shared" si="12"/>
        <v>2.5279999999999809</v>
      </c>
      <c r="I107" s="12">
        <f t="shared" si="13"/>
        <v>2.3567512363624418E-2</v>
      </c>
      <c r="J107" s="12">
        <f t="shared" si="14"/>
        <v>2.3557136458140053E-2</v>
      </c>
      <c r="K107" s="12">
        <f t="shared" si="15"/>
        <v>2.355713662149898E-2</v>
      </c>
      <c r="L107" s="12">
        <f t="shared" si="16"/>
        <v>2.3566760698164772E-2</v>
      </c>
      <c r="M107" s="12">
        <f t="shared" si="17"/>
        <v>14.076237076076525</v>
      </c>
    </row>
    <row r="108" spans="1:13" x14ac:dyDescent="0.25">
      <c r="A108" s="11">
        <v>2.5340000000000198</v>
      </c>
      <c r="B108" s="11">
        <f t="shared" si="9"/>
        <v>14.100377038927149</v>
      </c>
      <c r="D108" s="11">
        <v>2.5340000000000198</v>
      </c>
      <c r="E108" s="11">
        <f t="shared" si="10"/>
        <v>14.100344128829255</v>
      </c>
      <c r="F108" s="11">
        <f t="shared" si="11"/>
        <v>14.100343752801882</v>
      </c>
      <c r="H108" s="11">
        <f t="shared" si="12"/>
        <v>2.5339999999999807</v>
      </c>
      <c r="I108" s="11">
        <f t="shared" si="13"/>
        <v>2.3566760595573812E-2</v>
      </c>
      <c r="J108" s="11">
        <f t="shared" si="14"/>
        <v>2.3556366656494073E-2</v>
      </c>
      <c r="K108" s="11">
        <f t="shared" si="15"/>
        <v>2.3556366820147223E-2</v>
      </c>
      <c r="L108" s="11">
        <f t="shared" si="16"/>
        <v>2.3566008861257363E-2</v>
      </c>
      <c r="M108" s="11">
        <f t="shared" si="17"/>
        <v>14.099796782144878</v>
      </c>
    </row>
    <row r="109" spans="1:13" x14ac:dyDescent="0.25">
      <c r="A109" s="12">
        <v>2.54000000000002</v>
      </c>
      <c r="B109" s="12">
        <f t="shared" si="9"/>
        <v>14.123943029825341</v>
      </c>
      <c r="D109" s="10">
        <v>2.54000000000002</v>
      </c>
      <c r="E109" s="12">
        <f t="shared" si="10"/>
        <v>14.123909744724619</v>
      </c>
      <c r="F109" s="12">
        <f t="shared" si="11"/>
        <v>14.123909368662522</v>
      </c>
      <c r="H109" s="12">
        <f t="shared" si="12"/>
        <v>2.5399999999999805</v>
      </c>
      <c r="I109" s="12">
        <f t="shared" si="13"/>
        <v>2.3566008758475424E-2</v>
      </c>
      <c r="J109" s="12">
        <f t="shared" si="14"/>
        <v>2.3555596781932225E-2</v>
      </c>
      <c r="K109" s="12">
        <f t="shared" si="15"/>
        <v>2.3555596945879706E-2</v>
      </c>
      <c r="L109" s="12">
        <f t="shared" si="16"/>
        <v>2.3565256955291686E-2</v>
      </c>
      <c r="M109" s="12">
        <f t="shared" si="17"/>
        <v>14.123355724339776</v>
      </c>
    </row>
    <row r="110" spans="1:13" x14ac:dyDescent="0.25">
      <c r="A110" s="11">
        <v>2.5460000000000198</v>
      </c>
      <c r="B110" s="11">
        <f t="shared" si="9"/>
        <v>14.147508268599305</v>
      </c>
      <c r="D110" s="11">
        <v>2.5460000000000198</v>
      </c>
      <c r="E110" s="11">
        <f t="shared" si="10"/>
        <v>14.147474608472638</v>
      </c>
      <c r="F110" s="11">
        <f t="shared" si="11"/>
        <v>14.147474232375812</v>
      </c>
      <c r="H110" s="11">
        <f t="shared" si="12"/>
        <v>2.5459999999999803</v>
      </c>
      <c r="I110" s="11">
        <f t="shared" si="13"/>
        <v>2.3565256852318701E-2</v>
      </c>
      <c r="J110" s="11">
        <f t="shared" si="14"/>
        <v>2.3554826834442998E-2</v>
      </c>
      <c r="K110" s="11">
        <f t="shared" si="15"/>
        <v>2.3554826998684903E-2</v>
      </c>
      <c r="L110" s="11">
        <f t="shared" si="16"/>
        <v>2.3564504980257195E-2</v>
      </c>
      <c r="M110" s="11">
        <f t="shared" si="17"/>
        <v>14.146913902589581</v>
      </c>
    </row>
    <row r="111" spans="1:13" x14ac:dyDescent="0.25">
      <c r="A111" s="12">
        <v>2.55200000000002</v>
      </c>
      <c r="B111" s="12">
        <f t="shared" si="9"/>
        <v>14.17107275517958</v>
      </c>
      <c r="D111" s="10">
        <v>2.55200000000002</v>
      </c>
      <c r="E111" s="12">
        <f t="shared" si="10"/>
        <v>14.17103872000385</v>
      </c>
      <c r="F111" s="12">
        <f t="shared" si="11"/>
        <v>14.171038343872286</v>
      </c>
      <c r="H111" s="12">
        <f t="shared" si="12"/>
        <v>2.5519999999999801</v>
      </c>
      <c r="I111" s="12">
        <f t="shared" si="13"/>
        <v>2.3564504877093103E-2</v>
      </c>
      <c r="J111" s="12">
        <f t="shared" si="14"/>
        <v>2.3554056814014863E-2</v>
      </c>
      <c r="K111" s="12">
        <f t="shared" si="15"/>
        <v>2.3554056978551289E-2</v>
      </c>
      <c r="L111" s="12">
        <f t="shared" si="16"/>
        <v>2.3563752936143333E-2</v>
      </c>
      <c r="M111" s="12">
        <f t="shared" si="17"/>
        <v>14.170471316822642</v>
      </c>
    </row>
    <row r="112" spans="1:13" x14ac:dyDescent="0.25">
      <c r="A112" s="11">
        <v>2.5580000000000198</v>
      </c>
      <c r="B112" s="11">
        <f t="shared" si="9"/>
        <v>14.194636489496697</v>
      </c>
      <c r="D112" s="11">
        <v>2.5580000000000198</v>
      </c>
      <c r="E112" s="11">
        <f t="shared" si="10"/>
        <v>14.194602079248778</v>
      </c>
      <c r="F112" s="11">
        <f t="shared" si="11"/>
        <v>14.194601703082474</v>
      </c>
      <c r="H112" s="11">
        <f t="shared" si="12"/>
        <v>2.5579999999999798</v>
      </c>
      <c r="I112" s="11">
        <f t="shared" si="13"/>
        <v>2.3563752832788075E-2</v>
      </c>
      <c r="J112" s="11">
        <f t="shared" si="14"/>
        <v>2.3553286720636293E-2</v>
      </c>
      <c r="K112" s="11">
        <f t="shared" si="15"/>
        <v>2.3553286885467338E-2</v>
      </c>
      <c r="L112" s="11">
        <f t="shared" si="16"/>
        <v>2.356300082293955E-2</v>
      </c>
      <c r="M112" s="11">
        <f t="shared" si="17"/>
        <v>14.194027966967298</v>
      </c>
    </row>
    <row r="113" spans="1:13" x14ac:dyDescent="0.25">
      <c r="A113" s="12">
        <v>2.56400000000002</v>
      </c>
      <c r="B113" s="12">
        <f t="shared" si="9"/>
        <v>14.218199471481174</v>
      </c>
      <c r="D113" s="10">
        <v>2.56400000000002</v>
      </c>
      <c r="E113" s="12">
        <f t="shared" si="10"/>
        <v>14.218164686137941</v>
      </c>
      <c r="F113" s="12">
        <f t="shared" si="11"/>
        <v>14.218164309936892</v>
      </c>
      <c r="H113" s="12">
        <f t="shared" si="12"/>
        <v>2.5639999999999796</v>
      </c>
      <c r="I113" s="12">
        <f t="shared" si="13"/>
        <v>2.3563000719393056E-2</v>
      </c>
      <c r="J113" s="12">
        <f t="shared" si="14"/>
        <v>2.3552516554295754E-2</v>
      </c>
      <c r="K113" s="12">
        <f t="shared" si="15"/>
        <v>2.3552516719421518E-2</v>
      </c>
      <c r="L113" s="12">
        <f t="shared" si="16"/>
        <v>2.3562248640635285E-2</v>
      </c>
      <c r="M113" s="12">
        <f t="shared" si="17"/>
        <v>14.217583852951874</v>
      </c>
    </row>
    <row r="114" spans="1:13" x14ac:dyDescent="0.25">
      <c r="A114" s="11">
        <v>2.5700000000000198</v>
      </c>
      <c r="B114" s="11">
        <f t="shared" si="9"/>
        <v>14.24176170106352</v>
      </c>
      <c r="D114" s="11">
        <v>2.5700000000000198</v>
      </c>
      <c r="E114" s="11">
        <f t="shared" si="10"/>
        <v>14.241726540601844</v>
      </c>
      <c r="F114" s="11">
        <f t="shared" si="11"/>
        <v>14.241726164366042</v>
      </c>
      <c r="H114" s="11">
        <f t="shared" si="12"/>
        <v>2.5699999999999794</v>
      </c>
      <c r="I114" s="11">
        <f t="shared" si="13"/>
        <v>2.3562248536897496E-2</v>
      </c>
      <c r="J114" s="11">
        <f t="shared" si="14"/>
        <v>2.355174631498172E-2</v>
      </c>
      <c r="K114" s="11">
        <f t="shared" si="15"/>
        <v>2.35517464804023E-2</v>
      </c>
      <c r="L114" s="11">
        <f t="shared" si="16"/>
        <v>2.3561496389219987E-2</v>
      </c>
      <c r="M114" s="11">
        <f t="shared" si="17"/>
        <v>14.241138974704688</v>
      </c>
    </row>
    <row r="115" spans="1:13" x14ac:dyDescent="0.25">
      <c r="A115" s="12">
        <v>2.5760000000000201</v>
      </c>
      <c r="B115" s="12">
        <f t="shared" si="9"/>
        <v>14.265323178174233</v>
      </c>
      <c r="D115" s="10">
        <v>2.5760000000000201</v>
      </c>
      <c r="E115" s="12">
        <f t="shared" si="10"/>
        <v>14.265287642570978</v>
      </c>
      <c r="F115" s="12">
        <f t="shared" si="11"/>
        <v>14.265287266300422</v>
      </c>
      <c r="H115" s="12">
        <f t="shared" si="12"/>
        <v>2.5759999999999792</v>
      </c>
      <c r="I115" s="12">
        <f t="shared" si="13"/>
        <v>2.3561496285290834E-2</v>
      </c>
      <c r="J115" s="12">
        <f t="shared" si="14"/>
        <v>2.355097600268265E-2</v>
      </c>
      <c r="K115" s="12">
        <f t="shared" si="15"/>
        <v>2.3550976168398147E-2</v>
      </c>
      <c r="L115" s="12">
        <f t="shared" si="16"/>
        <v>2.3560744068683085E-2</v>
      </c>
      <c r="M115" s="12">
        <f t="shared" si="17"/>
        <v>14.264693332154044</v>
      </c>
    </row>
    <row r="116" spans="1:13" x14ac:dyDescent="0.25">
      <c r="A116" s="11">
        <v>2.5820000000000198</v>
      </c>
      <c r="B116" s="11">
        <f t="shared" si="9"/>
        <v>14.2888839027438</v>
      </c>
      <c r="D116" s="11">
        <v>2.5820000000000198</v>
      </c>
      <c r="E116" s="11">
        <f t="shared" si="10"/>
        <v>14.288847991975832</v>
      </c>
      <c r="F116" s="11">
        <f t="shared" si="11"/>
        <v>14.288847615670514</v>
      </c>
      <c r="H116" s="11">
        <f t="shared" si="12"/>
        <v>2.581999999999979</v>
      </c>
      <c r="I116" s="11">
        <f t="shared" si="13"/>
        <v>2.3560743964562512E-2</v>
      </c>
      <c r="J116" s="11">
        <f t="shared" si="14"/>
        <v>2.3550205617387011E-2</v>
      </c>
      <c r="K116" s="11">
        <f t="shared" si="15"/>
        <v>2.3550205783397518E-2</v>
      </c>
      <c r="L116" s="11">
        <f t="shared" si="16"/>
        <v>2.3559991679014018E-2</v>
      </c>
      <c r="M116" s="11">
        <f t="shared" si="17"/>
        <v>14.288246925228234</v>
      </c>
    </row>
    <row r="117" spans="1:13" x14ac:dyDescent="0.25">
      <c r="A117" s="12">
        <v>2.5880000000000201</v>
      </c>
      <c r="B117" s="12">
        <f t="shared" si="9"/>
        <v>14.312443874702696</v>
      </c>
      <c r="D117" s="10">
        <v>2.5880000000000201</v>
      </c>
      <c r="E117" s="12">
        <f t="shared" si="10"/>
        <v>14.312407588746876</v>
      </c>
      <c r="F117" s="12">
        <f t="shared" si="11"/>
        <v>14.312407212406791</v>
      </c>
      <c r="H117" s="12">
        <f t="shared" si="12"/>
        <v>2.5879999999999788</v>
      </c>
      <c r="I117" s="12">
        <f t="shared" si="13"/>
        <v>2.3559991574701959E-2</v>
      </c>
      <c r="J117" s="12">
        <f t="shared" si="14"/>
        <v>2.3549435159083257E-2</v>
      </c>
      <c r="K117" s="12">
        <f t="shared" si="15"/>
        <v>2.354943532538888E-2</v>
      </c>
      <c r="L117" s="12">
        <f t="shared" si="16"/>
        <v>2.3559239220202227E-2</v>
      </c>
      <c r="M117" s="12">
        <f t="shared" si="17"/>
        <v>14.311799753855542</v>
      </c>
    </row>
    <row r="118" spans="1:13" x14ac:dyDescent="0.25">
      <c r="A118" s="11">
        <v>2.5940000000000198</v>
      </c>
      <c r="B118" s="11">
        <f t="shared" si="9"/>
        <v>14.336003093981388</v>
      </c>
      <c r="D118" s="11">
        <v>2.5940000000000198</v>
      </c>
      <c r="E118" s="11">
        <f t="shared" si="10"/>
        <v>14.335966432814573</v>
      </c>
      <c r="F118" s="11">
        <f t="shared" si="11"/>
        <v>14.335966056439714</v>
      </c>
      <c r="H118" s="11">
        <f t="shared" si="12"/>
        <v>2.5939999999999785</v>
      </c>
      <c r="I118" s="11">
        <f t="shared" si="13"/>
        <v>2.3559239115698613E-2</v>
      </c>
      <c r="J118" s="11">
        <f t="shared" si="14"/>
        <v>2.3548664627759851E-2</v>
      </c>
      <c r="K118" s="11">
        <f t="shared" si="15"/>
        <v>2.3548664794360682E-2</v>
      </c>
      <c r="L118" s="11">
        <f t="shared" si="16"/>
        <v>2.3558486692237136E-2</v>
      </c>
      <c r="M118" s="11">
        <f t="shared" si="17"/>
        <v>14.335351817964238</v>
      </c>
    </row>
    <row r="119" spans="1:13" x14ac:dyDescent="0.25">
      <c r="A119" s="12">
        <v>2.6000000000000201</v>
      </c>
      <c r="B119" s="12">
        <f t="shared" si="9"/>
        <v>14.359561560510329</v>
      </c>
      <c r="D119" s="10">
        <v>2.6000000000000201</v>
      </c>
      <c r="E119" s="12">
        <f t="shared" si="10"/>
        <v>14.359524524109371</v>
      </c>
      <c r="F119" s="12">
        <f t="shared" si="11"/>
        <v>14.359524147699737</v>
      </c>
      <c r="H119" s="12">
        <f t="shared" si="12"/>
        <v>2.5999999999999783</v>
      </c>
      <c r="I119" s="12">
        <f t="shared" si="13"/>
        <v>2.3558486587541911E-2</v>
      </c>
      <c r="J119" s="12">
        <f t="shared" si="14"/>
        <v>2.3547894023405243E-2</v>
      </c>
      <c r="K119" s="12">
        <f t="shared" si="15"/>
        <v>2.3547894190301382E-2</v>
      </c>
      <c r="L119" s="12">
        <f t="shared" si="16"/>
        <v>2.3557734095108175E-2</v>
      </c>
      <c r="M119" s="12">
        <f t="shared" si="17"/>
        <v>14.358903117482582</v>
      </c>
    </row>
    <row r="120" spans="1:13" x14ac:dyDescent="0.25">
      <c r="A120" s="11">
        <v>2.6060000000000199</v>
      </c>
      <c r="B120" s="11">
        <f t="shared" si="9"/>
        <v>14.383119274219965</v>
      </c>
      <c r="D120" s="11">
        <v>2.6060000000000199</v>
      </c>
      <c r="E120" s="11">
        <f t="shared" si="10"/>
        <v>14.383081862561717</v>
      </c>
      <c r="F120" s="11">
        <f t="shared" si="11"/>
        <v>14.3830814861173</v>
      </c>
      <c r="H120" s="11">
        <f t="shared" si="12"/>
        <v>2.6059999999999781</v>
      </c>
      <c r="I120" s="11">
        <f t="shared" si="13"/>
        <v>2.3557733990221277E-2</v>
      </c>
      <c r="J120" s="11">
        <f t="shared" si="14"/>
        <v>2.3547123346007889E-2</v>
      </c>
      <c r="K120" s="11">
        <f t="shared" si="15"/>
        <v>2.3547123513199434E-2</v>
      </c>
      <c r="L120" s="11">
        <f t="shared" si="16"/>
        <v>2.3556981428804781E-2</v>
      </c>
      <c r="M120" s="11">
        <f t="shared" si="17"/>
        <v>14.382453652338821</v>
      </c>
    </row>
    <row r="121" spans="1:13" x14ac:dyDescent="0.25">
      <c r="A121" s="12">
        <v>2.6120000000000201</v>
      </c>
      <c r="B121" s="12">
        <f t="shared" si="9"/>
        <v>14.406676235040727</v>
      </c>
      <c r="D121" s="10">
        <v>2.6120000000000201</v>
      </c>
      <c r="E121" s="12">
        <f t="shared" si="10"/>
        <v>14.406638448102038</v>
      </c>
      <c r="F121" s="12">
        <f t="shared" si="11"/>
        <v>14.406638071622831</v>
      </c>
      <c r="H121" s="12">
        <f t="shared" si="12"/>
        <v>2.6119999999999779</v>
      </c>
      <c r="I121" s="12">
        <f t="shared" si="13"/>
        <v>2.3556981323726141E-2</v>
      </c>
      <c r="J121" s="12">
        <f t="shared" si="14"/>
        <v>2.3546352595556236E-2</v>
      </c>
      <c r="K121" s="12">
        <f t="shared" si="15"/>
        <v>2.3546352763043284E-2</v>
      </c>
      <c r="L121" s="12">
        <f t="shared" si="16"/>
        <v>2.3556228693316368E-2</v>
      </c>
      <c r="M121" s="12">
        <f t="shared" si="17"/>
        <v>14.406003422461195</v>
      </c>
    </row>
    <row r="122" spans="1:13" x14ac:dyDescent="0.25">
      <c r="A122" s="11">
        <v>2.6180000000000199</v>
      </c>
      <c r="B122" s="11">
        <f t="shared" si="9"/>
        <v>14.430232442903039</v>
      </c>
      <c r="D122" s="11">
        <v>2.6180000000000199</v>
      </c>
      <c r="E122" s="11">
        <f t="shared" si="10"/>
        <v>14.430194280660753</v>
      </c>
      <c r="F122" s="11">
        <f t="shared" si="11"/>
        <v>14.430193904146751</v>
      </c>
      <c r="H122" s="11">
        <f t="shared" si="12"/>
        <v>2.6179999999999777</v>
      </c>
      <c r="I122" s="11">
        <f t="shared" si="13"/>
        <v>2.3556228588045926E-2</v>
      </c>
      <c r="J122" s="11">
        <f t="shared" si="14"/>
        <v>2.3545581772038728E-2</v>
      </c>
      <c r="K122" s="11">
        <f t="shared" si="15"/>
        <v>2.354558193982138E-2</v>
      </c>
      <c r="L122" s="11">
        <f t="shared" si="16"/>
        <v>2.3555475888632365E-2</v>
      </c>
      <c r="M122" s="11">
        <f t="shared" si="17"/>
        <v>14.429552427777928</v>
      </c>
    </row>
    <row r="123" spans="1:13" x14ac:dyDescent="0.25">
      <c r="A123" s="12">
        <v>2.6240000000000201</v>
      </c>
      <c r="B123" s="12">
        <f t="shared" si="9"/>
        <v>14.453787897737312</v>
      </c>
      <c r="D123" s="10">
        <v>2.6240000000000201</v>
      </c>
      <c r="E123" s="12">
        <f t="shared" si="10"/>
        <v>14.45374936016827</v>
      </c>
      <c r="F123" s="12">
        <f t="shared" si="11"/>
        <v>14.453748983619469</v>
      </c>
      <c r="H123" s="12">
        <f t="shared" si="12"/>
        <v>2.6239999999999775</v>
      </c>
      <c r="I123" s="12">
        <f t="shared" si="13"/>
        <v>2.3555475783170052E-2</v>
      </c>
      <c r="J123" s="12">
        <f t="shared" si="14"/>
        <v>2.3544810875443814E-2</v>
      </c>
      <c r="K123" s="12">
        <f t="shared" si="15"/>
        <v>2.3544811043522167E-2</v>
      </c>
      <c r="L123" s="12">
        <f t="shared" si="16"/>
        <v>2.3554723014742193E-2</v>
      </c>
      <c r="M123" s="12">
        <f t="shared" si="17"/>
        <v>14.453100668217235</v>
      </c>
    </row>
    <row r="124" spans="1:13" x14ac:dyDescent="0.25">
      <c r="A124" s="11">
        <v>2.6300000000000199</v>
      </c>
      <c r="B124" s="11">
        <f t="shared" si="9"/>
        <v>14.47734259947395</v>
      </c>
      <c r="D124" s="11">
        <v>2.6300000000000199</v>
      </c>
      <c r="E124" s="11">
        <f t="shared" si="10"/>
        <v>14.47730368655499</v>
      </c>
      <c r="F124" s="11">
        <f t="shared" si="11"/>
        <v>14.477303309971385</v>
      </c>
      <c r="H124" s="11">
        <f t="shared" si="12"/>
        <v>2.6299999999999772</v>
      </c>
      <c r="I124" s="11">
        <f t="shared" si="13"/>
        <v>2.3554722909087951E-2</v>
      </c>
      <c r="J124" s="11">
        <f t="shared" si="14"/>
        <v>2.3544039905759935E-2</v>
      </c>
      <c r="K124" s="11">
        <f t="shared" si="15"/>
        <v>2.354404007413409E-2</v>
      </c>
      <c r="L124" s="11">
        <f t="shared" si="16"/>
        <v>2.3553970071635264E-2</v>
      </c>
      <c r="M124" s="11">
        <f t="shared" si="17"/>
        <v>14.476648143707321</v>
      </c>
    </row>
    <row r="125" spans="1:13" x14ac:dyDescent="0.25">
      <c r="A125" s="12">
        <v>2.6360000000000201</v>
      </c>
      <c r="B125" s="12">
        <f t="shared" si="9"/>
        <v>14.500896548043341</v>
      </c>
      <c r="D125" s="10">
        <v>2.6360000000000201</v>
      </c>
      <c r="E125" s="12">
        <f t="shared" si="10"/>
        <v>14.500857259751298</v>
      </c>
      <c r="F125" s="12">
        <f t="shared" si="11"/>
        <v>14.500856883132883</v>
      </c>
      <c r="H125" s="12">
        <f t="shared" si="12"/>
        <v>2.635999999999977</v>
      </c>
      <c r="I125" s="12">
        <f t="shared" si="13"/>
        <v>2.3553969965789033E-2</v>
      </c>
      <c r="J125" s="12">
        <f t="shared" si="14"/>
        <v>2.354326886297553E-2</v>
      </c>
      <c r="K125" s="12">
        <f t="shared" si="15"/>
        <v>2.3543269031645584E-2</v>
      </c>
      <c r="L125" s="12">
        <f t="shared" si="16"/>
        <v>2.3553217059301006E-2</v>
      </c>
      <c r="M125" s="12">
        <f t="shared" si="17"/>
        <v>14.500194854176376</v>
      </c>
    </row>
    <row r="126" spans="1:13" x14ac:dyDescent="0.25">
      <c r="A126" s="11">
        <v>2.6420000000000199</v>
      </c>
      <c r="B126" s="11">
        <f t="shared" si="9"/>
        <v>14.524449743375865</v>
      </c>
      <c r="D126" s="11">
        <v>2.6420000000000199</v>
      </c>
      <c r="E126" s="11">
        <f t="shared" si="10"/>
        <v>14.52441007968757</v>
      </c>
      <c r="F126" s="11">
        <f t="shared" si="11"/>
        <v>14.52440970303434</v>
      </c>
      <c r="H126" s="11">
        <f t="shared" si="12"/>
        <v>2.6419999999999768</v>
      </c>
      <c r="I126" s="11">
        <f t="shared" si="13"/>
        <v>2.3553216953262717E-2</v>
      </c>
      <c r="J126" s="11">
        <f t="shared" si="14"/>
        <v>2.3542497747079037E-2</v>
      </c>
      <c r="K126" s="11">
        <f t="shared" si="15"/>
        <v>2.3542497916045086E-2</v>
      </c>
      <c r="L126" s="11">
        <f t="shared" si="16"/>
        <v>2.3552463977728824E-2</v>
      </c>
      <c r="M126" s="11">
        <f t="shared" si="17"/>
        <v>14.523740799552582</v>
      </c>
    </row>
    <row r="127" spans="1:13" x14ac:dyDescent="0.25">
      <c r="A127" s="12">
        <v>2.6480000000000201</v>
      </c>
      <c r="B127" s="12">
        <f t="shared" si="9"/>
        <v>14.548002185401891</v>
      </c>
      <c r="D127" s="10">
        <v>2.6480000000000201</v>
      </c>
      <c r="E127" s="12">
        <f t="shared" si="10"/>
        <v>14.547962146294175</v>
      </c>
      <c r="F127" s="12">
        <f t="shared" si="11"/>
        <v>14.547961769606124</v>
      </c>
      <c r="H127" s="12">
        <f t="shared" si="12"/>
        <v>2.6479999999999766</v>
      </c>
      <c r="I127" s="12">
        <f t="shared" si="13"/>
        <v>2.3552463871498411E-2</v>
      </c>
      <c r="J127" s="12">
        <f t="shared" si="14"/>
        <v>2.3541726558058883E-2</v>
      </c>
      <c r="K127" s="12">
        <f t="shared" si="15"/>
        <v>2.3541726727321029E-2</v>
      </c>
      <c r="L127" s="12">
        <f t="shared" si="16"/>
        <v>2.3551710826908129E-2</v>
      </c>
      <c r="M127" s="12">
        <f t="shared" si="17"/>
        <v>14.54728597976411</v>
      </c>
    </row>
    <row r="128" spans="1:13" x14ac:dyDescent="0.25">
      <c r="A128" s="11">
        <v>2.6540000000000199</v>
      </c>
      <c r="B128" s="11">
        <f t="shared" si="9"/>
        <v>14.571553874051778</v>
      </c>
      <c r="D128" s="11">
        <v>2.6540000000000199</v>
      </c>
      <c r="E128" s="11">
        <f t="shared" si="10"/>
        <v>14.571513459501464</v>
      </c>
      <c r="F128" s="11">
        <f t="shared" si="11"/>
        <v>14.571513082778587</v>
      </c>
      <c r="H128" s="11">
        <f t="shared" si="12"/>
        <v>2.6539999999999764</v>
      </c>
      <c r="I128" s="11">
        <f t="shared" si="13"/>
        <v>2.3551710720485532E-2</v>
      </c>
      <c r="J128" s="11">
        <f t="shared" si="14"/>
        <v>2.3540955295903509E-2</v>
      </c>
      <c r="K128" s="11">
        <f t="shared" si="15"/>
        <v>2.3540955465461848E-2</v>
      </c>
      <c r="L128" s="11">
        <f t="shared" si="16"/>
        <v>2.3550957606828338E-2</v>
      </c>
      <c r="M128" s="11">
        <f t="shared" si="17"/>
        <v>14.570830394739117</v>
      </c>
    </row>
    <row r="129" spans="1:13" x14ac:dyDescent="0.25">
      <c r="A129" s="12">
        <v>2.6600000000000299</v>
      </c>
      <c r="B129" s="12">
        <f t="shared" si="9"/>
        <v>14.595104809255874</v>
      </c>
      <c r="D129" s="10">
        <v>2.6600000000000299</v>
      </c>
      <c r="E129" s="12">
        <f t="shared" si="10"/>
        <v>14.595064019239784</v>
      </c>
      <c r="F129" s="12">
        <f t="shared" si="11"/>
        <v>14.595063642482076</v>
      </c>
      <c r="H129" s="12">
        <f t="shared" si="12"/>
        <v>2.6599999999999762</v>
      </c>
      <c r="I129" s="12">
        <f t="shared" si="13"/>
        <v>2.3550957500213493E-2</v>
      </c>
      <c r="J129" s="12">
        <f t="shared" si="14"/>
        <v>2.3540183960601337E-2</v>
      </c>
      <c r="K129" s="12">
        <f t="shared" si="15"/>
        <v>2.3540184130455968E-2</v>
      </c>
      <c r="L129" s="12">
        <f t="shared" si="16"/>
        <v>2.355020431747885E-2</v>
      </c>
      <c r="M129" s="12">
        <f t="shared" si="17"/>
        <v>14.594374044405752</v>
      </c>
    </row>
    <row r="130" spans="1:13" x14ac:dyDescent="0.25">
      <c r="A130" s="11">
        <v>2.6660000000000199</v>
      </c>
      <c r="B130" s="11">
        <f t="shared" si="9"/>
        <v>14.618654990944513</v>
      </c>
      <c r="D130" s="11">
        <v>2.6660000000000199</v>
      </c>
      <c r="E130" s="11">
        <f t="shared" si="10"/>
        <v>14.618613825439468</v>
      </c>
      <c r="F130" s="11">
        <f t="shared" si="11"/>
        <v>14.618613448646924</v>
      </c>
      <c r="H130" s="11">
        <f t="shared" si="12"/>
        <v>2.6659999999999759</v>
      </c>
      <c r="I130" s="11">
        <f t="shared" si="13"/>
        <v>2.3550204210671694E-2</v>
      </c>
      <c r="J130" s="11">
        <f t="shared" si="14"/>
        <v>2.3539412552140794E-2</v>
      </c>
      <c r="K130" s="11">
        <f t="shared" si="15"/>
        <v>2.3539412722291819E-2</v>
      </c>
      <c r="L130" s="11">
        <f t="shared" si="16"/>
        <v>2.3549450958849076E-2</v>
      </c>
      <c r="M130" s="11">
        <f t="shared" si="17"/>
        <v>14.61791692869215</v>
      </c>
    </row>
    <row r="131" spans="1:13" x14ac:dyDescent="0.25">
      <c r="A131" s="12">
        <v>2.6720000000000201</v>
      </c>
      <c r="B131" s="12">
        <f t="shared" si="9"/>
        <v>14.642204419048024</v>
      </c>
      <c r="D131" s="10">
        <v>2.6720000000000201</v>
      </c>
      <c r="E131" s="12">
        <f t="shared" si="10"/>
        <v>14.64216287803084</v>
      </c>
      <c r="F131" s="12">
        <f t="shared" si="11"/>
        <v>14.642162501203453</v>
      </c>
      <c r="H131" s="12">
        <f t="shared" si="12"/>
        <v>2.6719999999999757</v>
      </c>
      <c r="I131" s="12">
        <f t="shared" si="13"/>
        <v>2.3549450851849545E-2</v>
      </c>
      <c r="J131" s="12">
        <f t="shared" si="14"/>
        <v>2.3538641070510308E-2</v>
      </c>
      <c r="K131" s="12">
        <f t="shared" si="15"/>
        <v>2.3538641240957826E-2</v>
      </c>
      <c r="L131" s="12">
        <f t="shared" si="16"/>
        <v>2.3548697530928413E-2</v>
      </c>
      <c r="M131" s="12">
        <f t="shared" si="17"/>
        <v>14.641459047526435</v>
      </c>
    </row>
    <row r="132" spans="1:13" x14ac:dyDescent="0.25">
      <c r="A132" s="11">
        <v>2.6780000000000199</v>
      </c>
      <c r="B132" s="11">
        <f t="shared" si="9"/>
        <v>14.665753093496722</v>
      </c>
      <c r="D132" s="11">
        <v>2.6780000000000199</v>
      </c>
      <c r="E132" s="11">
        <f t="shared" si="10"/>
        <v>14.66571117694421</v>
      </c>
      <c r="F132" s="11">
        <f t="shared" si="11"/>
        <v>14.665710800081975</v>
      </c>
      <c r="H132" s="11">
        <f t="shared" si="12"/>
        <v>2.6779999999999755</v>
      </c>
      <c r="I132" s="11">
        <f t="shared" si="13"/>
        <v>2.3548697423736446E-2</v>
      </c>
      <c r="J132" s="11">
        <f t="shared" si="14"/>
        <v>2.3537869515698299E-2</v>
      </c>
      <c r="K132" s="11">
        <f t="shared" si="15"/>
        <v>2.3537869686442402E-2</v>
      </c>
      <c r="L132" s="11">
        <f t="shared" si="16"/>
        <v>2.3547944033706268E-2</v>
      </c>
      <c r="M132" s="11">
        <f t="shared" si="17"/>
        <v>14.665000400836723</v>
      </c>
    </row>
    <row r="133" spans="1:13" x14ac:dyDescent="0.25">
      <c r="A133" s="12">
        <v>2.6840000000000299</v>
      </c>
      <c r="B133" s="12">
        <f t="shared" si="9"/>
        <v>14.689301014220911</v>
      </c>
      <c r="D133" s="10">
        <v>2.6840000000000299</v>
      </c>
      <c r="E133" s="12">
        <f t="shared" si="10"/>
        <v>14.68925872210988</v>
      </c>
      <c r="F133" s="12">
        <f t="shared" si="11"/>
        <v>14.689258345212792</v>
      </c>
      <c r="H133" s="12">
        <f t="shared" si="12"/>
        <v>2.6839999999999753</v>
      </c>
      <c r="I133" s="12">
        <f t="shared" si="13"/>
        <v>2.3547943926321799E-2</v>
      </c>
      <c r="J133" s="12">
        <f t="shared" si="14"/>
        <v>2.3537097887693186E-2</v>
      </c>
      <c r="K133" s="12">
        <f t="shared" si="15"/>
        <v>2.3537098058733975E-2</v>
      </c>
      <c r="L133" s="12">
        <f t="shared" si="16"/>
        <v>2.3547190467172036E-2</v>
      </c>
      <c r="M133" s="12">
        <f t="shared" si="17"/>
        <v>14.688540988551114</v>
      </c>
    </row>
    <row r="134" spans="1:13" x14ac:dyDescent="0.25">
      <c r="A134" s="11">
        <v>2.6900000000000301</v>
      </c>
      <c r="B134" s="11">
        <f t="shared" si="9"/>
        <v>14.712848181150886</v>
      </c>
      <c r="D134" s="11">
        <v>2.6900000000000301</v>
      </c>
      <c r="E134" s="11">
        <f t="shared" si="10"/>
        <v>14.712805513458141</v>
      </c>
      <c r="F134" s="11">
        <f t="shared" si="11"/>
        <v>14.712805136526196</v>
      </c>
      <c r="H134" s="11">
        <f t="shared" si="12"/>
        <v>2.6899999999999751</v>
      </c>
      <c r="I134" s="11">
        <f t="shared" si="13"/>
        <v>2.3547190359594999E-2</v>
      </c>
      <c r="J134" s="11">
        <f t="shared" si="14"/>
        <v>2.3536326186483381E-2</v>
      </c>
      <c r="K134" s="11">
        <f t="shared" si="15"/>
        <v>2.3536326357820957E-2</v>
      </c>
      <c r="L134" s="11">
        <f t="shared" si="16"/>
        <v>2.3546436831315111E-2</v>
      </c>
      <c r="M134" s="11">
        <f t="shared" si="17"/>
        <v>14.712080810597701</v>
      </c>
    </row>
    <row r="135" spans="1:13" x14ac:dyDescent="0.25">
      <c r="A135" s="12">
        <v>2.6960000000000299</v>
      </c>
      <c r="B135" s="12">
        <f t="shared" si="9"/>
        <v>14.736394594216927</v>
      </c>
      <c r="D135" s="10">
        <v>2.6960000000000299</v>
      </c>
      <c r="E135" s="12">
        <f t="shared" si="10"/>
        <v>14.736351550919274</v>
      </c>
      <c r="F135" s="12">
        <f t="shared" si="11"/>
        <v>14.736351173952464</v>
      </c>
      <c r="H135" s="12">
        <f t="shared" si="12"/>
        <v>2.6959999999999749</v>
      </c>
      <c r="I135" s="12">
        <f t="shared" si="13"/>
        <v>2.3546436723545443E-2</v>
      </c>
      <c r="J135" s="12">
        <f t="shared" si="14"/>
        <v>2.3535554412057302E-2</v>
      </c>
      <c r="K135" s="12">
        <f t="shared" si="15"/>
        <v>2.3535554583691765E-2</v>
      </c>
      <c r="L135" s="12">
        <f t="shared" si="16"/>
        <v>2.3545683126124886E-2</v>
      </c>
      <c r="M135" s="12">
        <f t="shared" si="17"/>
        <v>14.735619866904562</v>
      </c>
    </row>
    <row r="136" spans="1:13" x14ac:dyDescent="0.25">
      <c r="A136" s="11">
        <v>2.7020000000000302</v>
      </c>
      <c r="B136" s="11">
        <f t="shared" si="9"/>
        <v>14.75994025334931</v>
      </c>
      <c r="D136" s="11">
        <v>2.7020000000000302</v>
      </c>
      <c r="E136" s="11">
        <f t="shared" si="10"/>
        <v>14.759896834423547</v>
      </c>
      <c r="F136" s="11">
        <f t="shared" si="11"/>
        <v>14.759896457421867</v>
      </c>
      <c r="H136" s="11">
        <f t="shared" si="12"/>
        <v>2.7019999999999746</v>
      </c>
      <c r="I136" s="11">
        <f t="shared" si="13"/>
        <v>2.3545683018162525E-2</v>
      </c>
      <c r="J136" s="11">
        <f t="shared" si="14"/>
        <v>2.3534782564403355E-2</v>
      </c>
      <c r="K136" s="11">
        <f t="shared" si="15"/>
        <v>2.3534782736334803E-2</v>
      </c>
      <c r="L136" s="11">
        <f t="shared" si="16"/>
        <v>2.3544929351590756E-2</v>
      </c>
      <c r="M136" s="11">
        <f t="shared" si="17"/>
        <v>14.759158157399767</v>
      </c>
    </row>
    <row r="137" spans="1:13" x14ac:dyDescent="0.25">
      <c r="A137" s="12">
        <v>2.7080000000000299</v>
      </c>
      <c r="B137" s="12">
        <f t="shared" si="9"/>
        <v>14.783485158478294</v>
      </c>
      <c r="D137" s="10">
        <v>2.7080000000000299</v>
      </c>
      <c r="E137" s="12">
        <f t="shared" si="10"/>
        <v>14.783441363901217</v>
      </c>
      <c r="F137" s="12">
        <f t="shared" si="11"/>
        <v>14.783440986864663</v>
      </c>
      <c r="H137" s="12">
        <f t="shared" si="12"/>
        <v>2.7079999999999744</v>
      </c>
      <c r="I137" s="12">
        <f t="shared" si="13"/>
        <v>2.3544929243435639E-2</v>
      </c>
      <c r="J137" s="12">
        <f t="shared" si="14"/>
        <v>2.3534010643509955E-2</v>
      </c>
      <c r="K137" s="12">
        <f t="shared" si="15"/>
        <v>2.3534010815738485E-2</v>
      </c>
      <c r="L137" s="12">
        <f t="shared" si="16"/>
        <v>2.3544175507702107E-2</v>
      </c>
      <c r="M137" s="12">
        <f t="shared" si="17"/>
        <v>14.782695682011372</v>
      </c>
    </row>
    <row r="138" spans="1:13" x14ac:dyDescent="0.25">
      <c r="A138" s="11">
        <v>2.7140000000000302</v>
      </c>
      <c r="B138" s="11">
        <f t="shared" si="9"/>
        <v>14.807029309534132</v>
      </c>
      <c r="D138" s="11">
        <v>2.7140000000000302</v>
      </c>
      <c r="E138" s="11">
        <f t="shared" si="10"/>
        <v>14.806985139282533</v>
      </c>
      <c r="F138" s="11">
        <f t="shared" si="11"/>
        <v>14.806984762211101</v>
      </c>
      <c r="H138" s="11">
        <f t="shared" si="12"/>
        <v>2.7139999999999742</v>
      </c>
      <c r="I138" s="11">
        <f t="shared" si="13"/>
        <v>2.3544175399354172E-2</v>
      </c>
      <c r="J138" s="11">
        <f t="shared" si="14"/>
        <v>2.35332386493655E-2</v>
      </c>
      <c r="K138" s="11">
        <f t="shared" si="15"/>
        <v>2.3533238821891216E-2</v>
      </c>
      <c r="L138" s="11">
        <f t="shared" si="16"/>
        <v>2.3543421594448329E-2</v>
      </c>
      <c r="M138" s="11">
        <f t="shared" si="17"/>
        <v>14.806232440667426</v>
      </c>
    </row>
    <row r="139" spans="1:13" x14ac:dyDescent="0.25">
      <c r="A139" s="12">
        <v>2.7200000000000299</v>
      </c>
      <c r="B139" s="12">
        <f t="shared" si="9"/>
        <v>14.830572706447063</v>
      </c>
      <c r="D139" s="10">
        <v>2.7200000000000299</v>
      </c>
      <c r="E139" s="12">
        <f t="shared" si="10"/>
        <v>14.830528160497733</v>
      </c>
      <c r="F139" s="12">
        <f t="shared" si="11"/>
        <v>14.830527783391416</v>
      </c>
      <c r="H139" s="12">
        <f t="shared" si="12"/>
        <v>2.719999999999974</v>
      </c>
      <c r="I139" s="12">
        <f t="shared" si="13"/>
        <v>2.3543421485907507E-2</v>
      </c>
      <c r="J139" s="12">
        <f t="shared" si="14"/>
        <v>2.3532466581958403E-2</v>
      </c>
      <c r="K139" s="12">
        <f t="shared" si="15"/>
        <v>2.3532466754781399E-2</v>
      </c>
      <c r="L139" s="12">
        <f t="shared" si="16"/>
        <v>2.3542667611818807E-2</v>
      </c>
      <c r="M139" s="12">
        <f t="shared" si="17"/>
        <v>14.829768433295961</v>
      </c>
    </row>
    <row r="140" spans="1:13" x14ac:dyDescent="0.25">
      <c r="A140" s="11">
        <v>2.7260000000000302</v>
      </c>
      <c r="B140" s="11">
        <f t="shared" si="9"/>
        <v>14.854115349147316</v>
      </c>
      <c r="D140" s="11">
        <v>2.7260000000000302</v>
      </c>
      <c r="E140" s="11">
        <f t="shared" si="10"/>
        <v>14.854070427477042</v>
      </c>
      <c r="F140" s="11">
        <f t="shared" si="11"/>
        <v>14.854070050335835</v>
      </c>
      <c r="H140" s="11">
        <f t="shared" si="12"/>
        <v>2.7259999999999738</v>
      </c>
      <c r="I140" s="11">
        <f t="shared" si="13"/>
        <v>2.3542667503085035E-2</v>
      </c>
      <c r="J140" s="11">
        <f t="shared" si="14"/>
        <v>2.3531694441277059E-2</v>
      </c>
      <c r="K140" s="11">
        <f t="shared" si="15"/>
        <v>2.3531694614397435E-2</v>
      </c>
      <c r="L140" s="11">
        <f t="shared" si="16"/>
        <v>2.3541913559802917E-2</v>
      </c>
      <c r="M140" s="11">
        <f t="shared" si="17"/>
        <v>14.853303659825</v>
      </c>
    </row>
    <row r="141" spans="1:13" x14ac:dyDescent="0.25">
      <c r="A141" s="12">
        <v>2.73200000000003</v>
      </c>
      <c r="B141" s="12">
        <f t="shared" si="9"/>
        <v>14.87765723756511</v>
      </c>
      <c r="D141" s="10">
        <v>2.73200000000003</v>
      </c>
      <c r="E141" s="12">
        <f t="shared" si="10"/>
        <v>14.877611940150677</v>
      </c>
      <c r="F141" s="12">
        <f t="shared" si="11"/>
        <v>14.877611562974574</v>
      </c>
      <c r="H141" s="12">
        <f t="shared" si="12"/>
        <v>2.7319999999999736</v>
      </c>
      <c r="I141" s="12">
        <f t="shared" si="13"/>
        <v>2.3541913450876136E-2</v>
      </c>
      <c r="J141" s="12">
        <f t="shared" si="14"/>
        <v>2.3530922227309865E-2</v>
      </c>
      <c r="K141" s="12">
        <f t="shared" si="15"/>
        <v>2.3530922400727718E-2</v>
      </c>
      <c r="L141" s="12">
        <f t="shared" si="16"/>
        <v>2.3541159438390045E-2</v>
      </c>
      <c r="M141" s="12">
        <f t="shared" si="17"/>
        <v>14.876838120182557</v>
      </c>
    </row>
    <row r="142" spans="1:13" x14ac:dyDescent="0.25">
      <c r="A142" s="11">
        <v>2.7380000000000302</v>
      </c>
      <c r="B142" s="11">
        <f t="shared" si="9"/>
        <v>14.901198371630654</v>
      </c>
      <c r="D142" s="11">
        <v>2.7380000000000302</v>
      </c>
      <c r="E142" s="11">
        <f t="shared" si="10"/>
        <v>14.901152698448842</v>
      </c>
      <c r="F142" s="11">
        <f t="shared" si="11"/>
        <v>14.901152321237836</v>
      </c>
      <c r="H142" s="11">
        <f t="shared" si="12"/>
        <v>2.7379999999999733</v>
      </c>
      <c r="I142" s="11">
        <f t="shared" si="13"/>
        <v>2.3541159329270183E-2</v>
      </c>
      <c r="J142" s="11">
        <f t="shared" si="14"/>
        <v>2.3530149940045215E-2</v>
      </c>
      <c r="K142" s="11">
        <f t="shared" si="15"/>
        <v>2.353015011376065E-2</v>
      </c>
      <c r="L142" s="11">
        <f t="shared" si="16"/>
        <v>2.3540405247569566E-2</v>
      </c>
      <c r="M142" s="11">
        <f t="shared" si="17"/>
        <v>14.900371814296632</v>
      </c>
    </row>
    <row r="143" spans="1:13" x14ac:dyDescent="0.25">
      <c r="A143" s="12">
        <v>2.74400000000003</v>
      </c>
      <c r="B143" s="12">
        <f t="shared" si="9"/>
        <v>14.924738751274145</v>
      </c>
      <c r="D143" s="10">
        <v>2.74400000000003</v>
      </c>
      <c r="E143" s="12">
        <f t="shared" si="10"/>
        <v>14.924692702301728</v>
      </c>
      <c r="F143" s="12">
        <f t="shared" si="11"/>
        <v>14.924692325055817</v>
      </c>
      <c r="H143" s="12">
        <f t="shared" si="12"/>
        <v>2.7439999999999731</v>
      </c>
      <c r="I143" s="12">
        <f t="shared" si="13"/>
        <v>2.3540405138256566E-2</v>
      </c>
      <c r="J143" s="12">
        <f t="shared" si="14"/>
        <v>2.352937757947151E-2</v>
      </c>
      <c r="K143" s="12">
        <f t="shared" si="15"/>
        <v>2.3529377753484619E-2</v>
      </c>
      <c r="L143" s="12">
        <f t="shared" si="16"/>
        <v>2.3539650987330858E-2</v>
      </c>
      <c r="M143" s="12">
        <f t="shared" si="17"/>
        <v>14.923904742095216</v>
      </c>
    </row>
    <row r="144" spans="1:13" x14ac:dyDescent="0.25">
      <c r="A144" s="11">
        <v>2.7500000000000302</v>
      </c>
      <c r="B144" s="11">
        <f t="shared" si="9"/>
        <v>14.948278376425767</v>
      </c>
      <c r="D144" s="11">
        <v>2.7500000000000302</v>
      </c>
      <c r="E144" s="11">
        <f t="shared" si="10"/>
        <v>14.948231951639523</v>
      </c>
      <c r="F144" s="11">
        <f t="shared" si="11"/>
        <v>14.948231574358699</v>
      </c>
      <c r="H144" s="11">
        <f t="shared" si="12"/>
        <v>2.7499999999999729</v>
      </c>
      <c r="I144" s="11">
        <f t="shared" si="13"/>
        <v>2.3539650877824652E-2</v>
      </c>
      <c r="J144" s="11">
        <f t="shared" si="14"/>
        <v>2.3528605145577131E-2</v>
      </c>
      <c r="K144" s="11">
        <f t="shared" si="15"/>
        <v>2.352860531988802E-2</v>
      </c>
      <c r="L144" s="11">
        <f t="shared" si="16"/>
        <v>2.3538896657663289E-2</v>
      </c>
      <c r="M144" s="11">
        <f t="shared" si="17"/>
        <v>14.947436903506285</v>
      </c>
    </row>
    <row r="145" spans="1:13" x14ac:dyDescent="0.25">
      <c r="A145" s="12">
        <v>2.75600000000003</v>
      </c>
      <c r="B145" s="12">
        <f t="shared" si="9"/>
        <v>14.971817247015698</v>
      </c>
      <c r="D145" s="10">
        <v>2.75600000000003</v>
      </c>
      <c r="E145" s="12">
        <f t="shared" si="10"/>
        <v>14.971770446392394</v>
      </c>
      <c r="F145" s="12">
        <f t="shared" si="11"/>
        <v>14.971770069076653</v>
      </c>
      <c r="H145" s="12">
        <f t="shared" si="12"/>
        <v>2.7559999999999727</v>
      </c>
      <c r="I145" s="12">
        <f t="shared" si="13"/>
        <v>2.3538896547963817E-2</v>
      </c>
      <c r="J145" s="12">
        <f t="shared" si="14"/>
        <v>2.3527832638350475E-2</v>
      </c>
      <c r="K145" s="12">
        <f t="shared" si="15"/>
        <v>2.3527832812959237E-2</v>
      </c>
      <c r="L145" s="12">
        <f t="shared" si="16"/>
        <v>2.353814225855623E-2</v>
      </c>
      <c r="M145" s="12">
        <f t="shared" si="17"/>
        <v>14.970968298457809</v>
      </c>
    </row>
    <row r="146" spans="1:13" x14ac:dyDescent="0.25">
      <c r="A146" s="11">
        <v>2.7620000000000302</v>
      </c>
      <c r="B146" s="11">
        <f t="shared" si="9"/>
        <v>14.995355362974101</v>
      </c>
      <c r="D146" s="11">
        <v>2.7620000000000302</v>
      </c>
      <c r="E146" s="11">
        <f t="shared" si="10"/>
        <v>14.995308186490506</v>
      </c>
      <c r="F146" s="11">
        <f t="shared" si="11"/>
        <v>14.995307809139842</v>
      </c>
      <c r="H146" s="11">
        <f t="shared" si="12"/>
        <v>2.7619999999999725</v>
      </c>
      <c r="I146" s="11">
        <f t="shared" si="13"/>
        <v>2.353814214866343E-2</v>
      </c>
      <c r="J146" s="11">
        <f t="shared" si="14"/>
        <v>2.3527060057779922E-2</v>
      </c>
      <c r="K146" s="11">
        <f t="shared" si="15"/>
        <v>2.3527060232686657E-2</v>
      </c>
      <c r="L146" s="11">
        <f t="shared" si="16"/>
        <v>2.3537387789999063E-2</v>
      </c>
      <c r="M146" s="11">
        <f t="shared" si="17"/>
        <v>14.994498926877741</v>
      </c>
    </row>
    <row r="147" spans="1:13" x14ac:dyDescent="0.25">
      <c r="A147" s="12">
        <v>2.76800000000003</v>
      </c>
      <c r="B147" s="12">
        <f t="shared" si="9"/>
        <v>15.018892724231131</v>
      </c>
      <c r="D147" s="10">
        <v>2.76800000000003</v>
      </c>
      <c r="E147" s="12">
        <f t="shared" si="10"/>
        <v>15.01884517186401</v>
      </c>
      <c r="F147" s="12">
        <f t="shared" si="11"/>
        <v>15.018844794478417</v>
      </c>
      <c r="H147" s="12">
        <f t="shared" si="12"/>
        <v>2.7679999999999723</v>
      </c>
      <c r="I147" s="12">
        <f t="shared" si="13"/>
        <v>2.3537387679912862E-2</v>
      </c>
      <c r="J147" s="12">
        <f t="shared" si="14"/>
        <v>2.352628740385385E-2</v>
      </c>
      <c r="K147" s="12">
        <f t="shared" si="15"/>
        <v>2.3526287579058665E-2</v>
      </c>
      <c r="L147" s="12">
        <f t="shared" si="16"/>
        <v>2.3536633251981135E-2</v>
      </c>
      <c r="M147" s="12">
        <f t="shared" si="17"/>
        <v>15.018028788694027</v>
      </c>
    </row>
    <row r="148" spans="1:13" x14ac:dyDescent="0.25">
      <c r="A148" s="11">
        <v>2.7740000000000302</v>
      </c>
      <c r="B148" s="11">
        <f t="shared" si="9"/>
        <v>15.042429330716931</v>
      </c>
      <c r="D148" s="11">
        <v>2.7740000000000302</v>
      </c>
      <c r="E148" s="11">
        <f t="shared" si="10"/>
        <v>15.042381402443043</v>
      </c>
      <c r="F148" s="11">
        <f t="shared" si="11"/>
        <v>15.042381025022518</v>
      </c>
      <c r="H148" s="11">
        <f t="shared" si="12"/>
        <v>2.773999999999972</v>
      </c>
      <c r="I148" s="11">
        <f t="shared" si="13"/>
        <v>2.3536633141701475E-2</v>
      </c>
      <c r="J148" s="11">
        <f t="shared" si="14"/>
        <v>2.3525514676560652E-2</v>
      </c>
      <c r="K148" s="11">
        <f t="shared" si="15"/>
        <v>2.3525514852063636E-2</v>
      </c>
      <c r="L148" s="11">
        <f t="shared" si="16"/>
        <v>2.3535878644491821E-2</v>
      </c>
      <c r="M148" s="11">
        <f t="shared" si="17"/>
        <v>15.041557883834601</v>
      </c>
    </row>
    <row r="149" spans="1:13" x14ac:dyDescent="0.25">
      <c r="A149" s="12">
        <v>2.78000000000003</v>
      </c>
      <c r="B149" s="12">
        <f t="shared" ref="B149:B212" si="18">B148+(P$17*(4-(B148/(200-(2*A148)))))</f>
        <v>15.065965182361634</v>
      </c>
      <c r="D149" s="10">
        <v>2.78000000000003</v>
      </c>
      <c r="E149" s="12">
        <f t="shared" si="10"/>
        <v>15.065916878157738</v>
      </c>
      <c r="F149" s="12">
        <f t="shared" si="11"/>
        <v>15.065916500702274</v>
      </c>
      <c r="H149" s="12">
        <f t="shared" si="12"/>
        <v>2.7799999999999718</v>
      </c>
      <c r="I149" s="12">
        <f t="shared" si="13"/>
        <v>2.3535878534018641E-2</v>
      </c>
      <c r="J149" s="12">
        <f t="shared" si="14"/>
        <v>2.3524741875888693E-2</v>
      </c>
      <c r="K149" s="12">
        <f t="shared" si="15"/>
        <v>2.3524742051689949E-2</v>
      </c>
      <c r="L149" s="12">
        <f t="shared" si="16"/>
        <v>2.3535123967520482E-2</v>
      </c>
      <c r="M149" s="12">
        <f t="shared" si="17"/>
        <v>15.065086212227383</v>
      </c>
    </row>
    <row r="150" spans="1:13" x14ac:dyDescent="0.25">
      <c r="A150" s="11">
        <v>2.7860000000000298</v>
      </c>
      <c r="B150" s="11">
        <f t="shared" si="18"/>
        <v>15.089500279095361</v>
      </c>
      <c r="D150" s="11">
        <v>2.7860000000000298</v>
      </c>
      <c r="E150" s="11">
        <f t="shared" ref="E150:E213" si="19">F149+(P$17*(4-(F149/(200-(2*D149)))))</f>
        <v>15.089451598938211</v>
      </c>
      <c r="F150" s="11">
        <f t="shared" ref="F150:F213" si="20">F149+((P$17/2)*((4-(F149/(200-(2*D149))))+(4-(E150/(200-(2*D150))))))</f>
        <v>15.089451221447803</v>
      </c>
      <c r="H150" s="11">
        <f t="shared" ref="H150:H213" si="21">H149+P$17</f>
        <v>2.7859999999999716</v>
      </c>
      <c r="I150" s="11">
        <f t="shared" ref="I150:I213" si="22">P$17*(4-(M149/(200-(2*H149))))</f>
        <v>2.3535123856853711E-2</v>
      </c>
      <c r="J150" s="11">
        <f t="shared" ref="J150:J213" si="23">P$17*(4-(((M149+(I150/2))/(200-(2*(H149+$D$53))))))</f>
        <v>2.352396900182635E-2</v>
      </c>
      <c r="K150" s="11">
        <f t="shared" ref="K150:K213" si="24">P$17*(4-((M149+(J150/2))/(200-(2*(H149+$D$53)))))</f>
        <v>2.3523969177925985E-2</v>
      </c>
      <c r="L150" s="11">
        <f t="shared" ref="L150:L213" si="25">P$17*(4-((M149+K150)/(200-(2*(H150+$C$53)))))</f>
        <v>2.3534369221056475E-2</v>
      </c>
      <c r="M150" s="11">
        <f t="shared" ref="M150:M213" si="26">M149+(1/6*(I150+(2*J150)+(2*K150)+L150))</f>
        <v>15.088613773800287</v>
      </c>
    </row>
    <row r="151" spans="1:13" x14ac:dyDescent="0.25">
      <c r="A151" s="12">
        <v>2.79200000000003</v>
      </c>
      <c r="B151" s="12">
        <f t="shared" si="18"/>
        <v>15.113034620848223</v>
      </c>
      <c r="D151" s="10">
        <v>2.79200000000003</v>
      </c>
      <c r="E151" s="12">
        <f t="shared" si="19"/>
        <v>15.112985564714572</v>
      </c>
      <c r="F151" s="12">
        <f t="shared" si="20"/>
        <v>15.112985187189212</v>
      </c>
      <c r="H151" s="12">
        <f t="shared" si="21"/>
        <v>2.7919999999999714</v>
      </c>
      <c r="I151" s="12">
        <f t="shared" si="22"/>
        <v>2.3534369110196053E-2</v>
      </c>
      <c r="J151" s="12">
        <f t="shared" si="23"/>
        <v>2.3523196054362001E-2</v>
      </c>
      <c r="K151" s="12">
        <f t="shared" si="24"/>
        <v>2.3523196230760105E-2</v>
      </c>
      <c r="L151" s="12">
        <f t="shared" si="25"/>
        <v>2.3533614405089158E-2</v>
      </c>
      <c r="M151" s="12">
        <f t="shared" si="26"/>
        <v>15.112140568481209</v>
      </c>
    </row>
    <row r="152" spans="1:13" x14ac:dyDescent="0.25">
      <c r="A152" s="11">
        <v>2.7980000000000298</v>
      </c>
      <c r="B152" s="11">
        <f t="shared" si="18"/>
        <v>15.136568207550321</v>
      </c>
      <c r="D152" s="11">
        <v>2.7980000000000298</v>
      </c>
      <c r="E152" s="11">
        <f t="shared" si="19"/>
        <v>15.136518775416913</v>
      </c>
      <c r="F152" s="11">
        <f t="shared" si="20"/>
        <v>15.1365183978566</v>
      </c>
      <c r="H152" s="11">
        <f t="shared" si="21"/>
        <v>2.7979999999999712</v>
      </c>
      <c r="I152" s="11">
        <f t="shared" si="22"/>
        <v>2.353361429403502E-2</v>
      </c>
      <c r="J152" s="11">
        <f t="shared" si="23"/>
        <v>2.3522423033484015E-2</v>
      </c>
      <c r="K152" s="11">
        <f t="shared" si="24"/>
        <v>2.3522423210180689E-2</v>
      </c>
      <c r="L152" s="11">
        <f t="shared" si="25"/>
        <v>2.3532859519607888E-2</v>
      </c>
      <c r="M152" s="11">
        <f t="shared" si="26"/>
        <v>15.135666596198037</v>
      </c>
    </row>
    <row r="153" spans="1:13" x14ac:dyDescent="0.25">
      <c r="A153" s="12">
        <v>2.80400000000003</v>
      </c>
      <c r="B153" s="12">
        <f t="shared" si="18"/>
        <v>15.160101039131742</v>
      </c>
      <c r="D153" s="10">
        <v>2.80400000000003</v>
      </c>
      <c r="E153" s="12">
        <f t="shared" si="19"/>
        <v>15.160051230975325</v>
      </c>
      <c r="F153" s="12">
        <f t="shared" si="20"/>
        <v>15.160050853380051</v>
      </c>
      <c r="H153" s="12">
        <f t="shared" si="21"/>
        <v>2.803999999999971</v>
      </c>
      <c r="I153" s="12">
        <f t="shared" si="22"/>
        <v>2.3532859408359971E-2</v>
      </c>
      <c r="J153" s="12">
        <f t="shared" si="23"/>
        <v>2.3521649939180756E-2</v>
      </c>
      <c r="K153" s="12">
        <f t="shared" si="24"/>
        <v>2.3521650116176098E-2</v>
      </c>
      <c r="L153" s="12">
        <f t="shared" si="25"/>
        <v>2.3532104564602016E-2</v>
      </c>
      <c r="M153" s="12">
        <f t="shared" si="26"/>
        <v>15.15919185687865</v>
      </c>
    </row>
    <row r="154" spans="1:13" x14ac:dyDescent="0.25">
      <c r="A154" s="11">
        <v>2.8100000000000298</v>
      </c>
      <c r="B154" s="11">
        <f t="shared" si="18"/>
        <v>15.183633115522568</v>
      </c>
      <c r="D154" s="11">
        <v>2.8100000000000298</v>
      </c>
      <c r="E154" s="11">
        <f t="shared" si="19"/>
        <v>15.183582931319883</v>
      </c>
      <c r="F154" s="11">
        <f t="shared" si="20"/>
        <v>15.183582553689641</v>
      </c>
      <c r="H154" s="11">
        <f t="shared" si="21"/>
        <v>2.8099999999999707</v>
      </c>
      <c r="I154" s="11">
        <f t="shared" si="22"/>
        <v>2.3532104453160254E-2</v>
      </c>
      <c r="J154" s="11">
        <f t="shared" si="23"/>
        <v>2.3520876771440588E-2</v>
      </c>
      <c r="K154" s="11">
        <f t="shared" si="24"/>
        <v>2.3520876948734705E-2</v>
      </c>
      <c r="L154" s="11">
        <f t="shared" si="25"/>
        <v>2.3531349540060892E-2</v>
      </c>
      <c r="M154" s="11">
        <f t="shared" si="26"/>
        <v>15.182716350450912</v>
      </c>
    </row>
    <row r="155" spans="1:13" x14ac:dyDescent="0.25">
      <c r="A155" s="12">
        <v>2.81600000000003</v>
      </c>
      <c r="B155" s="12">
        <f t="shared" si="18"/>
        <v>15.207164436652864</v>
      </c>
      <c r="D155" s="10">
        <v>2.81600000000003</v>
      </c>
      <c r="E155" s="12">
        <f t="shared" si="19"/>
        <v>15.207113876380648</v>
      </c>
      <c r="F155" s="12">
        <f t="shared" si="20"/>
        <v>15.207113498715437</v>
      </c>
      <c r="H155" s="12">
        <f t="shared" si="21"/>
        <v>2.8159999999999705</v>
      </c>
      <c r="I155" s="12">
        <f t="shared" si="22"/>
        <v>2.3531349428425222E-2</v>
      </c>
      <c r="J155" s="12">
        <f t="shared" si="23"/>
        <v>2.3520103530251874E-2</v>
      </c>
      <c r="K155" s="12">
        <f t="shared" si="24"/>
        <v>2.352010370784486E-2</v>
      </c>
      <c r="L155" s="12">
        <f t="shared" si="25"/>
        <v>2.3530594445973864E-2</v>
      </c>
      <c r="M155" s="12">
        <f t="shared" si="26"/>
        <v>15.206240076842677</v>
      </c>
    </row>
    <row r="156" spans="1:13" x14ac:dyDescent="0.25">
      <c r="A156" s="11">
        <v>2.8220000000000298</v>
      </c>
      <c r="B156" s="11">
        <f t="shared" si="18"/>
        <v>15.230695002452688</v>
      </c>
      <c r="D156" s="11">
        <v>2.8220000000000298</v>
      </c>
      <c r="E156" s="11">
        <f t="shared" si="19"/>
        <v>15.230644066087677</v>
      </c>
      <c r="F156" s="11">
        <f t="shared" si="20"/>
        <v>15.230643688387488</v>
      </c>
      <c r="H156" s="11">
        <f t="shared" si="21"/>
        <v>2.8219999999999703</v>
      </c>
      <c r="I156" s="11">
        <f t="shared" si="22"/>
        <v>2.3530594334144221E-2</v>
      </c>
      <c r="J156" s="11">
        <f t="shared" si="23"/>
        <v>2.3519330215602978E-2</v>
      </c>
      <c r="K156" s="11">
        <f t="shared" si="24"/>
        <v>2.3519330393494933E-2</v>
      </c>
      <c r="L156" s="11">
        <f t="shared" si="25"/>
        <v>2.3529839282330278E-2</v>
      </c>
      <c r="M156" s="11">
        <f t="shared" si="26"/>
        <v>15.229763035981788</v>
      </c>
    </row>
    <row r="157" spans="1:13" x14ac:dyDescent="0.25">
      <c r="A157" s="12">
        <v>2.82800000000003</v>
      </c>
      <c r="B157" s="12">
        <f t="shared" si="18"/>
        <v>15.254224812852085</v>
      </c>
      <c r="D157" s="10">
        <v>2.82800000000003</v>
      </c>
      <c r="E157" s="12">
        <f t="shared" si="19"/>
        <v>15.254173500371012</v>
      </c>
      <c r="F157" s="12">
        <f t="shared" si="20"/>
        <v>15.254173122635841</v>
      </c>
      <c r="H157" s="12">
        <f t="shared" si="21"/>
        <v>2.8279999999999701</v>
      </c>
      <c r="I157" s="12">
        <f t="shared" si="22"/>
        <v>2.3529839170306599E-2</v>
      </c>
      <c r="J157" s="12">
        <f t="shared" si="23"/>
        <v>2.3518556827482252E-2</v>
      </c>
      <c r="K157" s="12">
        <f t="shared" si="24"/>
        <v>2.3518557005673273E-2</v>
      </c>
      <c r="L157" s="12">
        <f t="shared" si="25"/>
        <v>2.3529084049119475E-2</v>
      </c>
      <c r="M157" s="12">
        <f t="shared" si="26"/>
        <v>15.253285227796077</v>
      </c>
    </row>
    <row r="158" spans="1:13" x14ac:dyDescent="0.25">
      <c r="A158" s="11">
        <v>2.8340000000000298</v>
      </c>
      <c r="B158" s="11">
        <f t="shared" si="18"/>
        <v>15.277753867781092</v>
      </c>
      <c r="D158" s="11">
        <v>2.8340000000000298</v>
      </c>
      <c r="E158" s="11">
        <f t="shared" si="19"/>
        <v>15.277702179160684</v>
      </c>
      <c r="F158" s="11">
        <f t="shared" si="20"/>
        <v>15.277701801390526</v>
      </c>
      <c r="H158" s="11">
        <f t="shared" si="21"/>
        <v>2.8339999999999699</v>
      </c>
      <c r="I158" s="11">
        <f t="shared" si="22"/>
        <v>2.3529083936901698E-2</v>
      </c>
      <c r="J158" s="11">
        <f t="shared" si="23"/>
        <v>2.3517783365878047E-2</v>
      </c>
      <c r="K158" s="11">
        <f t="shared" si="24"/>
        <v>2.3517783544368242E-2</v>
      </c>
      <c r="L158" s="11">
        <f t="shared" si="25"/>
        <v>2.3528328746330804E-2</v>
      </c>
      <c r="M158" s="11">
        <f t="shared" si="26"/>
        <v>15.276806652213365</v>
      </c>
    </row>
    <row r="159" spans="1:13" x14ac:dyDescent="0.25">
      <c r="A159" s="12">
        <v>2.8400000000000301</v>
      </c>
      <c r="B159" s="12">
        <f t="shared" si="18"/>
        <v>15.301282167169733</v>
      </c>
      <c r="D159" s="10">
        <v>2.8400000000000301</v>
      </c>
      <c r="E159" s="12">
        <f t="shared" si="19"/>
        <v>15.301230102386716</v>
      </c>
      <c r="F159" s="12">
        <f t="shared" si="20"/>
        <v>15.301229724581566</v>
      </c>
      <c r="H159" s="12">
        <f t="shared" si="21"/>
        <v>2.8399999999999697</v>
      </c>
      <c r="I159" s="12">
        <f t="shared" si="22"/>
        <v>2.352832863391886E-2</v>
      </c>
      <c r="J159" s="12">
        <f t="shared" si="23"/>
        <v>2.3517009830778722E-2</v>
      </c>
      <c r="K159" s="12">
        <f t="shared" si="24"/>
        <v>2.3517010009568184E-2</v>
      </c>
      <c r="L159" s="12">
        <f t="shared" si="25"/>
        <v>2.3527573373953593E-2</v>
      </c>
      <c r="M159" s="12">
        <f t="shared" si="26"/>
        <v>15.300327309161458</v>
      </c>
    </row>
    <row r="160" spans="1:13" x14ac:dyDescent="0.25">
      <c r="A160" s="11">
        <v>2.8460000000000298</v>
      </c>
      <c r="B160" s="11">
        <f t="shared" si="18"/>
        <v>15.324809710948021</v>
      </c>
      <c r="D160" s="11">
        <v>2.8460000000000298</v>
      </c>
      <c r="E160" s="11">
        <f t="shared" si="19"/>
        <v>15.324757269979118</v>
      </c>
      <c r="F160" s="11">
        <f t="shared" si="20"/>
        <v>15.32475689213897</v>
      </c>
      <c r="H160" s="11">
        <f t="shared" si="21"/>
        <v>2.8459999999999694</v>
      </c>
      <c r="I160" s="11">
        <f t="shared" si="22"/>
        <v>2.3527573261347426E-2</v>
      </c>
      <c r="J160" s="11">
        <f t="shared" si="23"/>
        <v>2.3516236222172623E-2</v>
      </c>
      <c r="K160" s="11">
        <f t="shared" si="24"/>
        <v>2.3516236401261451E-2</v>
      </c>
      <c r="L160" s="11">
        <f t="shared" si="25"/>
        <v>2.3526817931977192E-2</v>
      </c>
      <c r="M160" s="11">
        <f t="shared" si="26"/>
        <v>15.323847198568156</v>
      </c>
    </row>
    <row r="161" spans="1:13" x14ac:dyDescent="0.25">
      <c r="A161" s="12">
        <v>2.8520000000000301</v>
      </c>
      <c r="B161" s="12">
        <f t="shared" si="18"/>
        <v>15.34833649904596</v>
      </c>
      <c r="D161" s="10">
        <v>2.8520000000000301</v>
      </c>
      <c r="E161" s="12">
        <f t="shared" si="19"/>
        <v>15.34828368186789</v>
      </c>
      <c r="F161" s="12">
        <f t="shared" si="20"/>
        <v>15.348283303992737</v>
      </c>
      <c r="H161" s="12">
        <f t="shared" si="21"/>
        <v>2.8519999999999692</v>
      </c>
      <c r="I161" s="12">
        <f t="shared" si="22"/>
        <v>2.3526817819176725E-2</v>
      </c>
      <c r="J161" s="12">
        <f t="shared" si="23"/>
        <v>2.3515462540048097E-2</v>
      </c>
      <c r="K161" s="12">
        <f t="shared" si="24"/>
        <v>2.3515462719436393E-2</v>
      </c>
      <c r="L161" s="12">
        <f t="shared" si="25"/>
        <v>2.3526062420390924E-2</v>
      </c>
      <c r="M161" s="12">
        <f t="shared" si="26"/>
        <v>15.347366320361246</v>
      </c>
    </row>
    <row r="162" spans="1:13" x14ac:dyDescent="0.25">
      <c r="A162" s="11">
        <v>2.8580000000000298</v>
      </c>
      <c r="B162" s="11">
        <f t="shared" si="18"/>
        <v>15.371862531393541</v>
      </c>
      <c r="D162" s="11">
        <v>2.8580000000000298</v>
      </c>
      <c r="E162" s="11">
        <f t="shared" si="19"/>
        <v>15.37180933798302</v>
      </c>
      <c r="F162" s="11">
        <f t="shared" si="20"/>
        <v>15.371808960072858</v>
      </c>
      <c r="H162" s="11">
        <f t="shared" si="21"/>
        <v>2.857999999999969</v>
      </c>
      <c r="I162" s="11">
        <f t="shared" si="22"/>
        <v>2.3526062307396102E-2</v>
      </c>
      <c r="J162" s="11">
        <f t="shared" si="23"/>
        <v>2.3514688784393487E-2</v>
      </c>
      <c r="K162" s="11">
        <f t="shared" si="24"/>
        <v>2.3514688964081352E-2</v>
      </c>
      <c r="L162" s="11">
        <f t="shared" si="25"/>
        <v>2.3525306839184124E-2</v>
      </c>
      <c r="M162" s="11">
        <f t="shared" si="26"/>
        <v>15.370884674468501</v>
      </c>
    </row>
    <row r="163" spans="1:13" x14ac:dyDescent="0.25">
      <c r="A163" s="12">
        <v>2.8640000000000301</v>
      </c>
      <c r="B163" s="12">
        <f t="shared" si="18"/>
        <v>15.395387807920747</v>
      </c>
      <c r="D163" s="10">
        <v>2.8640000000000301</v>
      </c>
      <c r="E163" s="12">
        <f t="shared" si="19"/>
        <v>15.395334238254486</v>
      </c>
      <c r="F163" s="12">
        <f t="shared" si="20"/>
        <v>15.395333860309309</v>
      </c>
      <c r="H163" s="12">
        <f t="shared" si="21"/>
        <v>2.8639999999999688</v>
      </c>
      <c r="I163" s="12">
        <f t="shared" si="22"/>
        <v>2.3525306725994878E-2</v>
      </c>
      <c r="J163" s="12">
        <f t="shared" si="23"/>
        <v>2.3513914955197134E-2</v>
      </c>
      <c r="K163" s="12">
        <f t="shared" si="24"/>
        <v>2.3513915135184665E-2</v>
      </c>
      <c r="L163" s="12">
        <f t="shared" si="25"/>
        <v>2.3524551188346121E-2</v>
      </c>
      <c r="M163" s="12">
        <f t="shared" si="26"/>
        <v>15.394402260817685</v>
      </c>
    </row>
    <row r="164" spans="1:13" x14ac:dyDescent="0.25">
      <c r="A164" s="11">
        <v>2.8700000000000299</v>
      </c>
      <c r="B164" s="11">
        <f t="shared" si="18"/>
        <v>15.418912328557546</v>
      </c>
      <c r="D164" s="11">
        <v>2.8700000000000299</v>
      </c>
      <c r="E164" s="11">
        <f t="shared" si="19"/>
        <v>15.418858382612257</v>
      </c>
      <c r="F164" s="11">
        <f t="shared" si="20"/>
        <v>15.418858004632058</v>
      </c>
      <c r="H164" s="11">
        <f t="shared" si="21"/>
        <v>2.8699999999999686</v>
      </c>
      <c r="I164" s="11">
        <f t="shared" si="22"/>
        <v>2.3524551074962392E-2</v>
      </c>
      <c r="J164" s="11">
        <f t="shared" si="23"/>
        <v>2.3513141052447378E-2</v>
      </c>
      <c r="K164" s="11">
        <f t="shared" si="24"/>
        <v>2.3513141232734677E-2</v>
      </c>
      <c r="L164" s="11">
        <f t="shared" si="25"/>
        <v>2.3523795467866249E-2</v>
      </c>
      <c r="M164" s="11">
        <f t="shared" si="26"/>
        <v>15.417919079336551</v>
      </c>
    </row>
    <row r="165" spans="1:13" x14ac:dyDescent="0.25">
      <c r="A165" s="12">
        <v>2.8760000000000301</v>
      </c>
      <c r="B165" s="12">
        <f t="shared" si="18"/>
        <v>15.442436093233901</v>
      </c>
      <c r="D165" s="10">
        <v>2.8760000000000301</v>
      </c>
      <c r="E165" s="12">
        <f t="shared" si="19"/>
        <v>15.442381770986286</v>
      </c>
      <c r="F165" s="12">
        <f t="shared" si="20"/>
        <v>15.442381392971063</v>
      </c>
      <c r="H165" s="12">
        <f t="shared" si="21"/>
        <v>2.8759999999999684</v>
      </c>
      <c r="I165" s="12">
        <f t="shared" si="22"/>
        <v>2.3523795354287971E-2</v>
      </c>
      <c r="J165" s="12">
        <f t="shared" si="23"/>
        <v>2.3512367076132554E-2</v>
      </c>
      <c r="K165" s="12">
        <f t="shared" si="24"/>
        <v>2.3512367256719721E-2</v>
      </c>
      <c r="L165" s="12">
        <f t="shared" si="25"/>
        <v>2.3523039677733826E-2</v>
      </c>
      <c r="M165" s="12">
        <f t="shared" si="26"/>
        <v>15.441435129952838</v>
      </c>
    </row>
    <row r="166" spans="1:13" x14ac:dyDescent="0.25">
      <c r="A166" s="11">
        <v>2.8820000000000299</v>
      </c>
      <c r="B166" s="11">
        <f t="shared" si="18"/>
        <v>15.46595910187976</v>
      </c>
      <c r="D166" s="11">
        <v>2.8820000000000299</v>
      </c>
      <c r="E166" s="11">
        <f t="shared" si="19"/>
        <v>15.465904403306521</v>
      </c>
      <c r="F166" s="11">
        <f t="shared" si="20"/>
        <v>15.465904025256268</v>
      </c>
      <c r="H166" s="11">
        <f t="shared" si="21"/>
        <v>2.8819999999999681</v>
      </c>
      <c r="I166" s="11">
        <f t="shared" si="22"/>
        <v>2.3523039563960933E-2</v>
      </c>
      <c r="J166" s="11">
        <f t="shared" si="23"/>
        <v>2.3511593026241E-2</v>
      </c>
      <c r="K166" s="11">
        <f t="shared" si="24"/>
        <v>2.3511593207128131E-2</v>
      </c>
      <c r="L166" s="11">
        <f t="shared" si="25"/>
        <v>2.352228381793818E-2</v>
      </c>
      <c r="M166" s="11">
        <f t="shared" si="26"/>
        <v>15.464950412594277</v>
      </c>
    </row>
    <row r="167" spans="1:13" x14ac:dyDescent="0.25">
      <c r="A167" s="12">
        <v>2.8880000000000301</v>
      </c>
      <c r="B167" s="12">
        <f t="shared" si="18"/>
        <v>15.489481354425058</v>
      </c>
      <c r="D167" s="10">
        <v>2.8880000000000301</v>
      </c>
      <c r="E167" s="12">
        <f t="shared" si="19"/>
        <v>15.489426279502899</v>
      </c>
      <c r="F167" s="12">
        <f t="shared" si="20"/>
        <v>15.48942590141761</v>
      </c>
      <c r="H167" s="12">
        <f t="shared" si="21"/>
        <v>2.8879999999999679</v>
      </c>
      <c r="I167" s="12">
        <f t="shared" si="22"/>
        <v>2.3522283703970606E-2</v>
      </c>
      <c r="J167" s="12">
        <f t="shared" si="23"/>
        <v>2.3510818902761039E-2</v>
      </c>
      <c r="K167" s="12">
        <f t="shared" si="24"/>
        <v>2.3510819083948239E-2</v>
      </c>
      <c r="L167" s="12">
        <f t="shared" si="25"/>
        <v>2.3521527888468625E-2</v>
      </c>
      <c r="M167" s="12">
        <f t="shared" si="26"/>
        <v>15.488464927188586</v>
      </c>
    </row>
    <row r="168" spans="1:13" x14ac:dyDescent="0.25">
      <c r="A168" s="11">
        <v>2.8940000000000299</v>
      </c>
      <c r="B168" s="11">
        <f t="shared" si="18"/>
        <v>15.513002850799726</v>
      </c>
      <c r="D168" s="11">
        <v>2.8940000000000299</v>
      </c>
      <c r="E168" s="11">
        <f t="shared" si="19"/>
        <v>15.512947399505341</v>
      </c>
      <c r="F168" s="11">
        <f t="shared" si="20"/>
        <v>15.51294702138501</v>
      </c>
      <c r="H168" s="11">
        <f t="shared" si="21"/>
        <v>2.8939999999999677</v>
      </c>
      <c r="I168" s="11">
        <f t="shared" si="22"/>
        <v>2.352152777430631E-2</v>
      </c>
      <c r="J168" s="11">
        <f t="shared" si="23"/>
        <v>2.3510044705681007E-2</v>
      </c>
      <c r="K168" s="11">
        <f t="shared" si="24"/>
        <v>2.3510044887168371E-2</v>
      </c>
      <c r="L168" s="11">
        <f t="shared" si="25"/>
        <v>2.3520771889314489E-2</v>
      </c>
      <c r="M168" s="11">
        <f t="shared" si="26"/>
        <v>15.511978673663473</v>
      </c>
    </row>
    <row r="169" spans="1:13" x14ac:dyDescent="0.25">
      <c r="A169" s="12">
        <v>2.9000000000000301</v>
      </c>
      <c r="B169" s="12">
        <f t="shared" si="18"/>
        <v>15.536523590933678</v>
      </c>
      <c r="D169" s="10">
        <v>2.9000000000000301</v>
      </c>
      <c r="E169" s="12">
        <f t="shared" si="19"/>
        <v>15.53646776324376</v>
      </c>
      <c r="F169" s="12">
        <f t="shared" si="20"/>
        <v>15.536467385088383</v>
      </c>
      <c r="H169" s="12">
        <f t="shared" si="21"/>
        <v>2.8999999999999675</v>
      </c>
      <c r="I169" s="12">
        <f t="shared" si="22"/>
        <v>2.3520771774957365E-2</v>
      </c>
      <c r="J169" s="12">
        <f t="shared" si="23"/>
        <v>2.3509270434989224E-2</v>
      </c>
      <c r="K169" s="12">
        <f t="shared" si="24"/>
        <v>2.3509270616776858E-2</v>
      </c>
      <c r="L169" s="12">
        <f t="shared" si="25"/>
        <v>2.352001582046508E-2</v>
      </c>
      <c r="M169" s="12">
        <f t="shared" si="26"/>
        <v>15.535491651946632</v>
      </c>
    </row>
    <row r="170" spans="1:13" x14ac:dyDescent="0.25">
      <c r="A170" s="11">
        <v>2.9060000000000299</v>
      </c>
      <c r="B170" s="11">
        <f t="shared" si="18"/>
        <v>15.56004357475682</v>
      </c>
      <c r="D170" s="11">
        <v>2.9060000000000299</v>
      </c>
      <c r="E170" s="11">
        <f t="shared" si="19"/>
        <v>15.559987370648061</v>
      </c>
      <c r="F170" s="11">
        <f t="shared" si="20"/>
        <v>15.559986992457629</v>
      </c>
      <c r="H170" s="11">
        <f t="shared" si="21"/>
        <v>2.9059999999999673</v>
      </c>
      <c r="I170" s="11">
        <f t="shared" si="22"/>
        <v>2.3520015705913083E-2</v>
      </c>
      <c r="J170" s="11">
        <f t="shared" si="23"/>
        <v>2.3508496090674014E-2</v>
      </c>
      <c r="K170" s="11">
        <f t="shared" si="24"/>
        <v>2.3508496272762015E-2</v>
      </c>
      <c r="L170" s="11">
        <f t="shared" si="25"/>
        <v>2.3519259681909717E-2</v>
      </c>
      <c r="M170" s="11">
        <f t="shared" si="26"/>
        <v>15.559003861965747</v>
      </c>
    </row>
    <row r="171" spans="1:13" x14ac:dyDescent="0.25">
      <c r="A171" s="12">
        <v>2.9120000000000301</v>
      </c>
      <c r="B171" s="12">
        <f t="shared" si="18"/>
        <v>15.583562802199049</v>
      </c>
      <c r="D171" s="10">
        <v>2.9120000000000301</v>
      </c>
      <c r="E171" s="12">
        <f t="shared" si="19"/>
        <v>15.583506221648131</v>
      </c>
      <c r="F171" s="12">
        <f t="shared" si="20"/>
        <v>15.583505843422643</v>
      </c>
      <c r="H171" s="12">
        <f t="shared" si="21"/>
        <v>2.9119999999999671</v>
      </c>
      <c r="I171" s="12">
        <f t="shared" si="22"/>
        <v>2.3519259567162779E-2</v>
      </c>
      <c r="J171" s="12">
        <f t="shared" si="23"/>
        <v>2.3507721672723702E-2</v>
      </c>
      <c r="K171" s="12">
        <f t="shared" si="24"/>
        <v>2.3507721855112171E-2</v>
      </c>
      <c r="L171" s="12">
        <f t="shared" si="25"/>
        <v>2.3518503473637705E-2</v>
      </c>
      <c r="M171" s="12">
        <f t="shared" si="26"/>
        <v>15.582515303648492</v>
      </c>
    </row>
    <row r="172" spans="1:13" x14ac:dyDescent="0.25">
      <c r="A172" s="11">
        <v>2.9180000000000299</v>
      </c>
      <c r="B172" s="11">
        <f t="shared" si="18"/>
        <v>15.607081273190246</v>
      </c>
      <c r="D172" s="11">
        <v>2.9180000000000299</v>
      </c>
      <c r="E172" s="11">
        <f t="shared" si="19"/>
        <v>15.607024316173856</v>
      </c>
      <c r="F172" s="11">
        <f t="shared" si="20"/>
        <v>15.607023937913304</v>
      </c>
      <c r="H172" s="11">
        <f t="shared" si="21"/>
        <v>2.9179999999999668</v>
      </c>
      <c r="I172" s="11">
        <f t="shared" si="22"/>
        <v>2.3518503358695767E-2</v>
      </c>
      <c r="J172" s="11">
        <f t="shared" si="23"/>
        <v>2.3506947181126604E-2</v>
      </c>
      <c r="K172" s="11">
        <f t="shared" si="24"/>
        <v>2.3506947363815638E-2</v>
      </c>
      <c r="L172" s="11">
        <f t="shared" si="25"/>
        <v>2.3517747195638358E-2</v>
      </c>
      <c r="M172" s="11">
        <f t="shared" si="26"/>
        <v>15.606025976922528</v>
      </c>
    </row>
    <row r="173" spans="1:13" x14ac:dyDescent="0.25">
      <c r="A173" s="12">
        <v>2.9240000000000399</v>
      </c>
      <c r="B173" s="12">
        <f t="shared" si="18"/>
        <v>15.630598987660287</v>
      </c>
      <c r="D173" s="10">
        <v>2.9240000000000399</v>
      </c>
      <c r="E173" s="12">
        <f t="shared" si="19"/>
        <v>15.630541654155103</v>
      </c>
      <c r="F173" s="12">
        <f t="shared" si="20"/>
        <v>15.630541275859482</v>
      </c>
      <c r="H173" s="12">
        <f t="shared" si="21"/>
        <v>2.9239999999999666</v>
      </c>
      <c r="I173" s="12">
        <f t="shared" si="22"/>
        <v>2.3517747080501354E-2</v>
      </c>
      <c r="J173" s="12">
        <f t="shared" si="23"/>
        <v>2.350617261587103E-2</v>
      </c>
      <c r="K173" s="12">
        <f t="shared" si="24"/>
        <v>2.3506172798860733E-2</v>
      </c>
      <c r="L173" s="12">
        <f t="shared" si="25"/>
        <v>2.3516990847900984E-2</v>
      </c>
      <c r="M173" s="12">
        <f t="shared" si="26"/>
        <v>15.629535881715505</v>
      </c>
    </row>
    <row r="174" spans="1:13" x14ac:dyDescent="0.25">
      <c r="A174" s="11">
        <v>2.9300000000000299</v>
      </c>
      <c r="B174" s="11">
        <f t="shared" si="18"/>
        <v>15.654115945539031</v>
      </c>
      <c r="D174" s="11">
        <v>2.9300000000000299</v>
      </c>
      <c r="E174" s="11">
        <f t="shared" si="19"/>
        <v>15.654058235521731</v>
      </c>
      <c r="F174" s="11">
        <f t="shared" si="20"/>
        <v>15.654057857191036</v>
      </c>
      <c r="H174" s="11">
        <f t="shared" si="21"/>
        <v>2.9299999999999664</v>
      </c>
      <c r="I174" s="11">
        <f t="shared" si="22"/>
        <v>2.3516990732568847E-2</v>
      </c>
      <c r="J174" s="11">
        <f t="shared" si="23"/>
        <v>2.3505397976945303E-2</v>
      </c>
      <c r="K174" s="11">
        <f t="shared" si="24"/>
        <v>2.3505398160235773E-2</v>
      </c>
      <c r="L174" s="11">
        <f t="shared" si="25"/>
        <v>2.3516234430414885E-2</v>
      </c>
      <c r="M174" s="11">
        <f t="shared" si="26"/>
        <v>15.653045017955062</v>
      </c>
    </row>
    <row r="175" spans="1:13" x14ac:dyDescent="0.25">
      <c r="A175" s="12">
        <v>2.9360000000000301</v>
      </c>
      <c r="B175" s="12">
        <f t="shared" si="18"/>
        <v>15.677632146756332</v>
      </c>
      <c r="D175" s="10">
        <v>2.9360000000000301</v>
      </c>
      <c r="E175" s="12">
        <f t="shared" si="19"/>
        <v>15.677574060203588</v>
      </c>
      <c r="F175" s="12">
        <f t="shared" si="20"/>
        <v>15.677573681837814</v>
      </c>
      <c r="H175" s="12">
        <f t="shared" si="21"/>
        <v>2.9359999999999662</v>
      </c>
      <c r="I175" s="12">
        <f t="shared" si="22"/>
        <v>2.3516234314887554E-2</v>
      </c>
      <c r="J175" s="12">
        <f t="shared" si="23"/>
        <v>2.3504623264337724E-2</v>
      </c>
      <c r="K175" s="12">
        <f t="shared" si="24"/>
        <v>2.3504623447929064E-2</v>
      </c>
      <c r="L175" s="12">
        <f t="shared" si="25"/>
        <v>2.3515477943169362E-2</v>
      </c>
      <c r="M175" s="12">
        <f t="shared" si="26"/>
        <v>15.676553385568827</v>
      </c>
    </row>
    <row r="176" spans="1:13" x14ac:dyDescent="0.25">
      <c r="A176" s="11">
        <v>2.9420000000000299</v>
      </c>
      <c r="B176" s="11">
        <f t="shared" si="18"/>
        <v>15.70114759124203</v>
      </c>
      <c r="D176" s="11">
        <v>2.9420000000000299</v>
      </c>
      <c r="E176" s="11">
        <f t="shared" si="19"/>
        <v>15.701089128130512</v>
      </c>
      <c r="F176" s="11">
        <f t="shared" si="20"/>
        <v>15.701088749729653</v>
      </c>
      <c r="H176" s="11">
        <f t="shared" si="21"/>
        <v>2.941999999999966</v>
      </c>
      <c r="I176" s="11">
        <f t="shared" si="22"/>
        <v>2.3515477827446771E-2</v>
      </c>
      <c r="J176" s="11">
        <f t="shared" si="23"/>
        <v>2.3503848478036608E-2</v>
      </c>
      <c r="K176" s="11">
        <f t="shared" si="24"/>
        <v>2.3503848661928912E-2</v>
      </c>
      <c r="L176" s="11">
        <f t="shared" si="25"/>
        <v>2.3514721386153719E-2</v>
      </c>
      <c r="M176" s="11">
        <f t="shared" si="26"/>
        <v>15.700060984484415</v>
      </c>
    </row>
    <row r="177" spans="1:13" x14ac:dyDescent="0.25">
      <c r="A177" s="12">
        <v>2.9480000000000399</v>
      </c>
      <c r="B177" s="12">
        <f t="shared" si="18"/>
        <v>15.724662278925955</v>
      </c>
      <c r="D177" s="10">
        <v>2.9480000000000399</v>
      </c>
      <c r="E177" s="12">
        <f t="shared" si="19"/>
        <v>15.724603439232331</v>
      </c>
      <c r="F177" s="12">
        <f t="shared" si="20"/>
        <v>15.724603060796381</v>
      </c>
      <c r="H177" s="12">
        <f t="shared" si="21"/>
        <v>2.9479999999999658</v>
      </c>
      <c r="I177" s="12">
        <f t="shared" si="22"/>
        <v>2.3514721270235805E-2</v>
      </c>
      <c r="J177" s="12">
        <f t="shared" si="23"/>
        <v>2.3503073618030251E-2</v>
      </c>
      <c r="K177" s="12">
        <f t="shared" si="24"/>
        <v>2.3503073802223627E-2</v>
      </c>
      <c r="L177" s="12">
        <f t="shared" si="25"/>
        <v>2.3513964759357252E-2</v>
      </c>
      <c r="M177" s="12">
        <f t="shared" si="26"/>
        <v>15.723567814629432</v>
      </c>
    </row>
    <row r="178" spans="1:13" x14ac:dyDescent="0.25">
      <c r="A178" s="11">
        <v>2.9540000000000401</v>
      </c>
      <c r="B178" s="11">
        <f t="shared" si="18"/>
        <v>15.748176209737924</v>
      </c>
      <c r="D178" s="11">
        <v>2.9540000000000401</v>
      </c>
      <c r="E178" s="11">
        <f t="shared" si="19"/>
        <v>15.748116993438858</v>
      </c>
      <c r="F178" s="11">
        <f t="shared" si="20"/>
        <v>15.748116614967813</v>
      </c>
      <c r="H178" s="11">
        <f t="shared" si="21"/>
        <v>2.9539999999999655</v>
      </c>
      <c r="I178" s="11">
        <f t="shared" si="22"/>
        <v>2.3513964643243949E-2</v>
      </c>
      <c r="J178" s="11">
        <f t="shared" si="23"/>
        <v>2.3502298684306963E-2</v>
      </c>
      <c r="K178" s="11">
        <f t="shared" si="24"/>
        <v>2.3502298868801508E-2</v>
      </c>
      <c r="L178" s="11">
        <f t="shared" si="25"/>
        <v>2.3513208062769259E-2</v>
      </c>
      <c r="M178" s="11">
        <f t="shared" si="26"/>
        <v>15.74707387593147</v>
      </c>
    </row>
    <row r="179" spans="1:13" x14ac:dyDescent="0.25">
      <c r="A179" s="12">
        <v>2.9600000000000399</v>
      </c>
      <c r="B179" s="12">
        <f t="shared" si="18"/>
        <v>15.771689383607747</v>
      </c>
      <c r="D179" s="10">
        <v>2.9600000000000399</v>
      </c>
      <c r="E179" s="12">
        <f t="shared" si="19"/>
        <v>15.771629790679899</v>
      </c>
      <c r="F179" s="12">
        <f t="shared" si="20"/>
        <v>15.771629412173754</v>
      </c>
      <c r="H179" s="12">
        <f t="shared" si="21"/>
        <v>2.9599999999999653</v>
      </c>
      <c r="I179" s="12">
        <f t="shared" si="22"/>
        <v>2.3513207946460498E-2</v>
      </c>
      <c r="J179" s="12">
        <f t="shared" si="23"/>
        <v>2.3501523676855044E-2</v>
      </c>
      <c r="K179" s="12">
        <f t="shared" si="24"/>
        <v>2.3501523861650855E-2</v>
      </c>
      <c r="L179" s="12">
        <f t="shared" si="25"/>
        <v>2.3512451296379026E-2</v>
      </c>
      <c r="M179" s="12">
        <f t="shared" si="26"/>
        <v>15.770579168318111</v>
      </c>
    </row>
    <row r="180" spans="1:13" x14ac:dyDescent="0.25">
      <c r="A180" s="11">
        <v>2.9660000000000402</v>
      </c>
      <c r="B180" s="11">
        <f t="shared" si="18"/>
        <v>15.79520180046522</v>
      </c>
      <c r="D180" s="11">
        <v>2.9660000000000402</v>
      </c>
      <c r="E180" s="11">
        <f t="shared" si="19"/>
        <v>15.79514183088525</v>
      </c>
      <c r="F180" s="11">
        <f t="shared" si="20"/>
        <v>15.795141452343996</v>
      </c>
      <c r="H180" s="11">
        <f t="shared" si="21"/>
        <v>2.9659999999999651</v>
      </c>
      <c r="I180" s="11">
        <f t="shared" si="22"/>
        <v>2.3512451179874751E-2</v>
      </c>
      <c r="J180" s="11">
        <f t="shared" si="23"/>
        <v>2.3500748595662785E-2</v>
      </c>
      <c r="K180" s="11">
        <f t="shared" si="24"/>
        <v>2.3500748780759965E-2</v>
      </c>
      <c r="L180" s="11">
        <f t="shared" si="25"/>
        <v>2.3511694460175852E-2</v>
      </c>
      <c r="M180" s="11">
        <f t="shared" si="26"/>
        <v>15.794083691716928</v>
      </c>
    </row>
    <row r="181" spans="1:13" x14ac:dyDescent="0.25">
      <c r="A181" s="12">
        <v>2.9720000000000399</v>
      </c>
      <c r="B181" s="12">
        <f t="shared" si="18"/>
        <v>15.818713460240129</v>
      </c>
      <c r="D181" s="10">
        <v>2.9720000000000399</v>
      </c>
      <c r="E181" s="12">
        <f t="shared" si="19"/>
        <v>15.81865311398469</v>
      </c>
      <c r="F181" s="12">
        <f t="shared" si="20"/>
        <v>15.818652735408325</v>
      </c>
      <c r="H181" s="12">
        <f t="shared" si="21"/>
        <v>2.9719999999999649</v>
      </c>
      <c r="I181" s="12">
        <f t="shared" si="22"/>
        <v>2.351169434347599E-2</v>
      </c>
      <c r="J181" s="12">
        <f t="shared" si="23"/>
        <v>2.3499973440718486E-2</v>
      </c>
      <c r="K181" s="12">
        <f t="shared" si="24"/>
        <v>2.3499973626117138E-2</v>
      </c>
      <c r="L181" s="12">
        <f t="shared" si="25"/>
        <v>2.3510937554149017E-2</v>
      </c>
      <c r="M181" s="12">
        <f t="shared" si="26"/>
        <v>15.817587446055477</v>
      </c>
    </row>
    <row r="182" spans="1:13" x14ac:dyDescent="0.25">
      <c r="A182" s="11">
        <v>2.9780000000000402</v>
      </c>
      <c r="B182" s="11">
        <f t="shared" si="18"/>
        <v>15.842224362862252</v>
      </c>
      <c r="D182" s="11">
        <v>2.9780000000000402</v>
      </c>
      <c r="E182" s="11">
        <f t="shared" si="19"/>
        <v>15.842163639907993</v>
      </c>
      <c r="F182" s="11">
        <f t="shared" si="20"/>
        <v>15.842163261296511</v>
      </c>
      <c r="H182" s="11">
        <f t="shared" si="21"/>
        <v>2.9779999999999647</v>
      </c>
      <c r="I182" s="11">
        <f t="shared" si="22"/>
        <v>2.351093743725351E-2</v>
      </c>
      <c r="J182" s="11">
        <f t="shared" si="23"/>
        <v>2.3499198212010439E-2</v>
      </c>
      <c r="K182" s="11">
        <f t="shared" si="24"/>
        <v>2.3499198397710662E-2</v>
      </c>
      <c r="L182" s="11">
        <f t="shared" si="25"/>
        <v>2.3510180578287819E-2</v>
      </c>
      <c r="M182" s="11">
        <f t="shared" si="26"/>
        <v>15.841090431261307</v>
      </c>
    </row>
    <row r="183" spans="1:13" x14ac:dyDescent="0.25">
      <c r="A183" s="12">
        <v>2.98400000000004</v>
      </c>
      <c r="B183" s="12">
        <f t="shared" si="18"/>
        <v>15.865734508261351</v>
      </c>
      <c r="D183" s="10">
        <v>2.98400000000004</v>
      </c>
      <c r="E183" s="12">
        <f t="shared" si="19"/>
        <v>15.865673408584922</v>
      </c>
      <c r="F183" s="12">
        <f t="shared" si="20"/>
        <v>15.865673029938316</v>
      </c>
      <c r="H183" s="12">
        <f t="shared" si="21"/>
        <v>2.9839999999999645</v>
      </c>
      <c r="I183" s="12">
        <f t="shared" si="22"/>
        <v>2.3510180461196597E-2</v>
      </c>
      <c r="J183" s="12">
        <f t="shared" si="23"/>
        <v>2.3498422909526927E-2</v>
      </c>
      <c r="K183" s="12">
        <f t="shared" si="24"/>
        <v>2.3498423095528822E-2</v>
      </c>
      <c r="L183" s="12">
        <f t="shared" si="25"/>
        <v>2.3509423532581529E-2</v>
      </c>
      <c r="M183" s="12">
        <f t="shared" si="26"/>
        <v>15.864592647261956</v>
      </c>
    </row>
    <row r="184" spans="1:13" x14ac:dyDescent="0.25">
      <c r="A184" s="11">
        <v>2.9900000000000402</v>
      </c>
      <c r="B184" s="11">
        <f t="shared" si="18"/>
        <v>15.889243896367182</v>
      </c>
      <c r="D184" s="11">
        <v>2.9900000000000402</v>
      </c>
      <c r="E184" s="11">
        <f t="shared" si="19"/>
        <v>15.889182419945223</v>
      </c>
      <c r="F184" s="11">
        <f t="shared" si="20"/>
        <v>15.88918204126349</v>
      </c>
      <c r="H184" s="11">
        <f t="shared" si="21"/>
        <v>2.9899999999999642</v>
      </c>
      <c r="I184" s="11">
        <f t="shared" si="22"/>
        <v>2.3509423415294529E-2</v>
      </c>
      <c r="J184" s="11">
        <f t="shared" si="23"/>
        <v>2.3497647533256245E-2</v>
      </c>
      <c r="K184" s="11">
        <f t="shared" si="24"/>
        <v>2.3497647719559912E-2</v>
      </c>
      <c r="L184" s="11">
        <f t="shared" si="25"/>
        <v>2.3508666417019437E-2</v>
      </c>
      <c r="M184" s="11">
        <f t="shared" si="26"/>
        <v>15.888094093984947</v>
      </c>
    </row>
    <row r="185" spans="1:13" x14ac:dyDescent="0.25">
      <c r="A185" s="12">
        <v>2.99600000000004</v>
      </c>
      <c r="B185" s="12">
        <f t="shared" si="18"/>
        <v>15.912752527109486</v>
      </c>
      <c r="D185" s="10">
        <v>2.99600000000004</v>
      </c>
      <c r="E185" s="12">
        <f t="shared" si="19"/>
        <v>15.912690673918641</v>
      </c>
      <c r="F185" s="12">
        <f t="shared" si="20"/>
        <v>15.912690295201774</v>
      </c>
      <c r="H185" s="12">
        <f t="shared" si="21"/>
        <v>2.995999999999964</v>
      </c>
      <c r="I185" s="12">
        <f t="shared" si="22"/>
        <v>2.3508666299536598E-2</v>
      </c>
      <c r="J185" s="12">
        <f t="shared" si="23"/>
        <v>2.3496872083186675E-2</v>
      </c>
      <c r="K185" s="12">
        <f t="shared" si="24"/>
        <v>2.3496872269792211E-2</v>
      </c>
      <c r="L185" s="12">
        <f t="shared" si="25"/>
        <v>2.350790923159082E-2</v>
      </c>
      <c r="M185" s="12">
        <f t="shared" si="26"/>
        <v>15.911594771357795</v>
      </c>
    </row>
    <row r="186" spans="1:13" x14ac:dyDescent="0.25">
      <c r="A186" s="11">
        <v>3.0020000000000402</v>
      </c>
      <c r="B186" s="11">
        <f t="shared" si="18"/>
        <v>15.936260400417996</v>
      </c>
      <c r="D186" s="11">
        <v>3.0020000000000402</v>
      </c>
      <c r="E186" s="11">
        <f t="shared" si="19"/>
        <v>15.936198170434903</v>
      </c>
      <c r="F186" s="11">
        <f t="shared" si="20"/>
        <v>15.936197791682895</v>
      </c>
      <c r="H186" s="11">
        <f t="shared" si="21"/>
        <v>3.0019999999999638</v>
      </c>
      <c r="I186" s="11">
        <f t="shared" si="22"/>
        <v>2.3507909113912075E-2</v>
      </c>
      <c r="J186" s="11">
        <f t="shared" si="23"/>
        <v>2.3496096559306495E-2</v>
      </c>
      <c r="K186" s="11">
        <f t="shared" si="24"/>
        <v>2.3496096746214005E-2</v>
      </c>
      <c r="L186" s="11">
        <f t="shared" si="25"/>
        <v>2.3507151976284953E-2</v>
      </c>
      <c r="M186" s="11">
        <f t="shared" si="26"/>
        <v>15.935094679308001</v>
      </c>
    </row>
    <row r="187" spans="1:13" x14ac:dyDescent="0.25">
      <c r="A187" s="12">
        <v>3.00800000000004</v>
      </c>
      <c r="B187" s="12">
        <f t="shared" si="18"/>
        <v>15.959767516222433</v>
      </c>
      <c r="D187" s="10">
        <v>3.00800000000004</v>
      </c>
      <c r="E187" s="12">
        <f t="shared" si="19"/>
        <v>15.959704909423724</v>
      </c>
      <c r="F187" s="12">
        <f t="shared" si="20"/>
        <v>15.959704530636573</v>
      </c>
      <c r="H187" s="12">
        <f t="shared" si="21"/>
        <v>3.0079999999999636</v>
      </c>
      <c r="I187" s="12">
        <f t="shared" si="22"/>
        <v>2.3507151858410236E-2</v>
      </c>
      <c r="J187" s="12">
        <f t="shared" si="23"/>
        <v>2.3495320961603991E-2</v>
      </c>
      <c r="K187" s="12">
        <f t="shared" si="24"/>
        <v>2.3495321148813572E-2</v>
      </c>
      <c r="L187" s="12">
        <f t="shared" si="25"/>
        <v>2.3506394651091118E-2</v>
      </c>
      <c r="M187" s="12">
        <f t="shared" si="26"/>
        <v>15.958593817763058</v>
      </c>
    </row>
    <row r="188" spans="1:13" x14ac:dyDescent="0.25">
      <c r="A188" s="11">
        <v>3.0140000000000402</v>
      </c>
      <c r="B188" s="11">
        <f t="shared" si="18"/>
        <v>15.983273874452507</v>
      </c>
      <c r="D188" s="11">
        <v>3.0140000000000402</v>
      </c>
      <c r="E188" s="11">
        <f t="shared" si="19"/>
        <v>15.983210890814815</v>
      </c>
      <c r="F188" s="11">
        <f t="shared" si="20"/>
        <v>15.983210511992514</v>
      </c>
      <c r="H188" s="11">
        <f t="shared" si="21"/>
        <v>3.0139999999999634</v>
      </c>
      <c r="I188" s="11">
        <f t="shared" si="22"/>
        <v>2.350639453302036E-2</v>
      </c>
      <c r="J188" s="11">
        <f t="shared" si="23"/>
        <v>2.3494545290067427E-2</v>
      </c>
      <c r="K188" s="11">
        <f t="shared" si="24"/>
        <v>2.3494545477579187E-2</v>
      </c>
      <c r="L188" s="11">
        <f t="shared" si="25"/>
        <v>2.3505637255998579E-2</v>
      </c>
      <c r="M188" s="11">
        <f t="shared" si="26"/>
        <v>15.982092186650442</v>
      </c>
    </row>
    <row r="189" spans="1:13" x14ac:dyDescent="0.25">
      <c r="A189" s="12">
        <v>3.02000000000004</v>
      </c>
      <c r="B189" s="12">
        <f t="shared" si="18"/>
        <v>16.006779475037916</v>
      </c>
      <c r="D189" s="10">
        <v>3.02000000000004</v>
      </c>
      <c r="E189" s="12">
        <f t="shared" si="19"/>
        <v>16.00671611453787</v>
      </c>
      <c r="F189" s="12">
        <f t="shared" si="20"/>
        <v>16.006715735680412</v>
      </c>
      <c r="H189" s="12">
        <f t="shared" si="21"/>
        <v>3.0199999999999632</v>
      </c>
      <c r="I189" s="12">
        <f t="shared" si="22"/>
        <v>2.3505637137731721E-2</v>
      </c>
      <c r="J189" s="12">
        <f t="shared" si="23"/>
        <v>2.349376954468509E-2</v>
      </c>
      <c r="K189" s="12">
        <f t="shared" si="24"/>
        <v>2.3493769732499122E-2</v>
      </c>
      <c r="L189" s="12">
        <f t="shared" si="25"/>
        <v>2.3504879790996608E-2</v>
      </c>
      <c r="M189" s="12">
        <f t="shared" si="26"/>
        <v>16.005589785897627</v>
      </c>
    </row>
    <row r="190" spans="1:13" x14ac:dyDescent="0.25">
      <c r="A190" s="11">
        <v>3.0260000000000402</v>
      </c>
      <c r="B190" s="11">
        <f t="shared" si="18"/>
        <v>16.030284317908354</v>
      </c>
      <c r="D190" s="11">
        <v>3.0260000000000402</v>
      </c>
      <c r="E190" s="11">
        <f t="shared" si="19"/>
        <v>16.030220580522574</v>
      </c>
      <c r="F190" s="11">
        <f t="shared" si="20"/>
        <v>16.030220201629959</v>
      </c>
      <c r="H190" s="11">
        <f t="shared" si="21"/>
        <v>3.0259999999999629</v>
      </c>
      <c r="I190" s="11">
        <f t="shared" si="22"/>
        <v>2.3504879672533587E-2</v>
      </c>
      <c r="J190" s="11">
        <f t="shared" si="23"/>
        <v>2.3492993725445242E-2</v>
      </c>
      <c r="K190" s="11">
        <f t="shared" si="24"/>
        <v>2.349299391356165E-2</v>
      </c>
      <c r="L190" s="11">
        <f t="shared" si="25"/>
        <v>2.350412225607448E-2</v>
      </c>
      <c r="M190" s="11">
        <f t="shared" si="26"/>
        <v>16.029086615432064</v>
      </c>
    </row>
    <row r="191" spans="1:13" x14ac:dyDescent="0.25">
      <c r="A191" s="12">
        <v>3.03200000000004</v>
      </c>
      <c r="B191" s="12">
        <f t="shared" si="18"/>
        <v>16.053788402993494</v>
      </c>
      <c r="D191" s="10">
        <v>3.03200000000004</v>
      </c>
      <c r="E191" s="12">
        <f t="shared" si="19"/>
        <v>16.053724288698607</v>
      </c>
      <c r="F191" s="12">
        <f t="shared" si="20"/>
        <v>16.053723909770824</v>
      </c>
      <c r="H191" s="12">
        <f t="shared" si="21"/>
        <v>3.0319999999999627</v>
      </c>
      <c r="I191" s="12">
        <f t="shared" si="22"/>
        <v>2.3504122137415224E-2</v>
      </c>
      <c r="J191" s="12">
        <f t="shared" si="23"/>
        <v>2.3492217832336158E-2</v>
      </c>
      <c r="K191" s="12">
        <f t="shared" si="24"/>
        <v>2.3492218020755042E-2</v>
      </c>
      <c r="L191" s="12">
        <f t="shared" si="25"/>
        <v>2.3503364651221451E-2</v>
      </c>
      <c r="M191" s="12">
        <f t="shared" si="26"/>
        <v>16.052582675181199</v>
      </c>
    </row>
    <row r="192" spans="1:13" x14ac:dyDescent="0.25">
      <c r="A192" s="11">
        <v>3.0380000000000398</v>
      </c>
      <c r="B192" s="11">
        <f t="shared" si="18"/>
        <v>16.077291730223003</v>
      </c>
      <c r="D192" s="11">
        <v>3.0380000000000398</v>
      </c>
      <c r="E192" s="11">
        <f t="shared" si="19"/>
        <v>16.077227238995626</v>
      </c>
      <c r="F192" s="11">
        <f t="shared" si="20"/>
        <v>16.07722686003267</v>
      </c>
      <c r="H192" s="11">
        <f t="shared" si="21"/>
        <v>3.0379999999999625</v>
      </c>
      <c r="I192" s="11">
        <f t="shared" si="22"/>
        <v>2.35033645323659E-2</v>
      </c>
      <c r="J192" s="11">
        <f t="shared" si="23"/>
        <v>2.3491441865346102E-2</v>
      </c>
      <c r="K192" s="11">
        <f t="shared" si="24"/>
        <v>2.3491442054067561E-2</v>
      </c>
      <c r="L192" s="11">
        <f t="shared" si="25"/>
        <v>2.3502606976426789E-2</v>
      </c>
      <c r="M192" s="11">
        <f t="shared" si="26"/>
        <v>16.076077965072468</v>
      </c>
    </row>
    <row r="193" spans="1:13" x14ac:dyDescent="0.25">
      <c r="A193" s="12">
        <v>3.04400000000004</v>
      </c>
      <c r="B193" s="12">
        <f t="shared" si="18"/>
        <v>16.100794299526537</v>
      </c>
      <c r="D193" s="10">
        <v>3.04400000000004</v>
      </c>
      <c r="E193" s="12">
        <f t="shared" si="19"/>
        <v>16.100729431343286</v>
      </c>
      <c r="F193" s="12">
        <f t="shared" si="20"/>
        <v>16.100729052345152</v>
      </c>
      <c r="H193" s="12">
        <f t="shared" si="21"/>
        <v>3.0439999999999623</v>
      </c>
      <c r="I193" s="12">
        <f t="shared" si="22"/>
        <v>2.3502606857374878E-2</v>
      </c>
      <c r="J193" s="12">
        <f t="shared" si="23"/>
        <v>2.3490665824463332E-2</v>
      </c>
      <c r="K193" s="12">
        <f t="shared" si="24"/>
        <v>2.3490666013487472E-2</v>
      </c>
      <c r="L193" s="12">
        <f t="shared" si="25"/>
        <v>2.3501849231679754E-2</v>
      </c>
      <c r="M193" s="12">
        <f t="shared" si="26"/>
        <v>16.099572485033296</v>
      </c>
    </row>
    <row r="194" spans="1:13" x14ac:dyDescent="0.25">
      <c r="A194" s="11">
        <v>3.0500000000000398</v>
      </c>
      <c r="B194" s="11">
        <f t="shared" si="18"/>
        <v>16.124296110833743</v>
      </c>
      <c r="D194" s="11">
        <v>3.0500000000000398</v>
      </c>
      <c r="E194" s="11">
        <f t="shared" si="19"/>
        <v>16.124230865671226</v>
      </c>
      <c r="F194" s="11">
        <f t="shared" si="20"/>
        <v>16.124230486637909</v>
      </c>
      <c r="H194" s="11">
        <f t="shared" si="21"/>
        <v>3.0499999999999621</v>
      </c>
      <c r="I194" s="11">
        <f t="shared" si="22"/>
        <v>2.3501849112431413E-2</v>
      </c>
      <c r="J194" s="11">
        <f t="shared" si="23"/>
        <v>2.348988970967612E-2</v>
      </c>
      <c r="K194" s="11">
        <f t="shared" si="24"/>
        <v>2.3489889899003035E-2</v>
      </c>
      <c r="L194" s="11">
        <f t="shared" si="25"/>
        <v>2.3501091416969606E-2</v>
      </c>
      <c r="M194" s="11">
        <f t="shared" si="26"/>
        <v>16.123066234991089</v>
      </c>
    </row>
    <row r="195" spans="1:13" x14ac:dyDescent="0.25">
      <c r="A195" s="12">
        <v>3.05600000000004</v>
      </c>
      <c r="B195" s="12">
        <f t="shared" si="18"/>
        <v>16.147797164074255</v>
      </c>
      <c r="D195" s="10">
        <v>3.05600000000004</v>
      </c>
      <c r="E195" s="12">
        <f t="shared" si="19"/>
        <v>16.147731541909081</v>
      </c>
      <c r="F195" s="12">
        <f t="shared" si="20"/>
        <v>16.147731162840575</v>
      </c>
      <c r="H195" s="12">
        <f t="shared" si="21"/>
        <v>3.0559999999999619</v>
      </c>
      <c r="I195" s="12">
        <f t="shared" si="22"/>
        <v>2.3501091297524774E-2</v>
      </c>
      <c r="J195" s="12">
        <f t="shared" si="23"/>
        <v>2.3489113520972712E-2</v>
      </c>
      <c r="K195" s="12">
        <f t="shared" si="24"/>
        <v>2.348911371060251E-2</v>
      </c>
      <c r="L195" s="12">
        <f t="shared" si="25"/>
        <v>2.3500333532285599E-2</v>
      </c>
      <c r="M195" s="12">
        <f t="shared" si="26"/>
        <v>16.14655921487325</v>
      </c>
    </row>
    <row r="196" spans="1:13" x14ac:dyDescent="0.25">
      <c r="A196" s="11">
        <v>3.0620000000000398</v>
      </c>
      <c r="B196" s="11">
        <f t="shared" si="18"/>
        <v>16.171297459177694</v>
      </c>
      <c r="D196" s="11">
        <v>3.0620000000000398</v>
      </c>
      <c r="E196" s="11">
        <f t="shared" si="19"/>
        <v>16.171231459986469</v>
      </c>
      <c r="F196" s="11">
        <f t="shared" si="20"/>
        <v>16.17123108088277</v>
      </c>
      <c r="H196" s="11">
        <f t="shared" si="21"/>
        <v>3.0619999999999616</v>
      </c>
      <c r="I196" s="11">
        <f t="shared" si="22"/>
        <v>2.3500333412644209E-2</v>
      </c>
      <c r="J196" s="11">
        <f t="shared" si="23"/>
        <v>2.3488337258341371E-2</v>
      </c>
      <c r="K196" s="11">
        <f t="shared" si="24"/>
        <v>2.3488337448274148E-2</v>
      </c>
      <c r="L196" s="11">
        <f t="shared" si="25"/>
        <v>2.3499575577616987E-2</v>
      </c>
      <c r="M196" s="11">
        <f t="shared" si="26"/>
        <v>16.170051424607166</v>
      </c>
    </row>
    <row r="197" spans="1:13" x14ac:dyDescent="0.25">
      <c r="A197" s="12">
        <v>3.06800000000004</v>
      </c>
      <c r="B197" s="12">
        <f t="shared" si="18"/>
        <v>16.194796996073674</v>
      </c>
      <c r="D197" s="10">
        <v>3.06800000000004</v>
      </c>
      <c r="E197" s="12">
        <f t="shared" si="19"/>
        <v>16.194730619832999</v>
      </c>
      <c r="F197" s="12">
        <f t="shared" si="20"/>
        <v>16.194730240694103</v>
      </c>
      <c r="H197" s="12">
        <f t="shared" si="21"/>
        <v>3.0679999999999614</v>
      </c>
      <c r="I197" s="12">
        <f t="shared" si="22"/>
        <v>2.349957545777898E-2</v>
      </c>
      <c r="J197" s="12">
        <f t="shared" si="23"/>
        <v>2.3487560921770345E-2</v>
      </c>
      <c r="K197" s="12">
        <f t="shared" si="24"/>
        <v>2.3487561112006203E-2</v>
      </c>
      <c r="L197" s="12">
        <f t="shared" si="25"/>
        <v>2.3498817552953025E-2</v>
      </c>
      <c r="M197" s="12">
        <f t="shared" si="26"/>
        <v>16.193542864120214</v>
      </c>
    </row>
    <row r="198" spans="1:13" x14ac:dyDescent="0.25">
      <c r="A198" s="11">
        <v>3.0740000000000398</v>
      </c>
      <c r="B198" s="11">
        <f t="shared" si="18"/>
        <v>16.218295774691796</v>
      </c>
      <c r="D198" s="11">
        <v>3.0740000000000398</v>
      </c>
      <c r="E198" s="11">
        <f t="shared" si="19"/>
        <v>16.218229021378271</v>
      </c>
      <c r="F198" s="11">
        <f t="shared" si="20"/>
        <v>16.218228642204171</v>
      </c>
      <c r="H198" s="11">
        <f t="shared" si="21"/>
        <v>3.0739999999999612</v>
      </c>
      <c r="I198" s="11">
        <f t="shared" si="22"/>
        <v>2.3498817432918331E-2</v>
      </c>
      <c r="J198" s="11">
        <f t="shared" si="23"/>
        <v>2.3486784511247888E-2</v>
      </c>
      <c r="K198" s="11">
        <f t="shared" si="24"/>
        <v>2.3486784701786931E-2</v>
      </c>
      <c r="L198" s="11">
        <f t="shared" si="25"/>
        <v>2.3498059458282958E-2</v>
      </c>
      <c r="M198" s="11">
        <f t="shared" si="26"/>
        <v>16.217033533339759</v>
      </c>
    </row>
    <row r="199" spans="1:13" x14ac:dyDescent="0.25">
      <c r="A199" s="12">
        <v>3.08000000000004</v>
      </c>
      <c r="B199" s="12">
        <f t="shared" si="18"/>
        <v>16.241793794961652</v>
      </c>
      <c r="D199" s="10">
        <v>3.08000000000004</v>
      </c>
      <c r="E199" s="12">
        <f t="shared" si="19"/>
        <v>16.241726664551873</v>
      </c>
      <c r="F199" s="12">
        <f t="shared" si="20"/>
        <v>16.241726285342562</v>
      </c>
      <c r="H199" s="12">
        <f t="shared" si="21"/>
        <v>3.079999999999961</v>
      </c>
      <c r="I199" s="12">
        <f t="shared" si="22"/>
        <v>2.3498059338051512E-2</v>
      </c>
      <c r="J199" s="12">
        <f t="shared" si="23"/>
        <v>2.3486008026762248E-2</v>
      </c>
      <c r="K199" s="12">
        <f t="shared" si="24"/>
        <v>2.3486008217604576E-2</v>
      </c>
      <c r="L199" s="12">
        <f t="shared" si="25"/>
        <v>2.3497301293596038E-2</v>
      </c>
      <c r="M199" s="12">
        <f t="shared" si="26"/>
        <v>16.240523432193157</v>
      </c>
    </row>
    <row r="200" spans="1:13" x14ac:dyDescent="0.25">
      <c r="A200" s="11">
        <v>3.0860000000000398</v>
      </c>
      <c r="B200" s="11">
        <f t="shared" si="18"/>
        <v>16.265291056812817</v>
      </c>
      <c r="D200" s="11">
        <v>3.0860000000000398</v>
      </c>
      <c r="E200" s="11">
        <f t="shared" si="19"/>
        <v>16.26522354928338</v>
      </c>
      <c r="F200" s="11">
        <f t="shared" si="20"/>
        <v>16.265223170038851</v>
      </c>
      <c r="H200" s="11">
        <f t="shared" si="21"/>
        <v>3.0859999999999608</v>
      </c>
      <c r="I200" s="11">
        <f t="shared" si="22"/>
        <v>2.3497301173167773E-2</v>
      </c>
      <c r="J200" s="11">
        <f t="shared" si="23"/>
        <v>2.3485231468301671E-2</v>
      </c>
      <c r="K200" s="11">
        <f t="shared" si="24"/>
        <v>2.3485231659447381E-2</v>
      </c>
      <c r="L200" s="11">
        <f t="shared" si="25"/>
        <v>2.3496543058881506E-2</v>
      </c>
      <c r="M200" s="11">
        <f t="shared" si="26"/>
        <v>16.26401256060775</v>
      </c>
    </row>
    <row r="201" spans="1:13" x14ac:dyDescent="0.25">
      <c r="A201" s="12">
        <v>3.09200000000004</v>
      </c>
      <c r="B201" s="12">
        <f t="shared" si="18"/>
        <v>16.288787560174864</v>
      </c>
      <c r="D201" s="10">
        <v>3.09200000000004</v>
      </c>
      <c r="E201" s="12">
        <f t="shared" si="19"/>
        <v>16.288719675502353</v>
      </c>
      <c r="F201" s="12">
        <f t="shared" si="20"/>
        <v>16.288719296222606</v>
      </c>
      <c r="H201" s="12">
        <f t="shared" si="21"/>
        <v>3.0919999999999606</v>
      </c>
      <c r="I201" s="12">
        <f t="shared" si="22"/>
        <v>2.349654293825636E-2</v>
      </c>
      <c r="J201" s="12">
        <f t="shared" si="23"/>
        <v>2.3484454835854391E-2</v>
      </c>
      <c r="K201" s="12">
        <f t="shared" si="24"/>
        <v>2.3484455027303591E-2</v>
      </c>
      <c r="L201" s="12">
        <f t="shared" si="25"/>
        <v>2.3495784754128606E-2</v>
      </c>
      <c r="M201" s="12">
        <f t="shared" si="26"/>
        <v>16.287500918510865</v>
      </c>
    </row>
    <row r="202" spans="1:13" x14ac:dyDescent="0.25">
      <c r="A202" s="11">
        <v>3.0980000000000398</v>
      </c>
      <c r="B202" s="11">
        <f t="shared" si="18"/>
        <v>16.312283304977353</v>
      </c>
      <c r="D202" s="11">
        <v>3.0980000000000398</v>
      </c>
      <c r="E202" s="11">
        <f t="shared" si="19"/>
        <v>16.312215043138355</v>
      </c>
      <c r="F202" s="11">
        <f t="shared" si="20"/>
        <v>16.312214663823379</v>
      </c>
      <c r="H202" s="11">
        <f t="shared" si="21"/>
        <v>3.0979999999999603</v>
      </c>
      <c r="I202" s="11">
        <f t="shared" si="22"/>
        <v>2.3495784633306514E-2</v>
      </c>
      <c r="J202" s="11">
        <f t="shared" si="23"/>
        <v>2.3483678129408658E-2</v>
      </c>
      <c r="K202" s="11">
        <f t="shared" si="24"/>
        <v>2.3483678321161442E-2</v>
      </c>
      <c r="L202" s="11">
        <f t="shared" si="25"/>
        <v>2.3495026379326579E-2</v>
      </c>
      <c r="M202" s="11">
        <f t="shared" si="26"/>
        <v>16.310988505829826</v>
      </c>
    </row>
    <row r="203" spans="1:13" x14ac:dyDescent="0.25">
      <c r="A203" s="12">
        <v>3.1040000000000401</v>
      </c>
      <c r="B203" s="12">
        <f t="shared" si="18"/>
        <v>16.335778291149825</v>
      </c>
      <c r="D203" s="10">
        <v>3.1040000000000401</v>
      </c>
      <c r="E203" s="12">
        <f t="shared" si="19"/>
        <v>16.335709652120922</v>
      </c>
      <c r="F203" s="12">
        <f t="shared" si="20"/>
        <v>16.335709272770718</v>
      </c>
      <c r="H203" s="12">
        <f t="shared" si="21"/>
        <v>3.1039999999999601</v>
      </c>
      <c r="I203" s="12">
        <f t="shared" si="22"/>
        <v>2.3495026258307471E-2</v>
      </c>
      <c r="J203" s="12">
        <f t="shared" si="23"/>
        <v>2.3482901348952704E-2</v>
      </c>
      <c r="K203" s="12">
        <f t="shared" si="24"/>
        <v>2.3482901541009179E-2</v>
      </c>
      <c r="L203" s="12">
        <f t="shared" si="25"/>
        <v>2.3494267934464658E-2</v>
      </c>
      <c r="M203" s="12">
        <f t="shared" si="26"/>
        <v>16.334475322491944</v>
      </c>
    </row>
    <row r="204" spans="1:13" x14ac:dyDescent="0.25">
      <c r="A204" s="11">
        <v>3.1100000000000398</v>
      </c>
      <c r="B204" s="11">
        <f t="shared" si="18"/>
        <v>16.359272518621822</v>
      </c>
      <c r="D204" s="11">
        <v>3.1100000000000398</v>
      </c>
      <c r="E204" s="11">
        <f t="shared" si="19"/>
        <v>16.359203502379593</v>
      </c>
      <c r="F204" s="11">
        <f t="shared" si="20"/>
        <v>16.359203122994153</v>
      </c>
      <c r="H204" s="11">
        <f t="shared" si="21"/>
        <v>3.1099999999999599</v>
      </c>
      <c r="I204" s="11">
        <f t="shared" si="22"/>
        <v>2.3494267813248475E-2</v>
      </c>
      <c r="J204" s="11">
        <f t="shared" si="23"/>
        <v>2.3482124494474763E-2</v>
      </c>
      <c r="K204" s="11">
        <f t="shared" si="24"/>
        <v>2.348212468683503E-2</v>
      </c>
      <c r="L204" s="11">
        <f t="shared" si="25"/>
        <v>2.3493509419532085E-2</v>
      </c>
      <c r="M204" s="11">
        <f t="shared" si="26"/>
        <v>16.357961368424512</v>
      </c>
    </row>
    <row r="205" spans="1:13" x14ac:dyDescent="0.25">
      <c r="A205" s="12">
        <v>3.1160000000000401</v>
      </c>
      <c r="B205" s="12">
        <f t="shared" si="18"/>
        <v>16.382765987322866</v>
      </c>
      <c r="D205" s="10">
        <v>3.1160000000000401</v>
      </c>
      <c r="E205" s="12">
        <f t="shared" si="19"/>
        <v>16.382696593843889</v>
      </c>
      <c r="F205" s="12">
        <f t="shared" si="20"/>
        <v>16.382696214423202</v>
      </c>
      <c r="H205" s="12">
        <f t="shared" si="21"/>
        <v>3.1159999999999597</v>
      </c>
      <c r="I205" s="12">
        <f t="shared" si="22"/>
        <v>2.3493509298118762E-2</v>
      </c>
      <c r="J205" s="12">
        <f t="shared" si="23"/>
        <v>2.3481347565963071E-2</v>
      </c>
      <c r="K205" s="12">
        <f t="shared" si="24"/>
        <v>2.3481347758627227E-2</v>
      </c>
      <c r="L205" s="12">
        <f t="shared" si="25"/>
        <v>2.349275083451809E-2</v>
      </c>
      <c r="M205" s="12">
        <f t="shared" si="26"/>
        <v>16.381446643554813</v>
      </c>
    </row>
    <row r="206" spans="1:13" x14ac:dyDescent="0.25">
      <c r="A206" s="11">
        <v>3.1220000000000399</v>
      </c>
      <c r="B206" s="11">
        <f t="shared" si="18"/>
        <v>16.406258697182473</v>
      </c>
      <c r="D206" s="11">
        <v>3.1220000000000399</v>
      </c>
      <c r="E206" s="11">
        <f t="shared" si="19"/>
        <v>16.406188926443317</v>
      </c>
      <c r="F206" s="11">
        <f t="shared" si="20"/>
        <v>16.406188546987384</v>
      </c>
      <c r="H206" s="11">
        <f t="shared" si="21"/>
        <v>3.1219999999999595</v>
      </c>
      <c r="I206" s="11">
        <f t="shared" si="22"/>
        <v>2.3492750712907556E-2</v>
      </c>
      <c r="J206" s="11">
        <f t="shared" si="23"/>
        <v>2.3480570563405856E-2</v>
      </c>
      <c r="K206" s="11">
        <f t="shared" si="24"/>
        <v>2.3480570756374001E-2</v>
      </c>
      <c r="L206" s="11">
        <f t="shared" si="25"/>
        <v>2.3491992179411905E-2</v>
      </c>
      <c r="M206" s="11">
        <f t="shared" si="26"/>
        <v>16.404931147810128</v>
      </c>
    </row>
    <row r="207" spans="1:13" x14ac:dyDescent="0.25">
      <c r="A207" s="12">
        <v>3.1280000000000401</v>
      </c>
      <c r="B207" s="12">
        <f t="shared" si="18"/>
        <v>16.429750648130145</v>
      </c>
      <c r="D207" s="10">
        <v>3.1280000000000401</v>
      </c>
      <c r="E207" s="12">
        <f t="shared" si="19"/>
        <v>16.429680500107381</v>
      </c>
      <c r="F207" s="12">
        <f t="shared" si="20"/>
        <v>16.429680120616194</v>
      </c>
      <c r="H207" s="12">
        <f t="shared" si="21"/>
        <v>3.1279999999999593</v>
      </c>
      <c r="I207" s="12">
        <f t="shared" si="22"/>
        <v>2.3491992057604098E-2</v>
      </c>
      <c r="J207" s="12">
        <f t="shared" si="23"/>
        <v>2.3479793486791339E-2</v>
      </c>
      <c r="K207" s="12">
        <f t="shared" si="24"/>
        <v>2.3479793680063581E-2</v>
      </c>
      <c r="L207" s="12">
        <f t="shared" si="25"/>
        <v>2.3491233454202759E-2</v>
      </c>
      <c r="M207" s="12">
        <f t="shared" si="26"/>
        <v>16.428414881117714</v>
      </c>
    </row>
    <row r="208" spans="1:13" x14ac:dyDescent="0.25">
      <c r="A208" s="11">
        <v>3.1340000000000399</v>
      </c>
      <c r="B208" s="11">
        <f t="shared" si="18"/>
        <v>16.453241840095373</v>
      </c>
      <c r="D208" s="11">
        <v>3.1340000000000399</v>
      </c>
      <c r="E208" s="11">
        <f t="shared" si="19"/>
        <v>16.453171314765569</v>
      </c>
      <c r="F208" s="11">
        <f t="shared" si="20"/>
        <v>16.453170935239122</v>
      </c>
      <c r="H208" s="11">
        <f t="shared" si="21"/>
        <v>3.133999999999959</v>
      </c>
      <c r="I208" s="11">
        <f t="shared" si="22"/>
        <v>2.349123333219761E-2</v>
      </c>
      <c r="J208" s="11">
        <f t="shared" si="23"/>
        <v>2.3479016336107751E-2</v>
      </c>
      <c r="K208" s="11">
        <f t="shared" si="24"/>
        <v>2.3479016529684187E-2</v>
      </c>
      <c r="L208" s="11">
        <f t="shared" si="25"/>
        <v>2.3490474658879875E-2</v>
      </c>
      <c r="M208" s="11">
        <f t="shared" si="26"/>
        <v>16.451897843404826</v>
      </c>
    </row>
    <row r="209" spans="1:13" x14ac:dyDescent="0.25">
      <c r="A209" s="12">
        <v>3.1400000000000401</v>
      </c>
      <c r="B209" s="12">
        <f t="shared" si="18"/>
        <v>16.476732273007642</v>
      </c>
      <c r="D209" s="10">
        <v>3.1400000000000401</v>
      </c>
      <c r="E209" s="12">
        <f t="shared" si="19"/>
        <v>16.476661370347358</v>
      </c>
      <c r="F209" s="12">
        <f t="shared" si="20"/>
        <v>16.476660990785646</v>
      </c>
      <c r="H209" s="12">
        <f t="shared" si="21"/>
        <v>3.1399999999999588</v>
      </c>
      <c r="I209" s="12">
        <f t="shared" si="22"/>
        <v>2.3490474536677325E-2</v>
      </c>
      <c r="J209" s="12">
        <f t="shared" si="23"/>
        <v>2.3478239111343311E-2</v>
      </c>
      <c r="K209" s="12">
        <f t="shared" si="24"/>
        <v>2.3478239305224045E-2</v>
      </c>
      <c r="L209" s="12">
        <f t="shared" si="25"/>
        <v>2.3489715793432477E-2</v>
      </c>
      <c r="M209" s="12">
        <f t="shared" si="26"/>
        <v>16.4753800345987</v>
      </c>
    </row>
    <row r="210" spans="1:13" x14ac:dyDescent="0.25">
      <c r="A210" s="11">
        <v>3.1460000000000399</v>
      </c>
      <c r="B210" s="11">
        <f t="shared" si="18"/>
        <v>16.500221946796419</v>
      </c>
      <c r="D210" s="11">
        <v>3.1460000000000399</v>
      </c>
      <c r="E210" s="11">
        <f t="shared" si="19"/>
        <v>16.500150666782215</v>
      </c>
      <c r="F210" s="11">
        <f t="shared" si="20"/>
        <v>16.500150287185235</v>
      </c>
      <c r="H210" s="11">
        <f t="shared" si="21"/>
        <v>3.1459999999999586</v>
      </c>
      <c r="I210" s="11">
        <f t="shared" si="22"/>
        <v>2.348971567103246E-2</v>
      </c>
      <c r="J210" s="11">
        <f t="shared" si="23"/>
        <v>2.347746181248624E-2</v>
      </c>
      <c r="K210" s="11">
        <f t="shared" si="24"/>
        <v>2.3477462006671373E-2</v>
      </c>
      <c r="L210" s="11">
        <f t="shared" si="25"/>
        <v>2.3488956857849796E-2</v>
      </c>
      <c r="M210" s="11">
        <f t="shared" si="26"/>
        <v>16.498861454626567</v>
      </c>
    </row>
    <row r="211" spans="1:13" x14ac:dyDescent="0.25">
      <c r="A211" s="12">
        <v>3.1520000000000401</v>
      </c>
      <c r="B211" s="12">
        <f t="shared" si="18"/>
        <v>16.523710861391166</v>
      </c>
      <c r="D211" s="10">
        <v>3.1520000000000401</v>
      </c>
      <c r="E211" s="12">
        <f t="shared" si="19"/>
        <v>16.523639203999601</v>
      </c>
      <c r="F211" s="12">
        <f t="shared" si="20"/>
        <v>16.523638824367342</v>
      </c>
      <c r="H211" s="12">
        <f t="shared" si="21"/>
        <v>3.1519999999999584</v>
      </c>
      <c r="I211" s="12">
        <f t="shared" si="22"/>
        <v>2.3488956735252239E-2</v>
      </c>
      <c r="J211" s="12">
        <f t="shared" si="23"/>
        <v>2.3476684439524748E-2</v>
      </c>
      <c r="K211" s="12">
        <f t="shared" si="24"/>
        <v>2.347668463401438E-2</v>
      </c>
      <c r="L211" s="12">
        <f t="shared" si="25"/>
        <v>2.3488197852121039E-2</v>
      </c>
      <c r="M211" s="12">
        <f t="shared" si="26"/>
        <v>16.522342103415642</v>
      </c>
    </row>
    <row r="212" spans="1:13" x14ac:dyDescent="0.25">
      <c r="A212" s="11">
        <v>3.1580000000000399</v>
      </c>
      <c r="B212" s="11">
        <f t="shared" si="18"/>
        <v>16.547199016721329</v>
      </c>
      <c r="D212" s="11">
        <v>3.1580000000000399</v>
      </c>
      <c r="E212" s="11">
        <f t="shared" si="19"/>
        <v>16.547126981928955</v>
      </c>
      <c r="F212" s="11">
        <f t="shared" si="20"/>
        <v>16.547126602261415</v>
      </c>
      <c r="H212" s="11">
        <f t="shared" si="21"/>
        <v>3.1579999999999582</v>
      </c>
      <c r="I212" s="11">
        <f t="shared" si="22"/>
        <v>2.3488197729325883E-2</v>
      </c>
      <c r="J212" s="11">
        <f t="shared" si="23"/>
        <v>2.3475906992447056E-2</v>
      </c>
      <c r="K212" s="11">
        <f t="shared" si="24"/>
        <v>2.3475907187241289E-2</v>
      </c>
      <c r="L212" s="11">
        <f t="shared" si="25"/>
        <v>2.3487438776235429E-2</v>
      </c>
      <c r="M212" s="11">
        <f t="shared" si="26"/>
        <v>16.54582198089313</v>
      </c>
    </row>
    <row r="213" spans="1:13" x14ac:dyDescent="0.25">
      <c r="A213" s="12">
        <v>3.1640000000000401</v>
      </c>
      <c r="B213" s="12">
        <f t="shared" ref="B213:B276" si="27">B212+(P$17*(4-(B212/(200-(2*A212)))))</f>
        <v>16.570686412716352</v>
      </c>
      <c r="D213" s="10">
        <v>3.1640000000000401</v>
      </c>
      <c r="E213" s="12">
        <f t="shared" si="19"/>
        <v>16.570614000499713</v>
      </c>
      <c r="F213" s="12">
        <f t="shared" si="20"/>
        <v>16.570613620796887</v>
      </c>
      <c r="H213" s="12">
        <f t="shared" si="21"/>
        <v>3.163999999999958</v>
      </c>
      <c r="I213" s="12">
        <f t="shared" si="22"/>
        <v>2.3487438653242609E-2</v>
      </c>
      <c r="J213" s="12">
        <f t="shared" si="23"/>
        <v>2.3475129471241373E-2</v>
      </c>
      <c r="K213" s="12">
        <f t="shared" si="24"/>
        <v>2.3475129666340307E-2</v>
      </c>
      <c r="L213" s="12">
        <f t="shared" si="25"/>
        <v>2.3486679630182181E-2</v>
      </c>
      <c r="M213" s="12">
        <f t="shared" si="26"/>
        <v>16.569301086986229</v>
      </c>
    </row>
    <row r="214" spans="1:13" x14ac:dyDescent="0.25">
      <c r="A214" s="11">
        <v>3.1700000000000399</v>
      </c>
      <c r="B214" s="11">
        <f t="shared" si="27"/>
        <v>16.594173049305656</v>
      </c>
      <c r="D214" s="11">
        <v>3.1700000000000399</v>
      </c>
      <c r="E214" s="11">
        <f t="shared" ref="E214:E277" si="28">F213+(P$17*(4-(F213/(200-(2*D213)))))</f>
        <v>16.594100259641301</v>
      </c>
      <c r="F214" s="11">
        <f t="shared" ref="F214:F277" si="29">F213+((P$17/2)*((4-(F213/(200-(2*D213))))+(4-(E214/(200-(2*D214))))))</f>
        <v>16.594099879903187</v>
      </c>
      <c r="H214" s="11">
        <f t="shared" ref="H214:H277" si="30">H213+P$17</f>
        <v>3.1699999999999577</v>
      </c>
      <c r="I214" s="11">
        <f t="shared" ref="I214:I277" si="31">P$17*(4-(M213/(200-(2*H213))))</f>
        <v>2.3486679506991629E-2</v>
      </c>
      <c r="J214" s="11">
        <f t="shared" ref="J214:J277" si="32">P$17*(4-(((M213+(I214/2))/(200-(2*(H213+$D$53))))))</f>
        <v>2.3474351875895902E-2</v>
      </c>
      <c r="K214" s="11">
        <f t="shared" ref="K214:K277" si="33">P$17*(4-((M213+(J214/2))/(200-(2*(H213+$D$53)))))</f>
        <v>2.347435207129964E-2</v>
      </c>
      <c r="L214" s="11">
        <f t="shared" ref="L214:L277" si="34">P$17*(4-((M213+K214)/(200-(2*(H214+$C$53)))))</f>
        <v>2.3485920413950506E-2</v>
      </c>
      <c r="M214" s="11">
        <f t="shared" ref="M214:M277" si="35">M213+(1/6*(I214+(2*J214)+(2*K214)+L214))</f>
        <v>16.592779421622119</v>
      </c>
    </row>
    <row r="215" spans="1:13" x14ac:dyDescent="0.25">
      <c r="A215" s="12">
        <v>3.1760000000000401</v>
      </c>
      <c r="B215" s="12">
        <f t="shared" si="27"/>
        <v>16.61765892641866</v>
      </c>
      <c r="D215" s="10">
        <v>3.1760000000000401</v>
      </c>
      <c r="E215" s="12">
        <f t="shared" si="28"/>
        <v>16.617585759283134</v>
      </c>
      <c r="F215" s="12">
        <f t="shared" si="29"/>
        <v>16.61758537950972</v>
      </c>
      <c r="H215" s="12">
        <f t="shared" si="30"/>
        <v>3.1759999999999575</v>
      </c>
      <c r="I215" s="12">
        <f t="shared" si="31"/>
        <v>2.3485920290562155E-2</v>
      </c>
      <c r="J215" s="12">
        <f t="shared" si="32"/>
        <v>2.3473574206398853E-2</v>
      </c>
      <c r="K215" s="12">
        <f t="shared" si="33"/>
        <v>2.3473574402107497E-2</v>
      </c>
      <c r="L215" s="12">
        <f t="shared" si="34"/>
        <v>2.3485161127529616E-2</v>
      </c>
      <c r="M215" s="12">
        <f t="shared" si="35"/>
        <v>16.616256984727968</v>
      </c>
    </row>
    <row r="216" spans="1:13" x14ac:dyDescent="0.25">
      <c r="A216" s="11">
        <v>3.1820000000000399</v>
      </c>
      <c r="B216" s="11">
        <f t="shared" si="27"/>
        <v>16.641144043984767</v>
      </c>
      <c r="D216" s="11">
        <v>3.1820000000000399</v>
      </c>
      <c r="E216" s="11">
        <f t="shared" si="28"/>
        <v>16.641070499354608</v>
      </c>
      <c r="F216" s="11">
        <f t="shared" si="29"/>
        <v>16.641070119545894</v>
      </c>
      <c r="H216" s="11">
        <f t="shared" si="30"/>
        <v>3.1819999999999573</v>
      </c>
      <c r="I216" s="11">
        <f t="shared" si="31"/>
        <v>2.3485161003943406E-2</v>
      </c>
      <c r="J216" s="11">
        <f t="shared" si="32"/>
        <v>2.3472796462738432E-2</v>
      </c>
      <c r="K216" s="11">
        <f t="shared" si="33"/>
        <v>2.3472796658752081E-2</v>
      </c>
      <c r="L216" s="11">
        <f t="shared" si="34"/>
        <v>2.3484401770908714E-2</v>
      </c>
      <c r="M216" s="11">
        <f t="shared" si="35"/>
        <v>16.639733776230941</v>
      </c>
    </row>
    <row r="217" spans="1:13" x14ac:dyDescent="0.25">
      <c r="A217" s="12">
        <v>3.1880000000000401</v>
      </c>
      <c r="B217" s="12">
        <f t="shared" si="27"/>
        <v>16.664628401933371</v>
      </c>
      <c r="D217" s="10">
        <v>3.1880000000000401</v>
      </c>
      <c r="E217" s="12">
        <f t="shared" si="28"/>
        <v>16.664554479785121</v>
      </c>
      <c r="F217" s="12">
        <f t="shared" si="29"/>
        <v>16.664554099941096</v>
      </c>
      <c r="H217" s="12">
        <f t="shared" si="30"/>
        <v>3.1879999999999571</v>
      </c>
      <c r="I217" s="12">
        <f t="shared" si="31"/>
        <v>2.3484401647124578E-2</v>
      </c>
      <c r="J217" s="12">
        <f t="shared" si="32"/>
        <v>2.3472018644902833E-2</v>
      </c>
      <c r="K217" s="12">
        <f t="shared" si="33"/>
        <v>2.3472018841221593E-2</v>
      </c>
      <c r="L217" s="12">
        <f t="shared" si="34"/>
        <v>2.3483642344077012E-2</v>
      </c>
      <c r="M217" s="12">
        <f t="shared" si="35"/>
        <v>16.663209796058183</v>
      </c>
    </row>
    <row r="218" spans="1:13" x14ac:dyDescent="0.25">
      <c r="A218" s="11">
        <v>3.1940000000000501</v>
      </c>
      <c r="B218" s="11">
        <f t="shared" si="27"/>
        <v>16.688112000193858</v>
      </c>
      <c r="D218" s="11">
        <v>3.1940000000000501</v>
      </c>
      <c r="E218" s="11">
        <f t="shared" si="28"/>
        <v>16.688037700504044</v>
      </c>
      <c r="F218" s="11">
        <f t="shared" si="29"/>
        <v>16.688037320624709</v>
      </c>
      <c r="H218" s="11">
        <f t="shared" si="30"/>
        <v>3.1939999999999569</v>
      </c>
      <c r="I218" s="11">
        <f t="shared" si="31"/>
        <v>2.3483642220094879E-2</v>
      </c>
      <c r="J218" s="11">
        <f t="shared" si="32"/>
        <v>2.3471240752880256E-2</v>
      </c>
      <c r="K218" s="11">
        <f t="shared" si="33"/>
        <v>2.347124094950423E-2</v>
      </c>
      <c r="L218" s="11">
        <f t="shared" si="34"/>
        <v>2.3482882847023708E-2</v>
      </c>
      <c r="M218" s="11">
        <f t="shared" si="35"/>
        <v>16.68668504413683</v>
      </c>
    </row>
    <row r="219" spans="1:13" x14ac:dyDescent="0.25">
      <c r="A219" s="12">
        <v>3.2000000000000499</v>
      </c>
      <c r="B219" s="12">
        <f t="shared" si="27"/>
        <v>16.711594838695596</v>
      </c>
      <c r="D219" s="10">
        <v>3.2000000000000499</v>
      </c>
      <c r="E219" s="12">
        <f t="shared" si="28"/>
        <v>16.711520161440756</v>
      </c>
      <c r="F219" s="12">
        <f t="shared" si="29"/>
        <v>16.711519781526096</v>
      </c>
      <c r="H219" s="12">
        <f t="shared" si="30"/>
        <v>3.1999999999999567</v>
      </c>
      <c r="I219" s="12">
        <f t="shared" si="31"/>
        <v>2.3482882722843518E-2</v>
      </c>
      <c r="J219" s="12">
        <f t="shared" si="32"/>
        <v>2.3470462786658902E-2</v>
      </c>
      <c r="K219" s="12">
        <f t="shared" si="33"/>
        <v>2.3470462983588184E-2</v>
      </c>
      <c r="L219" s="12">
        <f t="shared" si="34"/>
        <v>2.3482123279738004E-2</v>
      </c>
      <c r="M219" s="12">
        <f t="shared" si="35"/>
        <v>16.710159520394008</v>
      </c>
    </row>
    <row r="220" spans="1:13" x14ac:dyDescent="0.25">
      <c r="A220" s="11">
        <v>3.2060000000000501</v>
      </c>
      <c r="B220" s="11">
        <f t="shared" si="27"/>
        <v>16.735076917367952</v>
      </c>
      <c r="D220" s="11">
        <v>3.2060000000000501</v>
      </c>
      <c r="E220" s="11">
        <f t="shared" si="28"/>
        <v>16.735001862524602</v>
      </c>
      <c r="F220" s="11">
        <f t="shared" si="29"/>
        <v>16.735001482574621</v>
      </c>
      <c r="H220" s="11">
        <f t="shared" si="30"/>
        <v>3.2059999999999564</v>
      </c>
      <c r="I220" s="11">
        <f t="shared" si="31"/>
        <v>2.3482123155359691E-2</v>
      </c>
      <c r="J220" s="11">
        <f t="shared" si="32"/>
        <v>2.3469684746226953E-2</v>
      </c>
      <c r="K220" s="11">
        <f t="shared" si="33"/>
        <v>2.3469684943461654E-2</v>
      </c>
      <c r="L220" s="11">
        <f t="shared" si="34"/>
        <v>2.34813636422091E-2</v>
      </c>
      <c r="M220" s="11">
        <f t="shared" si="35"/>
        <v>16.733633224756833</v>
      </c>
    </row>
    <row r="221" spans="1:13" x14ac:dyDescent="0.25">
      <c r="A221" s="12">
        <v>3.2120000000000499</v>
      </c>
      <c r="B221" s="12">
        <f t="shared" si="27"/>
        <v>16.758558236140271</v>
      </c>
      <c r="D221" s="10">
        <v>3.2120000000000499</v>
      </c>
      <c r="E221" s="12">
        <f t="shared" si="28"/>
        <v>16.758482803684942</v>
      </c>
      <c r="F221" s="12">
        <f t="shared" si="29"/>
        <v>16.758482423699629</v>
      </c>
      <c r="H221" s="12">
        <f t="shared" si="30"/>
        <v>3.2119999999999562</v>
      </c>
      <c r="I221" s="12">
        <f t="shared" si="31"/>
        <v>2.3481363517632595E-2</v>
      </c>
      <c r="J221" s="12">
        <f t="shared" si="32"/>
        <v>2.3468906631572608E-2</v>
      </c>
      <c r="K221" s="12">
        <f t="shared" si="33"/>
        <v>2.3468906829112825E-2</v>
      </c>
      <c r="L221" s="12">
        <f t="shared" si="34"/>
        <v>2.3480603934426192E-2</v>
      </c>
      <c r="M221" s="12">
        <f t="shared" si="35"/>
        <v>16.757106157152403</v>
      </c>
    </row>
    <row r="222" spans="1:13" x14ac:dyDescent="0.25">
      <c r="A222" s="11">
        <v>3.2180000000000502</v>
      </c>
      <c r="B222" s="11">
        <f t="shared" si="27"/>
        <v>16.782038794941894</v>
      </c>
      <c r="D222" s="11">
        <v>3.2180000000000502</v>
      </c>
      <c r="E222" s="11">
        <f t="shared" si="28"/>
        <v>16.781962984851102</v>
      </c>
      <c r="F222" s="11">
        <f t="shared" si="29"/>
        <v>16.781962604830458</v>
      </c>
      <c r="H222" s="11">
        <f t="shared" si="30"/>
        <v>3.217999999999956</v>
      </c>
      <c r="I222" s="11">
        <f t="shared" si="31"/>
        <v>2.3480603809651432E-2</v>
      </c>
      <c r="J222" s="11">
        <f t="shared" si="32"/>
        <v>2.346812844268405E-2</v>
      </c>
      <c r="K222" s="11">
        <f t="shared" si="33"/>
        <v>2.3468128640529887E-2</v>
      </c>
      <c r="L222" s="11">
        <f t="shared" si="34"/>
        <v>2.3479844156378472E-2</v>
      </c>
      <c r="M222" s="11">
        <f t="shared" si="35"/>
        <v>16.780578317507814</v>
      </c>
    </row>
    <row r="223" spans="1:13" x14ac:dyDescent="0.25">
      <c r="A223" s="12">
        <v>3.2240000000000499</v>
      </c>
      <c r="B223" s="12">
        <f t="shared" si="27"/>
        <v>16.80551859370215</v>
      </c>
      <c r="D223" s="10">
        <v>3.2240000000000499</v>
      </c>
      <c r="E223" s="12">
        <f t="shared" si="28"/>
        <v>16.805442405952416</v>
      </c>
      <c r="F223" s="12">
        <f t="shared" si="29"/>
        <v>16.805442025896429</v>
      </c>
      <c r="H223" s="12">
        <f t="shared" si="30"/>
        <v>3.2239999999999558</v>
      </c>
      <c r="I223" s="12">
        <f t="shared" si="31"/>
        <v>2.3479844031405392E-2</v>
      </c>
      <c r="J223" s="12">
        <f t="shared" si="32"/>
        <v>2.3467350179549467E-2</v>
      </c>
      <c r="K223" s="12">
        <f t="shared" si="33"/>
        <v>2.3467350377701021E-2</v>
      </c>
      <c r="L223" s="12">
        <f t="shared" si="34"/>
        <v>2.3479084308055131E-2</v>
      </c>
      <c r="M223" s="12">
        <f t="shared" si="35"/>
        <v>16.804049705750142</v>
      </c>
    </row>
    <row r="224" spans="1:13" x14ac:dyDescent="0.25">
      <c r="A224" s="11">
        <v>3.2300000000000502</v>
      </c>
      <c r="B224" s="11">
        <f t="shared" si="27"/>
        <v>16.828997632350358</v>
      </c>
      <c r="D224" s="11">
        <v>3.2300000000000502</v>
      </c>
      <c r="E224" s="11">
        <f t="shared" si="28"/>
        <v>16.828921066918195</v>
      </c>
      <c r="F224" s="11">
        <f t="shared" si="29"/>
        <v>16.828920686826859</v>
      </c>
      <c r="H224" s="11">
        <f t="shared" si="30"/>
        <v>3.2299999999999556</v>
      </c>
      <c r="I224" s="11">
        <f t="shared" si="31"/>
        <v>2.3479084182883664E-2</v>
      </c>
      <c r="J224" s="11">
        <f t="shared" si="32"/>
        <v>2.3466571842157037E-2</v>
      </c>
      <c r="K224" s="11">
        <f t="shared" si="33"/>
        <v>2.3466572040614413E-2</v>
      </c>
      <c r="L224" s="11">
        <f t="shared" si="34"/>
        <v>2.3478324389445363E-2</v>
      </c>
      <c r="M224" s="11">
        <f t="shared" si="35"/>
        <v>16.827520321806453</v>
      </c>
    </row>
    <row r="225" spans="1:13" x14ac:dyDescent="0.25">
      <c r="A225" s="12">
        <v>3.2360000000000499</v>
      </c>
      <c r="B225" s="12">
        <f t="shared" si="27"/>
        <v>16.852475910815823</v>
      </c>
      <c r="D225" s="10">
        <v>3.2360000000000499</v>
      </c>
      <c r="E225" s="12">
        <f t="shared" si="28"/>
        <v>16.852398967677736</v>
      </c>
      <c r="F225" s="12">
        <f t="shared" si="29"/>
        <v>16.85239858755105</v>
      </c>
      <c r="H225" s="12">
        <f t="shared" si="30"/>
        <v>3.2359999999999554</v>
      </c>
      <c r="I225" s="12">
        <f t="shared" si="31"/>
        <v>2.3478324264075444E-2</v>
      </c>
      <c r="J225" s="12">
        <f t="shared" si="32"/>
        <v>2.346579343049494E-2</v>
      </c>
      <c r="K225" s="12">
        <f t="shared" si="33"/>
        <v>2.3465793629258241E-2</v>
      </c>
      <c r="L225" s="12">
        <f t="shared" si="34"/>
        <v>2.3477564400538352E-2</v>
      </c>
      <c r="M225" s="12">
        <f t="shared" si="35"/>
        <v>16.850990165603807</v>
      </c>
    </row>
    <row r="226" spans="1:13" x14ac:dyDescent="0.25">
      <c r="A226" s="11">
        <v>3.2420000000000502</v>
      </c>
      <c r="B226" s="11">
        <f t="shared" si="27"/>
        <v>16.875953429027838</v>
      </c>
      <c r="D226" s="11">
        <v>3.2420000000000502</v>
      </c>
      <c r="E226" s="11">
        <f t="shared" si="28"/>
        <v>16.875876108160341</v>
      </c>
      <c r="F226" s="11">
        <f t="shared" si="29"/>
        <v>16.875875727998295</v>
      </c>
      <c r="H226" s="11">
        <f t="shared" si="30"/>
        <v>3.2419999999999551</v>
      </c>
      <c r="I226" s="11">
        <f t="shared" si="31"/>
        <v>2.3477564274969914E-2</v>
      </c>
      <c r="J226" s="11">
        <f t="shared" si="32"/>
        <v>2.3465014944551357E-2</v>
      </c>
      <c r="K226" s="11">
        <f t="shared" si="33"/>
        <v>2.3465015143620684E-2</v>
      </c>
      <c r="L226" s="11">
        <f t="shared" si="34"/>
        <v>2.3476804341323279E-2</v>
      </c>
      <c r="M226" s="11">
        <f t="shared" si="35"/>
        <v>16.874459237069246</v>
      </c>
    </row>
    <row r="227" spans="1:13" x14ac:dyDescent="0.25">
      <c r="A227" s="12">
        <v>3.24800000000005</v>
      </c>
      <c r="B227" s="12">
        <f t="shared" si="27"/>
        <v>16.899430186915691</v>
      </c>
      <c r="D227" s="10">
        <v>3.24800000000005</v>
      </c>
      <c r="E227" s="12">
        <f t="shared" si="28"/>
        <v>16.899352488295282</v>
      </c>
      <c r="F227" s="12">
        <f t="shared" si="29"/>
        <v>16.899352108097876</v>
      </c>
      <c r="H227" s="12">
        <f t="shared" si="30"/>
        <v>3.2479999999999549</v>
      </c>
      <c r="I227" s="12">
        <f t="shared" si="31"/>
        <v>2.3476804215556257E-2</v>
      </c>
      <c r="J227" s="12">
        <f t="shared" si="32"/>
        <v>2.3464236384314455E-2</v>
      </c>
      <c r="K227" s="12">
        <f t="shared" si="33"/>
        <v>2.3464236583689912E-2</v>
      </c>
      <c r="L227" s="12">
        <f t="shared" si="34"/>
        <v>2.3476044211789331E-2</v>
      </c>
      <c r="M227" s="12">
        <f t="shared" si="35"/>
        <v>16.897927536129806</v>
      </c>
    </row>
    <row r="228" spans="1:13" x14ac:dyDescent="0.25">
      <c r="A228" s="11">
        <v>3.2540000000000502</v>
      </c>
      <c r="B228" s="11">
        <f t="shared" si="27"/>
        <v>16.922906184408653</v>
      </c>
      <c r="D228" s="11">
        <v>3.2540000000000502</v>
      </c>
      <c r="E228" s="11">
        <f t="shared" si="28"/>
        <v>16.922828108011839</v>
      </c>
      <c r="F228" s="11">
        <f t="shared" si="29"/>
        <v>16.922827727779062</v>
      </c>
      <c r="H228" s="11">
        <f t="shared" si="30"/>
        <v>3.2539999999999547</v>
      </c>
      <c r="I228" s="11">
        <f t="shared" si="31"/>
        <v>2.3476044085823659E-2</v>
      </c>
      <c r="J228" s="11">
        <f t="shared" si="32"/>
        <v>2.3463457749772411E-2</v>
      </c>
      <c r="K228" s="11">
        <f t="shared" si="33"/>
        <v>2.3463457949454095E-2</v>
      </c>
      <c r="L228" s="11">
        <f t="shared" si="34"/>
        <v>2.3475284011925685E-2</v>
      </c>
      <c r="M228" s="11">
        <f t="shared" si="35"/>
        <v>16.921395062712506</v>
      </c>
    </row>
    <row r="229" spans="1:13" x14ac:dyDescent="0.25">
      <c r="A229" s="12">
        <v>3.26000000000005</v>
      </c>
      <c r="B229" s="12">
        <f t="shared" si="27"/>
        <v>16.946381421435991</v>
      </c>
      <c r="D229" s="10">
        <v>3.26000000000005</v>
      </c>
      <c r="E229" s="12">
        <f t="shared" si="28"/>
        <v>16.946302967239262</v>
      </c>
      <c r="F229" s="12">
        <f t="shared" si="29"/>
        <v>16.946302586971115</v>
      </c>
      <c r="H229" s="12">
        <f t="shared" si="30"/>
        <v>3.2599999999999545</v>
      </c>
      <c r="I229" s="12">
        <f t="shared" si="31"/>
        <v>2.3475283885761297E-2</v>
      </c>
      <c r="J229" s="12">
        <f t="shared" si="32"/>
        <v>2.3462679040913394E-2</v>
      </c>
      <c r="K229" s="12">
        <f t="shared" si="33"/>
        <v>2.346267924090141E-2</v>
      </c>
      <c r="L229" s="12">
        <f t="shared" si="34"/>
        <v>2.3474523741721518E-2</v>
      </c>
      <c r="M229" s="12">
        <f t="shared" si="35"/>
        <v>16.944861816744357</v>
      </c>
    </row>
    <row r="230" spans="1:13" x14ac:dyDescent="0.25">
      <c r="A230" s="11">
        <v>3.2660000000000502</v>
      </c>
      <c r="B230" s="11">
        <f t="shared" si="27"/>
        <v>16.969855897926951</v>
      </c>
      <c r="D230" s="11">
        <v>3.2660000000000502</v>
      </c>
      <c r="E230" s="11">
        <f t="shared" si="28"/>
        <v>16.969777065906808</v>
      </c>
      <c r="F230" s="11">
        <f t="shared" si="29"/>
        <v>16.969776685603279</v>
      </c>
      <c r="H230" s="11">
        <f t="shared" si="30"/>
        <v>3.2659999999999543</v>
      </c>
      <c r="I230" s="11">
        <f t="shared" si="31"/>
        <v>2.3474523615358352E-2</v>
      </c>
      <c r="J230" s="11">
        <f t="shared" si="32"/>
        <v>2.3461900257725564E-2</v>
      </c>
      <c r="K230" s="11">
        <f t="shared" si="33"/>
        <v>2.3461900458020019E-2</v>
      </c>
      <c r="L230" s="11">
        <f t="shared" si="34"/>
        <v>2.3473763401166012E-2</v>
      </c>
      <c r="M230" s="11">
        <f t="shared" si="35"/>
        <v>16.968327798152359</v>
      </c>
    </row>
    <row r="231" spans="1:13" x14ac:dyDescent="0.25">
      <c r="A231" s="12">
        <v>3.27200000000005</v>
      </c>
      <c r="B231" s="12">
        <f t="shared" si="27"/>
        <v>16.993329613810779</v>
      </c>
      <c r="D231" s="10">
        <v>3.27200000000005</v>
      </c>
      <c r="E231" s="12">
        <f t="shared" si="28"/>
        <v>16.993250403943708</v>
      </c>
      <c r="F231" s="12">
        <f t="shared" si="29"/>
        <v>16.993250023604794</v>
      </c>
      <c r="H231" s="12">
        <f t="shared" si="30"/>
        <v>3.2719999999999541</v>
      </c>
      <c r="I231" s="12">
        <f t="shared" si="31"/>
        <v>2.3473763274603997E-2</v>
      </c>
      <c r="J231" s="12">
        <f t="shared" si="32"/>
        <v>2.3461121400197092E-2</v>
      </c>
      <c r="K231" s="12">
        <f t="shared" si="33"/>
        <v>2.3461121600798083E-2</v>
      </c>
      <c r="L231" s="12">
        <f t="shared" si="34"/>
        <v>2.3473002990248331E-2</v>
      </c>
      <c r="M231" s="12">
        <f t="shared" si="35"/>
        <v>16.991793006863499</v>
      </c>
    </row>
    <row r="232" spans="1:13" x14ac:dyDescent="0.25">
      <c r="A232" s="11">
        <v>3.2780000000000502</v>
      </c>
      <c r="B232" s="11">
        <f t="shared" si="27"/>
        <v>17.016802569016704</v>
      </c>
      <c r="D232" s="11">
        <v>3.2780000000000502</v>
      </c>
      <c r="E232" s="11">
        <f t="shared" si="28"/>
        <v>17.016722981279191</v>
      </c>
      <c r="F232" s="11">
        <f t="shared" si="29"/>
        <v>17.016722600904888</v>
      </c>
      <c r="H232" s="11">
        <f t="shared" si="30"/>
        <v>3.2779999999999538</v>
      </c>
      <c r="I232" s="11">
        <f t="shared" si="31"/>
        <v>2.3473002863487403E-2</v>
      </c>
      <c r="J232" s="11">
        <f t="shared" si="32"/>
        <v>2.3460342468316134E-2</v>
      </c>
      <c r="K232" s="11">
        <f t="shared" si="33"/>
        <v>2.3460342669223762E-2</v>
      </c>
      <c r="L232" s="11">
        <f t="shared" si="34"/>
        <v>2.3472242508957651E-2</v>
      </c>
      <c r="M232" s="11">
        <f t="shared" si="35"/>
        <v>17.015257442804753</v>
      </c>
    </row>
    <row r="233" spans="1:13" x14ac:dyDescent="0.25">
      <c r="A233" s="12">
        <v>3.28400000000005</v>
      </c>
      <c r="B233" s="12">
        <f t="shared" si="27"/>
        <v>17.040274763473942</v>
      </c>
      <c r="D233" s="10">
        <v>3.28400000000005</v>
      </c>
      <c r="E233" s="12">
        <f t="shared" si="28"/>
        <v>17.040194797842474</v>
      </c>
      <c r="F233" s="12">
        <f t="shared" si="29"/>
        <v>17.040194417432776</v>
      </c>
      <c r="H233" s="12">
        <f t="shared" si="30"/>
        <v>3.2839999999999536</v>
      </c>
      <c r="I233" s="12">
        <f t="shared" si="31"/>
        <v>2.3472242381997743E-2</v>
      </c>
      <c r="J233" s="12">
        <f t="shared" si="32"/>
        <v>2.3459563462070853E-2</v>
      </c>
      <c r="K233" s="12">
        <f t="shared" si="33"/>
        <v>2.3459563663285225E-2</v>
      </c>
      <c r="L233" s="12">
        <f t="shared" si="34"/>
        <v>2.3471481957283137E-2</v>
      </c>
      <c r="M233" s="12">
        <f t="shared" si="35"/>
        <v>17.038721105903086</v>
      </c>
    </row>
    <row r="234" spans="1:13" x14ac:dyDescent="0.25">
      <c r="A234" s="11">
        <v>3.2900000000000502</v>
      </c>
      <c r="B234" s="11">
        <f t="shared" si="27"/>
        <v>17.063746197111701</v>
      </c>
      <c r="D234" s="11">
        <v>3.2900000000000502</v>
      </c>
      <c r="E234" s="11">
        <f t="shared" si="28"/>
        <v>17.06366585356276</v>
      </c>
      <c r="F234" s="11">
        <f t="shared" si="29"/>
        <v>17.063665473117659</v>
      </c>
      <c r="H234" s="11">
        <f t="shared" si="30"/>
        <v>3.2899999999999534</v>
      </c>
      <c r="I234" s="11">
        <f t="shared" si="31"/>
        <v>2.3471481830124187E-2</v>
      </c>
      <c r="J234" s="11">
        <f t="shared" si="32"/>
        <v>2.34587843814494E-2</v>
      </c>
      <c r="K234" s="11">
        <f t="shared" si="33"/>
        <v>2.3458784582970613E-2</v>
      </c>
      <c r="L234" s="11">
        <f t="shared" si="34"/>
        <v>2.3470721335213957E-2</v>
      </c>
      <c r="M234" s="11">
        <f t="shared" si="35"/>
        <v>17.062183996085448</v>
      </c>
    </row>
    <row r="235" spans="1:13" x14ac:dyDescent="0.25">
      <c r="A235" s="12">
        <v>3.29600000000005</v>
      </c>
      <c r="B235" s="12">
        <f t="shared" si="27"/>
        <v>17.08721686985918</v>
      </c>
      <c r="D235" s="10">
        <v>3.29600000000005</v>
      </c>
      <c r="E235" s="12">
        <f t="shared" si="28"/>
        <v>17.087136148369243</v>
      </c>
      <c r="F235" s="12">
        <f t="shared" si="29"/>
        <v>17.087135767888736</v>
      </c>
      <c r="H235" s="12">
        <f t="shared" si="30"/>
        <v>3.2959999999999532</v>
      </c>
      <c r="I235" s="12">
        <f t="shared" si="31"/>
        <v>2.3470721207855899E-2</v>
      </c>
      <c r="J235" s="12">
        <f t="shared" si="32"/>
        <v>2.345800522643993E-2</v>
      </c>
      <c r="K235" s="12">
        <f t="shared" si="33"/>
        <v>2.3458005428268092E-2</v>
      </c>
      <c r="L235" s="12">
        <f t="shared" si="34"/>
        <v>2.3469960642739277E-2</v>
      </c>
      <c r="M235" s="12">
        <f t="shared" si="35"/>
        <v>17.085646113278784</v>
      </c>
    </row>
    <row r="236" spans="1:13" x14ac:dyDescent="0.25">
      <c r="A236" s="11">
        <v>3.3020000000000498</v>
      </c>
      <c r="B236" s="11">
        <f t="shared" si="27"/>
        <v>17.110686781645562</v>
      </c>
      <c r="D236" s="11">
        <v>3.3020000000000498</v>
      </c>
      <c r="E236" s="11">
        <f t="shared" si="28"/>
        <v>17.110605682191107</v>
      </c>
      <c r="F236" s="11">
        <f t="shared" si="29"/>
        <v>17.110605301675182</v>
      </c>
      <c r="H236" s="11">
        <f t="shared" si="30"/>
        <v>3.301999999999953</v>
      </c>
      <c r="I236" s="11">
        <f t="shared" si="31"/>
        <v>2.3469960515182037E-2</v>
      </c>
      <c r="J236" s="11">
        <f t="shared" si="32"/>
        <v>2.3457225997030592E-2</v>
      </c>
      <c r="K236" s="11">
        <f t="shared" si="33"/>
        <v>2.34572261991658E-2</v>
      </c>
      <c r="L236" s="11">
        <f t="shared" si="34"/>
        <v>2.3469199879848249E-2</v>
      </c>
      <c r="M236" s="11">
        <f t="shared" si="35"/>
        <v>17.109107457410023</v>
      </c>
    </row>
    <row r="237" spans="1:13" x14ac:dyDescent="0.25">
      <c r="A237" s="12">
        <v>3.30800000000005</v>
      </c>
      <c r="B237" s="12">
        <f t="shared" si="27"/>
        <v>17.134155932400024</v>
      </c>
      <c r="D237" s="10">
        <v>3.30800000000005</v>
      </c>
      <c r="E237" s="12">
        <f t="shared" si="28"/>
        <v>17.134074454957513</v>
      </c>
      <c r="F237" s="12">
        <f t="shared" si="29"/>
        <v>17.134074074406175</v>
      </c>
      <c r="H237" s="12">
        <f t="shared" si="30"/>
        <v>3.3079999999999528</v>
      </c>
      <c r="I237" s="12">
        <f t="shared" si="31"/>
        <v>2.346919975209177E-2</v>
      </c>
      <c r="J237" s="12">
        <f t="shared" si="32"/>
        <v>2.3456446693209534E-2</v>
      </c>
      <c r="K237" s="12">
        <f t="shared" si="33"/>
        <v>2.3456446895651895E-2</v>
      </c>
      <c r="L237" s="12">
        <f t="shared" si="34"/>
        <v>2.3468439046530044E-2</v>
      </c>
      <c r="M237" s="12">
        <f t="shared" si="35"/>
        <v>17.13256802840608</v>
      </c>
    </row>
    <row r="238" spans="1:13" x14ac:dyDescent="0.25">
      <c r="A238" s="11">
        <v>3.3140000000000498</v>
      </c>
      <c r="B238" s="11">
        <f t="shared" si="27"/>
        <v>17.157624322051731</v>
      </c>
      <c r="D238" s="11">
        <v>3.3140000000000498</v>
      </c>
      <c r="E238" s="11">
        <f t="shared" si="28"/>
        <v>17.157542466597636</v>
      </c>
      <c r="F238" s="11">
        <f t="shared" si="29"/>
        <v>17.157542086010874</v>
      </c>
      <c r="H238" s="11">
        <f t="shared" si="30"/>
        <v>3.3139999999999525</v>
      </c>
      <c r="I238" s="11">
        <f t="shared" si="31"/>
        <v>2.3468438918574256E-2</v>
      </c>
      <c r="J238" s="11">
        <f t="shared" si="32"/>
        <v>2.3455667314964904E-2</v>
      </c>
      <c r="K238" s="11">
        <f t="shared" si="33"/>
        <v>2.3455667517714517E-2</v>
      </c>
      <c r="L238" s="11">
        <f t="shared" si="34"/>
        <v>2.3467678142773812E-2</v>
      </c>
      <c r="M238" s="11">
        <f t="shared" si="35"/>
        <v>17.156027826193863</v>
      </c>
    </row>
    <row r="239" spans="1:13" x14ac:dyDescent="0.25">
      <c r="A239" s="12">
        <v>3.32000000000005</v>
      </c>
      <c r="B239" s="12">
        <f t="shared" si="27"/>
        <v>17.181091950529833</v>
      </c>
      <c r="D239" s="10">
        <v>3.32000000000005</v>
      </c>
      <c r="E239" s="12">
        <f t="shared" si="28"/>
        <v>17.18100971704062</v>
      </c>
      <c r="F239" s="12">
        <f t="shared" si="29"/>
        <v>17.181009336418427</v>
      </c>
      <c r="H239" s="12">
        <f t="shared" si="30"/>
        <v>3.3199999999999523</v>
      </c>
      <c r="I239" s="12">
        <f t="shared" si="31"/>
        <v>2.3467678014618645E-2</v>
      </c>
      <c r="J239" s="12">
        <f t="shared" si="32"/>
        <v>2.3454887862284845E-2</v>
      </c>
      <c r="K239" s="12">
        <f t="shared" si="33"/>
        <v>2.3454888065341812E-2</v>
      </c>
      <c r="L239" s="12">
        <f t="shared" si="34"/>
        <v>2.3466917168568708E-2</v>
      </c>
      <c r="M239" s="12">
        <f t="shared" si="35"/>
        <v>17.179486850700272</v>
      </c>
    </row>
    <row r="240" spans="1:13" x14ac:dyDescent="0.25">
      <c r="A240" s="11">
        <v>3.3260000000000498</v>
      </c>
      <c r="B240" s="11">
        <f t="shared" si="27"/>
        <v>17.204558817763473</v>
      </c>
      <c r="D240" s="11">
        <v>3.3260000000000498</v>
      </c>
      <c r="E240" s="11">
        <f t="shared" si="28"/>
        <v>17.204476206215599</v>
      </c>
      <c r="F240" s="11">
        <f t="shared" si="29"/>
        <v>17.204475825557974</v>
      </c>
      <c r="H240" s="11">
        <f t="shared" si="30"/>
        <v>3.3259999999999521</v>
      </c>
      <c r="I240" s="11">
        <f t="shared" si="31"/>
        <v>2.34669170402141E-2</v>
      </c>
      <c r="J240" s="11">
        <f t="shared" si="32"/>
        <v>2.345410833515749E-2</v>
      </c>
      <c r="K240" s="11">
        <f t="shared" si="33"/>
        <v>2.3454108538521916E-2</v>
      </c>
      <c r="L240" s="11">
        <f t="shared" si="34"/>
        <v>2.3466156123903879E-2</v>
      </c>
      <c r="M240" s="11">
        <f t="shared" si="35"/>
        <v>17.202945101852183</v>
      </c>
    </row>
    <row r="241" spans="1:13" x14ac:dyDescent="0.25">
      <c r="A241" s="12">
        <v>3.33200000000005</v>
      </c>
      <c r="B241" s="12">
        <f t="shared" si="27"/>
        <v>17.228024923681783</v>
      </c>
      <c r="D241" s="10">
        <v>3.33200000000005</v>
      </c>
      <c r="E241" s="12">
        <f t="shared" si="28"/>
        <v>17.22794193405171</v>
      </c>
      <c r="F241" s="12">
        <f t="shared" si="29"/>
        <v>17.227941553358644</v>
      </c>
      <c r="H241" s="12">
        <f t="shared" si="30"/>
        <v>3.3319999999999519</v>
      </c>
      <c r="I241" s="12">
        <f t="shared" si="31"/>
        <v>2.346615599534977E-2</v>
      </c>
      <c r="J241" s="12">
        <f t="shared" si="32"/>
        <v>2.3453328733570981E-2</v>
      </c>
      <c r="K241" s="12">
        <f t="shared" si="33"/>
        <v>2.3453328937242966E-2</v>
      </c>
      <c r="L241" s="12">
        <f t="shared" si="34"/>
        <v>2.3465395008768482E-2</v>
      </c>
      <c r="M241" s="12">
        <f t="shared" si="35"/>
        <v>17.226402579576476</v>
      </c>
    </row>
    <row r="242" spans="1:13" x14ac:dyDescent="0.25">
      <c r="A242" s="11">
        <v>3.3380000000000498</v>
      </c>
      <c r="B242" s="11">
        <f t="shared" si="27"/>
        <v>17.251490268213882</v>
      </c>
      <c r="D242" s="11">
        <v>3.3380000000000498</v>
      </c>
      <c r="E242" s="11">
        <f t="shared" si="28"/>
        <v>17.251406900478063</v>
      </c>
      <c r="F242" s="11">
        <f t="shared" si="29"/>
        <v>17.251406519749551</v>
      </c>
      <c r="H242" s="11">
        <f t="shared" si="30"/>
        <v>3.3379999999999517</v>
      </c>
      <c r="I242" s="11">
        <f t="shared" si="31"/>
        <v>2.3465394880014801E-2</v>
      </c>
      <c r="J242" s="11">
        <f t="shared" si="32"/>
        <v>2.3452549057513452E-2</v>
      </c>
      <c r="K242" s="11">
        <f t="shared" si="33"/>
        <v>2.3452549261493101E-2</v>
      </c>
      <c r="L242" s="11">
        <f t="shared" si="34"/>
        <v>2.3464633823151667E-2</v>
      </c>
      <c r="M242" s="11">
        <f t="shared" si="35"/>
        <v>17.249859283800006</v>
      </c>
    </row>
    <row r="243" spans="1:13" x14ac:dyDescent="0.25">
      <c r="A243" s="12">
        <v>3.34400000000005</v>
      </c>
      <c r="B243" s="12">
        <f t="shared" si="27"/>
        <v>17.274954851288879</v>
      </c>
      <c r="D243" s="10">
        <v>3.34400000000005</v>
      </c>
      <c r="E243" s="12">
        <f t="shared" si="28"/>
        <v>17.274871105423763</v>
      </c>
      <c r="F243" s="12">
        <f t="shared" si="29"/>
        <v>17.274870724659802</v>
      </c>
      <c r="H243" s="12">
        <f t="shared" si="30"/>
        <v>3.3439999999999515</v>
      </c>
      <c r="I243" s="12">
        <f t="shared" si="31"/>
        <v>2.346463369419834E-2</v>
      </c>
      <c r="J243" s="12">
        <f t="shared" si="32"/>
        <v>2.3451769306973035E-2</v>
      </c>
      <c r="K243" s="12">
        <f t="shared" si="33"/>
        <v>2.3451769511260448E-2</v>
      </c>
      <c r="L243" s="12">
        <f t="shared" si="34"/>
        <v>2.3463872567042566E-2</v>
      </c>
      <c r="M243" s="12">
        <f t="shared" si="35"/>
        <v>17.273315214449624</v>
      </c>
    </row>
    <row r="244" spans="1:13" x14ac:dyDescent="0.25">
      <c r="A244" s="11">
        <v>3.3500000000000498</v>
      </c>
      <c r="B244" s="11">
        <f t="shared" si="27"/>
        <v>17.298418672835872</v>
      </c>
      <c r="D244" s="11">
        <v>3.3500000000000498</v>
      </c>
      <c r="E244" s="11">
        <f t="shared" si="28"/>
        <v>17.298334548817909</v>
      </c>
      <c r="F244" s="11">
        <f t="shared" si="29"/>
        <v>17.298334168018492</v>
      </c>
      <c r="H244" s="11">
        <f t="shared" si="30"/>
        <v>3.3499999999999512</v>
      </c>
      <c r="I244" s="11">
        <f t="shared" si="31"/>
        <v>2.3463872437889537E-2</v>
      </c>
      <c r="J244" s="11">
        <f t="shared" si="32"/>
        <v>2.3450989481937856E-2</v>
      </c>
      <c r="K244" s="11">
        <f t="shared" si="33"/>
        <v>2.3450989686533141E-2</v>
      </c>
      <c r="L244" s="11">
        <f t="shared" si="34"/>
        <v>2.346311124043033E-2</v>
      </c>
      <c r="M244" s="11">
        <f t="shared" si="35"/>
        <v>17.296770371452169</v>
      </c>
    </row>
    <row r="245" spans="1:13" x14ac:dyDescent="0.25">
      <c r="A245" s="12">
        <v>3.3560000000000501</v>
      </c>
      <c r="B245" s="12">
        <f t="shared" si="27"/>
        <v>17.321881732783947</v>
      </c>
      <c r="D245" s="10">
        <v>3.3560000000000501</v>
      </c>
      <c r="E245" s="12">
        <f t="shared" si="28"/>
        <v>17.321797230589585</v>
      </c>
      <c r="F245" s="12">
        <f t="shared" si="29"/>
        <v>17.321796849754705</v>
      </c>
      <c r="H245" s="12">
        <f t="shared" si="30"/>
        <v>3.355999999999951</v>
      </c>
      <c r="I245" s="12">
        <f t="shared" si="31"/>
        <v>2.3463111111077534E-2</v>
      </c>
      <c r="J245" s="12">
        <f t="shared" si="32"/>
        <v>2.3450209582396044E-2</v>
      </c>
      <c r="K245" s="12">
        <f t="shared" si="33"/>
        <v>2.3450209787299302E-2</v>
      </c>
      <c r="L245" s="12">
        <f t="shared" si="34"/>
        <v>2.3462349843304104E-2</v>
      </c>
      <c r="M245" s="12">
        <f t="shared" si="35"/>
        <v>17.320224754734465</v>
      </c>
    </row>
    <row r="246" spans="1:13" x14ac:dyDescent="0.25">
      <c r="A246" s="11">
        <v>3.3620000000000498</v>
      </c>
      <c r="B246" s="11">
        <f t="shared" si="27"/>
        <v>17.345344031062179</v>
      </c>
      <c r="D246" s="11">
        <v>3.3620000000000498</v>
      </c>
      <c r="E246" s="11">
        <f t="shared" si="28"/>
        <v>17.345259150667857</v>
      </c>
      <c r="F246" s="11">
        <f t="shared" si="29"/>
        <v>17.34525876979751</v>
      </c>
      <c r="H246" s="11">
        <f t="shared" si="30"/>
        <v>3.3619999999999508</v>
      </c>
      <c r="I246" s="11">
        <f t="shared" si="31"/>
        <v>2.3462349713751465E-2</v>
      </c>
      <c r="J246" s="11">
        <f t="shared" si="32"/>
        <v>2.3449429608335726E-2</v>
      </c>
      <c r="K246" s="11">
        <f t="shared" si="33"/>
        <v>2.344942981354706E-2</v>
      </c>
      <c r="L246" s="11">
        <f t="shared" si="34"/>
        <v>2.3461588375653014E-2</v>
      </c>
      <c r="M246" s="11">
        <f t="shared" si="35"/>
        <v>17.343678364223326</v>
      </c>
    </row>
    <row r="247" spans="1:13" x14ac:dyDescent="0.25">
      <c r="A247" s="12">
        <v>3.3680000000000501</v>
      </c>
      <c r="B247" s="12">
        <f t="shared" si="27"/>
        <v>17.368805567599637</v>
      </c>
      <c r="D247" s="10">
        <v>3.3680000000000501</v>
      </c>
      <c r="E247" s="12">
        <f t="shared" si="28"/>
        <v>17.368720308981793</v>
      </c>
      <c r="F247" s="12">
        <f t="shared" si="29"/>
        <v>17.368719928075972</v>
      </c>
      <c r="H247" s="12">
        <f t="shared" si="30"/>
        <v>3.3679999999999506</v>
      </c>
      <c r="I247" s="12">
        <f t="shared" si="31"/>
        <v>2.3461588245900476E-2</v>
      </c>
      <c r="J247" s="12">
        <f t="shared" si="32"/>
        <v>2.344864955974502E-2</v>
      </c>
      <c r="K247" s="12">
        <f t="shared" si="33"/>
        <v>2.3448649765264531E-2</v>
      </c>
      <c r="L247" s="12">
        <f t="shared" si="34"/>
        <v>2.3460826837466205E-2</v>
      </c>
      <c r="M247" s="12">
        <f t="shared" si="35"/>
        <v>17.367131199845556</v>
      </c>
    </row>
    <row r="248" spans="1:13" x14ac:dyDescent="0.25">
      <c r="A248" s="11">
        <v>3.3740000000000498</v>
      </c>
      <c r="B248" s="11">
        <f t="shared" si="27"/>
        <v>17.392266342325371</v>
      </c>
      <c r="D248" s="11">
        <v>3.3740000000000498</v>
      </c>
      <c r="E248" s="11">
        <f t="shared" si="28"/>
        <v>17.39218070546044</v>
      </c>
      <c r="F248" s="11">
        <f t="shared" si="29"/>
        <v>17.392180324519138</v>
      </c>
      <c r="H248" s="11">
        <f t="shared" si="30"/>
        <v>3.3739999999999504</v>
      </c>
      <c r="I248" s="11">
        <f t="shared" si="31"/>
        <v>2.3460826707513694E-2</v>
      </c>
      <c r="J248" s="11">
        <f t="shared" si="32"/>
        <v>2.3447869436612045E-2</v>
      </c>
      <c r="K248" s="11">
        <f t="shared" si="33"/>
        <v>2.3447869642439834E-2</v>
      </c>
      <c r="L248" s="11">
        <f t="shared" si="34"/>
        <v>2.3460065228732806E-2</v>
      </c>
      <c r="M248" s="11">
        <f t="shared" si="35"/>
        <v>17.390583261527947</v>
      </c>
    </row>
    <row r="249" spans="1:13" x14ac:dyDescent="0.25">
      <c r="A249" s="12">
        <v>3.3800000000000501</v>
      </c>
      <c r="B249" s="12">
        <f t="shared" si="27"/>
        <v>17.415726355168427</v>
      </c>
      <c r="D249" s="10">
        <v>3.3800000000000501</v>
      </c>
      <c r="E249" s="12">
        <f t="shared" si="28"/>
        <v>17.415640340032834</v>
      </c>
      <c r="F249" s="12">
        <f t="shared" si="29"/>
        <v>17.415639959056051</v>
      </c>
      <c r="H249" s="12">
        <f t="shared" si="30"/>
        <v>3.3799999999999502</v>
      </c>
      <c r="I249" s="12">
        <f t="shared" si="31"/>
        <v>2.3460065098580261E-2</v>
      </c>
      <c r="J249" s="12">
        <f t="shared" si="32"/>
        <v>2.3447089238924915E-2</v>
      </c>
      <c r="K249" s="12">
        <f t="shared" si="33"/>
        <v>2.3447089445061086E-2</v>
      </c>
      <c r="L249" s="12">
        <f t="shared" si="34"/>
        <v>2.3459303549441948E-2</v>
      </c>
      <c r="M249" s="12">
        <f t="shared" si="35"/>
        <v>17.414034549197279</v>
      </c>
    </row>
    <row r="250" spans="1:13" x14ac:dyDescent="0.25">
      <c r="A250" s="11">
        <v>3.3860000000000499</v>
      </c>
      <c r="B250" s="11">
        <f t="shared" si="27"/>
        <v>17.439185606057833</v>
      </c>
      <c r="D250" s="11">
        <v>3.3860000000000499</v>
      </c>
      <c r="E250" s="11">
        <f t="shared" si="28"/>
        <v>17.439099212628012</v>
      </c>
      <c r="F250" s="11">
        <f t="shared" si="29"/>
        <v>17.439098831615741</v>
      </c>
      <c r="H250" s="11">
        <f t="shared" si="30"/>
        <v>3.3859999999999499</v>
      </c>
      <c r="I250" s="11">
        <f t="shared" si="31"/>
        <v>2.3459303419089302E-2</v>
      </c>
      <c r="J250" s="11">
        <f t="shared" si="32"/>
        <v>2.3446308966671745E-2</v>
      </c>
      <c r="K250" s="11">
        <f t="shared" si="33"/>
        <v>2.3446309173116402E-2</v>
      </c>
      <c r="L250" s="11">
        <f t="shared" si="34"/>
        <v>2.3458541799582761E-2</v>
      </c>
      <c r="M250" s="11">
        <f t="shared" si="35"/>
        <v>17.437485062780318</v>
      </c>
    </row>
    <row r="251" spans="1:13" x14ac:dyDescent="0.25">
      <c r="A251" s="12">
        <v>3.3920000000000501</v>
      </c>
      <c r="B251" s="12">
        <f t="shared" si="27"/>
        <v>17.462644094922613</v>
      </c>
      <c r="D251" s="10">
        <v>3.3920000000000501</v>
      </c>
      <c r="E251" s="12">
        <f t="shared" si="28"/>
        <v>17.462557323174988</v>
      </c>
      <c r="F251" s="12">
        <f t="shared" si="29"/>
        <v>17.462556942127222</v>
      </c>
      <c r="H251" s="12">
        <f t="shared" si="30"/>
        <v>3.3919999999999497</v>
      </c>
      <c r="I251" s="12">
        <f t="shared" si="31"/>
        <v>2.3458541669029945E-2</v>
      </c>
      <c r="J251" s="12">
        <f t="shared" si="32"/>
        <v>2.3445528619840648E-2</v>
      </c>
      <c r="K251" s="12">
        <f t="shared" si="33"/>
        <v>2.3445528826593894E-2</v>
      </c>
      <c r="L251" s="12">
        <f t="shared" si="34"/>
        <v>2.3457779979144371E-2</v>
      </c>
      <c r="M251" s="12">
        <f t="shared" si="35"/>
        <v>17.460934802203827</v>
      </c>
    </row>
    <row r="252" spans="1:13" x14ac:dyDescent="0.25">
      <c r="A252" s="11">
        <v>3.3980000000000499</v>
      </c>
      <c r="B252" s="11">
        <f t="shared" si="27"/>
        <v>17.486101821691776</v>
      </c>
      <c r="D252" s="11">
        <v>3.3980000000000499</v>
      </c>
      <c r="E252" s="11">
        <f t="shared" si="28"/>
        <v>17.486014671602767</v>
      </c>
      <c r="F252" s="11">
        <f t="shared" si="29"/>
        <v>17.486014290519503</v>
      </c>
      <c r="H252" s="11">
        <f t="shared" si="30"/>
        <v>3.3979999999999495</v>
      </c>
      <c r="I252" s="11">
        <f t="shared" si="31"/>
        <v>2.3457779848391321E-2</v>
      </c>
      <c r="J252" s="11">
        <f t="shared" si="32"/>
        <v>2.3444748198419726E-2</v>
      </c>
      <c r="K252" s="11">
        <f t="shared" si="33"/>
        <v>2.3444748405481664E-2</v>
      </c>
      <c r="L252" s="11">
        <f t="shared" si="34"/>
        <v>2.34570180881159E-2</v>
      </c>
      <c r="M252" s="11">
        <f t="shared" si="35"/>
        <v>17.484383767394544</v>
      </c>
    </row>
    <row r="253" spans="1:13" x14ac:dyDescent="0.25">
      <c r="A253" s="12">
        <v>3.4040000000000501</v>
      </c>
      <c r="B253" s="12">
        <f t="shared" si="27"/>
        <v>17.50955878629432</v>
      </c>
      <c r="D253" s="10">
        <v>3.4040000000000501</v>
      </c>
      <c r="E253" s="12">
        <f t="shared" si="28"/>
        <v>17.50947125784035</v>
      </c>
      <c r="F253" s="12">
        <f t="shared" si="29"/>
        <v>17.509470876721576</v>
      </c>
      <c r="H253" s="12">
        <f t="shared" si="30"/>
        <v>3.4039999999999493</v>
      </c>
      <c r="I253" s="12">
        <f t="shared" si="31"/>
        <v>2.3457017957162547E-2</v>
      </c>
      <c r="J253" s="12">
        <f t="shared" si="32"/>
        <v>2.3443967702397091E-2</v>
      </c>
      <c r="K253" s="12">
        <f t="shared" si="33"/>
        <v>2.3443967909767823E-2</v>
      </c>
      <c r="L253" s="12">
        <f t="shared" si="34"/>
        <v>2.3456256126486469E-2</v>
      </c>
      <c r="M253" s="12">
        <f t="shared" si="35"/>
        <v>17.507831958279208</v>
      </c>
    </row>
    <row r="254" spans="1:13" x14ac:dyDescent="0.25">
      <c r="A254" s="11">
        <v>3.4100000000000499</v>
      </c>
      <c r="B254" s="11">
        <f t="shared" si="27"/>
        <v>17.533014988659232</v>
      </c>
      <c r="D254" s="11">
        <v>3.4100000000000499</v>
      </c>
      <c r="E254" s="11">
        <f t="shared" si="28"/>
        <v>17.532927081816712</v>
      </c>
      <c r="F254" s="11">
        <f t="shared" si="29"/>
        <v>17.532926700662429</v>
      </c>
      <c r="H254" s="11">
        <f t="shared" si="30"/>
        <v>3.4099999999999491</v>
      </c>
      <c r="I254" s="11">
        <f t="shared" si="31"/>
        <v>2.3456255995332752E-2</v>
      </c>
      <c r="J254" s="11">
        <f t="shared" si="32"/>
        <v>2.3443187131760843E-2</v>
      </c>
      <c r="K254" s="11">
        <f t="shared" si="33"/>
        <v>2.344318733944047E-2</v>
      </c>
      <c r="L254" s="11">
        <f t="shared" si="34"/>
        <v>2.3455494094245202E-2</v>
      </c>
      <c r="M254" s="11">
        <f t="shared" si="35"/>
        <v>17.531279374784539</v>
      </c>
    </row>
    <row r="255" spans="1:13" x14ac:dyDescent="0.25">
      <c r="A255" s="12">
        <v>3.4160000000000501</v>
      </c>
      <c r="B255" s="12">
        <f t="shared" si="27"/>
        <v>17.556470428715492</v>
      </c>
      <c r="D255" s="10">
        <v>3.4160000000000501</v>
      </c>
      <c r="E255" s="12">
        <f t="shared" si="28"/>
        <v>17.556382143460834</v>
      </c>
      <c r="F255" s="12">
        <f t="shared" si="29"/>
        <v>17.556381762271034</v>
      </c>
      <c r="H255" s="12">
        <f t="shared" si="30"/>
        <v>3.4159999999999489</v>
      </c>
      <c r="I255" s="12">
        <f t="shared" si="31"/>
        <v>2.3455493962891049E-2</v>
      </c>
      <c r="J255" s="12">
        <f t="shared" si="32"/>
        <v>2.344240648649908E-2</v>
      </c>
      <c r="K255" s="12">
        <f t="shared" si="33"/>
        <v>2.3442406694487706E-2</v>
      </c>
      <c r="L255" s="12">
        <f t="shared" si="34"/>
        <v>2.3454731991381213E-2</v>
      </c>
      <c r="M255" s="12">
        <f t="shared" si="35"/>
        <v>17.554726016837247</v>
      </c>
    </row>
    <row r="256" spans="1:13" x14ac:dyDescent="0.25">
      <c r="A256" s="11">
        <v>3.4220000000000499</v>
      </c>
      <c r="B256" s="11">
        <f t="shared" si="27"/>
        <v>17.579925106392064</v>
      </c>
      <c r="D256" s="11">
        <v>3.4220000000000499</v>
      </c>
      <c r="E256" s="11">
        <f t="shared" si="28"/>
        <v>17.579836442701676</v>
      </c>
      <c r="F256" s="11">
        <f t="shared" si="29"/>
        <v>17.579836061476353</v>
      </c>
      <c r="H256" s="11">
        <f t="shared" si="30"/>
        <v>3.4219999999999486</v>
      </c>
      <c r="I256" s="11">
        <f t="shared" si="31"/>
        <v>2.345473185982656E-2</v>
      </c>
      <c r="J256" s="11">
        <f t="shared" si="32"/>
        <v>2.3441625766599899E-2</v>
      </c>
      <c r="K256" s="11">
        <f t="shared" si="33"/>
        <v>2.3441625974897632E-2</v>
      </c>
      <c r="L256" s="11">
        <f t="shared" si="34"/>
        <v>2.3453969817883613E-2</v>
      </c>
      <c r="M256" s="11">
        <f t="shared" si="35"/>
        <v>17.578171884364032</v>
      </c>
    </row>
    <row r="257" spans="1:13" x14ac:dyDescent="0.25">
      <c r="A257" s="12">
        <v>3.4280000000000501</v>
      </c>
      <c r="B257" s="12">
        <f t="shared" si="27"/>
        <v>17.603379021617901</v>
      </c>
      <c r="D257" s="10">
        <v>3.4280000000000501</v>
      </c>
      <c r="E257" s="12">
        <f t="shared" si="28"/>
        <v>17.60328997946819</v>
      </c>
      <c r="F257" s="12">
        <f t="shared" si="29"/>
        <v>17.603289598207336</v>
      </c>
      <c r="H257" s="12">
        <f t="shared" si="30"/>
        <v>3.4279999999999484</v>
      </c>
      <c r="I257" s="12">
        <f t="shared" si="31"/>
        <v>2.3453969686128395E-2</v>
      </c>
      <c r="J257" s="12">
        <f t="shared" si="32"/>
        <v>2.34408449720514E-2</v>
      </c>
      <c r="K257" s="12">
        <f t="shared" si="33"/>
        <v>2.3440845180658337E-2</v>
      </c>
      <c r="L257" s="12">
        <f t="shared" si="34"/>
        <v>2.345320757374152E-2</v>
      </c>
      <c r="M257" s="12">
        <f t="shared" si="35"/>
        <v>17.601616977291581</v>
      </c>
    </row>
    <row r="258" spans="1:13" x14ac:dyDescent="0.25">
      <c r="A258" s="11">
        <v>3.4340000000000499</v>
      </c>
      <c r="B258" s="11">
        <f t="shared" si="27"/>
        <v>17.626832174321947</v>
      </c>
      <c r="D258" s="11">
        <v>3.4340000000000499</v>
      </c>
      <c r="E258" s="11">
        <f t="shared" si="28"/>
        <v>17.626742753689314</v>
      </c>
      <c r="F258" s="11">
        <f t="shared" si="29"/>
        <v>17.626742372392926</v>
      </c>
      <c r="H258" s="11">
        <f t="shared" si="30"/>
        <v>3.4339999999999482</v>
      </c>
      <c r="I258" s="11">
        <f t="shared" si="31"/>
        <v>2.3453207441785667E-2</v>
      </c>
      <c r="J258" s="11">
        <f t="shared" si="32"/>
        <v>2.3440064102841669E-2</v>
      </c>
      <c r="K258" s="11">
        <f t="shared" si="33"/>
        <v>2.3440064311757918E-2</v>
      </c>
      <c r="L258" s="11">
        <f t="shared" si="34"/>
        <v>2.3452445258944039E-2</v>
      </c>
      <c r="M258" s="11">
        <f t="shared" si="35"/>
        <v>17.625061295546569</v>
      </c>
    </row>
    <row r="259" spans="1:13" x14ac:dyDescent="0.25">
      <c r="A259" s="12">
        <v>3.4400000000000501</v>
      </c>
      <c r="B259" s="12">
        <f t="shared" si="27"/>
        <v>17.650284564433136</v>
      </c>
      <c r="D259" s="10">
        <v>3.4400000000000501</v>
      </c>
      <c r="E259" s="12">
        <f t="shared" si="28"/>
        <v>17.650194765293975</v>
      </c>
      <c r="F259" s="12">
        <f t="shared" si="29"/>
        <v>17.650194383962052</v>
      </c>
      <c r="H259" s="12">
        <f t="shared" si="30"/>
        <v>3.439999999999948</v>
      </c>
      <c r="I259" s="12">
        <f t="shared" si="31"/>
        <v>2.3452445126787486E-2</v>
      </c>
      <c r="J259" s="12">
        <f t="shared" si="32"/>
        <v>2.3439283158958799E-2</v>
      </c>
      <c r="K259" s="12">
        <f t="shared" si="33"/>
        <v>2.3439283368184457E-2</v>
      </c>
      <c r="L259" s="12">
        <f t="shared" si="34"/>
        <v>2.3451682873480279E-2</v>
      </c>
      <c r="M259" s="12">
        <f t="shared" si="35"/>
        <v>17.648504839055661</v>
      </c>
    </row>
    <row r="260" spans="1:13" x14ac:dyDescent="0.25">
      <c r="A260" s="11">
        <v>3.4460000000000499</v>
      </c>
      <c r="B260" s="11">
        <f t="shared" si="27"/>
        <v>17.673736191880387</v>
      </c>
      <c r="D260" s="11">
        <v>3.4460000000000499</v>
      </c>
      <c r="E260" s="11">
        <f t="shared" si="28"/>
        <v>17.673646014211101</v>
      </c>
      <c r="F260" s="11">
        <f t="shared" si="29"/>
        <v>17.67364563284363</v>
      </c>
      <c r="H260" s="11">
        <f t="shared" si="30"/>
        <v>3.4459999999999478</v>
      </c>
      <c r="I260" s="11">
        <f t="shared" si="31"/>
        <v>2.345168274112296E-2</v>
      </c>
      <c r="J260" s="11">
        <f t="shared" si="32"/>
        <v>2.3438502140390876E-2</v>
      </c>
      <c r="K260" s="11">
        <f t="shared" si="33"/>
        <v>2.343850234992605E-2</v>
      </c>
      <c r="L260" s="11">
        <f t="shared" si="34"/>
        <v>2.3450920417339347E-2</v>
      </c>
      <c r="M260" s="11">
        <f t="shared" si="35"/>
        <v>17.671947607745512</v>
      </c>
    </row>
    <row r="261" spans="1:13" x14ac:dyDescent="0.25">
      <c r="A261" s="12">
        <v>3.4520000000000501</v>
      </c>
      <c r="B261" s="12">
        <f t="shared" si="27"/>
        <v>17.697187056592615</v>
      </c>
      <c r="D261" s="10">
        <v>3.4520000000000501</v>
      </c>
      <c r="E261" s="12">
        <f t="shared" si="28"/>
        <v>17.697096500369589</v>
      </c>
      <c r="F261" s="12">
        <f t="shared" si="29"/>
        <v>17.69709611896657</v>
      </c>
      <c r="H261" s="12">
        <f t="shared" si="30"/>
        <v>3.4519999999999476</v>
      </c>
      <c r="I261" s="12">
        <f t="shared" si="31"/>
        <v>2.3450920284781195E-2</v>
      </c>
      <c r="J261" s="12">
        <f t="shared" si="32"/>
        <v>2.3437721047125982E-2</v>
      </c>
      <c r="K261" s="12">
        <f t="shared" si="33"/>
        <v>2.3437721256970776E-2</v>
      </c>
      <c r="L261" s="12">
        <f t="shared" si="34"/>
        <v>2.3450157890510342E-2</v>
      </c>
      <c r="M261" s="12">
        <f t="shared" si="35"/>
        <v>17.695389601542761</v>
      </c>
    </row>
    <row r="262" spans="1:13" x14ac:dyDescent="0.25">
      <c r="A262" s="11">
        <v>3.4580000000000601</v>
      </c>
      <c r="B262" s="11">
        <f t="shared" si="27"/>
        <v>17.720637158498715</v>
      </c>
      <c r="D262" s="11">
        <v>3.4580000000000601</v>
      </c>
      <c r="E262" s="11">
        <f t="shared" si="28"/>
        <v>17.720546223698342</v>
      </c>
      <c r="F262" s="11">
        <f t="shared" si="29"/>
        <v>17.720545842259767</v>
      </c>
      <c r="H262" s="11">
        <f t="shared" si="30"/>
        <v>3.4579999999999473</v>
      </c>
      <c r="I262" s="11">
        <f t="shared" si="31"/>
        <v>2.3450157757751292E-2</v>
      </c>
      <c r="J262" s="11">
        <f t="shared" si="32"/>
        <v>2.3436939879152199E-2</v>
      </c>
      <c r="K262" s="11">
        <f t="shared" si="33"/>
        <v>2.3436940089306718E-2</v>
      </c>
      <c r="L262" s="11">
        <f t="shared" si="34"/>
        <v>2.3449395292982369E-2</v>
      </c>
      <c r="M262" s="11">
        <f t="shared" si="35"/>
        <v>17.718830820374038</v>
      </c>
    </row>
    <row r="263" spans="1:13" x14ac:dyDescent="0.25">
      <c r="A263" s="12">
        <v>3.4640000000000599</v>
      </c>
      <c r="B263" s="12">
        <f t="shared" si="27"/>
        <v>17.744086497527579</v>
      </c>
      <c r="D263" s="10">
        <v>3.4640000000000599</v>
      </c>
      <c r="E263" s="12">
        <f t="shared" si="28"/>
        <v>17.743995184126241</v>
      </c>
      <c r="F263" s="12">
        <f t="shared" si="29"/>
        <v>17.743994802652107</v>
      </c>
      <c r="H263" s="12">
        <f t="shared" si="30"/>
        <v>3.4639999999999471</v>
      </c>
      <c r="I263" s="12">
        <f t="shared" si="31"/>
        <v>2.3449395160022354E-2</v>
      </c>
      <c r="J263" s="12">
        <f t="shared" si="32"/>
        <v>2.3436158636457607E-2</v>
      </c>
      <c r="K263" s="12">
        <f t="shared" si="33"/>
        <v>2.3436158846921955E-2</v>
      </c>
      <c r="L263" s="12">
        <f t="shared" si="34"/>
        <v>2.3448632624744524E-2</v>
      </c>
      <c r="M263" s="12">
        <f t="shared" si="35"/>
        <v>17.742271264165957</v>
      </c>
    </row>
    <row r="264" spans="1:13" x14ac:dyDescent="0.25">
      <c r="A264" s="11">
        <v>3.4700000000000601</v>
      </c>
      <c r="B264" s="11">
        <f t="shared" si="27"/>
        <v>17.767535073608084</v>
      </c>
      <c r="D264" s="11">
        <v>3.4700000000000601</v>
      </c>
      <c r="E264" s="11">
        <f t="shared" si="28"/>
        <v>17.767443381582165</v>
      </c>
      <c r="F264" s="11">
        <f t="shared" si="29"/>
        <v>17.767443000072461</v>
      </c>
      <c r="H264" s="11">
        <f t="shared" si="30"/>
        <v>3.4699999999999469</v>
      </c>
      <c r="I264" s="11">
        <f t="shared" si="31"/>
        <v>2.3448632491583472E-2</v>
      </c>
      <c r="J264" s="11">
        <f t="shared" si="32"/>
        <v>2.3435377319030285E-2</v>
      </c>
      <c r="K264" s="11">
        <f t="shared" si="33"/>
        <v>2.3435377529804558E-2</v>
      </c>
      <c r="L264" s="11">
        <f t="shared" si="34"/>
        <v>2.3447869885785899E-2</v>
      </c>
      <c r="M264" s="11">
        <f t="shared" si="35"/>
        <v>17.765710932845131</v>
      </c>
    </row>
    <row r="265" spans="1:13" x14ac:dyDescent="0.25">
      <c r="A265" s="12">
        <v>3.4760000000000599</v>
      </c>
      <c r="B265" s="12">
        <f t="shared" si="27"/>
        <v>17.790982886669092</v>
      </c>
      <c r="D265" s="10">
        <v>3.4760000000000599</v>
      </c>
      <c r="E265" s="12">
        <f t="shared" si="28"/>
        <v>17.79089081599497</v>
      </c>
      <c r="F265" s="12">
        <f t="shared" si="29"/>
        <v>17.790890434449697</v>
      </c>
      <c r="H265" s="12">
        <f t="shared" si="30"/>
        <v>3.4759999999999467</v>
      </c>
      <c r="I265" s="12">
        <f t="shared" si="31"/>
        <v>2.3447869752423751E-2</v>
      </c>
      <c r="J265" s="12">
        <f t="shared" si="32"/>
        <v>2.3434595926858301E-2</v>
      </c>
      <c r="K265" s="12">
        <f t="shared" si="33"/>
        <v>2.3434596137942607E-2</v>
      </c>
      <c r="L265" s="12">
        <f t="shared" si="34"/>
        <v>2.344710707609559E-2</v>
      </c>
      <c r="M265" s="12">
        <f t="shared" si="35"/>
        <v>17.78914982633815</v>
      </c>
    </row>
    <row r="266" spans="1:13" x14ac:dyDescent="0.25">
      <c r="A266" s="11">
        <v>3.4820000000000602</v>
      </c>
      <c r="B266" s="11">
        <f t="shared" si="27"/>
        <v>17.81442993663946</v>
      </c>
      <c r="D266" s="11">
        <v>3.4820000000000602</v>
      </c>
      <c r="E266" s="11">
        <f t="shared" si="28"/>
        <v>17.814337487293514</v>
      </c>
      <c r="F266" s="11">
        <f t="shared" si="29"/>
        <v>17.81433710571266</v>
      </c>
      <c r="H266" s="11">
        <f t="shared" si="30"/>
        <v>3.4819999999999465</v>
      </c>
      <c r="I266" s="11">
        <f t="shared" si="31"/>
        <v>2.344710694253228E-2</v>
      </c>
      <c r="J266" s="11">
        <f t="shared" si="32"/>
        <v>2.3433814459929727E-2</v>
      </c>
      <c r="K266" s="11">
        <f t="shared" si="33"/>
        <v>2.3433814671324171E-2</v>
      </c>
      <c r="L266" s="11">
        <f t="shared" si="34"/>
        <v>2.3446344195662692E-2</v>
      </c>
      <c r="M266" s="11">
        <f t="shared" si="35"/>
        <v>17.8125879445716</v>
      </c>
    </row>
    <row r="267" spans="1:13" x14ac:dyDescent="0.25">
      <c r="A267" s="12">
        <v>3.4880000000000599</v>
      </c>
      <c r="B267" s="12">
        <f t="shared" si="27"/>
        <v>17.837876223448035</v>
      </c>
      <c r="D267" s="10">
        <v>3.4880000000000599</v>
      </c>
      <c r="E267" s="12">
        <f t="shared" si="28"/>
        <v>17.837783395406632</v>
      </c>
      <c r="F267" s="12">
        <f t="shared" si="29"/>
        <v>17.837783013790197</v>
      </c>
      <c r="H267" s="12">
        <f t="shared" si="30"/>
        <v>3.4879999999999463</v>
      </c>
      <c r="I267" s="12">
        <f t="shared" si="31"/>
        <v>2.3446344061898147E-2</v>
      </c>
      <c r="J267" s="12">
        <f t="shared" si="32"/>
        <v>2.3433032918232632E-2</v>
      </c>
      <c r="K267" s="12">
        <f t="shared" si="33"/>
        <v>2.3433033129937313E-2</v>
      </c>
      <c r="L267" s="12">
        <f t="shared" si="34"/>
        <v>2.3445581244476286E-2</v>
      </c>
      <c r="M267" s="12">
        <f t="shared" si="35"/>
        <v>17.836025287472051</v>
      </c>
    </row>
    <row r="268" spans="1:13" x14ac:dyDescent="0.25">
      <c r="A268" s="11">
        <v>3.4940000000000602</v>
      </c>
      <c r="B268" s="11">
        <f t="shared" si="27"/>
        <v>17.861321747023648</v>
      </c>
      <c r="D268" s="11">
        <v>3.4940000000000602</v>
      </c>
      <c r="E268" s="11">
        <f t="shared" si="28"/>
        <v>17.861228540263159</v>
      </c>
      <c r="F268" s="11">
        <f t="shared" si="29"/>
        <v>17.861228158611137</v>
      </c>
      <c r="H268" s="11">
        <f t="shared" si="30"/>
        <v>3.493999999999946</v>
      </c>
      <c r="I268" s="11">
        <f t="shared" si="31"/>
        <v>2.3445581110510445E-2</v>
      </c>
      <c r="J268" s="11">
        <f t="shared" si="32"/>
        <v>2.343225130175508E-2</v>
      </c>
      <c r="K268" s="11">
        <f t="shared" si="33"/>
        <v>2.3432251513770107E-2</v>
      </c>
      <c r="L268" s="11">
        <f t="shared" si="34"/>
        <v>2.3444818222525466E-2</v>
      </c>
      <c r="M268" s="11">
        <f t="shared" si="35"/>
        <v>17.859461854966064</v>
      </c>
    </row>
    <row r="269" spans="1:13" x14ac:dyDescent="0.25">
      <c r="A269" s="12">
        <v>3.50000000000006</v>
      </c>
      <c r="B269" s="12">
        <f t="shared" si="27"/>
        <v>17.884766507295122</v>
      </c>
      <c r="D269" s="10">
        <v>3.50000000000006</v>
      </c>
      <c r="E269" s="12">
        <f t="shared" si="28"/>
        <v>17.884672921791914</v>
      </c>
      <c r="F269" s="12">
        <f t="shared" si="29"/>
        <v>17.884672540104297</v>
      </c>
      <c r="H269" s="12">
        <f t="shared" si="30"/>
        <v>3.4999999999999458</v>
      </c>
      <c r="I269" s="12">
        <f t="shared" si="31"/>
        <v>2.3444818088358257E-2</v>
      </c>
      <c r="J269" s="12">
        <f t="shared" si="32"/>
        <v>2.3431469610485138E-2</v>
      </c>
      <c r="K269" s="12">
        <f t="shared" si="33"/>
        <v>2.3431469822810611E-2</v>
      </c>
      <c r="L269" s="12">
        <f t="shared" si="34"/>
        <v>2.3444055129799309E-2</v>
      </c>
      <c r="M269" s="12">
        <f t="shared" si="35"/>
        <v>17.88289764698019</v>
      </c>
    </row>
    <row r="270" spans="1:13" x14ac:dyDescent="0.25">
      <c r="A270" s="11">
        <v>3.5060000000000602</v>
      </c>
      <c r="B270" s="11">
        <f t="shared" si="27"/>
        <v>17.908210504191267</v>
      </c>
      <c r="D270" s="11">
        <v>3.5060000000000602</v>
      </c>
      <c r="E270" s="11">
        <f t="shared" si="28"/>
        <v>17.908116539921703</v>
      </c>
      <c r="F270" s="11">
        <f t="shared" si="29"/>
        <v>17.908116158198485</v>
      </c>
      <c r="H270" s="11">
        <f t="shared" si="30"/>
        <v>3.5059999999999456</v>
      </c>
      <c r="I270" s="11">
        <f t="shared" si="31"/>
        <v>2.3444054995430667E-2</v>
      </c>
      <c r="J270" s="11">
        <f t="shared" si="32"/>
        <v>2.3430687844410859E-2</v>
      </c>
      <c r="K270" s="11">
        <f t="shared" si="33"/>
        <v>2.3430688057046883E-2</v>
      </c>
      <c r="L270" s="11">
        <f t="shared" si="34"/>
        <v>2.3443291966286903E-2</v>
      </c>
      <c r="M270" s="11">
        <f t="shared" si="35"/>
        <v>17.906332663440963</v>
      </c>
    </row>
    <row r="271" spans="1:13" x14ac:dyDescent="0.25">
      <c r="A271" s="12">
        <v>3.51200000000006</v>
      </c>
      <c r="B271" s="12">
        <f t="shared" si="27"/>
        <v>17.931653737640886</v>
      </c>
      <c r="D271" s="10">
        <v>3.51200000000006</v>
      </c>
      <c r="E271" s="12">
        <f t="shared" si="28"/>
        <v>17.931559394581321</v>
      </c>
      <c r="F271" s="12">
        <f t="shared" si="29"/>
        <v>17.931559012822497</v>
      </c>
      <c r="H271" s="12">
        <f t="shared" si="30"/>
        <v>3.5119999999999454</v>
      </c>
      <c r="I271" s="12">
        <f t="shared" si="31"/>
        <v>2.3443291831716763E-2</v>
      </c>
      <c r="J271" s="12">
        <f t="shared" si="32"/>
        <v>2.3429906003520306E-2</v>
      </c>
      <c r="K271" s="12">
        <f t="shared" si="33"/>
        <v>2.3429906216466984E-2</v>
      </c>
      <c r="L271" s="12">
        <f t="shared" si="34"/>
        <v>2.344252873197732E-2</v>
      </c>
      <c r="M271" s="12">
        <f t="shared" si="35"/>
        <v>17.92976690427491</v>
      </c>
    </row>
    <row r="272" spans="1:13" x14ac:dyDescent="0.25">
      <c r="A272" s="11">
        <v>3.5180000000000602</v>
      </c>
      <c r="B272" s="11">
        <f t="shared" si="27"/>
        <v>17.955096207572765</v>
      </c>
      <c r="D272" s="11">
        <v>3.5180000000000602</v>
      </c>
      <c r="E272" s="11">
        <f t="shared" si="28"/>
        <v>17.955001485699555</v>
      </c>
      <c r="F272" s="11">
        <f t="shared" si="29"/>
        <v>17.955001103905118</v>
      </c>
      <c r="H272" s="11">
        <f t="shared" si="30"/>
        <v>3.5179999999999452</v>
      </c>
      <c r="I272" s="11">
        <f t="shared" si="31"/>
        <v>2.3442528597205615E-2</v>
      </c>
      <c r="J272" s="11">
        <f t="shared" si="32"/>
        <v>2.3429124087801532E-2</v>
      </c>
      <c r="K272" s="11">
        <f t="shared" si="33"/>
        <v>2.3429124301058965E-2</v>
      </c>
      <c r="L272" s="11">
        <f t="shared" si="34"/>
        <v>2.3441765426859645E-2</v>
      </c>
      <c r="M272" s="11">
        <f t="shared" si="35"/>
        <v>17.953200369408542</v>
      </c>
    </row>
    <row r="273" spans="1:13" x14ac:dyDescent="0.25">
      <c r="A273" s="12">
        <v>3.52400000000006</v>
      </c>
      <c r="B273" s="12">
        <f t="shared" si="27"/>
        <v>17.97853791391568</v>
      </c>
      <c r="D273" s="10">
        <v>3.52400000000006</v>
      </c>
      <c r="E273" s="12">
        <f t="shared" si="28"/>
        <v>17.978442813205177</v>
      </c>
      <c r="F273" s="12">
        <f t="shared" si="29"/>
        <v>17.978442431375125</v>
      </c>
      <c r="H273" s="12">
        <f t="shared" si="30"/>
        <v>3.523999999999945</v>
      </c>
      <c r="I273" s="12">
        <f t="shared" si="31"/>
        <v>2.3441765291886303E-2</v>
      </c>
      <c r="J273" s="12">
        <f t="shared" si="32"/>
        <v>2.3428342097242587E-2</v>
      </c>
      <c r="K273" s="12">
        <f t="shared" si="33"/>
        <v>2.3428342310810885E-2</v>
      </c>
      <c r="L273" s="12">
        <f t="shared" si="34"/>
        <v>2.3441002050922945E-2</v>
      </c>
      <c r="M273" s="12">
        <f t="shared" si="35"/>
        <v>17.97663305876836</v>
      </c>
    </row>
    <row r="274" spans="1:13" x14ac:dyDescent="0.25">
      <c r="A274" s="11">
        <v>3.5300000000000602</v>
      </c>
      <c r="B274" s="11">
        <f t="shared" si="27"/>
        <v>18.001978856598402</v>
      </c>
      <c r="D274" s="11">
        <v>3.5300000000000602</v>
      </c>
      <c r="E274" s="11">
        <f t="shared" si="28"/>
        <v>18.001883377026953</v>
      </c>
      <c r="F274" s="11">
        <f t="shared" si="29"/>
        <v>18.001882995161282</v>
      </c>
      <c r="H274" s="11">
        <f t="shared" si="30"/>
        <v>3.5299999999999447</v>
      </c>
      <c r="I274" s="11">
        <f t="shared" si="31"/>
        <v>2.3441001915747908E-2</v>
      </c>
      <c r="J274" s="11">
        <f t="shared" si="32"/>
        <v>2.3427560031831524E-2</v>
      </c>
      <c r="K274" s="11">
        <f t="shared" si="33"/>
        <v>2.3427560245710789E-2</v>
      </c>
      <c r="L274" s="11">
        <f t="shared" si="34"/>
        <v>2.3440238604156297E-2</v>
      </c>
      <c r="M274" s="11">
        <f t="shared" si="35"/>
        <v>18.00006497228086</v>
      </c>
    </row>
    <row r="275" spans="1:13" x14ac:dyDescent="0.25">
      <c r="A275" s="12">
        <v>3.53600000000006</v>
      </c>
      <c r="B275" s="12">
        <f t="shared" si="27"/>
        <v>18.025419035549685</v>
      </c>
      <c r="D275" s="10">
        <v>3.53600000000006</v>
      </c>
      <c r="E275" s="12">
        <f t="shared" si="28"/>
        <v>18.02532317709364</v>
      </c>
      <c r="F275" s="12">
        <f t="shared" si="29"/>
        <v>18.025322795192338</v>
      </c>
      <c r="H275" s="12">
        <f t="shared" si="30"/>
        <v>3.5359999999999445</v>
      </c>
      <c r="I275" s="12">
        <f t="shared" si="31"/>
        <v>2.3440238468779493E-2</v>
      </c>
      <c r="J275" s="12">
        <f t="shared" si="32"/>
        <v>2.3426777891556384E-2</v>
      </c>
      <c r="K275" s="12">
        <f t="shared" si="33"/>
        <v>2.3426778105746716E-2</v>
      </c>
      <c r="L275" s="12">
        <f t="shared" si="34"/>
        <v>2.3439475086548766E-2</v>
      </c>
      <c r="M275" s="12">
        <f t="shared" si="35"/>
        <v>18.023496109872514</v>
      </c>
    </row>
    <row r="276" spans="1:13" x14ac:dyDescent="0.25">
      <c r="A276" s="11">
        <v>3.5420000000000602</v>
      </c>
      <c r="B276" s="11">
        <f t="shared" si="27"/>
        <v>18.048858450698273</v>
      </c>
      <c r="D276" s="11">
        <v>3.5420000000000602</v>
      </c>
      <c r="E276" s="11">
        <f t="shared" si="28"/>
        <v>18.048762213333969</v>
      </c>
      <c r="F276" s="11">
        <f t="shared" si="29"/>
        <v>18.048761831397037</v>
      </c>
      <c r="H276" s="11">
        <f t="shared" si="30"/>
        <v>3.5419999999999443</v>
      </c>
      <c r="I276" s="11">
        <f t="shared" si="31"/>
        <v>2.3439474950970127E-2</v>
      </c>
      <c r="J276" s="11">
        <f t="shared" si="32"/>
        <v>2.3425995676405222E-2</v>
      </c>
      <c r="K276" s="11">
        <f t="shared" si="33"/>
        <v>2.3425995890906725E-2</v>
      </c>
      <c r="L276" s="11">
        <f t="shared" si="34"/>
        <v>2.3438711498089425E-2</v>
      </c>
      <c r="M276" s="11">
        <f t="shared" si="35"/>
        <v>18.046926471469796</v>
      </c>
    </row>
    <row r="277" spans="1:13" x14ac:dyDescent="0.25">
      <c r="A277" s="12">
        <v>3.54800000000006</v>
      </c>
      <c r="B277" s="12">
        <f t="shared" ref="B277:B340" si="36">B276+(P$17*(4-(B276/(200-(2*A276)))))</f>
        <v>18.0722971019729</v>
      </c>
      <c r="D277" s="10">
        <v>3.54800000000006</v>
      </c>
      <c r="E277" s="12">
        <f t="shared" si="28"/>
        <v>18.072200485676682</v>
      </c>
      <c r="F277" s="12">
        <f t="shared" si="29"/>
        <v>18.072200103704109</v>
      </c>
      <c r="H277" s="12">
        <f t="shared" si="30"/>
        <v>3.5479999999999441</v>
      </c>
      <c r="I277" s="12">
        <f t="shared" si="31"/>
        <v>2.3438711362308889E-2</v>
      </c>
      <c r="J277" s="12">
        <f t="shared" si="32"/>
        <v>2.3425213386366064E-2</v>
      </c>
      <c r="K277" s="12">
        <f t="shared" si="33"/>
        <v>2.3425213601178847E-2</v>
      </c>
      <c r="L277" s="12">
        <f t="shared" si="34"/>
        <v>2.3437947838767337E-2</v>
      </c>
      <c r="M277" s="12">
        <f t="shared" si="35"/>
        <v>18.070356056999156</v>
      </c>
    </row>
    <row r="278" spans="1:13" x14ac:dyDescent="0.25">
      <c r="A278" s="11">
        <v>3.5540000000000598</v>
      </c>
      <c r="B278" s="11">
        <f t="shared" si="36"/>
        <v>18.095734989302287</v>
      </c>
      <c r="D278" s="11">
        <v>3.5540000000000598</v>
      </c>
      <c r="E278" s="11">
        <f t="shared" ref="E278:E341" si="37">F277+(P$17*(4-(F277/(200-(2*D277)))))</f>
        <v>18.095637994050488</v>
      </c>
      <c r="F278" s="11">
        <f t="shared" ref="F278:F341" si="38">F277+((P$17/2)*((4-(F277/(200-(2*D277))))+(4-(E278/(200-(2*D278))))))</f>
        <v>18.095637612042271</v>
      </c>
      <c r="H278" s="11">
        <f t="shared" ref="H278:H341" si="39">H277+P$17</f>
        <v>3.5539999999999439</v>
      </c>
      <c r="I278" s="11">
        <f t="shared" ref="I278:I341" si="40">P$17*(4-(M277/(200-(2*H277))))</f>
        <v>2.3437947702784831E-2</v>
      </c>
      <c r="J278" s="11">
        <f t="shared" ref="J278:J341" si="41">P$17*(4-(((M277+(I278/2))/(200-(2*(H277+$D$53))))))</f>
        <v>2.3424431021426963E-2</v>
      </c>
      <c r="K278" s="11">
        <f t="shared" ref="K278:K341" si="42">P$17*(4-((M277+(J278/2))/(200-(2*(H277+$D$53)))))</f>
        <v>2.3424431236551125E-2</v>
      </c>
      <c r="L278" s="11">
        <f t="shared" ref="L278:L341" si="43">P$17*(4-((M277+K278)/(200-(2*(H278+$C$53)))))</f>
        <v>2.3437184108571565E-2</v>
      </c>
      <c r="M278" s="11">
        <f t="shared" ref="M278:M341" si="44">M277+(1/6*(I278+(2*J278)+(2*K278)+L278))</f>
        <v>18.09378486638704</v>
      </c>
    </row>
    <row r="279" spans="1:13" x14ac:dyDescent="0.25">
      <c r="A279" s="12">
        <v>3.56000000000006</v>
      </c>
      <c r="B279" s="12">
        <f t="shared" si="36"/>
        <v>18.119172112615146</v>
      </c>
      <c r="D279" s="10">
        <v>3.56000000000006</v>
      </c>
      <c r="E279" s="12">
        <f t="shared" si="37"/>
        <v>18.1190747383841</v>
      </c>
      <c r="F279" s="12">
        <f t="shared" si="38"/>
        <v>18.119074356340231</v>
      </c>
      <c r="H279" s="12">
        <f t="shared" si="39"/>
        <v>3.5599999999999437</v>
      </c>
      <c r="I279" s="12">
        <f t="shared" si="40"/>
        <v>2.3437183972387025E-2</v>
      </c>
      <c r="J279" s="12">
        <f t="shared" si="41"/>
        <v>2.3423648581575945E-2</v>
      </c>
      <c r="K279" s="12">
        <f t="shared" si="42"/>
        <v>2.3423648797011594E-2</v>
      </c>
      <c r="L279" s="12">
        <f t="shared" si="43"/>
        <v>2.3436420307491164E-2</v>
      </c>
      <c r="M279" s="12">
        <f t="shared" si="44"/>
        <v>18.117212899559881</v>
      </c>
    </row>
    <row r="280" spans="1:13" x14ac:dyDescent="0.25">
      <c r="A280" s="11">
        <v>3.5660000000000598</v>
      </c>
      <c r="B280" s="11">
        <f t="shared" si="36"/>
        <v>18.14260847184018</v>
      </c>
      <c r="D280" s="11">
        <v>3.5660000000000598</v>
      </c>
      <c r="E280" s="11">
        <f t="shared" si="37"/>
        <v>18.142510718606211</v>
      </c>
      <c r="F280" s="11">
        <f t="shared" si="38"/>
        <v>18.142510336526687</v>
      </c>
      <c r="H280" s="11">
        <f t="shared" si="39"/>
        <v>3.5659999999999434</v>
      </c>
      <c r="I280" s="11">
        <f t="shared" si="40"/>
        <v>2.3436420171104526E-2</v>
      </c>
      <c r="J280" s="11">
        <f t="shared" si="41"/>
        <v>2.3422866066801051E-2</v>
      </c>
      <c r="K280" s="11">
        <f t="shared" si="42"/>
        <v>2.3422866282548284E-2</v>
      </c>
      <c r="L280" s="11">
        <f t="shared" si="43"/>
        <v>2.3435656435515199E-2</v>
      </c>
      <c r="M280" s="11">
        <f t="shared" si="44"/>
        <v>18.1406401564441</v>
      </c>
    </row>
    <row r="281" spans="1:13" x14ac:dyDescent="0.25">
      <c r="A281" s="12">
        <v>3.57200000000006</v>
      </c>
      <c r="B281" s="12">
        <f t="shared" si="36"/>
        <v>18.166044066906075</v>
      </c>
      <c r="D281" s="10">
        <v>3.57200000000006</v>
      </c>
      <c r="E281" s="12">
        <f t="shared" si="37"/>
        <v>18.16594593464551</v>
      </c>
      <c r="F281" s="12">
        <f t="shared" si="38"/>
        <v>18.165945552530324</v>
      </c>
      <c r="H281" s="12">
        <f t="shared" si="39"/>
        <v>3.5719999999999432</v>
      </c>
      <c r="I281" s="12">
        <f t="shared" si="40"/>
        <v>2.3435656298926393E-2</v>
      </c>
      <c r="J281" s="12">
        <f t="shared" si="41"/>
        <v>2.3422083477090305E-2</v>
      </c>
      <c r="K281" s="12">
        <f t="shared" si="42"/>
        <v>2.3422083693149232E-2</v>
      </c>
      <c r="L281" s="12">
        <f t="shared" si="43"/>
        <v>2.3434892492632725E-2</v>
      </c>
      <c r="M281" s="12">
        <f t="shared" si="44"/>
        <v>18.164066636966105</v>
      </c>
    </row>
    <row r="282" spans="1:13" x14ac:dyDescent="0.25">
      <c r="A282" s="11">
        <v>3.5780000000000598</v>
      </c>
      <c r="B282" s="11">
        <f t="shared" si="36"/>
        <v>18.189478897741509</v>
      </c>
      <c r="D282" s="11">
        <v>3.5780000000000598</v>
      </c>
      <c r="E282" s="11">
        <f t="shared" si="37"/>
        <v>18.18938038643067</v>
      </c>
      <c r="F282" s="11">
        <f t="shared" si="38"/>
        <v>18.189380004279819</v>
      </c>
      <c r="H282" s="11">
        <f t="shared" si="39"/>
        <v>3.577999999999943</v>
      </c>
      <c r="I282" s="11">
        <f t="shared" si="40"/>
        <v>2.3434892355841681E-2</v>
      </c>
      <c r="J282" s="11">
        <f t="shared" si="41"/>
        <v>2.3421300812431736E-2</v>
      </c>
      <c r="K282" s="11">
        <f t="shared" si="42"/>
        <v>2.3421301028802459E-2</v>
      </c>
      <c r="L282" s="11">
        <f t="shared" si="43"/>
        <v>2.3434128478832791E-2</v>
      </c>
      <c r="M282" s="11">
        <f t="shared" si="44"/>
        <v>18.187492341052295</v>
      </c>
    </row>
    <row r="283" spans="1:13" x14ac:dyDescent="0.25">
      <c r="A283" s="12">
        <v>3.58400000000006</v>
      </c>
      <c r="B283" s="12">
        <f t="shared" si="36"/>
        <v>18.212912964275151</v>
      </c>
      <c r="D283" s="10">
        <v>3.58400000000006</v>
      </c>
      <c r="E283" s="12">
        <f t="shared" si="37"/>
        <v>18.212814073890357</v>
      </c>
      <c r="F283" s="12">
        <f t="shared" si="38"/>
        <v>18.212813691703836</v>
      </c>
      <c r="H283" s="12">
        <f t="shared" si="39"/>
        <v>3.5839999999999428</v>
      </c>
      <c r="I283" s="12">
        <f t="shared" si="40"/>
        <v>2.3434128341839448E-2</v>
      </c>
      <c r="J283" s="12">
        <f t="shared" si="41"/>
        <v>2.3420518072813375E-2</v>
      </c>
      <c r="K283" s="12">
        <f t="shared" si="42"/>
        <v>2.3420518289495998E-2</v>
      </c>
      <c r="L283" s="12">
        <f t="shared" si="43"/>
        <v>2.3433364394104452E-2</v>
      </c>
      <c r="M283" s="12">
        <f t="shared" si="44"/>
        <v>18.210917268629053</v>
      </c>
    </row>
    <row r="284" spans="1:13" x14ac:dyDescent="0.25">
      <c r="A284" s="11">
        <v>3.5900000000000598</v>
      </c>
      <c r="B284" s="11">
        <f t="shared" si="36"/>
        <v>18.236346266435657</v>
      </c>
      <c r="D284" s="11">
        <v>3.5900000000000598</v>
      </c>
      <c r="E284" s="11">
        <f t="shared" si="37"/>
        <v>18.236246996953223</v>
      </c>
      <c r="F284" s="11">
        <f t="shared" si="38"/>
        <v>18.236246614731026</v>
      </c>
      <c r="H284" s="11">
        <f t="shared" si="39"/>
        <v>3.5899999999999426</v>
      </c>
      <c r="I284" s="11">
        <f t="shared" si="40"/>
        <v>2.3433364256908739E-2</v>
      </c>
      <c r="J284" s="11">
        <f t="shared" si="41"/>
        <v>2.3419735258223235E-2</v>
      </c>
      <c r="K284" s="11">
        <f t="shared" si="42"/>
        <v>2.3419735475217866E-2</v>
      </c>
      <c r="L284" s="11">
        <f t="shared" si="43"/>
        <v>2.3432600238436751E-2</v>
      </c>
      <c r="M284" s="11">
        <f t="shared" si="44"/>
        <v>18.234341419622758</v>
      </c>
    </row>
    <row r="285" spans="1:13" x14ac:dyDescent="0.25">
      <c r="A285" s="12">
        <v>3.59600000000006</v>
      </c>
      <c r="B285" s="12">
        <f t="shared" si="36"/>
        <v>18.259778804151669</v>
      </c>
      <c r="D285" s="10">
        <v>3.59600000000006</v>
      </c>
      <c r="E285" s="12">
        <f t="shared" si="37"/>
        <v>18.259679155547911</v>
      </c>
      <c r="F285" s="12">
        <f t="shared" si="38"/>
        <v>18.25967877329003</v>
      </c>
      <c r="H285" s="12">
        <f t="shared" si="39"/>
        <v>3.5959999999999424</v>
      </c>
      <c r="I285" s="12">
        <f t="shared" si="40"/>
        <v>2.3432600101038606E-2</v>
      </c>
      <c r="J285" s="12">
        <f t="shared" si="41"/>
        <v>2.3418952368649347E-2</v>
      </c>
      <c r="K285" s="12">
        <f t="shared" si="42"/>
        <v>2.3418952585956086E-2</v>
      </c>
      <c r="L285" s="12">
        <f t="shared" si="43"/>
        <v>2.3431836011818741E-2</v>
      </c>
      <c r="M285" s="12">
        <f t="shared" si="44"/>
        <v>18.257764793959769</v>
      </c>
    </row>
    <row r="286" spans="1:13" x14ac:dyDescent="0.25">
      <c r="A286" s="11">
        <v>3.6020000000000598</v>
      </c>
      <c r="B286" s="11">
        <f t="shared" si="36"/>
        <v>18.28321057735182</v>
      </c>
      <c r="D286" s="11">
        <v>3.6020000000000598</v>
      </c>
      <c r="E286" s="11">
        <f t="shared" si="37"/>
        <v>18.283110549603048</v>
      </c>
      <c r="F286" s="11">
        <f t="shared" si="38"/>
        <v>18.283110167309477</v>
      </c>
      <c r="H286" s="11">
        <f t="shared" si="39"/>
        <v>3.6019999999999421</v>
      </c>
      <c r="I286" s="11">
        <f t="shared" si="40"/>
        <v>2.3431835874218088E-2</v>
      </c>
      <c r="J286" s="11">
        <f t="shared" si="41"/>
        <v>2.3418169404079717E-2</v>
      </c>
      <c r="K286" s="11">
        <f t="shared" si="42"/>
        <v>2.3418169621698667E-2</v>
      </c>
      <c r="L286" s="11">
        <f t="shared" si="43"/>
        <v>2.343107171423946E-2</v>
      </c>
      <c r="M286" s="11">
        <f t="shared" si="44"/>
        <v>18.281187391566437</v>
      </c>
    </row>
    <row r="287" spans="1:13" x14ac:dyDescent="0.25">
      <c r="A287" s="12">
        <v>3.60800000000006</v>
      </c>
      <c r="B287" s="12">
        <f t="shared" si="36"/>
        <v>18.306641585964737</v>
      </c>
      <c r="D287" s="10">
        <v>3.60800000000006</v>
      </c>
      <c r="E287" s="12">
        <f t="shared" si="37"/>
        <v>18.306541179047251</v>
      </c>
      <c r="F287" s="12">
        <f t="shared" si="38"/>
        <v>18.306540796717989</v>
      </c>
      <c r="H287" s="12">
        <f t="shared" si="39"/>
        <v>3.6079999999999419</v>
      </c>
      <c r="I287" s="12">
        <f t="shared" si="40"/>
        <v>2.343107157643624E-2</v>
      </c>
      <c r="J287" s="12">
        <f t="shared" si="41"/>
        <v>2.3417386364502371E-2</v>
      </c>
      <c r="K287" s="12">
        <f t="shared" si="42"/>
        <v>2.3417386582433638E-2</v>
      </c>
      <c r="L287" s="12">
        <f t="shared" si="43"/>
        <v>2.3430307345687955E-2</v>
      </c>
      <c r="M287" s="12">
        <f t="shared" si="44"/>
        <v>18.304609212369105</v>
      </c>
    </row>
    <row r="288" spans="1:13" x14ac:dyDescent="0.25">
      <c r="A288" s="11">
        <v>3.6140000000000598</v>
      </c>
      <c r="B288" s="11">
        <f t="shared" si="36"/>
        <v>18.330071829919028</v>
      </c>
      <c r="D288" s="11">
        <v>3.6140000000000598</v>
      </c>
      <c r="E288" s="11">
        <f t="shared" si="37"/>
        <v>18.329971043809138</v>
      </c>
      <c r="F288" s="11">
        <f t="shared" si="38"/>
        <v>18.329970661444172</v>
      </c>
      <c r="H288" s="11">
        <f t="shared" si="39"/>
        <v>3.6139999999999417</v>
      </c>
      <c r="I288" s="11">
        <f t="shared" si="40"/>
        <v>2.3430307207682098E-2</v>
      </c>
      <c r="J288" s="11">
        <f t="shared" si="41"/>
        <v>2.3416603249905309E-2</v>
      </c>
      <c r="K288" s="11">
        <f t="shared" si="42"/>
        <v>2.3416603468149E-2</v>
      </c>
      <c r="L288" s="11">
        <f t="shared" si="43"/>
        <v>2.3429542906153261E-2</v>
      </c>
      <c r="M288" s="11">
        <f t="shared" si="44"/>
        <v>18.328030256294095</v>
      </c>
    </row>
    <row r="289" spans="1:13" x14ac:dyDescent="0.25">
      <c r="A289" s="12">
        <v>3.6200000000000601</v>
      </c>
      <c r="B289" s="12">
        <f t="shared" si="36"/>
        <v>18.353501309143294</v>
      </c>
      <c r="D289" s="10">
        <v>3.6200000000000601</v>
      </c>
      <c r="E289" s="12">
        <f t="shared" si="37"/>
        <v>18.353400143817293</v>
      </c>
      <c r="F289" s="12">
        <f t="shared" si="38"/>
        <v>18.353399761416625</v>
      </c>
      <c r="H289" s="12">
        <f t="shared" si="39"/>
        <v>3.6199999999999415</v>
      </c>
      <c r="I289" s="12">
        <f t="shared" si="40"/>
        <v>2.3429542767944699E-2</v>
      </c>
      <c r="J289" s="12">
        <f t="shared" si="41"/>
        <v>2.3415820060276548E-2</v>
      </c>
      <c r="K289" s="12">
        <f t="shared" si="42"/>
        <v>2.3415820278832766E-2</v>
      </c>
      <c r="L289" s="12">
        <f t="shared" si="43"/>
        <v>2.3428778395624416E-2</v>
      </c>
      <c r="M289" s="12">
        <f t="shared" si="44"/>
        <v>18.351450523267726</v>
      </c>
    </row>
    <row r="290" spans="1:13" x14ac:dyDescent="0.25">
      <c r="A290" s="11">
        <v>3.6260000000000598</v>
      </c>
      <c r="B290" s="11">
        <f t="shared" si="36"/>
        <v>18.376930023566125</v>
      </c>
      <c r="D290" s="11">
        <v>3.6260000000000598</v>
      </c>
      <c r="E290" s="11">
        <f t="shared" si="37"/>
        <v>18.376828479000313</v>
      </c>
      <c r="F290" s="11">
        <f t="shared" si="38"/>
        <v>18.376828096563933</v>
      </c>
      <c r="H290" s="11">
        <f t="shared" si="39"/>
        <v>3.6259999999999413</v>
      </c>
      <c r="I290" s="11">
        <f t="shared" si="40"/>
        <v>2.3428778257213081E-2</v>
      </c>
      <c r="J290" s="11">
        <f t="shared" si="41"/>
        <v>2.3415036795604093E-2</v>
      </c>
      <c r="K290" s="11">
        <f t="shared" si="42"/>
        <v>2.341503701447294E-2</v>
      </c>
      <c r="L290" s="11">
        <f t="shared" si="43"/>
        <v>2.3428013814090456E-2</v>
      </c>
      <c r="M290" s="11">
        <f t="shared" si="44"/>
        <v>18.374870013216302</v>
      </c>
    </row>
    <row r="291" spans="1:13" x14ac:dyDescent="0.25">
      <c r="A291" s="12">
        <v>3.6320000000000601</v>
      </c>
      <c r="B291" s="12">
        <f t="shared" si="36"/>
        <v>18.400357973116101</v>
      </c>
      <c r="D291" s="10">
        <v>3.6320000000000601</v>
      </c>
      <c r="E291" s="12">
        <f t="shared" si="37"/>
        <v>18.400256049286767</v>
      </c>
      <c r="F291" s="12">
        <f t="shared" si="38"/>
        <v>18.400255666814672</v>
      </c>
      <c r="H291" s="12">
        <f t="shared" si="39"/>
        <v>3.6319999999999411</v>
      </c>
      <c r="I291" s="12">
        <f t="shared" si="40"/>
        <v>2.342801367547628E-2</v>
      </c>
      <c r="J291" s="12">
        <f t="shared" si="41"/>
        <v>2.3414253455875948E-2</v>
      </c>
      <c r="K291" s="12">
        <f t="shared" si="42"/>
        <v>2.3414253675057527E-2</v>
      </c>
      <c r="L291" s="12">
        <f t="shared" si="43"/>
        <v>2.342724916154041E-2</v>
      </c>
      <c r="M291" s="12">
        <f t="shared" si="44"/>
        <v>18.398288726066117</v>
      </c>
    </row>
    <row r="292" spans="1:13" x14ac:dyDescent="0.25">
      <c r="A292" s="11">
        <v>3.6380000000000599</v>
      </c>
      <c r="B292" s="11">
        <f t="shared" si="36"/>
        <v>18.423785157721785</v>
      </c>
      <c r="D292" s="11">
        <v>3.6380000000000599</v>
      </c>
      <c r="E292" s="11">
        <f t="shared" si="37"/>
        <v>18.423682854605222</v>
      </c>
      <c r="F292" s="11">
        <f t="shared" si="38"/>
        <v>18.423682472097404</v>
      </c>
      <c r="H292" s="11">
        <f t="shared" si="39"/>
        <v>3.6379999999999408</v>
      </c>
      <c r="I292" s="11">
        <f t="shared" si="40"/>
        <v>2.3427249022723327E-2</v>
      </c>
      <c r="J292" s="11">
        <f t="shared" si="41"/>
        <v>2.341347004108011E-2</v>
      </c>
      <c r="K292" s="11">
        <f t="shared" si="42"/>
        <v>2.3413470260574533E-2</v>
      </c>
      <c r="L292" s="11">
        <f t="shared" si="43"/>
        <v>2.3426484437963305E-2</v>
      </c>
      <c r="M292" s="11">
        <f t="shared" si="44"/>
        <v>18.42170666174345</v>
      </c>
    </row>
    <row r="293" spans="1:13" x14ac:dyDescent="0.25">
      <c r="A293" s="12">
        <v>3.6440000000000601</v>
      </c>
      <c r="B293" s="12">
        <f t="shared" si="36"/>
        <v>18.447211577311734</v>
      </c>
      <c r="D293" s="10">
        <v>3.6440000000000601</v>
      </c>
      <c r="E293" s="12">
        <f t="shared" si="37"/>
        <v>18.447108894884227</v>
      </c>
      <c r="F293" s="12">
        <f t="shared" si="38"/>
        <v>18.44710851234068</v>
      </c>
      <c r="H293" s="12">
        <f t="shared" si="39"/>
        <v>3.6439999999999406</v>
      </c>
      <c r="I293" s="12">
        <f t="shared" si="40"/>
        <v>2.3426484298943253E-2</v>
      </c>
      <c r="J293" s="12">
        <f t="shared" si="41"/>
        <v>2.3412686551204584E-2</v>
      </c>
      <c r="K293" s="12">
        <f t="shared" si="42"/>
        <v>2.3412686771011947E-2</v>
      </c>
      <c r="L293" s="12">
        <f t="shared" si="43"/>
        <v>2.3425719643348174E-2</v>
      </c>
      <c r="M293" s="12">
        <f t="shared" si="44"/>
        <v>18.445123820174569</v>
      </c>
    </row>
    <row r="294" spans="1:13" x14ac:dyDescent="0.25">
      <c r="A294" s="11">
        <v>3.6500000000000599</v>
      </c>
      <c r="B294" s="11">
        <f t="shared" si="36"/>
        <v>18.470637231814496</v>
      </c>
      <c r="D294" s="11">
        <v>3.6500000000000599</v>
      </c>
      <c r="E294" s="11">
        <f t="shared" si="37"/>
        <v>18.470534170052321</v>
      </c>
      <c r="F294" s="11">
        <f t="shared" si="38"/>
        <v>18.470533787473045</v>
      </c>
      <c r="H294" s="11">
        <f t="shared" si="39"/>
        <v>3.6499999999999404</v>
      </c>
      <c r="I294" s="11">
        <f t="shared" si="40"/>
        <v>2.342571950412508E-2</v>
      </c>
      <c r="J294" s="11">
        <f t="shared" si="41"/>
        <v>2.3411902986237361E-2</v>
      </c>
      <c r="K294" s="11">
        <f t="shared" si="42"/>
        <v>2.3411903206357772E-2</v>
      </c>
      <c r="L294" s="11">
        <f t="shared" si="43"/>
        <v>2.342495477768404E-2</v>
      </c>
      <c r="M294" s="11">
        <f t="shared" si="44"/>
        <v>18.468540201285734</v>
      </c>
    </row>
    <row r="295" spans="1:13" x14ac:dyDescent="0.25">
      <c r="A295" s="12">
        <v>3.6560000000000601</v>
      </c>
      <c r="B295" s="12">
        <f t="shared" si="36"/>
        <v>18.494062121158603</v>
      </c>
      <c r="D295" s="10">
        <v>3.6560000000000601</v>
      </c>
      <c r="E295" s="12">
        <f t="shared" si="37"/>
        <v>18.493958680038041</v>
      </c>
      <c r="F295" s="12">
        <f t="shared" si="38"/>
        <v>18.493958297423028</v>
      </c>
      <c r="H295" s="12">
        <f t="shared" si="39"/>
        <v>3.6559999999999402</v>
      </c>
      <c r="I295" s="12">
        <f t="shared" si="40"/>
        <v>2.342495463825784E-2</v>
      </c>
      <c r="J295" s="12">
        <f t="shared" si="41"/>
        <v>2.3411119346166437E-2</v>
      </c>
      <c r="K295" s="12">
        <f t="shared" si="42"/>
        <v>2.3411119566600001E-2</v>
      </c>
      <c r="L295" s="12">
        <f t="shared" si="43"/>
        <v>2.3424189840959925E-2</v>
      </c>
      <c r="M295" s="12">
        <f t="shared" si="44"/>
        <v>18.491955805003194</v>
      </c>
    </row>
    <row r="296" spans="1:13" x14ac:dyDescent="0.25">
      <c r="A296" s="11">
        <v>3.6620000000000599</v>
      </c>
      <c r="B296" s="11">
        <f t="shared" si="36"/>
        <v>18.517486245272575</v>
      </c>
      <c r="D296" s="11">
        <v>3.6620000000000599</v>
      </c>
      <c r="E296" s="11">
        <f t="shared" si="37"/>
        <v>18.517382424769906</v>
      </c>
      <c r="F296" s="11">
        <f t="shared" si="38"/>
        <v>18.517382042119145</v>
      </c>
      <c r="H296" s="11">
        <f t="shared" si="39"/>
        <v>3.66199999999994</v>
      </c>
      <c r="I296" s="11">
        <f t="shared" si="40"/>
        <v>2.3424189701330551E-2</v>
      </c>
      <c r="J296" s="11">
        <f t="shared" si="41"/>
        <v>2.3410335630979801E-2</v>
      </c>
      <c r="K296" s="11">
        <f t="shared" si="42"/>
        <v>2.3410335851726621E-2</v>
      </c>
      <c r="L296" s="11">
        <f t="shared" si="43"/>
        <v>2.3423424833164851E-2</v>
      </c>
      <c r="M296" s="11">
        <f t="shared" si="44"/>
        <v>18.51537063125318</v>
      </c>
    </row>
    <row r="297" spans="1:13" x14ac:dyDescent="0.25">
      <c r="A297" s="12">
        <v>3.6680000000000601</v>
      </c>
      <c r="B297" s="12">
        <f t="shared" si="36"/>
        <v>18.540909604084927</v>
      </c>
      <c r="D297" s="10">
        <v>3.6680000000000601</v>
      </c>
      <c r="E297" s="12">
        <f t="shared" si="37"/>
        <v>18.540805404176417</v>
      </c>
      <c r="F297" s="12">
        <f t="shared" si="38"/>
        <v>18.540805021489909</v>
      </c>
      <c r="H297" s="12">
        <f t="shared" si="39"/>
        <v>3.6679999999999398</v>
      </c>
      <c r="I297" s="12">
        <f t="shared" si="40"/>
        <v>2.342342469333223E-2</v>
      </c>
      <c r="J297" s="12">
        <f t="shared" si="41"/>
        <v>2.3409551840665437E-2</v>
      </c>
      <c r="K297" s="12">
        <f t="shared" si="42"/>
        <v>2.3409552061725618E-2</v>
      </c>
      <c r="L297" s="12">
        <f t="shared" si="43"/>
        <v>2.3422659754287832E-2</v>
      </c>
      <c r="M297" s="12">
        <f t="shared" si="44"/>
        <v>18.538784679961914</v>
      </c>
    </row>
    <row r="298" spans="1:13" x14ac:dyDescent="0.25">
      <c r="A298" s="11">
        <v>3.6740000000000599</v>
      </c>
      <c r="B298" s="11">
        <f t="shared" si="36"/>
        <v>18.564332197524156</v>
      </c>
      <c r="D298" s="11">
        <v>3.6740000000000599</v>
      </c>
      <c r="E298" s="11">
        <f t="shared" si="37"/>
        <v>18.564227618186081</v>
      </c>
      <c r="F298" s="11">
        <f t="shared" si="38"/>
        <v>18.564227235463814</v>
      </c>
      <c r="H298" s="11">
        <f t="shared" si="39"/>
        <v>3.6739999999999395</v>
      </c>
      <c r="I298" s="11">
        <f t="shared" si="40"/>
        <v>2.3422659614251905E-2</v>
      </c>
      <c r="J298" s="11">
        <f t="shared" si="41"/>
        <v>2.3408767975211339E-2</v>
      </c>
      <c r="K298" s="11">
        <f t="shared" si="42"/>
        <v>2.3408768196584984E-2</v>
      </c>
      <c r="L298" s="11">
        <f t="shared" si="43"/>
        <v>2.3421894604317886E-2</v>
      </c>
      <c r="M298" s="11">
        <f t="shared" si="44"/>
        <v>18.562197951055609</v>
      </c>
    </row>
    <row r="299" spans="1:13" x14ac:dyDescent="0.25">
      <c r="A299" s="12">
        <v>3.6800000000000601</v>
      </c>
      <c r="B299" s="12">
        <f t="shared" si="36"/>
        <v>18.587754025518752</v>
      </c>
      <c r="D299" s="10">
        <v>3.6800000000000601</v>
      </c>
      <c r="E299" s="12">
        <f t="shared" si="37"/>
        <v>18.587649066727373</v>
      </c>
      <c r="F299" s="12">
        <f t="shared" si="38"/>
        <v>18.587648683969348</v>
      </c>
      <c r="H299" s="12">
        <f t="shared" si="39"/>
        <v>3.6799999999999393</v>
      </c>
      <c r="I299" s="12">
        <f t="shared" si="40"/>
        <v>2.342189446407858E-2</v>
      </c>
      <c r="J299" s="12">
        <f t="shared" si="41"/>
        <v>2.3407984034605481E-2</v>
      </c>
      <c r="K299" s="12">
        <f t="shared" si="42"/>
        <v>2.3407984256292699E-2</v>
      </c>
      <c r="L299" s="12">
        <f t="shared" si="43"/>
        <v>2.3421129383244026E-2</v>
      </c>
      <c r="M299" s="12">
        <f t="shared" si="44"/>
        <v>18.58561044446046</v>
      </c>
    </row>
    <row r="300" spans="1:13" x14ac:dyDescent="0.25">
      <c r="A300" s="11">
        <v>3.6860000000000599</v>
      </c>
      <c r="B300" s="11">
        <f t="shared" si="36"/>
        <v>18.611175087997193</v>
      </c>
      <c r="D300" s="11">
        <v>3.6860000000000599</v>
      </c>
      <c r="E300" s="11">
        <f t="shared" si="37"/>
        <v>18.611069749728777</v>
      </c>
      <c r="F300" s="11">
        <f t="shared" si="38"/>
        <v>18.611069366934984</v>
      </c>
      <c r="H300" s="11">
        <f t="shared" si="39"/>
        <v>3.6859999999999391</v>
      </c>
      <c r="I300" s="11">
        <f t="shared" si="40"/>
        <v>2.3421129242801274E-2</v>
      </c>
      <c r="J300" s="11">
        <f t="shared" si="41"/>
        <v>2.3407200018835846E-2</v>
      </c>
      <c r="K300" s="11">
        <f t="shared" si="42"/>
        <v>2.3407200240836739E-2</v>
      </c>
      <c r="L300" s="11">
        <f t="shared" si="43"/>
        <v>2.342036409105526E-2</v>
      </c>
      <c r="M300" s="11">
        <f t="shared" si="44"/>
        <v>18.609022160102661</v>
      </c>
    </row>
    <row r="301" spans="1:13" x14ac:dyDescent="0.25">
      <c r="A301" s="12">
        <v>3.6920000000000601</v>
      </c>
      <c r="B301" s="12">
        <f t="shared" si="36"/>
        <v>18.634595384887945</v>
      </c>
      <c r="D301" s="10">
        <v>3.6920000000000601</v>
      </c>
      <c r="E301" s="12">
        <f t="shared" si="37"/>
        <v>18.63448966711875</v>
      </c>
      <c r="F301" s="12">
        <f t="shared" si="38"/>
        <v>18.634489284289184</v>
      </c>
      <c r="H301" s="12">
        <f t="shared" si="39"/>
        <v>3.6919999999999389</v>
      </c>
      <c r="I301" s="12">
        <f t="shared" si="40"/>
        <v>2.3420363950408998E-2</v>
      </c>
      <c r="J301" s="12">
        <f t="shared" si="41"/>
        <v>2.340641592789041E-2</v>
      </c>
      <c r="K301" s="12">
        <f t="shared" si="42"/>
        <v>2.340641615020508E-2</v>
      </c>
      <c r="L301" s="12">
        <f t="shared" si="43"/>
        <v>2.34195987277406E-2</v>
      </c>
      <c r="M301" s="12">
        <f t="shared" si="44"/>
        <v>18.632433097908386</v>
      </c>
    </row>
    <row r="302" spans="1:13" x14ac:dyDescent="0.25">
      <c r="A302" s="11">
        <v>3.6980000000000599</v>
      </c>
      <c r="B302" s="11">
        <f t="shared" si="36"/>
        <v>18.658014916119466</v>
      </c>
      <c r="D302" s="11">
        <v>3.6980000000000599</v>
      </c>
      <c r="E302" s="11">
        <f t="shared" si="37"/>
        <v>18.657908818825746</v>
      </c>
      <c r="F302" s="11">
        <f t="shared" si="38"/>
        <v>18.657908435960405</v>
      </c>
      <c r="H302" s="11">
        <f t="shared" si="39"/>
        <v>3.6979999999999387</v>
      </c>
      <c r="I302" s="11">
        <f t="shared" si="40"/>
        <v>2.3419598586890755E-2</v>
      </c>
      <c r="J302" s="11">
        <f t="shared" si="41"/>
        <v>2.3405631761757147E-2</v>
      </c>
      <c r="K302" s="11">
        <f t="shared" si="42"/>
        <v>2.3405631984385705E-2</v>
      </c>
      <c r="L302" s="11">
        <f t="shared" si="43"/>
        <v>2.3418833293289046E-2</v>
      </c>
      <c r="M302" s="11">
        <f t="shared" si="44"/>
        <v>18.655843257803799</v>
      </c>
    </row>
    <row r="303" spans="1:13" x14ac:dyDescent="0.25">
      <c r="A303" s="12">
        <v>3.7040000000000601</v>
      </c>
      <c r="B303" s="12">
        <f t="shared" si="36"/>
        <v>18.681433681620199</v>
      </c>
      <c r="D303" s="10">
        <v>3.7040000000000601</v>
      </c>
      <c r="E303" s="12">
        <f t="shared" si="37"/>
        <v>18.681327204778206</v>
      </c>
      <c r="F303" s="12">
        <f t="shared" si="38"/>
        <v>18.681326821877082</v>
      </c>
      <c r="H303" s="12">
        <f t="shared" si="39"/>
        <v>3.7039999999999385</v>
      </c>
      <c r="I303" s="12">
        <f t="shared" si="40"/>
        <v>2.3418833152235558E-2</v>
      </c>
      <c r="J303" s="12">
        <f t="shared" si="41"/>
        <v>2.340484752042403E-2</v>
      </c>
      <c r="K303" s="12">
        <f t="shared" si="42"/>
        <v>2.3404847743366576E-2</v>
      </c>
      <c r="L303" s="12">
        <f t="shared" si="43"/>
        <v>2.3418067787689609E-2</v>
      </c>
      <c r="M303" s="12">
        <f t="shared" si="44"/>
        <v>18.679252639715049</v>
      </c>
    </row>
    <row r="304" spans="1:13" x14ac:dyDescent="0.25">
      <c r="A304" s="11">
        <v>3.7100000000000599</v>
      </c>
      <c r="B304" s="11">
        <f t="shared" si="36"/>
        <v>18.704851681318576</v>
      </c>
      <c r="D304" s="11">
        <v>3.7100000000000599</v>
      </c>
      <c r="E304" s="11">
        <f t="shared" si="37"/>
        <v>18.704744824904562</v>
      </c>
      <c r="F304" s="11">
        <f t="shared" si="38"/>
        <v>18.704744441967648</v>
      </c>
      <c r="H304" s="11">
        <f t="shared" si="39"/>
        <v>3.7099999999999382</v>
      </c>
      <c r="I304" s="11">
        <f t="shared" si="40"/>
        <v>2.3418067646432405E-2</v>
      </c>
      <c r="J304" s="11">
        <f t="shared" si="41"/>
        <v>2.3404063203879027E-2</v>
      </c>
      <c r="K304" s="11">
        <f t="shared" si="42"/>
        <v>2.3404063427135666E-2</v>
      </c>
      <c r="L304" s="11">
        <f t="shared" si="43"/>
        <v>2.3417302210931284E-2</v>
      </c>
      <c r="M304" s="11">
        <f t="shared" si="44"/>
        <v>18.702661243568279</v>
      </c>
    </row>
    <row r="305" spans="1:13" x14ac:dyDescent="0.25">
      <c r="A305" s="12">
        <v>3.7160000000000601</v>
      </c>
      <c r="B305" s="12">
        <f t="shared" si="36"/>
        <v>18.728268915143023</v>
      </c>
      <c r="D305" s="10">
        <v>3.7160000000000601</v>
      </c>
      <c r="E305" s="12">
        <f t="shared" si="37"/>
        <v>18.728161679133233</v>
      </c>
      <c r="F305" s="12">
        <f t="shared" si="38"/>
        <v>18.728161296160525</v>
      </c>
      <c r="H305" s="12">
        <f t="shared" si="39"/>
        <v>3.715999999999938</v>
      </c>
      <c r="I305" s="12">
        <f t="shared" si="40"/>
        <v>2.3417302069470302E-2</v>
      </c>
      <c r="J305" s="12">
        <f t="shared" si="41"/>
        <v>2.3403278812110101E-2</v>
      </c>
      <c r="K305" s="12">
        <f t="shared" si="42"/>
        <v>2.340327903568094E-2</v>
      </c>
      <c r="L305" s="12">
        <f t="shared" si="43"/>
        <v>2.3416536563003076E-2</v>
      </c>
      <c r="M305" s="12">
        <f t="shared" si="44"/>
        <v>18.726069069289622</v>
      </c>
    </row>
    <row r="306" spans="1:13" x14ac:dyDescent="0.25">
      <c r="A306" s="11">
        <v>3.7220000000000701</v>
      </c>
      <c r="B306" s="11">
        <f t="shared" si="36"/>
        <v>18.75168538302195</v>
      </c>
      <c r="D306" s="11">
        <v>3.7220000000000701</v>
      </c>
      <c r="E306" s="11">
        <f t="shared" si="37"/>
        <v>18.751577767392625</v>
      </c>
      <c r="F306" s="11">
        <f t="shared" si="38"/>
        <v>18.751577384384117</v>
      </c>
      <c r="H306" s="11">
        <f t="shared" si="39"/>
        <v>3.7219999999999378</v>
      </c>
      <c r="I306" s="11">
        <f t="shared" si="40"/>
        <v>2.341653642133824E-2</v>
      </c>
      <c r="J306" s="11">
        <f t="shared" si="41"/>
        <v>2.3402494345105222E-2</v>
      </c>
      <c r="K306" s="11">
        <f t="shared" si="42"/>
        <v>2.3402494568990365E-2</v>
      </c>
      <c r="L306" s="11">
        <f t="shared" si="43"/>
        <v>2.3415770843893978E-2</v>
      </c>
      <c r="M306" s="11">
        <f t="shared" si="44"/>
        <v>18.749476116805191</v>
      </c>
    </row>
    <row r="307" spans="1:13" x14ac:dyDescent="0.25">
      <c r="A307" s="12">
        <v>3.7280000000000699</v>
      </c>
      <c r="B307" s="12">
        <f t="shared" si="36"/>
        <v>18.775101084883755</v>
      </c>
      <c r="D307" s="10">
        <v>3.7280000000000699</v>
      </c>
      <c r="E307" s="12">
        <f t="shared" si="37"/>
        <v>18.774993089611137</v>
      </c>
      <c r="F307" s="12">
        <f t="shared" si="38"/>
        <v>18.77499270656682</v>
      </c>
      <c r="H307" s="12">
        <f t="shared" si="39"/>
        <v>3.7279999999999376</v>
      </c>
      <c r="I307" s="12">
        <f t="shared" si="40"/>
        <v>2.3415770702025222E-2</v>
      </c>
      <c r="J307" s="12">
        <f t="shared" si="41"/>
        <v>2.3401709802852343E-2</v>
      </c>
      <c r="K307" s="12">
        <f t="shared" si="42"/>
        <v>2.3401710027051898E-2</v>
      </c>
      <c r="L307" s="12">
        <f t="shared" si="43"/>
        <v>2.341500505359298E-2</v>
      </c>
      <c r="M307" s="12">
        <f t="shared" si="44"/>
        <v>18.772882386041097</v>
      </c>
    </row>
    <row r="308" spans="1:13" x14ac:dyDescent="0.25">
      <c r="A308" s="11">
        <v>3.7340000000000702</v>
      </c>
      <c r="B308" s="11">
        <f t="shared" si="36"/>
        <v>18.798516020656827</v>
      </c>
      <c r="D308" s="11">
        <v>3.7340000000000702</v>
      </c>
      <c r="E308" s="11">
        <f t="shared" si="37"/>
        <v>18.798407645717148</v>
      </c>
      <c r="F308" s="11">
        <f t="shared" si="38"/>
        <v>18.798407262637024</v>
      </c>
      <c r="H308" s="11">
        <f t="shared" si="39"/>
        <v>3.7339999999999374</v>
      </c>
      <c r="I308" s="11">
        <f t="shared" si="40"/>
        <v>2.3415004911520244E-2</v>
      </c>
      <c r="J308" s="11">
        <f t="shared" si="41"/>
        <v>2.3400925185339431E-2</v>
      </c>
      <c r="K308" s="11">
        <f t="shared" si="42"/>
        <v>2.3400925409853498E-2</v>
      </c>
      <c r="L308" s="11">
        <f t="shared" si="43"/>
        <v>2.3414239192089077E-2</v>
      </c>
      <c r="M308" s="11">
        <f t="shared" si="44"/>
        <v>18.796287876923429</v>
      </c>
    </row>
    <row r="309" spans="1:13" x14ac:dyDescent="0.25">
      <c r="A309" s="12">
        <v>3.7400000000000699</v>
      </c>
      <c r="B309" s="12">
        <f t="shared" si="36"/>
        <v>18.821930190269544</v>
      </c>
      <c r="D309" s="10">
        <v>3.7400000000000699</v>
      </c>
      <c r="E309" s="12">
        <f t="shared" si="37"/>
        <v>18.821821435639041</v>
      </c>
      <c r="F309" s="12">
        <f t="shared" si="38"/>
        <v>18.821821052523099</v>
      </c>
      <c r="H309" s="12">
        <f t="shared" si="39"/>
        <v>3.7399999999999372</v>
      </c>
      <c r="I309" s="12">
        <f t="shared" si="40"/>
        <v>2.341423904981229E-2</v>
      </c>
      <c r="J309" s="12">
        <f t="shared" si="41"/>
        <v>2.3400140492554431E-2</v>
      </c>
      <c r="K309" s="12">
        <f t="shared" si="42"/>
        <v>2.3400140717383118E-2</v>
      </c>
      <c r="L309" s="12">
        <f t="shared" si="43"/>
        <v>2.3413473259371261E-2</v>
      </c>
      <c r="M309" s="12">
        <f t="shared" si="44"/>
        <v>18.819692589378274</v>
      </c>
    </row>
    <row r="310" spans="1:13" x14ac:dyDescent="0.25">
      <c r="A310" s="11">
        <v>3.7460000000000702</v>
      </c>
      <c r="B310" s="11">
        <f t="shared" si="36"/>
        <v>18.845343593650277</v>
      </c>
      <c r="D310" s="11">
        <v>3.7460000000000702</v>
      </c>
      <c r="E310" s="11">
        <f t="shared" si="37"/>
        <v>18.845234459305171</v>
      </c>
      <c r="F310" s="11">
        <f t="shared" si="38"/>
        <v>18.84523407615341</v>
      </c>
      <c r="H310" s="11">
        <f t="shared" si="39"/>
        <v>3.7459999999999369</v>
      </c>
      <c r="I310" s="11">
        <f t="shared" si="40"/>
        <v>2.3413473116890352E-2</v>
      </c>
      <c r="J310" s="11">
        <f t="shared" si="41"/>
        <v>2.3399355724485305E-2</v>
      </c>
      <c r="K310" s="11">
        <f t="shared" si="42"/>
        <v>2.3399355949628716E-2</v>
      </c>
      <c r="L310" s="11">
        <f t="shared" si="43"/>
        <v>2.3412707255428516E-2</v>
      </c>
      <c r="M310" s="11">
        <f t="shared" si="44"/>
        <v>18.843096523331699</v>
      </c>
    </row>
    <row r="311" spans="1:13" x14ac:dyDescent="0.25">
      <c r="A311" s="12">
        <v>3.7520000000000699</v>
      </c>
      <c r="B311" s="12">
        <f t="shared" si="36"/>
        <v>18.868756230727374</v>
      </c>
      <c r="D311" s="10">
        <v>3.7520000000000699</v>
      </c>
      <c r="E311" s="12">
        <f t="shared" si="37"/>
        <v>18.868646716643898</v>
      </c>
      <c r="F311" s="12">
        <f t="shared" si="38"/>
        <v>18.868646333456308</v>
      </c>
      <c r="H311" s="12">
        <f t="shared" si="39"/>
        <v>3.7519999999999367</v>
      </c>
      <c r="I311" s="12">
        <f t="shared" si="40"/>
        <v>2.341270711274342E-2</v>
      </c>
      <c r="J311" s="12">
        <f t="shared" si="41"/>
        <v>2.3398570881119997E-2</v>
      </c>
      <c r="K311" s="12">
        <f t="shared" si="42"/>
        <v>2.3398571106578236E-2</v>
      </c>
      <c r="L311" s="12">
        <f t="shared" si="43"/>
        <v>2.3411941180249828E-2</v>
      </c>
      <c r="M311" s="12">
        <f t="shared" si="44"/>
        <v>18.866499678709765</v>
      </c>
    </row>
    <row r="312" spans="1:13" x14ac:dyDescent="0.25">
      <c r="A312" s="11">
        <v>3.7580000000000702</v>
      </c>
      <c r="B312" s="11">
        <f t="shared" si="36"/>
        <v>18.892168101429185</v>
      </c>
      <c r="D312" s="11">
        <v>3.7580000000000702</v>
      </c>
      <c r="E312" s="11">
        <f t="shared" si="37"/>
        <v>18.89205820758356</v>
      </c>
      <c r="F312" s="11">
        <f t="shared" si="38"/>
        <v>18.892057824360133</v>
      </c>
      <c r="H312" s="11">
        <f t="shared" si="39"/>
        <v>3.7579999999999365</v>
      </c>
      <c r="I312" s="11">
        <f t="shared" si="40"/>
        <v>2.3411941037360474E-2</v>
      </c>
      <c r="J312" s="11">
        <f t="shared" si="41"/>
        <v>2.3397785962446457E-2</v>
      </c>
      <c r="K312" s="11">
        <f t="shared" si="42"/>
        <v>2.3397786188219631E-2</v>
      </c>
      <c r="L312" s="11">
        <f t="shared" si="43"/>
        <v>2.3411175033824172E-2</v>
      </c>
      <c r="M312" s="11">
        <f t="shared" si="44"/>
        <v>18.889902055438519</v>
      </c>
    </row>
    <row r="313" spans="1:13" x14ac:dyDescent="0.25">
      <c r="A313" s="12">
        <v>3.76400000000007</v>
      </c>
      <c r="B313" s="12">
        <f t="shared" si="36"/>
        <v>18.91557920568404</v>
      </c>
      <c r="D313" s="10">
        <v>3.76400000000007</v>
      </c>
      <c r="E313" s="12">
        <f t="shared" si="37"/>
        <v>18.91546893205248</v>
      </c>
      <c r="F313" s="12">
        <f t="shared" si="38"/>
        <v>18.915468548793218</v>
      </c>
      <c r="H313" s="12">
        <f t="shared" si="39"/>
        <v>3.7639999999999363</v>
      </c>
      <c r="I313" s="12">
        <f t="shared" si="40"/>
        <v>2.3411174890730496E-2</v>
      </c>
      <c r="J313" s="12">
        <f t="shared" si="41"/>
        <v>2.3397000968452628E-2</v>
      </c>
      <c r="K313" s="12">
        <f t="shared" si="42"/>
        <v>2.3397001194540842E-2</v>
      </c>
      <c r="L313" s="12">
        <f t="shared" si="43"/>
        <v>2.3410408816140538E-2</v>
      </c>
      <c r="M313" s="12">
        <f t="shared" si="44"/>
        <v>18.913303653443997</v>
      </c>
    </row>
    <row r="314" spans="1:13" x14ac:dyDescent="0.25">
      <c r="A314" s="11">
        <v>3.7700000000000702</v>
      </c>
      <c r="B314" s="11">
        <f t="shared" si="36"/>
        <v>18.938989543420259</v>
      </c>
      <c r="D314" s="11">
        <v>3.7700000000000702</v>
      </c>
      <c r="E314" s="11">
        <f t="shared" si="37"/>
        <v>18.938878889978987</v>
      </c>
      <c r="F314" s="11">
        <f t="shared" si="38"/>
        <v>18.938878506683878</v>
      </c>
      <c r="H314" s="11">
        <f t="shared" si="39"/>
        <v>3.7699999999999361</v>
      </c>
      <c r="I314" s="11">
        <f t="shared" si="40"/>
        <v>2.3410408672842473E-2</v>
      </c>
      <c r="J314" s="11">
        <f t="shared" si="41"/>
        <v>2.3396215899126455E-2</v>
      </c>
      <c r="K314" s="11">
        <f t="shared" si="42"/>
        <v>2.3396216125529813E-2</v>
      </c>
      <c r="L314" s="11">
        <f t="shared" si="43"/>
        <v>2.3409642527187899E-2</v>
      </c>
      <c r="M314" s="11">
        <f t="shared" si="44"/>
        <v>18.93670447265222</v>
      </c>
    </row>
    <row r="315" spans="1:13" x14ac:dyDescent="0.25">
      <c r="A315" s="12">
        <v>3.77600000000007</v>
      </c>
      <c r="B315" s="12">
        <f t="shared" si="36"/>
        <v>18.962399114566157</v>
      </c>
      <c r="D315" s="10">
        <v>3.77600000000007</v>
      </c>
      <c r="E315" s="12">
        <f t="shared" si="37"/>
        <v>18.96228808129138</v>
      </c>
      <c r="F315" s="12">
        <f t="shared" si="38"/>
        <v>18.962287697960424</v>
      </c>
      <c r="H315" s="12">
        <f t="shared" si="39"/>
        <v>3.7759999999999359</v>
      </c>
      <c r="I315" s="12">
        <f t="shared" si="40"/>
        <v>2.3409642383685373E-2</v>
      </c>
      <c r="J315" s="12">
        <f t="shared" si="41"/>
        <v>2.3395430754455871E-2</v>
      </c>
      <c r="K315" s="12">
        <f t="shared" si="42"/>
        <v>2.339543098117448E-2</v>
      </c>
      <c r="L315" s="12">
        <f t="shared" si="43"/>
        <v>2.3408876166955226E-2</v>
      </c>
      <c r="M315" s="12">
        <f t="shared" si="44"/>
        <v>18.960104512989204</v>
      </c>
    </row>
    <row r="316" spans="1:13" x14ac:dyDescent="0.25">
      <c r="A316" s="11">
        <v>3.7820000000000702</v>
      </c>
      <c r="B316" s="11">
        <f t="shared" si="36"/>
        <v>18.985807919050032</v>
      </c>
      <c r="D316" s="11">
        <v>3.7820000000000702</v>
      </c>
      <c r="E316" s="11">
        <f t="shared" si="37"/>
        <v>18.985696505917961</v>
      </c>
      <c r="F316" s="11">
        <f t="shared" si="38"/>
        <v>18.985696122551147</v>
      </c>
      <c r="H316" s="11">
        <f t="shared" si="39"/>
        <v>3.7819999999999356</v>
      </c>
      <c r="I316" s="11">
        <f t="shared" si="40"/>
        <v>2.3408876023248176E-2</v>
      </c>
      <c r="J316" s="11">
        <f t="shared" si="41"/>
        <v>2.3394645534428819E-2</v>
      </c>
      <c r="K316" s="11">
        <f t="shared" si="42"/>
        <v>2.3394645761462784E-2</v>
      </c>
      <c r="L316" s="11">
        <f t="shared" si="43"/>
        <v>2.34081097354315E-2</v>
      </c>
      <c r="M316" s="11">
        <f t="shared" si="44"/>
        <v>18.983503774380949</v>
      </c>
    </row>
    <row r="317" spans="1:13" x14ac:dyDescent="0.25">
      <c r="A317" s="12">
        <v>3.78800000000007</v>
      </c>
      <c r="B317" s="12">
        <f t="shared" si="36"/>
        <v>19.009215956800169</v>
      </c>
      <c r="D317" s="10">
        <v>3.78800000000007</v>
      </c>
      <c r="E317" s="12">
        <f t="shared" si="37"/>
        <v>19.009104163787011</v>
      </c>
      <c r="F317" s="12">
        <f t="shared" si="38"/>
        <v>19.009103780384336</v>
      </c>
      <c r="H317" s="12">
        <f t="shared" si="39"/>
        <v>3.7879999999999354</v>
      </c>
      <c r="I317" s="12">
        <f t="shared" si="40"/>
        <v>2.3408109591519854E-2</v>
      </c>
      <c r="J317" s="12">
        <f t="shared" si="41"/>
        <v>2.3393860239033226E-2</v>
      </c>
      <c r="K317" s="12">
        <f t="shared" si="42"/>
        <v>2.3393860466382654E-2</v>
      </c>
      <c r="L317" s="12">
        <f t="shared" si="43"/>
        <v>2.3407343232605685E-2</v>
      </c>
      <c r="M317" s="12">
        <f t="shared" si="44"/>
        <v>19.006902256753442</v>
      </c>
    </row>
    <row r="318" spans="1:13" x14ac:dyDescent="0.25">
      <c r="A318" s="11">
        <v>3.7940000000000702</v>
      </c>
      <c r="B318" s="11">
        <f t="shared" si="36"/>
        <v>19.03262322774485</v>
      </c>
      <c r="D318" s="11">
        <v>3.7940000000000702</v>
      </c>
      <c r="E318" s="11">
        <f t="shared" si="37"/>
        <v>19.032511054826806</v>
      </c>
      <c r="F318" s="11">
        <f t="shared" si="38"/>
        <v>19.032510671388263</v>
      </c>
      <c r="H318" s="11">
        <f t="shared" si="39"/>
        <v>3.7939999999999352</v>
      </c>
      <c r="I318" s="11">
        <f t="shared" si="40"/>
        <v>2.3407343088489376E-2</v>
      </c>
      <c r="J318" s="11">
        <f t="shared" si="41"/>
        <v>2.3393074868257032E-2</v>
      </c>
      <c r="K318" s="11">
        <f t="shared" si="42"/>
        <v>2.3393075095922023E-2</v>
      </c>
      <c r="L318" s="11">
        <f t="shared" si="43"/>
        <v>2.3406576658466748E-2</v>
      </c>
      <c r="M318" s="11">
        <f t="shared" si="44"/>
        <v>19.030299960032661</v>
      </c>
    </row>
    <row r="319" spans="1:13" x14ac:dyDescent="0.25">
      <c r="A319" s="12">
        <v>3.80000000000007</v>
      </c>
      <c r="B319" s="12">
        <f t="shared" si="36"/>
        <v>19.056029731812338</v>
      </c>
      <c r="D319" s="10">
        <v>3.80000000000007</v>
      </c>
      <c r="E319" s="12">
        <f t="shared" si="37"/>
        <v>19.055917178965604</v>
      </c>
      <c r="F319" s="12">
        <f t="shared" si="38"/>
        <v>19.055916795491193</v>
      </c>
      <c r="H319" s="12">
        <f t="shared" si="39"/>
        <v>3.799999999999935</v>
      </c>
      <c r="I319" s="12">
        <f t="shared" si="40"/>
        <v>2.340657651414571E-2</v>
      </c>
      <c r="J319" s="12">
        <f t="shared" si="41"/>
        <v>2.3392289422088156E-2</v>
      </c>
      <c r="K319" s="12">
        <f t="shared" si="42"/>
        <v>2.3392289650068815E-2</v>
      </c>
      <c r="L319" s="12">
        <f t="shared" si="43"/>
        <v>2.340581001300366E-2</v>
      </c>
      <c r="M319" s="12">
        <f t="shared" si="44"/>
        <v>19.053696884144571</v>
      </c>
    </row>
    <row r="320" spans="1:13" x14ac:dyDescent="0.25">
      <c r="A320" s="11">
        <v>3.8060000000000702</v>
      </c>
      <c r="B320" s="11">
        <f t="shared" si="36"/>
        <v>19.079435468930889</v>
      </c>
      <c r="D320" s="11">
        <v>3.8060000000000702</v>
      </c>
      <c r="E320" s="11">
        <f t="shared" si="37"/>
        <v>19.079322536131667</v>
      </c>
      <c r="F320" s="11">
        <f t="shared" si="38"/>
        <v>19.079322152621373</v>
      </c>
      <c r="H320" s="11">
        <f t="shared" si="39"/>
        <v>3.8059999999999348</v>
      </c>
      <c r="I320" s="11">
        <f t="shared" si="40"/>
        <v>2.3405809868477821E-2</v>
      </c>
      <c r="J320" s="11">
        <f t="shared" si="41"/>
        <v>2.3391503900514529E-2</v>
      </c>
      <c r="K320" s="11">
        <f t="shared" si="42"/>
        <v>2.3391504128810966E-2</v>
      </c>
      <c r="L320" s="11">
        <f t="shared" si="43"/>
        <v>2.3405043296205377E-2</v>
      </c>
      <c r="M320" s="11">
        <f t="shared" si="44"/>
        <v>19.077093029015128</v>
      </c>
    </row>
    <row r="321" spans="1:13" x14ac:dyDescent="0.25">
      <c r="A321" s="12">
        <v>3.81200000000007</v>
      </c>
      <c r="B321" s="12">
        <f t="shared" si="36"/>
        <v>19.102840439028746</v>
      </c>
      <c r="D321" s="10">
        <v>3.81200000000007</v>
      </c>
      <c r="E321" s="12">
        <f t="shared" si="37"/>
        <v>19.102727126253221</v>
      </c>
      <c r="F321" s="12">
        <f t="shared" si="38"/>
        <v>19.102726742707045</v>
      </c>
      <c r="H321" s="12">
        <f t="shared" si="39"/>
        <v>3.8119999999999346</v>
      </c>
      <c r="I321" s="12">
        <f t="shared" si="40"/>
        <v>2.3405043151474673E-2</v>
      </c>
      <c r="J321" s="12">
        <f t="shared" si="41"/>
        <v>2.3390718303524072E-2</v>
      </c>
      <c r="K321" s="12">
        <f t="shared" si="42"/>
        <v>2.3390718532136392E-2</v>
      </c>
      <c r="L321" s="12">
        <f t="shared" si="43"/>
        <v>2.3404276508060862E-2</v>
      </c>
      <c r="M321" s="12">
        <f t="shared" si="44"/>
        <v>19.10048839457027</v>
      </c>
    </row>
    <row r="322" spans="1:13" x14ac:dyDescent="0.25">
      <c r="A322" s="11">
        <v>3.8180000000000698</v>
      </c>
      <c r="B322" s="11">
        <f t="shared" si="36"/>
        <v>19.126244642034141</v>
      </c>
      <c r="D322" s="11">
        <v>3.8180000000000698</v>
      </c>
      <c r="E322" s="11">
        <f t="shared" si="37"/>
        <v>19.126130949258506</v>
      </c>
      <c r="F322" s="11">
        <f t="shared" si="38"/>
        <v>19.126130565676441</v>
      </c>
      <c r="H322" s="11">
        <f t="shared" si="39"/>
        <v>3.8179999999999343</v>
      </c>
      <c r="I322" s="11">
        <f t="shared" si="40"/>
        <v>2.3404276363125226E-2</v>
      </c>
      <c r="J322" s="11">
        <f t="shared" si="41"/>
        <v>2.3389932631104705E-2</v>
      </c>
      <c r="K322" s="11">
        <f t="shared" si="42"/>
        <v>2.3389932860033012E-2</v>
      </c>
      <c r="L322" s="11">
        <f t="shared" si="43"/>
        <v>2.3403509648559077E-2</v>
      </c>
      <c r="M322" s="11">
        <f t="shared" si="44"/>
        <v>19.123882980735932</v>
      </c>
    </row>
    <row r="323" spans="1:13" x14ac:dyDescent="0.25">
      <c r="A323" s="12">
        <v>3.82400000000007</v>
      </c>
      <c r="B323" s="12">
        <f t="shared" si="36"/>
        <v>19.149648077875295</v>
      </c>
      <c r="D323" s="10">
        <v>3.82400000000007</v>
      </c>
      <c r="E323" s="12">
        <f t="shared" si="37"/>
        <v>19.149534005075736</v>
      </c>
      <c r="F323" s="12">
        <f t="shared" si="38"/>
        <v>19.149533621457774</v>
      </c>
      <c r="H323" s="12">
        <f t="shared" si="39"/>
        <v>3.8239999999999341</v>
      </c>
      <c r="I323" s="12">
        <f t="shared" si="40"/>
        <v>2.3403509503418438E-2</v>
      </c>
      <c r="J323" s="12">
        <f t="shared" si="41"/>
        <v>2.3389146883244345E-2</v>
      </c>
      <c r="K323" s="12">
        <f t="shared" si="42"/>
        <v>2.3389147112488747E-2</v>
      </c>
      <c r="L323" s="12">
        <f t="shared" si="43"/>
        <v>2.3402742717688975E-2</v>
      </c>
      <c r="M323" s="12">
        <f t="shared" si="44"/>
        <v>19.147276787438027</v>
      </c>
    </row>
    <row r="324" spans="1:13" x14ac:dyDescent="0.25">
      <c r="A324" s="11">
        <v>3.8300000000000698</v>
      </c>
      <c r="B324" s="11">
        <f t="shared" si="36"/>
        <v>19.173050746480417</v>
      </c>
      <c r="D324" s="11">
        <v>3.8300000000000698</v>
      </c>
      <c r="E324" s="11">
        <f t="shared" si="37"/>
        <v>19.172936293633114</v>
      </c>
      <c r="F324" s="11">
        <f t="shared" si="38"/>
        <v>19.172935909979255</v>
      </c>
      <c r="H324" s="11">
        <f t="shared" si="39"/>
        <v>3.8299999999999339</v>
      </c>
      <c r="I324" s="11">
        <f t="shared" si="40"/>
        <v>2.3402742572343267E-2</v>
      </c>
      <c r="J324" s="11">
        <f t="shared" si="41"/>
        <v>2.3388361059930911E-2</v>
      </c>
      <c r="K324" s="11">
        <f t="shared" si="42"/>
        <v>2.338836128949151E-2</v>
      </c>
      <c r="L324" s="11">
        <f t="shared" si="43"/>
        <v>2.3401975715439508E-2</v>
      </c>
      <c r="M324" s="11">
        <f t="shared" si="44"/>
        <v>19.170669814602466</v>
      </c>
    </row>
    <row r="325" spans="1:13" x14ac:dyDescent="0.25">
      <c r="A325" s="12">
        <v>3.83600000000007</v>
      </c>
      <c r="B325" s="12">
        <f t="shared" si="36"/>
        <v>19.196452647777708</v>
      </c>
      <c r="D325" s="10">
        <v>3.83600000000007</v>
      </c>
      <c r="E325" s="12">
        <f t="shared" si="37"/>
        <v>19.196337814858843</v>
      </c>
      <c r="F325" s="12">
        <f t="shared" si="38"/>
        <v>19.196337431169077</v>
      </c>
      <c r="H325" s="12">
        <f t="shared" si="39"/>
        <v>3.8359999999999337</v>
      </c>
      <c r="I325" s="12">
        <f t="shared" si="40"/>
        <v>2.3401975569888663E-2</v>
      </c>
      <c r="J325" s="12">
        <f t="shared" si="41"/>
        <v>2.3387575161152308E-2</v>
      </c>
      <c r="K325" s="12">
        <f t="shared" si="42"/>
        <v>2.3387575391029213E-2</v>
      </c>
      <c r="L325" s="12">
        <f t="shared" si="43"/>
        <v>2.3401208641799631E-2</v>
      </c>
      <c r="M325" s="12">
        <f t="shared" si="44"/>
        <v>19.19406206215514</v>
      </c>
    </row>
    <row r="326" spans="1:13" x14ac:dyDescent="0.25">
      <c r="A326" s="11">
        <v>3.8420000000000698</v>
      </c>
      <c r="B326" s="11">
        <f t="shared" si="36"/>
        <v>19.219853781695356</v>
      </c>
      <c r="D326" s="11">
        <v>3.8420000000000698</v>
      </c>
      <c r="E326" s="11">
        <f t="shared" si="37"/>
        <v>19.219738568681102</v>
      </c>
      <c r="F326" s="11">
        <f t="shared" si="38"/>
        <v>19.219738184955425</v>
      </c>
      <c r="H326" s="11">
        <f t="shared" si="39"/>
        <v>3.8419999999999335</v>
      </c>
      <c r="I326" s="11">
        <f t="shared" si="40"/>
        <v>2.3401208496043577E-2</v>
      </c>
      <c r="J326" s="11">
        <f t="shared" si="41"/>
        <v>2.3386789186896451E-2</v>
      </c>
      <c r="K326" s="11">
        <f t="shared" si="42"/>
        <v>2.3386789417089764E-2</v>
      </c>
      <c r="L326" s="11">
        <f t="shared" si="43"/>
        <v>2.3400441496758288E-2</v>
      </c>
      <c r="M326" s="11">
        <f t="shared" si="44"/>
        <v>19.217453530021935</v>
      </c>
    </row>
    <row r="327" spans="1:13" x14ac:dyDescent="0.25">
      <c r="A327" s="12">
        <v>3.84800000000007</v>
      </c>
      <c r="B327" s="12">
        <f t="shared" si="36"/>
        <v>19.243254148161537</v>
      </c>
      <c r="D327" s="10">
        <v>3.84800000000007</v>
      </c>
      <c r="E327" s="12">
        <f t="shared" si="37"/>
        <v>19.243138555028068</v>
      </c>
      <c r="F327" s="12">
        <f t="shared" si="38"/>
        <v>19.243138171266473</v>
      </c>
      <c r="H327" s="12">
        <f t="shared" si="39"/>
        <v>3.8479999999999333</v>
      </c>
      <c r="I327" s="12">
        <f t="shared" si="40"/>
        <v>2.3400441350796962E-2</v>
      </c>
      <c r="J327" s="12">
        <f t="shared" si="41"/>
        <v>2.3386003137151244E-2</v>
      </c>
      <c r="K327" s="12">
        <f t="shared" si="42"/>
        <v>2.3386003367661074E-2</v>
      </c>
      <c r="L327" s="12">
        <f t="shared" si="43"/>
        <v>2.3399674280304428E-2</v>
      </c>
      <c r="M327" s="12">
        <f t="shared" si="44"/>
        <v>19.240844218128721</v>
      </c>
    </row>
    <row r="328" spans="1:13" x14ac:dyDescent="0.25">
      <c r="A328" s="11">
        <v>3.8540000000000698</v>
      </c>
      <c r="B328" s="11">
        <f t="shared" si="36"/>
        <v>19.266653747104414</v>
      </c>
      <c r="D328" s="11">
        <v>3.8540000000000698</v>
      </c>
      <c r="E328" s="11">
        <f t="shared" si="37"/>
        <v>19.266537773827899</v>
      </c>
      <c r="F328" s="11">
        <f t="shared" si="38"/>
        <v>19.266537390030379</v>
      </c>
      <c r="H328" s="11">
        <f t="shared" si="39"/>
        <v>3.853999999999933</v>
      </c>
      <c r="I328" s="11">
        <f t="shared" si="40"/>
        <v>2.3399674134137759E-2</v>
      </c>
      <c r="J328" s="11">
        <f t="shared" si="41"/>
        <v>2.3385217011904592E-2</v>
      </c>
      <c r="K328" s="11">
        <f t="shared" si="42"/>
        <v>2.3385217242731043E-2</v>
      </c>
      <c r="L328" s="11">
        <f t="shared" si="43"/>
        <v>2.3398906992426992E-2</v>
      </c>
      <c r="M328" s="11">
        <f t="shared" si="44"/>
        <v>19.264234126401362</v>
      </c>
    </row>
    <row r="329" spans="1:13" x14ac:dyDescent="0.25">
      <c r="A329" s="12">
        <v>3.86000000000007</v>
      </c>
      <c r="B329" s="12">
        <f t="shared" si="36"/>
        <v>19.290052578452141</v>
      </c>
      <c r="D329" s="10">
        <v>3.86000000000007</v>
      </c>
      <c r="E329" s="12">
        <f t="shared" si="37"/>
        <v>19.289936225008745</v>
      </c>
      <c r="F329" s="12">
        <f t="shared" si="38"/>
        <v>19.289935841175296</v>
      </c>
      <c r="H329" s="12">
        <f t="shared" si="39"/>
        <v>3.8599999999999328</v>
      </c>
      <c r="I329" s="12">
        <f t="shared" si="40"/>
        <v>2.3398906846054914E-2</v>
      </c>
      <c r="J329" s="12">
        <f t="shared" si="41"/>
        <v>2.3384430811144396E-2</v>
      </c>
      <c r="K329" s="12">
        <f t="shared" si="42"/>
        <v>2.3384431042287573E-2</v>
      </c>
      <c r="L329" s="12">
        <f t="shared" si="43"/>
        <v>2.3398139633114927E-2</v>
      </c>
      <c r="M329" s="12">
        <f t="shared" si="44"/>
        <v>19.287623254765702</v>
      </c>
    </row>
    <row r="330" spans="1:13" x14ac:dyDescent="0.25">
      <c r="A330" s="11">
        <v>3.8660000000000698</v>
      </c>
      <c r="B330" s="11">
        <f t="shared" si="36"/>
        <v>19.313450642132864</v>
      </c>
      <c r="D330" s="11">
        <v>3.8660000000000698</v>
      </c>
      <c r="E330" s="11">
        <f t="shared" si="37"/>
        <v>19.313333908498745</v>
      </c>
      <c r="F330" s="11">
        <f t="shared" si="38"/>
        <v>19.313333524629368</v>
      </c>
      <c r="H330" s="11">
        <f t="shared" si="39"/>
        <v>3.8659999999999326</v>
      </c>
      <c r="I330" s="11">
        <f t="shared" si="40"/>
        <v>2.3398139486537371E-2</v>
      </c>
      <c r="J330" s="11">
        <f t="shared" si="41"/>
        <v>2.3383644534858555E-2</v>
      </c>
      <c r="K330" s="11">
        <f t="shared" si="42"/>
        <v>2.3383644766318566E-2</v>
      </c>
      <c r="L330" s="11">
        <f t="shared" si="43"/>
        <v>2.3397372202357169E-2</v>
      </c>
      <c r="M330" s="11">
        <f t="shared" si="44"/>
        <v>19.311011603147577</v>
      </c>
    </row>
    <row r="331" spans="1:13" x14ac:dyDescent="0.25">
      <c r="A331" s="12">
        <v>3.8720000000000701</v>
      </c>
      <c r="B331" s="12">
        <f t="shared" si="36"/>
        <v>19.336847938074712</v>
      </c>
      <c r="D331" s="10">
        <v>3.8720000000000701</v>
      </c>
      <c r="E331" s="12">
        <f t="shared" si="37"/>
        <v>19.336730824226034</v>
      </c>
      <c r="F331" s="12">
        <f t="shared" si="38"/>
        <v>19.336730440320714</v>
      </c>
      <c r="H331" s="12">
        <f t="shared" si="39"/>
        <v>3.8719999999999324</v>
      </c>
      <c r="I331" s="12">
        <f t="shared" si="40"/>
        <v>2.3397372055574066E-2</v>
      </c>
      <c r="J331" s="12">
        <f t="shared" si="41"/>
        <v>2.3382858183034962E-2</v>
      </c>
      <c r="K331" s="12">
        <f t="shared" si="42"/>
        <v>2.3382858414811913E-2</v>
      </c>
      <c r="L331" s="12">
        <f t="shared" si="43"/>
        <v>2.3396604700142654E-2</v>
      </c>
      <c r="M331" s="12">
        <f t="shared" si="44"/>
        <v>19.334399171472811</v>
      </c>
    </row>
    <row r="332" spans="1:13" x14ac:dyDescent="0.25">
      <c r="A332" s="11">
        <v>3.8780000000000698</v>
      </c>
      <c r="B332" s="11">
        <f t="shared" si="36"/>
        <v>19.360244466205806</v>
      </c>
      <c r="D332" s="11">
        <v>3.8780000000000698</v>
      </c>
      <c r="E332" s="11">
        <f t="shared" si="37"/>
        <v>19.360126972118724</v>
      </c>
      <c r="F332" s="11">
        <f t="shared" si="38"/>
        <v>19.360126588177458</v>
      </c>
      <c r="H332" s="11">
        <f t="shared" si="39"/>
        <v>3.8779999999999322</v>
      </c>
      <c r="I332" s="11">
        <f t="shared" si="40"/>
        <v>2.3396604553153937E-2</v>
      </c>
      <c r="J332" s="11">
        <f t="shared" si="41"/>
        <v>2.3382071755661513E-2</v>
      </c>
      <c r="K332" s="11">
        <f t="shared" si="42"/>
        <v>2.3382071987755507E-2</v>
      </c>
      <c r="L332" s="11">
        <f t="shared" si="43"/>
        <v>2.3395837126460317E-2</v>
      </c>
      <c r="M332" s="11">
        <f t="shared" si="44"/>
        <v>19.357785959667218</v>
      </c>
    </row>
    <row r="333" spans="1:13" x14ac:dyDescent="0.25">
      <c r="A333" s="12">
        <v>3.8840000000000701</v>
      </c>
      <c r="B333" s="12">
        <f t="shared" si="36"/>
        <v>19.383640226454254</v>
      </c>
      <c r="D333" s="10">
        <v>3.8840000000000701</v>
      </c>
      <c r="E333" s="12">
        <f t="shared" si="37"/>
        <v>19.383522352104919</v>
      </c>
      <c r="F333" s="12">
        <f t="shared" si="38"/>
        <v>19.383521968127702</v>
      </c>
      <c r="H333" s="12">
        <f t="shared" si="39"/>
        <v>3.883999999999932</v>
      </c>
      <c r="I333" s="12">
        <f t="shared" si="40"/>
        <v>2.3395836979265918E-2</v>
      </c>
      <c r="J333" s="12">
        <f t="shared" si="41"/>
        <v>2.3381285252726095E-2</v>
      </c>
      <c r="K333" s="12">
        <f t="shared" si="42"/>
        <v>2.3381285485137241E-2</v>
      </c>
      <c r="L333" s="12">
        <f t="shared" si="43"/>
        <v>2.3395069481299088E-2</v>
      </c>
      <c r="M333" s="12">
        <f t="shared" si="44"/>
        <v>19.381171967656599</v>
      </c>
    </row>
    <row r="334" spans="1:13" x14ac:dyDescent="0.25">
      <c r="A334" s="11">
        <v>3.8900000000000698</v>
      </c>
      <c r="B334" s="11">
        <f t="shared" si="36"/>
        <v>19.407035218748156</v>
      </c>
      <c r="D334" s="11">
        <v>3.8900000000000698</v>
      </c>
      <c r="E334" s="11">
        <f t="shared" si="37"/>
        <v>19.406916964112717</v>
      </c>
      <c r="F334" s="11">
        <f t="shared" si="38"/>
        <v>19.406916580099544</v>
      </c>
      <c r="H334" s="11">
        <f t="shared" si="39"/>
        <v>3.8899999999999317</v>
      </c>
      <c r="I334" s="11">
        <f t="shared" si="40"/>
        <v>2.3395069333898937E-2</v>
      </c>
      <c r="J334" s="11">
        <f t="shared" si="41"/>
        <v>2.3380498674216602E-2</v>
      </c>
      <c r="K334" s="11">
        <f t="shared" si="42"/>
        <v>2.3380498906945001E-2</v>
      </c>
      <c r="L334" s="11">
        <f t="shared" si="43"/>
        <v>2.3394301764647896E-2</v>
      </c>
      <c r="M334" s="11">
        <f t="shared" si="44"/>
        <v>19.404557195366742</v>
      </c>
    </row>
    <row r="335" spans="1:13" x14ac:dyDescent="0.25">
      <c r="A335" s="12">
        <v>3.8960000000000701</v>
      </c>
      <c r="B335" s="12">
        <f t="shared" si="36"/>
        <v>19.430429443015598</v>
      </c>
      <c r="D335" s="10">
        <v>3.8960000000000701</v>
      </c>
      <c r="E335" s="12">
        <f t="shared" si="37"/>
        <v>19.4303108080702</v>
      </c>
      <c r="F335" s="12">
        <f t="shared" si="38"/>
        <v>19.430310424021066</v>
      </c>
      <c r="H335" s="12">
        <f t="shared" si="39"/>
        <v>3.8959999999999315</v>
      </c>
      <c r="I335" s="12">
        <f t="shared" si="40"/>
        <v>2.3394301617041931E-2</v>
      </c>
      <c r="J335" s="12">
        <f t="shared" si="41"/>
        <v>2.3379712020120912E-2</v>
      </c>
      <c r="K335" s="12">
        <f t="shared" si="42"/>
        <v>2.3379712253166672E-2</v>
      </c>
      <c r="L335" s="12">
        <f t="shared" si="43"/>
        <v>2.3393533976495677E-2</v>
      </c>
      <c r="M335" s="12">
        <f t="shared" si="44"/>
        <v>19.427941642723429</v>
      </c>
    </row>
    <row r="336" spans="1:13" x14ac:dyDescent="0.25">
      <c r="A336" s="11">
        <v>3.9020000000000699</v>
      </c>
      <c r="B336" s="11">
        <f t="shared" si="36"/>
        <v>19.453822899184654</v>
      </c>
      <c r="D336" s="11">
        <v>3.9020000000000699</v>
      </c>
      <c r="E336" s="11">
        <f t="shared" si="37"/>
        <v>19.45370388390544</v>
      </c>
      <c r="F336" s="11">
        <f t="shared" si="38"/>
        <v>19.453703499820339</v>
      </c>
      <c r="H336" s="11">
        <f t="shared" si="39"/>
        <v>3.9019999999999313</v>
      </c>
      <c r="I336" s="11">
        <f t="shared" si="40"/>
        <v>2.3393533828683821E-2</v>
      </c>
      <c r="J336" s="11">
        <f t="shared" si="41"/>
        <v>2.337892529042691E-2</v>
      </c>
      <c r="K336" s="11">
        <f t="shared" si="42"/>
        <v>2.3378925523790142E-2</v>
      </c>
      <c r="L336" s="11">
        <f t="shared" si="43"/>
        <v>2.3392766116831342E-2</v>
      </c>
      <c r="M336" s="11">
        <f t="shared" si="44"/>
        <v>19.451325309652422</v>
      </c>
    </row>
    <row r="337" spans="1:13" x14ac:dyDescent="0.25">
      <c r="A337" s="12">
        <v>3.9080000000000701</v>
      </c>
      <c r="B337" s="12">
        <f t="shared" si="36"/>
        <v>19.477215587183391</v>
      </c>
      <c r="D337" s="10">
        <v>3.9080000000000701</v>
      </c>
      <c r="E337" s="12">
        <f t="shared" si="37"/>
        <v>19.477096191546497</v>
      </c>
      <c r="F337" s="12">
        <f t="shared" si="38"/>
        <v>19.477095807425425</v>
      </c>
      <c r="H337" s="12">
        <f t="shared" si="39"/>
        <v>3.9079999999999311</v>
      </c>
      <c r="I337" s="12">
        <f t="shared" si="40"/>
        <v>2.3392765968813532E-2</v>
      </c>
      <c r="J337" s="12">
        <f t="shared" si="41"/>
        <v>2.3378138485122473E-2</v>
      </c>
      <c r="K337" s="12">
        <f t="shared" si="42"/>
        <v>2.3378138718803277E-2</v>
      </c>
      <c r="L337" s="12">
        <f t="shared" si="43"/>
        <v>2.3391998185643824E-2</v>
      </c>
      <c r="M337" s="12">
        <f t="shared" si="44"/>
        <v>19.474708196079472</v>
      </c>
    </row>
    <row r="338" spans="1:13" x14ac:dyDescent="0.25">
      <c r="A338" s="11">
        <v>3.9140000000000699</v>
      </c>
      <c r="B338" s="11">
        <f t="shared" si="36"/>
        <v>19.500607506939858</v>
      </c>
      <c r="D338" s="11">
        <v>3.9140000000000699</v>
      </c>
      <c r="E338" s="11">
        <f t="shared" si="37"/>
        <v>19.500487730921424</v>
      </c>
      <c r="F338" s="11">
        <f t="shared" si="38"/>
        <v>19.50048734676437</v>
      </c>
      <c r="H338" s="11">
        <f t="shared" si="39"/>
        <v>3.9139999999999309</v>
      </c>
      <c r="I338" s="11">
        <f t="shared" si="40"/>
        <v>2.3391998037419991E-2</v>
      </c>
      <c r="J338" s="11">
        <f t="shared" si="41"/>
        <v>2.3377351604195483E-2</v>
      </c>
      <c r="K338" s="11">
        <f t="shared" si="42"/>
        <v>2.337735183819397E-2</v>
      </c>
      <c r="L338" s="11">
        <f t="shared" si="43"/>
        <v>2.3391230182922041E-2</v>
      </c>
      <c r="M338" s="11">
        <f t="shared" si="44"/>
        <v>19.498090301930326</v>
      </c>
    </row>
    <row r="339" spans="1:13" x14ac:dyDescent="0.25">
      <c r="A339" s="12">
        <v>3.9200000000000701</v>
      </c>
      <c r="B339" s="12">
        <f t="shared" si="36"/>
        <v>19.523998658382098</v>
      </c>
      <c r="D339" s="10">
        <v>3.9200000000000701</v>
      </c>
      <c r="E339" s="12">
        <f t="shared" si="37"/>
        <v>19.523878501958254</v>
      </c>
      <c r="F339" s="12">
        <f t="shared" si="38"/>
        <v>19.523878117765218</v>
      </c>
      <c r="H339" s="12">
        <f t="shared" si="39"/>
        <v>3.9199999999999307</v>
      </c>
      <c r="I339" s="12">
        <f t="shared" si="40"/>
        <v>2.3391230034492113E-2</v>
      </c>
      <c r="J339" s="12">
        <f t="shared" si="41"/>
        <v>2.337656464763381E-2</v>
      </c>
      <c r="K339" s="12">
        <f t="shared" si="42"/>
        <v>2.3376564881950081E-2</v>
      </c>
      <c r="L339" s="12">
        <f t="shared" si="43"/>
        <v>2.3390462108654905E-2</v>
      </c>
      <c r="M339" s="12">
        <f t="shared" si="44"/>
        <v>19.521471627130712</v>
      </c>
    </row>
    <row r="340" spans="1:13" x14ac:dyDescent="0.25">
      <c r="A340" s="11">
        <v>3.9260000000000699</v>
      </c>
      <c r="B340" s="11">
        <f t="shared" si="36"/>
        <v>19.547389041438144</v>
      </c>
      <c r="D340" s="11">
        <v>3.9260000000000699</v>
      </c>
      <c r="E340" s="11">
        <f t="shared" si="37"/>
        <v>19.54726850458502</v>
      </c>
      <c r="F340" s="11">
        <f t="shared" si="38"/>
        <v>19.547268120355991</v>
      </c>
      <c r="H340" s="11">
        <f t="shared" si="39"/>
        <v>3.9259999999999304</v>
      </c>
      <c r="I340" s="11">
        <f t="shared" si="40"/>
        <v>2.3390461960018819E-2</v>
      </c>
      <c r="J340" s="11">
        <f t="shared" si="41"/>
        <v>2.3375777615425329E-2</v>
      </c>
      <c r="K340" s="11">
        <f t="shared" si="42"/>
        <v>2.3375777850059492E-2</v>
      </c>
      <c r="L340" s="11">
        <f t="shared" si="43"/>
        <v>2.3389693962831335E-2</v>
      </c>
      <c r="M340" s="11">
        <f t="shared" si="44"/>
        <v>19.544852171606347</v>
      </c>
    </row>
    <row r="341" spans="1:13" x14ac:dyDescent="0.25">
      <c r="A341" s="12">
        <v>3.9320000000000701</v>
      </c>
      <c r="B341" s="12">
        <f t="shared" ref="B341:B404" si="45">B340+(P$17*(4-(B340/(200-(2*A340)))))</f>
        <v>19.570778656036012</v>
      </c>
      <c r="D341" s="10">
        <v>3.9320000000000701</v>
      </c>
      <c r="E341" s="12">
        <f t="shared" si="37"/>
        <v>19.570657738729732</v>
      </c>
      <c r="F341" s="12">
        <f t="shared" si="38"/>
        <v>19.570657354464707</v>
      </c>
      <c r="H341" s="12">
        <f t="shared" si="39"/>
        <v>3.9319999999999302</v>
      </c>
      <c r="I341" s="12">
        <f t="shared" si="40"/>
        <v>2.3389693813989018E-2</v>
      </c>
      <c r="J341" s="12">
        <f t="shared" si="41"/>
        <v>2.33749905075579E-2</v>
      </c>
      <c r="K341" s="12">
        <f t="shared" si="42"/>
        <v>2.3374990742510066E-2</v>
      </c>
      <c r="L341" s="12">
        <f t="shared" si="43"/>
        <v>2.3388925745440246E-2</v>
      </c>
      <c r="M341" s="12">
        <f t="shared" si="44"/>
        <v>19.568231935282942</v>
      </c>
    </row>
    <row r="342" spans="1:13" x14ac:dyDescent="0.25">
      <c r="A342" s="11">
        <v>3.9380000000000699</v>
      </c>
      <c r="B342" s="11">
        <f t="shared" si="45"/>
        <v>19.594167502103712</v>
      </c>
      <c r="D342" s="11">
        <v>3.9380000000000699</v>
      </c>
      <c r="E342" s="11">
        <f t="shared" ref="E342:E405" si="46">F341+(P$17*(4-(F341/(200-(2*D341)))))</f>
        <v>19.594046204320399</v>
      </c>
      <c r="F342" s="11">
        <f t="shared" ref="F342:F405" si="47">F341+((P$17/2)*((4-(F341/(200-(2*D341))))+(4-(E342/(200-(2*D342))))))</f>
        <v>19.594045820019371</v>
      </c>
      <c r="H342" s="11">
        <f t="shared" ref="H342:H405" si="48">H341+P$17</f>
        <v>3.93799999999993</v>
      </c>
      <c r="I342" s="11">
        <f t="shared" ref="I342:I405" si="49">P$17*(4-(M341/(200-(2*H341))))</f>
        <v>2.3388925596391632E-2</v>
      </c>
      <c r="J342" s="11">
        <f t="shared" ref="J342:J405" si="50">P$17*(4-(((M341+(I342/2))/(200-(2*(H341+$D$53))))))</f>
        <v>2.3374203324019398E-2</v>
      </c>
      <c r="K342" s="11">
        <f t="shared" ref="K342:K405" si="51">P$17*(4-((M341+(J342/2))/(200-(2*(H341+$D$53)))))</f>
        <v>2.3374203559289666E-2</v>
      </c>
      <c r="L342" s="11">
        <f t="shared" ref="L342:L405" si="52">P$17*(4-((M341+K342)/(200-(2*(H342+$C$53)))))</f>
        <v>2.3388157456470542E-2</v>
      </c>
      <c r="M342" s="11">
        <f t="shared" ref="M342:M405" si="53">M341+(1/6*(I342+(2*J342)+(2*K342)+L342))</f>
        <v>19.591610918086189</v>
      </c>
    </row>
    <row r="343" spans="1:13" x14ac:dyDescent="0.25">
      <c r="A343" s="12">
        <v>3.9440000000000701</v>
      </c>
      <c r="B343" s="12">
        <f t="shared" si="45"/>
        <v>19.617555579569242</v>
      </c>
      <c r="D343" s="10">
        <v>3.9440000000000701</v>
      </c>
      <c r="E343" s="12">
        <f t="shared" si="46"/>
        <v>19.617433901285011</v>
      </c>
      <c r="F343" s="12">
        <f t="shared" si="47"/>
        <v>19.617433516947976</v>
      </c>
      <c r="H343" s="12">
        <f t="shared" si="48"/>
        <v>3.9439999999999298</v>
      </c>
      <c r="I343" s="12">
        <f t="shared" si="49"/>
        <v>2.3388157307215565E-2</v>
      </c>
      <c r="J343" s="12">
        <f t="shared" si="50"/>
        <v>2.3373416064797679E-2</v>
      </c>
      <c r="K343" s="12">
        <f t="shared" si="51"/>
        <v>2.3373416300386161E-2</v>
      </c>
      <c r="L343" s="12">
        <f t="shared" si="52"/>
        <v>2.3387389095911138E-2</v>
      </c>
      <c r="M343" s="12">
        <f t="shared" si="53"/>
        <v>19.614989119941772</v>
      </c>
    </row>
    <row r="344" spans="1:13" x14ac:dyDescent="0.25">
      <c r="A344" s="11">
        <v>3.9500000000000699</v>
      </c>
      <c r="B344" s="11">
        <f t="shared" si="45"/>
        <v>19.640942888360584</v>
      </c>
      <c r="D344" s="11">
        <v>3.9500000000000699</v>
      </c>
      <c r="E344" s="11">
        <f t="shared" si="46"/>
        <v>19.640820829551554</v>
      </c>
      <c r="F344" s="11">
        <f t="shared" si="47"/>
        <v>19.640820445178505</v>
      </c>
      <c r="H344" s="11">
        <f t="shared" si="48"/>
        <v>3.9499999999999296</v>
      </c>
      <c r="I344" s="11">
        <f t="shared" si="49"/>
        <v>2.3387388946449726E-2</v>
      </c>
      <c r="J344" s="11">
        <f t="shared" si="50"/>
        <v>2.3372628729880614E-2</v>
      </c>
      <c r="K344" s="11">
        <f t="shared" si="51"/>
        <v>2.3372628965787411E-2</v>
      </c>
      <c r="L344" s="11">
        <f t="shared" si="52"/>
        <v>2.3386620663750936E-2</v>
      </c>
      <c r="M344" s="11">
        <f t="shared" si="53"/>
        <v>19.638366540775362</v>
      </c>
    </row>
    <row r="345" spans="1:13" x14ac:dyDescent="0.25">
      <c r="A345" s="12">
        <v>3.9560000000000701</v>
      </c>
      <c r="B345" s="12">
        <f t="shared" si="45"/>
        <v>19.664329428405715</v>
      </c>
      <c r="D345" s="10">
        <v>3.9560000000000701</v>
      </c>
      <c r="E345" s="12">
        <f t="shared" si="46"/>
        <v>19.664206989047994</v>
      </c>
      <c r="F345" s="12">
        <f t="shared" si="47"/>
        <v>19.664206604638931</v>
      </c>
      <c r="H345" s="12">
        <f t="shared" si="48"/>
        <v>3.9559999999999294</v>
      </c>
      <c r="I345" s="12">
        <f t="shared" si="49"/>
        <v>2.338662051408302E-2</v>
      </c>
      <c r="J345" s="12">
        <f t="shared" si="50"/>
        <v>2.3371841319256046E-2</v>
      </c>
      <c r="K345" s="12">
        <f t="shared" si="51"/>
        <v>2.3371841555481269E-2</v>
      </c>
      <c r="L345" s="12">
        <f t="shared" si="52"/>
        <v>2.3385852159978838E-2</v>
      </c>
      <c r="M345" s="12">
        <f t="shared" si="53"/>
        <v>19.661743180512619</v>
      </c>
    </row>
    <row r="346" spans="1:13" x14ac:dyDescent="0.25">
      <c r="A346" s="11">
        <v>3.9620000000000699</v>
      </c>
      <c r="B346" s="11">
        <f t="shared" si="45"/>
        <v>19.687715199632599</v>
      </c>
      <c r="D346" s="11">
        <v>3.9620000000000699</v>
      </c>
      <c r="E346" s="11">
        <f t="shared" si="46"/>
        <v>19.687592379702298</v>
      </c>
      <c r="F346" s="11">
        <f t="shared" si="47"/>
        <v>19.687591995257211</v>
      </c>
      <c r="H346" s="11">
        <f t="shared" si="48"/>
        <v>3.9619999999999291</v>
      </c>
      <c r="I346" s="11">
        <f t="shared" si="49"/>
        <v>2.338585201010435E-2</v>
      </c>
      <c r="J346" s="11">
        <f t="shared" si="50"/>
        <v>2.3371053832911839E-2</v>
      </c>
      <c r="K346" s="11">
        <f t="shared" si="51"/>
        <v>2.3371054069455593E-2</v>
      </c>
      <c r="L346" s="11">
        <f t="shared" si="52"/>
        <v>2.3385083584583747E-2</v>
      </c>
      <c r="M346" s="11">
        <f t="shared" si="53"/>
        <v>19.68511903907919</v>
      </c>
    </row>
    <row r="347" spans="1:13" x14ac:dyDescent="0.25">
      <c r="A347" s="12">
        <v>3.9680000000000701</v>
      </c>
      <c r="B347" s="12">
        <f t="shared" si="45"/>
        <v>19.711100201969185</v>
      </c>
      <c r="D347" s="10">
        <v>3.9680000000000701</v>
      </c>
      <c r="E347" s="12">
        <f t="shared" si="46"/>
        <v>19.710977001442412</v>
      </c>
      <c r="F347" s="12">
        <f t="shared" si="47"/>
        <v>19.710976616961293</v>
      </c>
      <c r="H347" s="12">
        <f t="shared" si="48"/>
        <v>3.9679999999999289</v>
      </c>
      <c r="I347" s="12">
        <f t="shared" si="49"/>
        <v>2.3385083434502619E-2</v>
      </c>
      <c r="J347" s="12">
        <f t="shared" si="50"/>
        <v>2.3370266270835844E-2</v>
      </c>
      <c r="K347" s="12">
        <f t="shared" si="51"/>
        <v>2.3370266507698235E-2</v>
      </c>
      <c r="L347" s="12">
        <f t="shared" si="52"/>
        <v>2.3384314937554558E-2</v>
      </c>
      <c r="M347" s="12">
        <f t="shared" si="53"/>
        <v>19.708494116400711</v>
      </c>
    </row>
    <row r="348" spans="1:13" x14ac:dyDescent="0.25">
      <c r="A348" s="11">
        <v>3.9740000000000699</v>
      </c>
      <c r="B348" s="11">
        <f t="shared" si="45"/>
        <v>19.734484435343415</v>
      </c>
      <c r="D348" s="11">
        <v>3.9740000000000699</v>
      </c>
      <c r="E348" s="11">
        <f t="shared" si="46"/>
        <v>19.734360854196268</v>
      </c>
      <c r="F348" s="11">
        <f t="shared" si="47"/>
        <v>19.734360469679114</v>
      </c>
      <c r="H348" s="11">
        <f t="shared" si="48"/>
        <v>3.9739999999999287</v>
      </c>
      <c r="I348" s="11">
        <f t="shared" si="49"/>
        <v>2.3384314787266724E-2</v>
      </c>
      <c r="J348" s="11">
        <f t="shared" si="50"/>
        <v>2.3369478633015913E-2</v>
      </c>
      <c r="K348" s="11">
        <f t="shared" si="51"/>
        <v>2.3369478870197045E-2</v>
      </c>
      <c r="L348" s="11">
        <f t="shared" si="52"/>
        <v>2.3383546218880173E-2</v>
      </c>
      <c r="M348" s="11">
        <f t="shared" si="53"/>
        <v>19.731868412402807</v>
      </c>
    </row>
    <row r="349" spans="1:13" x14ac:dyDescent="0.25">
      <c r="A349" s="12">
        <v>3.9800000000000701</v>
      </c>
      <c r="B349" s="12">
        <f t="shared" si="45"/>
        <v>19.75786789968322</v>
      </c>
      <c r="D349" s="10">
        <v>3.9800000000000701</v>
      </c>
      <c r="E349" s="12">
        <f t="shared" si="46"/>
        <v>19.757743937891796</v>
      </c>
      <c r="F349" s="12">
        <f t="shared" si="47"/>
        <v>19.757743553338603</v>
      </c>
      <c r="H349" s="12">
        <f t="shared" si="48"/>
        <v>3.9799999999999285</v>
      </c>
      <c r="I349" s="12">
        <f t="shared" si="49"/>
        <v>2.3383546068385559E-2</v>
      </c>
      <c r="J349" s="12">
        <f t="shared" si="50"/>
        <v>2.336869091943989E-2</v>
      </c>
      <c r="K349" s="12">
        <f t="shared" si="51"/>
        <v>2.3368691156939871E-2</v>
      </c>
      <c r="L349" s="12">
        <f t="shared" si="52"/>
        <v>2.3382777428549478E-2</v>
      </c>
      <c r="M349" s="12">
        <f t="shared" si="53"/>
        <v>19.755241927011088</v>
      </c>
    </row>
    <row r="350" spans="1:13" x14ac:dyDescent="0.25">
      <c r="A350" s="11">
        <v>3.9860000000000801</v>
      </c>
      <c r="B350" s="11">
        <f t="shared" si="45"/>
        <v>19.781250594916514</v>
      </c>
      <c r="D350" s="11">
        <v>3.9860000000000801</v>
      </c>
      <c r="E350" s="11">
        <f t="shared" si="46"/>
        <v>19.781126252456911</v>
      </c>
      <c r="F350" s="11">
        <f t="shared" si="47"/>
        <v>19.781125867867672</v>
      </c>
      <c r="H350" s="11">
        <f t="shared" si="48"/>
        <v>3.9859999999999283</v>
      </c>
      <c r="I350" s="11">
        <f t="shared" si="49"/>
        <v>2.3382777277848019E-2</v>
      </c>
      <c r="J350" s="11">
        <f t="shared" si="50"/>
        <v>2.3367903130095614E-2</v>
      </c>
      <c r="K350" s="11">
        <f t="shared" si="51"/>
        <v>2.3367903367914552E-2</v>
      </c>
      <c r="L350" s="11">
        <f t="shared" si="52"/>
        <v>2.3382008566551368E-2</v>
      </c>
      <c r="M350" s="11">
        <f t="shared" si="53"/>
        <v>19.77861466015116</v>
      </c>
    </row>
    <row r="351" spans="1:13" x14ac:dyDescent="0.25">
      <c r="A351" s="12">
        <v>3.9920000000000799</v>
      </c>
      <c r="B351" s="12">
        <f t="shared" si="45"/>
        <v>19.804632520971207</v>
      </c>
      <c r="D351" s="10">
        <v>3.9920000000000799</v>
      </c>
      <c r="E351" s="12">
        <f t="shared" si="46"/>
        <v>19.804507797819518</v>
      </c>
      <c r="F351" s="12">
        <f t="shared" si="47"/>
        <v>19.804507413194223</v>
      </c>
      <c r="H351" s="12">
        <f t="shared" si="48"/>
        <v>3.9919999999999281</v>
      </c>
      <c r="I351" s="12">
        <f t="shared" si="49"/>
        <v>2.3382008415642995E-2</v>
      </c>
      <c r="J351" s="12">
        <f t="shared" si="50"/>
        <v>2.3367115264970931E-2</v>
      </c>
      <c r="K351" s="12">
        <f t="shared" si="51"/>
        <v>2.3367115503108937E-2</v>
      </c>
      <c r="L351" s="12">
        <f t="shared" si="52"/>
        <v>2.3381239632874733E-2</v>
      </c>
      <c r="M351" s="12">
        <f t="shared" si="53"/>
        <v>19.801986611748607</v>
      </c>
    </row>
    <row r="352" spans="1:13" x14ac:dyDescent="0.25">
      <c r="A352" s="11">
        <v>3.9980000000000802</v>
      </c>
      <c r="B352" s="11">
        <f t="shared" si="45"/>
        <v>19.828013677775193</v>
      </c>
      <c r="D352" s="11">
        <v>3.9980000000000802</v>
      </c>
      <c r="E352" s="11">
        <f t="shared" si="46"/>
        <v>19.827888573907501</v>
      </c>
      <c r="F352" s="11">
        <f t="shared" si="47"/>
        <v>19.827888189246153</v>
      </c>
      <c r="H352" s="11">
        <f t="shared" si="48"/>
        <v>3.9979999999999278</v>
      </c>
      <c r="I352" s="11">
        <f t="shared" si="49"/>
        <v>2.3381239481759377E-2</v>
      </c>
      <c r="J352" s="11">
        <f t="shared" si="50"/>
        <v>2.3366327324053682E-2</v>
      </c>
      <c r="K352" s="11">
        <f t="shared" si="51"/>
        <v>2.3366327562510857E-2</v>
      </c>
      <c r="L352" s="11">
        <f t="shared" si="52"/>
        <v>2.3380470627508455E-2</v>
      </c>
      <c r="M352" s="11">
        <f t="shared" si="53"/>
        <v>19.825357781729007</v>
      </c>
    </row>
    <row r="353" spans="1:13" x14ac:dyDescent="0.25">
      <c r="A353" s="12">
        <v>4.0040000000000804</v>
      </c>
      <c r="B353" s="12">
        <f t="shared" si="45"/>
        <v>19.851394065256358</v>
      </c>
      <c r="D353" s="10">
        <v>4.0040000000000804</v>
      </c>
      <c r="E353" s="12">
        <f t="shared" si="46"/>
        <v>19.85126858064875</v>
      </c>
      <c r="F353" s="12">
        <f t="shared" si="47"/>
        <v>19.851268195951338</v>
      </c>
      <c r="H353" s="12">
        <f t="shared" si="48"/>
        <v>4.0039999999999276</v>
      </c>
      <c r="I353" s="12">
        <f t="shared" si="49"/>
        <v>2.3380470476186049E-2</v>
      </c>
      <c r="J353" s="12">
        <f t="shared" si="50"/>
        <v>2.3365539307331699E-2</v>
      </c>
      <c r="K353" s="12">
        <f t="shared" si="51"/>
        <v>2.3365539546108149E-2</v>
      </c>
      <c r="L353" s="12">
        <f t="shared" si="52"/>
        <v>2.3379701550441421E-2</v>
      </c>
      <c r="M353" s="12">
        <f t="shared" si="53"/>
        <v>19.848728170017925</v>
      </c>
    </row>
    <row r="354" spans="1:13" x14ac:dyDescent="0.25">
      <c r="A354" s="11">
        <v>4.0100000000000797</v>
      </c>
      <c r="B354" s="11">
        <f t="shared" si="45"/>
        <v>19.874773683342571</v>
      </c>
      <c r="D354" s="11">
        <v>4.0100000000000797</v>
      </c>
      <c r="E354" s="11">
        <f t="shared" si="46"/>
        <v>19.87464781797113</v>
      </c>
      <c r="F354" s="11">
        <f t="shared" si="47"/>
        <v>19.874647433237648</v>
      </c>
      <c r="H354" s="11">
        <f t="shared" si="48"/>
        <v>4.0099999999999278</v>
      </c>
      <c r="I354" s="11">
        <f t="shared" si="49"/>
        <v>2.3379701398911896E-2</v>
      </c>
      <c r="J354" s="11">
        <f t="shared" si="50"/>
        <v>2.3364751214792819E-2</v>
      </c>
      <c r="K354" s="11">
        <f t="shared" si="51"/>
        <v>2.3364751453888648E-2</v>
      </c>
      <c r="L354" s="11">
        <f t="shared" si="52"/>
        <v>2.3378932401662514E-2</v>
      </c>
      <c r="M354" s="11">
        <f t="shared" si="53"/>
        <v>19.872097776540915</v>
      </c>
    </row>
    <row r="355" spans="1:13" x14ac:dyDescent="0.25">
      <c r="A355" s="12">
        <v>4.01600000000008</v>
      </c>
      <c r="B355" s="12">
        <f t="shared" si="45"/>
        <v>19.898152531961699</v>
      </c>
      <c r="D355" s="10">
        <v>4.01600000000008</v>
      </c>
      <c r="E355" s="12">
        <f t="shared" si="46"/>
        <v>19.898026285802501</v>
      </c>
      <c r="F355" s="12">
        <f t="shared" si="47"/>
        <v>19.898025901032945</v>
      </c>
      <c r="H355" s="12">
        <f t="shared" si="48"/>
        <v>4.0159999999999281</v>
      </c>
      <c r="I355" s="12">
        <f t="shared" si="49"/>
        <v>2.3378932249925797E-2</v>
      </c>
      <c r="J355" s="12">
        <f t="shared" si="50"/>
        <v>2.3363963046424865E-2</v>
      </c>
      <c r="K355" s="12">
        <f t="shared" si="51"/>
        <v>2.3363963285840186E-2</v>
      </c>
      <c r="L355" s="12">
        <f t="shared" si="52"/>
        <v>2.3378163181160608E-2</v>
      </c>
      <c r="M355" s="12">
        <f t="shared" si="53"/>
        <v>19.895466601223518</v>
      </c>
    </row>
    <row r="356" spans="1:13" x14ac:dyDescent="0.25">
      <c r="A356" s="11">
        <v>4.0220000000000802</v>
      </c>
      <c r="B356" s="11">
        <f t="shared" si="45"/>
        <v>19.92153061104159</v>
      </c>
      <c r="D356" s="11">
        <v>4.0220000000000802</v>
      </c>
      <c r="E356" s="11">
        <f t="shared" si="46"/>
        <v>19.921403984070711</v>
      </c>
      <c r="F356" s="11">
        <f t="shared" si="47"/>
        <v>19.921403599265073</v>
      </c>
      <c r="H356" s="11">
        <f t="shared" si="48"/>
        <v>4.0219999999999283</v>
      </c>
      <c r="I356" s="11">
        <f t="shared" si="49"/>
        <v>2.3378163029216636E-2</v>
      </c>
      <c r="J356" s="11">
        <f t="shared" si="50"/>
        <v>2.3363174802215673E-2</v>
      </c>
      <c r="K356" s="11">
        <f t="shared" si="51"/>
        <v>2.3363175041950589E-2</v>
      </c>
      <c r="L356" s="11">
        <f t="shared" si="52"/>
        <v>2.3377393888924583E-2</v>
      </c>
      <c r="M356" s="11">
        <f t="shared" si="53"/>
        <v>19.918834643991264</v>
      </c>
    </row>
    <row r="357" spans="1:13" x14ac:dyDescent="0.25">
      <c r="A357" s="12">
        <v>4.0280000000000804</v>
      </c>
      <c r="B357" s="12">
        <f t="shared" si="45"/>
        <v>19.944907920510079</v>
      </c>
      <c r="D357" s="10">
        <v>4.0280000000000804</v>
      </c>
      <c r="E357" s="12">
        <f t="shared" si="46"/>
        <v>19.944780912703592</v>
      </c>
      <c r="F357" s="12">
        <f t="shared" si="47"/>
        <v>19.94478052786187</v>
      </c>
      <c r="H357" s="12">
        <f t="shared" si="48"/>
        <v>4.0279999999999285</v>
      </c>
      <c r="I357" s="12">
        <f t="shared" si="49"/>
        <v>2.3377393736773285E-2</v>
      </c>
      <c r="J357" s="12">
        <f t="shared" si="50"/>
        <v>2.3362386482153059E-2</v>
      </c>
      <c r="K357" s="12">
        <f t="shared" si="51"/>
        <v>2.3362386722207681E-2</v>
      </c>
      <c r="L357" s="12">
        <f t="shared" si="52"/>
        <v>2.3376624524943313E-2</v>
      </c>
      <c r="M357" s="12">
        <f t="shared" si="53"/>
        <v>19.942201904769671</v>
      </c>
    </row>
    <row r="358" spans="1:13" x14ac:dyDescent="0.25">
      <c r="A358" s="11">
        <v>4.0340000000000797</v>
      </c>
      <c r="B358" s="11">
        <f t="shared" si="45"/>
        <v>19.968284460294999</v>
      </c>
      <c r="D358" s="11">
        <v>4.0340000000000797</v>
      </c>
      <c r="E358" s="11">
        <f t="shared" si="46"/>
        <v>19.968157071628973</v>
      </c>
      <c r="F358" s="11">
        <f t="shared" si="47"/>
        <v>19.968156686751158</v>
      </c>
      <c r="H358" s="11">
        <f t="shared" si="48"/>
        <v>4.0339999999999288</v>
      </c>
      <c r="I358" s="11">
        <f t="shared" si="49"/>
        <v>2.3376624372584618E-2</v>
      </c>
      <c r="J358" s="11">
        <f t="shared" si="50"/>
        <v>2.3361598086224854E-2</v>
      </c>
      <c r="K358" s="11">
        <f t="shared" si="51"/>
        <v>2.3361598326599287E-2</v>
      </c>
      <c r="L358" s="11">
        <f t="shared" si="52"/>
        <v>2.3375855089205672E-2</v>
      </c>
      <c r="M358" s="11">
        <f t="shared" si="53"/>
        <v>19.965568383484246</v>
      </c>
    </row>
    <row r="359" spans="1:13" x14ac:dyDescent="0.25">
      <c r="A359" s="12">
        <v>4.04000000000008</v>
      </c>
      <c r="B359" s="12">
        <f t="shared" si="45"/>
        <v>19.991660230324168</v>
      </c>
      <c r="D359" s="10">
        <v>4.04000000000008</v>
      </c>
      <c r="E359" s="12">
        <f t="shared" si="46"/>
        <v>19.991532460774664</v>
      </c>
      <c r="F359" s="12">
        <f t="shared" si="47"/>
        <v>19.99153207586075</v>
      </c>
      <c r="H359" s="12">
        <f t="shared" si="48"/>
        <v>4.039999999999929</v>
      </c>
      <c r="I359" s="12">
        <f t="shared" si="49"/>
        <v>2.337585493663951E-2</v>
      </c>
      <c r="J359" s="12">
        <f t="shared" si="50"/>
        <v>2.3360809614418873E-2</v>
      </c>
      <c r="K359" s="12">
        <f t="shared" si="51"/>
        <v>2.336080985511322E-2</v>
      </c>
      <c r="L359" s="12">
        <f t="shared" si="52"/>
        <v>2.3375085581700521E-2</v>
      </c>
      <c r="M359" s="12">
        <f t="shared" si="53"/>
        <v>19.988934080060481</v>
      </c>
    </row>
    <row r="360" spans="1:13" x14ac:dyDescent="0.25">
      <c r="A360" s="11">
        <v>4.0460000000000802</v>
      </c>
      <c r="B360" s="11">
        <f t="shared" si="45"/>
        <v>20.015035230525388</v>
      </c>
      <c r="D360" s="11">
        <v>4.0460000000000802</v>
      </c>
      <c r="E360" s="11">
        <f t="shared" si="46"/>
        <v>20.014907080068465</v>
      </c>
      <c r="F360" s="11">
        <f t="shared" si="47"/>
        <v>20.014906695118452</v>
      </c>
      <c r="H360" s="11">
        <f t="shared" si="48"/>
        <v>4.0459999999999292</v>
      </c>
      <c r="I360" s="11">
        <f t="shared" si="49"/>
        <v>2.3375085428926828E-2</v>
      </c>
      <c r="J360" s="11">
        <f t="shared" si="50"/>
        <v>2.3360021066722934E-2</v>
      </c>
      <c r="K360" s="11">
        <f t="shared" si="51"/>
        <v>2.3360021307737303E-2</v>
      </c>
      <c r="L360" s="11">
        <f t="shared" si="52"/>
        <v>2.3374316002416736E-2</v>
      </c>
      <c r="M360" s="11">
        <f t="shared" si="53"/>
        <v>20.012298994423858</v>
      </c>
    </row>
    <row r="361" spans="1:13" x14ac:dyDescent="0.25">
      <c r="A361" s="12">
        <v>4.0520000000000804</v>
      </c>
      <c r="B361" s="12">
        <f t="shared" si="45"/>
        <v>20.038409460826454</v>
      </c>
      <c r="D361" s="10">
        <v>4.0520000000000804</v>
      </c>
      <c r="E361" s="12">
        <f t="shared" si="46"/>
        <v>20.038280929438173</v>
      </c>
      <c r="F361" s="12">
        <f t="shared" si="47"/>
        <v>20.03828054445205</v>
      </c>
      <c r="H361" s="12">
        <f t="shared" si="48"/>
        <v>4.0519999999999294</v>
      </c>
      <c r="I361" s="12">
        <f t="shared" si="49"/>
        <v>2.3374315849435445E-2</v>
      </c>
      <c r="J361" s="12">
        <f t="shared" si="50"/>
        <v>2.3359232443124846E-2</v>
      </c>
      <c r="K361" s="12">
        <f t="shared" si="51"/>
        <v>2.3359232684459347E-2</v>
      </c>
      <c r="L361" s="12">
        <f t="shared" si="52"/>
        <v>2.3373546351343175E-2</v>
      </c>
      <c r="M361" s="12">
        <f t="shared" si="53"/>
        <v>20.035663126499848</v>
      </c>
    </row>
    <row r="362" spans="1:13" x14ac:dyDescent="0.25">
      <c r="A362" s="11">
        <v>4.0580000000000798</v>
      </c>
      <c r="B362" s="11">
        <f t="shared" si="45"/>
        <v>20.061782921155149</v>
      </c>
      <c r="D362" s="11">
        <v>4.0580000000000798</v>
      </c>
      <c r="E362" s="11">
        <f t="shared" si="46"/>
        <v>20.061654008811566</v>
      </c>
      <c r="F362" s="11">
        <f t="shared" si="47"/>
        <v>20.061653623789326</v>
      </c>
      <c r="H362" s="11">
        <f t="shared" si="48"/>
        <v>4.0579999999999297</v>
      </c>
      <c r="I362" s="11">
        <f t="shared" si="49"/>
        <v>2.3373546198154214E-2</v>
      </c>
      <c r="J362" s="11">
        <f t="shared" si="50"/>
        <v>2.3358443743612428E-2</v>
      </c>
      <c r="K362" s="11">
        <f t="shared" si="51"/>
        <v>2.3358443985267163E-2</v>
      </c>
      <c r="L362" s="11">
        <f t="shared" si="52"/>
        <v>2.3372776628468709E-2</v>
      </c>
      <c r="M362" s="11">
        <f t="shared" si="53"/>
        <v>20.059026476213912</v>
      </c>
    </row>
    <row r="363" spans="1:13" x14ac:dyDescent="0.25">
      <c r="A363" s="12">
        <v>4.06400000000008</v>
      </c>
      <c r="B363" s="12">
        <f t="shared" si="45"/>
        <v>20.085155611439244</v>
      </c>
      <c r="D363" s="10">
        <v>4.06400000000008</v>
      </c>
      <c r="E363" s="12">
        <f t="shared" si="46"/>
        <v>20.085026318116405</v>
      </c>
      <c r="F363" s="12">
        <f t="shared" si="47"/>
        <v>20.085025933058049</v>
      </c>
      <c r="H363" s="12">
        <f t="shared" si="48"/>
        <v>4.0639999999999299</v>
      </c>
      <c r="I363" s="12">
        <f t="shared" si="49"/>
        <v>2.3372776475072004E-2</v>
      </c>
      <c r="J363" s="12">
        <f t="shared" si="50"/>
        <v>2.3357654968173481E-2</v>
      </c>
      <c r="K363" s="12">
        <f t="shared" si="51"/>
        <v>2.3357655210148563E-2</v>
      </c>
      <c r="L363" s="12">
        <f t="shared" si="52"/>
        <v>2.3372006833782186E-2</v>
      </c>
      <c r="M363" s="12">
        <f t="shared" si="53"/>
        <v>20.082389043491496</v>
      </c>
    </row>
    <row r="364" spans="1:13" x14ac:dyDescent="0.25">
      <c r="A364" s="11">
        <v>4.0700000000000802</v>
      </c>
      <c r="B364" s="11">
        <f t="shared" si="45"/>
        <v>20.108527531606498</v>
      </c>
      <c r="D364" s="11">
        <v>4.0700000000000802</v>
      </c>
      <c r="E364" s="11">
        <f t="shared" si="46"/>
        <v>20.108397857280455</v>
      </c>
      <c r="F364" s="11">
        <f t="shared" si="47"/>
        <v>20.108397472185974</v>
      </c>
      <c r="H364" s="11">
        <f t="shared" si="48"/>
        <v>4.0699999999999301</v>
      </c>
      <c r="I364" s="11">
        <f t="shared" si="49"/>
        <v>2.3372006680177679E-2</v>
      </c>
      <c r="J364" s="11">
        <f t="shared" si="50"/>
        <v>2.3356866116795817E-2</v>
      </c>
      <c r="K364" s="11">
        <f t="shared" si="51"/>
        <v>2.3356866359091351E-2</v>
      </c>
      <c r="L364" s="11">
        <f t="shared" si="52"/>
        <v>2.3371236967272474E-2</v>
      </c>
      <c r="M364" s="11">
        <f t="shared" si="53"/>
        <v>20.105750828258032</v>
      </c>
    </row>
    <row r="365" spans="1:13" x14ac:dyDescent="0.25">
      <c r="A365" s="12">
        <v>4.0760000000000796</v>
      </c>
      <c r="B365" s="12">
        <f t="shared" si="45"/>
        <v>20.131898681584662</v>
      </c>
      <c r="D365" s="10">
        <v>4.0760000000000796</v>
      </c>
      <c r="E365" s="12">
        <f t="shared" si="46"/>
        <v>20.131768626231459</v>
      </c>
      <c r="F365" s="12">
        <f t="shared" si="47"/>
        <v>20.131768241100847</v>
      </c>
      <c r="H365" s="12">
        <f t="shared" si="48"/>
        <v>4.0759999999999303</v>
      </c>
      <c r="I365" s="12">
        <f t="shared" si="49"/>
        <v>2.3371236813460088E-2</v>
      </c>
      <c r="J365" s="12">
        <f t="shared" si="50"/>
        <v>2.3356077189467229E-2</v>
      </c>
      <c r="K365" s="12">
        <f t="shared" si="51"/>
        <v>2.3356077432083327E-2</v>
      </c>
      <c r="L365" s="12">
        <f t="shared" si="52"/>
        <v>2.3370467028928418E-2</v>
      </c>
      <c r="M365" s="12">
        <f t="shared" si="53"/>
        <v>20.129111830438948</v>
      </c>
    </row>
    <row r="366" spans="1:13" x14ac:dyDescent="0.25">
      <c r="A366" s="11">
        <v>4.0820000000000798</v>
      </c>
      <c r="B366" s="11">
        <f t="shared" si="45"/>
        <v>20.155269061301471</v>
      </c>
      <c r="D366" s="11">
        <v>4.0820000000000798</v>
      </c>
      <c r="E366" s="11">
        <f t="shared" si="46"/>
        <v>20.155138624897152</v>
      </c>
      <c r="F366" s="11">
        <f t="shared" si="47"/>
        <v>20.155138239730402</v>
      </c>
      <c r="H366" s="11">
        <f t="shared" si="48"/>
        <v>4.0819999999999306</v>
      </c>
      <c r="I366" s="11">
        <f t="shared" si="49"/>
        <v>2.3370466874908086E-2</v>
      </c>
      <c r="J366" s="11">
        <f t="shared" si="50"/>
        <v>2.3355288186175532E-2</v>
      </c>
      <c r="K366" s="11">
        <f t="shared" si="51"/>
        <v>2.3355288429112289E-2</v>
      </c>
      <c r="L366" s="11">
        <f t="shared" si="52"/>
        <v>2.336969701873888E-2</v>
      </c>
      <c r="M366" s="11">
        <f t="shared" si="53"/>
        <v>20.152472049959652</v>
      </c>
    </row>
    <row r="367" spans="1:13" x14ac:dyDescent="0.25">
      <c r="A367" s="12">
        <v>4.08800000000008</v>
      </c>
      <c r="B367" s="12">
        <f t="shared" si="45"/>
        <v>20.178638670684652</v>
      </c>
      <c r="D367" s="10">
        <v>4.08800000000008</v>
      </c>
      <c r="E367" s="12">
        <f t="shared" si="46"/>
        <v>20.178507853205254</v>
      </c>
      <c r="F367" s="12">
        <f t="shared" si="47"/>
        <v>20.178507468002362</v>
      </c>
      <c r="H367" s="12">
        <f t="shared" si="48"/>
        <v>4.0879999999999308</v>
      </c>
      <c r="I367" s="12">
        <f t="shared" si="49"/>
        <v>2.3369696864510531E-2</v>
      </c>
      <c r="J367" s="12">
        <f t="shared" si="50"/>
        <v>2.3354499106908511E-2</v>
      </c>
      <c r="K367" s="12">
        <f t="shared" si="51"/>
        <v>2.3354499350166046E-2</v>
      </c>
      <c r="L367" s="12">
        <f t="shared" si="52"/>
        <v>2.3368926936692704E-2</v>
      </c>
      <c r="M367" s="12">
        <f t="shared" si="53"/>
        <v>20.175831486745544</v>
      </c>
    </row>
    <row r="368" spans="1:13" x14ac:dyDescent="0.25">
      <c r="A368" s="11">
        <v>4.0940000000000802</v>
      </c>
      <c r="B368" s="11">
        <f t="shared" si="45"/>
        <v>20.202007509661922</v>
      </c>
      <c r="D368" s="11">
        <v>4.0940000000000802</v>
      </c>
      <c r="E368" s="11">
        <f t="shared" si="46"/>
        <v>20.201876311083478</v>
      </c>
      <c r="F368" s="11">
        <f t="shared" si="47"/>
        <v>20.201875925844437</v>
      </c>
      <c r="H368" s="11">
        <f t="shared" si="48"/>
        <v>4.093999999999931</v>
      </c>
      <c r="I368" s="11">
        <f t="shared" si="49"/>
        <v>2.3368926782256272E-2</v>
      </c>
      <c r="J368" s="11">
        <f t="shared" si="50"/>
        <v>2.3353709951653968E-2</v>
      </c>
      <c r="K368" s="11">
        <f t="shared" si="51"/>
        <v>2.3353710195232382E-2</v>
      </c>
      <c r="L368" s="11">
        <f t="shared" si="52"/>
        <v>2.3368156782778739E-2</v>
      </c>
      <c r="M368" s="11">
        <f t="shared" si="53"/>
        <v>20.199190140722013</v>
      </c>
    </row>
    <row r="369" spans="1:13" x14ac:dyDescent="0.25">
      <c r="A369" s="12">
        <v>4.1000000000000796</v>
      </c>
      <c r="B369" s="12">
        <f t="shared" si="45"/>
        <v>20.225375578160982</v>
      </c>
      <c r="D369" s="10">
        <v>4.1000000000000796</v>
      </c>
      <c r="E369" s="12">
        <f t="shared" si="46"/>
        <v>20.225243998459522</v>
      </c>
      <c r="F369" s="12">
        <f t="shared" si="47"/>
        <v>20.225243613184329</v>
      </c>
      <c r="H369" s="12">
        <f t="shared" si="48"/>
        <v>4.0999999999999313</v>
      </c>
      <c r="I369" s="12">
        <f t="shared" si="49"/>
        <v>2.3368156628134153E-2</v>
      </c>
      <c r="J369" s="12">
        <f t="shared" si="50"/>
        <v>2.3352920720399691E-2</v>
      </c>
      <c r="K369" s="12">
        <f t="shared" si="51"/>
        <v>2.3352920964299091E-2</v>
      </c>
      <c r="L369" s="12">
        <f t="shared" si="52"/>
        <v>2.3367386556985829E-2</v>
      </c>
      <c r="M369" s="12">
        <f t="shared" si="53"/>
        <v>20.222548011814432</v>
      </c>
    </row>
    <row r="370" spans="1:13" x14ac:dyDescent="0.25">
      <c r="A370" s="11">
        <v>4.1060000000000798</v>
      </c>
      <c r="B370" s="11">
        <f t="shared" si="45"/>
        <v>20.248742876109528</v>
      </c>
      <c r="D370" s="11">
        <v>4.1060000000000798</v>
      </c>
      <c r="E370" s="11">
        <f t="shared" si="46"/>
        <v>20.248610915261079</v>
      </c>
      <c r="F370" s="11">
        <f t="shared" si="47"/>
        <v>20.248610529949726</v>
      </c>
      <c r="H370" s="11">
        <f t="shared" si="48"/>
        <v>4.1059999999999315</v>
      </c>
      <c r="I370" s="11">
        <f t="shared" si="49"/>
        <v>2.3367386402133022E-2</v>
      </c>
      <c r="J370" s="11">
        <f t="shared" si="50"/>
        <v>2.335213141313347E-2</v>
      </c>
      <c r="K370" s="11">
        <f t="shared" si="51"/>
        <v>2.3352131657353965E-2</v>
      </c>
      <c r="L370" s="11">
        <f t="shared" si="52"/>
        <v>2.3366616259302822E-2</v>
      </c>
      <c r="M370" s="11">
        <f t="shared" si="53"/>
        <v>20.245905099948168</v>
      </c>
    </row>
    <row r="371" spans="1:13" x14ac:dyDescent="0.25">
      <c r="A371" s="12">
        <v>4.11200000000008</v>
      </c>
      <c r="B371" s="12">
        <f t="shared" si="45"/>
        <v>20.272109403435238</v>
      </c>
      <c r="D371" s="10">
        <v>4.11200000000008</v>
      </c>
      <c r="E371" s="12">
        <f t="shared" si="46"/>
        <v>20.271977061415825</v>
      </c>
      <c r="F371" s="12">
        <f t="shared" si="47"/>
        <v>20.271976676068309</v>
      </c>
      <c r="H371" s="12">
        <f t="shared" si="48"/>
        <v>4.1119999999999317</v>
      </c>
      <c r="I371" s="12">
        <f t="shared" si="49"/>
        <v>2.3366616104241723E-2</v>
      </c>
      <c r="J371" s="12">
        <f t="shared" si="50"/>
        <v>2.335134202984309E-2</v>
      </c>
      <c r="K371" s="12">
        <f t="shared" si="51"/>
        <v>2.335134227438479E-2</v>
      </c>
      <c r="L371" s="12">
        <f t="shared" si="52"/>
        <v>2.3365845889718549E-2</v>
      </c>
      <c r="M371" s="12">
        <f t="shared" si="53"/>
        <v>20.269261405048571</v>
      </c>
    </row>
    <row r="372" spans="1:13" x14ac:dyDescent="0.25">
      <c r="A372" s="11">
        <v>4.1180000000000803</v>
      </c>
      <c r="B372" s="11">
        <f t="shared" si="45"/>
        <v>20.295475160065781</v>
      </c>
      <c r="D372" s="11">
        <v>4.1180000000000803</v>
      </c>
      <c r="E372" s="11">
        <f t="shared" si="46"/>
        <v>20.295342436851428</v>
      </c>
      <c r="F372" s="11">
        <f t="shared" si="47"/>
        <v>20.295342051467742</v>
      </c>
      <c r="H372" s="11">
        <f t="shared" si="48"/>
        <v>4.1179999999999319</v>
      </c>
      <c r="I372" s="11">
        <f t="shared" si="49"/>
        <v>2.3365845734449091E-2</v>
      </c>
      <c r="J372" s="11">
        <f t="shared" si="50"/>
        <v>2.3350552570516339E-2</v>
      </c>
      <c r="K372" s="11">
        <f t="shared" si="51"/>
        <v>2.3350552815379344E-2</v>
      </c>
      <c r="L372" s="11">
        <f t="shared" si="52"/>
        <v>2.3365075448221858E-2</v>
      </c>
      <c r="M372" s="11">
        <f t="shared" si="53"/>
        <v>20.292616927040982</v>
      </c>
    </row>
    <row r="373" spans="1:13" x14ac:dyDescent="0.25">
      <c r="A373" s="12">
        <v>4.1240000000000796</v>
      </c>
      <c r="B373" s="12">
        <f t="shared" si="45"/>
        <v>20.318840145928817</v>
      </c>
      <c r="D373" s="10">
        <v>4.1240000000000796</v>
      </c>
      <c r="E373" s="12">
        <f t="shared" si="46"/>
        <v>20.318707041495543</v>
      </c>
      <c r="F373" s="12">
        <f t="shared" si="47"/>
        <v>20.318706656075676</v>
      </c>
      <c r="H373" s="12">
        <f t="shared" si="48"/>
        <v>4.1239999999999322</v>
      </c>
      <c r="I373" s="12">
        <f t="shared" si="49"/>
        <v>2.3365075292743967E-2</v>
      </c>
      <c r="J373" s="12">
        <f t="shared" si="50"/>
        <v>2.3349763035140993E-2</v>
      </c>
      <c r="K373" s="12">
        <f t="shared" si="51"/>
        <v>2.3349763280325418E-2</v>
      </c>
      <c r="L373" s="12">
        <f t="shared" si="52"/>
        <v>2.3364304934801579E-2</v>
      </c>
      <c r="M373" s="12">
        <f t="shared" si="53"/>
        <v>20.315971665850729</v>
      </c>
    </row>
    <row r="374" spans="1:13" x14ac:dyDescent="0.25">
      <c r="A374" s="11">
        <v>4.1300000000000798</v>
      </c>
      <c r="B374" s="11">
        <f t="shared" si="45"/>
        <v>20.342204360951996</v>
      </c>
      <c r="D374" s="11">
        <v>4.1300000000000798</v>
      </c>
      <c r="E374" s="11">
        <f t="shared" si="46"/>
        <v>20.342070875275809</v>
      </c>
      <c r="F374" s="11">
        <f t="shared" si="47"/>
        <v>20.342070489819761</v>
      </c>
      <c r="H374" s="11">
        <f t="shared" si="48"/>
        <v>4.1299999999999324</v>
      </c>
      <c r="I374" s="11">
        <f t="shared" si="49"/>
        <v>2.3364304779115188E-2</v>
      </c>
      <c r="J374" s="11">
        <f t="shared" si="50"/>
        <v>2.3348973423704834E-2</v>
      </c>
      <c r="K374" s="11">
        <f t="shared" si="51"/>
        <v>2.3348973669210779E-2</v>
      </c>
      <c r="L374" s="11">
        <f t="shared" si="52"/>
        <v>2.3363534349446543E-2</v>
      </c>
      <c r="M374" s="11">
        <f t="shared" si="53"/>
        <v>20.339325621403127</v>
      </c>
    </row>
    <row r="375" spans="1:13" x14ac:dyDescent="0.25">
      <c r="A375" s="12">
        <v>4.1360000000000801</v>
      </c>
      <c r="B375" s="12">
        <f t="shared" si="45"/>
        <v>20.365567805062948</v>
      </c>
      <c r="D375" s="10">
        <v>4.1360000000000801</v>
      </c>
      <c r="E375" s="12">
        <f t="shared" si="46"/>
        <v>20.36543393811986</v>
      </c>
      <c r="F375" s="12">
        <f t="shared" si="47"/>
        <v>20.365433552627625</v>
      </c>
      <c r="H375" s="12">
        <f t="shared" si="48"/>
        <v>4.1359999999999326</v>
      </c>
      <c r="I375" s="12">
        <f t="shared" si="49"/>
        <v>2.336353419355159E-2</v>
      </c>
      <c r="J375" s="12">
        <f t="shared" si="50"/>
        <v>2.3348183736195634E-2</v>
      </c>
      <c r="K375" s="12">
        <f t="shared" si="51"/>
        <v>2.3348183982023214E-2</v>
      </c>
      <c r="L375" s="12">
        <f t="shared" si="52"/>
        <v>2.3362763692145589E-2</v>
      </c>
      <c r="M375" s="12">
        <f t="shared" si="53"/>
        <v>20.362678793623484</v>
      </c>
    </row>
    <row r="376" spans="1:13" x14ac:dyDescent="0.25">
      <c r="A376" s="11">
        <v>4.1420000000000803</v>
      </c>
      <c r="B376" s="11">
        <f t="shared" si="45"/>
        <v>20.388930478189302</v>
      </c>
      <c r="D376" s="11">
        <v>4.1420000000000803</v>
      </c>
      <c r="E376" s="11">
        <f t="shared" si="46"/>
        <v>20.388796229955318</v>
      </c>
      <c r="F376" s="11">
        <f t="shared" si="47"/>
        <v>20.388795844426891</v>
      </c>
      <c r="H376" s="11">
        <f t="shared" si="48"/>
        <v>4.1419999999999328</v>
      </c>
      <c r="I376" s="11">
        <f t="shared" si="49"/>
        <v>2.3362763536041994E-2</v>
      </c>
      <c r="J376" s="11">
        <f t="shared" si="50"/>
        <v>2.3347393972601171E-2</v>
      </c>
      <c r="K376" s="11">
        <f t="shared" si="51"/>
        <v>2.3347394218750487E-2</v>
      </c>
      <c r="L376" s="11">
        <f t="shared" si="52"/>
        <v>2.3361992962887535E-2</v>
      </c>
      <c r="M376" s="11">
        <f t="shared" si="53"/>
        <v>20.38603118243709</v>
      </c>
    </row>
    <row r="377" spans="1:13" x14ac:dyDescent="0.25">
      <c r="A377" s="12">
        <v>4.1480000000000796</v>
      </c>
      <c r="B377" s="12">
        <f t="shared" si="45"/>
        <v>20.41229238025867</v>
      </c>
      <c r="D377" s="10">
        <v>4.1480000000000796</v>
      </c>
      <c r="E377" s="12">
        <f t="shared" si="46"/>
        <v>20.412157750709795</v>
      </c>
      <c r="F377" s="12">
        <f t="shared" si="47"/>
        <v>20.41215736514517</v>
      </c>
      <c r="H377" s="12">
        <f t="shared" si="48"/>
        <v>4.1479999999999331</v>
      </c>
      <c r="I377" s="12">
        <f t="shared" si="49"/>
        <v>2.3361992806575235E-2</v>
      </c>
      <c r="J377" s="12">
        <f t="shared" si="50"/>
        <v>2.3346604132909208E-2</v>
      </c>
      <c r="K377" s="12">
        <f t="shared" si="51"/>
        <v>2.3346604379380371E-2</v>
      </c>
      <c r="L377" s="12">
        <f t="shared" si="52"/>
        <v>2.3361222161661213E-2</v>
      </c>
      <c r="M377" s="12">
        <f t="shared" si="53"/>
        <v>20.409382787769225</v>
      </c>
    </row>
    <row r="378" spans="1:13" x14ac:dyDescent="0.25">
      <c r="A378" s="11">
        <v>4.1540000000000799</v>
      </c>
      <c r="B378" s="11">
        <f t="shared" si="45"/>
        <v>20.435653511198652</v>
      </c>
      <c r="D378" s="11">
        <v>4.1540000000000799</v>
      </c>
      <c r="E378" s="11">
        <f t="shared" si="46"/>
        <v>20.435518500310888</v>
      </c>
      <c r="F378" s="11">
        <f t="shared" si="47"/>
        <v>20.43551811471006</v>
      </c>
      <c r="H378" s="11">
        <f t="shared" si="48"/>
        <v>4.1539999999999333</v>
      </c>
      <c r="I378" s="11">
        <f t="shared" si="49"/>
        <v>2.3361222005140136E-2</v>
      </c>
      <c r="J378" s="11">
        <f t="shared" si="50"/>
        <v>2.3345814217107519E-2</v>
      </c>
      <c r="K378" s="11">
        <f t="shared" si="51"/>
        <v>2.3345814463900636E-2</v>
      </c>
      <c r="L378" s="11">
        <f t="shared" si="52"/>
        <v>2.3360451288455448E-2</v>
      </c>
      <c r="M378" s="11">
        <f t="shared" si="53"/>
        <v>20.43273360954516</v>
      </c>
    </row>
    <row r="379" spans="1:13" x14ac:dyDescent="0.25">
      <c r="A379" s="12">
        <v>4.1600000000000801</v>
      </c>
      <c r="B379" s="12">
        <f t="shared" si="45"/>
        <v>20.45901387093684</v>
      </c>
      <c r="D379" s="10">
        <v>4.1600000000000801</v>
      </c>
      <c r="E379" s="12">
        <f t="shared" si="46"/>
        <v>20.458878478686188</v>
      </c>
      <c r="F379" s="12">
        <f t="shared" si="47"/>
        <v>20.458878093049147</v>
      </c>
      <c r="H379" s="12">
        <f t="shared" si="48"/>
        <v>4.1599999999999335</v>
      </c>
      <c r="I379" s="12">
        <f t="shared" si="49"/>
        <v>2.3360451131725524E-2</v>
      </c>
      <c r="J379" s="12">
        <f t="shared" si="50"/>
        <v>2.334502422518386E-2</v>
      </c>
      <c r="K379" s="12">
        <f t="shared" si="51"/>
        <v>2.3345024472299039E-2</v>
      </c>
      <c r="L379" s="12">
        <f t="shared" si="52"/>
        <v>2.3359680343259054E-2</v>
      </c>
      <c r="M379" s="12">
        <f t="shared" si="53"/>
        <v>20.45608364769015</v>
      </c>
    </row>
    <row r="380" spans="1:13" x14ac:dyDescent="0.25">
      <c r="A380" s="11">
        <v>4.1660000000000803</v>
      </c>
      <c r="B380" s="11">
        <f t="shared" si="45"/>
        <v>20.482373459400812</v>
      </c>
      <c r="D380" s="11">
        <v>4.1660000000000803</v>
      </c>
      <c r="E380" s="11">
        <f t="shared" si="46"/>
        <v>20.482237685763263</v>
      </c>
      <c r="F380" s="11">
        <f t="shared" si="47"/>
        <v>20.482237300090006</v>
      </c>
      <c r="H380" s="11">
        <f t="shared" si="48"/>
        <v>4.1659999999999338</v>
      </c>
      <c r="I380" s="11">
        <f t="shared" si="49"/>
        <v>2.3359680186320217E-2</v>
      </c>
      <c r="J380" s="11">
        <f t="shared" si="50"/>
        <v>2.3344234157125998E-2</v>
      </c>
      <c r="K380" s="11">
        <f t="shared" si="51"/>
        <v>2.3344234404563353E-2</v>
      </c>
      <c r="L380" s="11">
        <f t="shared" si="52"/>
        <v>2.3358909326060853E-2</v>
      </c>
      <c r="M380" s="11">
        <f t="shared" si="53"/>
        <v>20.479432902129442</v>
      </c>
    </row>
    <row r="381" spans="1:13" x14ac:dyDescent="0.25">
      <c r="A381" s="12">
        <v>4.1720000000000796</v>
      </c>
      <c r="B381" s="12">
        <f t="shared" si="45"/>
        <v>20.505732276518138</v>
      </c>
      <c r="D381" s="10">
        <v>4.1720000000000796</v>
      </c>
      <c r="E381" s="12">
        <f t="shared" si="46"/>
        <v>20.505596121469679</v>
      </c>
      <c r="F381" s="12">
        <f t="shared" si="47"/>
        <v>20.505595735760203</v>
      </c>
      <c r="H381" s="12">
        <f t="shared" si="48"/>
        <v>4.171999999999934</v>
      </c>
      <c r="I381" s="12">
        <f t="shared" si="49"/>
        <v>2.3358909168913033E-2</v>
      </c>
      <c r="J381" s="12">
        <f t="shared" si="50"/>
        <v>2.3343444012921696E-2</v>
      </c>
      <c r="K381" s="12">
        <f t="shared" si="51"/>
        <v>2.3343444260681325E-2</v>
      </c>
      <c r="L381" s="12">
        <f t="shared" si="52"/>
        <v>2.3358138236849665E-2</v>
      </c>
      <c r="M381" s="12">
        <f t="shared" si="53"/>
        <v>20.50278137278827</v>
      </c>
    </row>
    <row r="382" spans="1:13" x14ac:dyDescent="0.25">
      <c r="A382" s="11">
        <v>4.1780000000000799</v>
      </c>
      <c r="B382" s="11">
        <f t="shared" si="45"/>
        <v>20.529090322216373</v>
      </c>
      <c r="D382" s="11">
        <v>4.1780000000000799</v>
      </c>
      <c r="E382" s="11">
        <f t="shared" si="46"/>
        <v>20.528953785732995</v>
      </c>
      <c r="F382" s="11">
        <f t="shared" si="47"/>
        <v>20.528953399987287</v>
      </c>
      <c r="H382" s="11">
        <f t="shared" si="48"/>
        <v>4.1779999999999342</v>
      </c>
      <c r="I382" s="11">
        <f t="shared" si="49"/>
        <v>2.3358138079492791E-2</v>
      </c>
      <c r="J382" s="11">
        <f t="shared" si="50"/>
        <v>2.3342653792558704E-2</v>
      </c>
      <c r="K382" s="11">
        <f t="shared" si="51"/>
        <v>2.3342654040640717E-2</v>
      </c>
      <c r="L382" s="11">
        <f t="shared" si="52"/>
        <v>2.33573670756143E-2</v>
      </c>
      <c r="M382" s="11">
        <f t="shared" si="53"/>
        <v>20.526129059591856</v>
      </c>
    </row>
    <row r="383" spans="1:13" x14ac:dyDescent="0.25">
      <c r="A383" s="12">
        <v>4.1840000000000801</v>
      </c>
      <c r="B383" s="12">
        <f t="shared" si="45"/>
        <v>20.552447596423061</v>
      </c>
      <c r="D383" s="10">
        <v>4.1840000000000801</v>
      </c>
      <c r="E383" s="12">
        <f t="shared" si="46"/>
        <v>20.552310678480744</v>
      </c>
      <c r="F383" s="12">
        <f t="shared" si="47"/>
        <v>20.552310292698806</v>
      </c>
      <c r="H383" s="12">
        <f t="shared" si="48"/>
        <v>4.1839999999999344</v>
      </c>
      <c r="I383" s="12">
        <f t="shared" si="49"/>
        <v>2.3357366918048302E-2</v>
      </c>
      <c r="J383" s="12">
        <f t="shared" si="50"/>
        <v>2.3341863496024778E-2</v>
      </c>
      <c r="K383" s="12">
        <f t="shared" si="51"/>
        <v>2.3341863744429283E-2</v>
      </c>
      <c r="L383" s="12">
        <f t="shared" si="52"/>
        <v>2.3356595842343567E-2</v>
      </c>
      <c r="M383" s="12">
        <f t="shared" si="53"/>
        <v>20.549475962465404</v>
      </c>
    </row>
    <row r="384" spans="1:13" x14ac:dyDescent="0.25">
      <c r="A384" s="11">
        <v>4.1900000000000803</v>
      </c>
      <c r="B384" s="11">
        <f t="shared" si="45"/>
        <v>20.575804099065738</v>
      </c>
      <c r="D384" s="11">
        <v>4.1900000000000803</v>
      </c>
      <c r="E384" s="11">
        <f t="shared" si="46"/>
        <v>20.575666799640462</v>
      </c>
      <c r="F384" s="11">
        <f t="shared" si="47"/>
        <v>20.575666413822287</v>
      </c>
      <c r="H384" s="11">
        <f t="shared" si="48"/>
        <v>4.1899999999999347</v>
      </c>
      <c r="I384" s="11">
        <f t="shared" si="49"/>
        <v>2.3356595684568382E-2</v>
      </c>
      <c r="J384" s="11">
        <f t="shared" si="50"/>
        <v>2.3341073123307663E-2</v>
      </c>
      <c r="K384" s="11">
        <f t="shared" si="51"/>
        <v>2.3341073372034771E-2</v>
      </c>
      <c r="L384" s="11">
        <f t="shared" si="52"/>
        <v>2.3355824537026278E-2</v>
      </c>
      <c r="M384" s="11">
        <f t="shared" si="53"/>
        <v>20.572822081334117</v>
      </c>
    </row>
    <row r="385" spans="1:13" x14ac:dyDescent="0.25">
      <c r="A385" s="12">
        <v>4.1960000000000797</v>
      </c>
      <c r="B385" s="12">
        <f t="shared" si="45"/>
        <v>20.599159830071926</v>
      </c>
      <c r="D385" s="10">
        <v>4.1960000000000797</v>
      </c>
      <c r="E385" s="12">
        <f t="shared" si="46"/>
        <v>20.599022149139671</v>
      </c>
      <c r="F385" s="12">
        <f t="shared" si="47"/>
        <v>20.599021763285247</v>
      </c>
      <c r="H385" s="12">
        <f t="shared" si="48"/>
        <v>4.1959999999999349</v>
      </c>
      <c r="I385" s="12">
        <f t="shared" si="49"/>
        <v>2.335582437904183E-2</v>
      </c>
      <c r="J385" s="12">
        <f t="shared" si="50"/>
        <v>2.3340282674395117E-2</v>
      </c>
      <c r="K385" s="12">
        <f t="shared" si="51"/>
        <v>2.3340282923444929E-2</v>
      </c>
      <c r="L385" s="12">
        <f t="shared" si="52"/>
        <v>2.3355053159651241E-2</v>
      </c>
      <c r="M385" s="12">
        <f t="shared" si="53"/>
        <v>20.59616741612318</v>
      </c>
    </row>
    <row r="386" spans="1:13" x14ac:dyDescent="0.25">
      <c r="A386" s="11">
        <v>4.2020000000000799</v>
      </c>
      <c r="B386" s="11">
        <f t="shared" si="45"/>
        <v>20.622514789369134</v>
      </c>
      <c r="D386" s="11">
        <v>4.2020000000000799</v>
      </c>
      <c r="E386" s="11">
        <f t="shared" si="46"/>
        <v>20.62237672690587</v>
      </c>
      <c r="F386" s="11">
        <f t="shared" si="47"/>
        <v>20.622376341015197</v>
      </c>
      <c r="H386" s="11">
        <f t="shared" si="48"/>
        <v>4.2019999999999351</v>
      </c>
      <c r="I386" s="11">
        <f t="shared" si="49"/>
        <v>2.335505300145746E-2</v>
      </c>
      <c r="J386" s="11">
        <f t="shared" si="50"/>
        <v>2.3339492149274874E-2</v>
      </c>
      <c r="K386" s="11">
        <f t="shared" si="51"/>
        <v>2.3339492398647507E-2</v>
      </c>
      <c r="L386" s="11">
        <f t="shared" si="52"/>
        <v>2.3354281710207255E-2</v>
      </c>
      <c r="M386" s="11">
        <f t="shared" si="53"/>
        <v>20.619511966757766</v>
      </c>
    </row>
    <row r="387" spans="1:13" x14ac:dyDescent="0.25">
      <c r="A387" s="12">
        <v>4.2080000000000801</v>
      </c>
      <c r="B387" s="12">
        <f t="shared" si="45"/>
        <v>20.645868976884863</v>
      </c>
      <c r="D387" s="10">
        <v>4.2080000000000801</v>
      </c>
      <c r="E387" s="12">
        <f t="shared" si="46"/>
        <v>20.645730532866562</v>
      </c>
      <c r="F387" s="12">
        <f t="shared" si="47"/>
        <v>20.645730146939634</v>
      </c>
      <c r="H387" s="12">
        <f t="shared" si="48"/>
        <v>4.2079999999999353</v>
      </c>
      <c r="I387" s="12">
        <f t="shared" si="49"/>
        <v>2.3354281551804076E-2</v>
      </c>
      <c r="J387" s="12">
        <f t="shared" si="50"/>
        <v>2.3338701547934687E-2</v>
      </c>
      <c r="K387" s="12">
        <f t="shared" si="51"/>
        <v>2.3338701797630243E-2</v>
      </c>
      <c r="L387" s="12">
        <f t="shared" si="52"/>
        <v>2.3353510188683126E-2</v>
      </c>
      <c r="M387" s="12">
        <f t="shared" si="53"/>
        <v>20.642855733163035</v>
      </c>
    </row>
    <row r="388" spans="1:13" x14ac:dyDescent="0.25">
      <c r="A388" s="11">
        <v>4.2140000000000803</v>
      </c>
      <c r="B388" s="11">
        <f t="shared" si="45"/>
        <v>20.669222392546601</v>
      </c>
      <c r="D388" s="11">
        <v>4.2140000000000803</v>
      </c>
      <c r="E388" s="11">
        <f t="shared" si="46"/>
        <v>20.669083566949229</v>
      </c>
      <c r="F388" s="11">
        <f t="shared" si="47"/>
        <v>20.669083180986043</v>
      </c>
      <c r="H388" s="11">
        <f t="shared" si="48"/>
        <v>4.2139999999999356</v>
      </c>
      <c r="I388" s="11">
        <f t="shared" si="49"/>
        <v>2.3353510030070475E-2</v>
      </c>
      <c r="J388" s="11">
        <f t="shared" si="50"/>
        <v>2.3337910870362289E-2</v>
      </c>
      <c r="K388" s="11">
        <f t="shared" si="51"/>
        <v>2.3337911120380875E-2</v>
      </c>
      <c r="L388" s="11">
        <f t="shared" si="52"/>
        <v>2.3352738595067649E-2</v>
      </c>
      <c r="M388" s="11">
        <f t="shared" si="53"/>
        <v>20.666198715264141</v>
      </c>
    </row>
    <row r="389" spans="1:13" x14ac:dyDescent="0.25">
      <c r="A389" s="12">
        <v>4.2200000000000797</v>
      </c>
      <c r="B389" s="12">
        <f t="shared" si="45"/>
        <v>20.692575036281827</v>
      </c>
      <c r="D389" s="10">
        <v>4.2200000000000797</v>
      </c>
      <c r="E389" s="12">
        <f t="shared" si="46"/>
        <v>20.692435829081351</v>
      </c>
      <c r="F389" s="12">
        <f t="shared" si="47"/>
        <v>20.692435443081894</v>
      </c>
      <c r="H389" s="12">
        <f t="shared" si="48"/>
        <v>4.2199999999999358</v>
      </c>
      <c r="I389" s="12">
        <f t="shared" si="49"/>
        <v>2.3352738436245461E-2</v>
      </c>
      <c r="J389" s="12">
        <f t="shared" si="50"/>
        <v>2.3337120116545419E-2</v>
      </c>
      <c r="K389" s="12">
        <f t="shared" si="51"/>
        <v>2.3337120366887145E-2</v>
      </c>
      <c r="L389" s="12">
        <f t="shared" si="52"/>
        <v>2.3351966929349623E-2</v>
      </c>
      <c r="M389" s="12">
        <f t="shared" si="53"/>
        <v>20.689540912986217</v>
      </c>
    </row>
    <row r="390" spans="1:13" x14ac:dyDescent="0.25">
      <c r="A390" s="11">
        <v>4.2260000000000799</v>
      </c>
      <c r="B390" s="11">
        <f t="shared" si="45"/>
        <v>20.715926908018005</v>
      </c>
      <c r="D390" s="11">
        <v>4.2260000000000799</v>
      </c>
      <c r="E390" s="11">
        <f t="shared" si="46"/>
        <v>20.71578731919038</v>
      </c>
      <c r="F390" s="11">
        <f t="shared" si="47"/>
        <v>20.715786933154654</v>
      </c>
      <c r="H390" s="11">
        <f t="shared" si="48"/>
        <v>4.225999999999936</v>
      </c>
      <c r="I390" s="11">
        <f t="shared" si="49"/>
        <v>2.3351966770317825E-2</v>
      </c>
      <c r="J390" s="11">
        <f t="shared" si="50"/>
        <v>2.3336329286471807E-2</v>
      </c>
      <c r="K390" s="11">
        <f t="shared" si="51"/>
        <v>2.3336329537136786E-2</v>
      </c>
      <c r="L390" s="11">
        <f t="shared" si="52"/>
        <v>2.3351195191517845E-2</v>
      </c>
      <c r="M390" s="11">
        <f t="shared" si="53"/>
        <v>20.712882326254391</v>
      </c>
    </row>
    <row r="391" spans="1:13" x14ac:dyDescent="0.25">
      <c r="A391" s="12">
        <v>4.2320000000000801</v>
      </c>
      <c r="B391" s="12">
        <f t="shared" si="45"/>
        <v>20.739278007682589</v>
      </c>
      <c r="D391" s="10">
        <v>4.2320000000000801</v>
      </c>
      <c r="E391" s="12">
        <f t="shared" si="46"/>
        <v>20.739138037203777</v>
      </c>
      <c r="F391" s="12">
        <f t="shared" si="47"/>
        <v>20.739137651131767</v>
      </c>
      <c r="H391" s="12">
        <f t="shared" si="48"/>
        <v>4.2319999999999363</v>
      </c>
      <c r="I391" s="12">
        <f t="shared" si="49"/>
        <v>2.3351195032276367E-2</v>
      </c>
      <c r="J391" s="12">
        <f t="shared" si="50"/>
        <v>2.3335538380129195E-2</v>
      </c>
      <c r="K391" s="12">
        <f t="shared" si="51"/>
        <v>2.3335538631117526E-2</v>
      </c>
      <c r="L391" s="12">
        <f t="shared" si="52"/>
        <v>2.3350423381561101E-2</v>
      </c>
      <c r="M391" s="12">
        <f t="shared" si="53"/>
        <v>20.736222954993778</v>
      </c>
    </row>
    <row r="392" spans="1:13" x14ac:dyDescent="0.25">
      <c r="A392" s="11">
        <v>4.2380000000000804</v>
      </c>
      <c r="B392" s="11">
        <f t="shared" si="45"/>
        <v>20.762628335203022</v>
      </c>
      <c r="D392" s="11">
        <v>4.2380000000000804</v>
      </c>
      <c r="E392" s="11">
        <f t="shared" si="46"/>
        <v>20.76248798304897</v>
      </c>
      <c r="F392" s="11">
        <f t="shared" si="47"/>
        <v>20.762487596940677</v>
      </c>
      <c r="H392" s="11">
        <f t="shared" si="48"/>
        <v>4.2379999999999365</v>
      </c>
      <c r="I392" s="11">
        <f t="shared" si="49"/>
        <v>2.3350423222109878E-2</v>
      </c>
      <c r="J392" s="11">
        <f t="shared" si="50"/>
        <v>2.3334747397505299E-2</v>
      </c>
      <c r="K392" s="11">
        <f t="shared" si="51"/>
        <v>2.3334747648817093E-2</v>
      </c>
      <c r="L392" s="11">
        <f t="shared" si="52"/>
        <v>2.3349651499468185E-2</v>
      </c>
      <c r="M392" s="11">
        <f t="shared" si="53"/>
        <v>20.759562799129483</v>
      </c>
    </row>
    <row r="393" spans="1:13" x14ac:dyDescent="0.25">
      <c r="A393" s="12">
        <v>4.2440000000000797</v>
      </c>
      <c r="B393" s="12">
        <f t="shared" si="45"/>
        <v>20.785977890506736</v>
      </c>
      <c r="D393" s="10">
        <v>4.2440000000000797</v>
      </c>
      <c r="E393" s="12">
        <f t="shared" si="46"/>
        <v>20.785837156653393</v>
      </c>
      <c r="F393" s="12">
        <f t="shared" si="47"/>
        <v>20.785836770508812</v>
      </c>
      <c r="H393" s="12">
        <f t="shared" si="48"/>
        <v>4.2439999999999367</v>
      </c>
      <c r="I393" s="12">
        <f t="shared" si="49"/>
        <v>2.3349651339807143E-2</v>
      </c>
      <c r="J393" s="12">
        <f t="shared" si="50"/>
        <v>2.3333956338587848E-2</v>
      </c>
      <c r="K393" s="12">
        <f t="shared" si="51"/>
        <v>2.3333956590223217E-2</v>
      </c>
      <c r="L393" s="12">
        <f t="shared" si="52"/>
        <v>2.334887954522788E-2</v>
      </c>
      <c r="M393" s="12">
        <f t="shared" si="53"/>
        <v>20.782901858586595</v>
      </c>
    </row>
    <row r="394" spans="1:13" x14ac:dyDescent="0.25">
      <c r="A394" s="11">
        <v>4.2500000000000897</v>
      </c>
      <c r="B394" s="11">
        <f t="shared" si="45"/>
        <v>20.809326673521152</v>
      </c>
      <c r="D394" s="11">
        <v>4.2500000000000897</v>
      </c>
      <c r="E394" s="11">
        <f t="shared" si="46"/>
        <v>20.809185557944467</v>
      </c>
      <c r="F394" s="11">
        <f t="shared" si="47"/>
        <v>20.809185171763591</v>
      </c>
      <c r="H394" s="11">
        <f t="shared" si="48"/>
        <v>4.2499999999999369</v>
      </c>
      <c r="I394" s="11">
        <f t="shared" si="49"/>
        <v>2.3348879385356951E-2</v>
      </c>
      <c r="J394" s="11">
        <f t="shared" si="50"/>
        <v>2.3333165203364571E-2</v>
      </c>
      <c r="K394" s="11">
        <f t="shared" si="51"/>
        <v>2.3333165455323619E-2</v>
      </c>
      <c r="L394" s="11">
        <f t="shared" si="52"/>
        <v>2.3348107518828973E-2</v>
      </c>
      <c r="M394" s="11">
        <f t="shared" si="53"/>
        <v>20.806240133290189</v>
      </c>
    </row>
    <row r="395" spans="1:13" x14ac:dyDescent="0.25">
      <c r="A395" s="12">
        <v>4.2560000000000899</v>
      </c>
      <c r="B395" s="12">
        <f t="shared" si="45"/>
        <v>20.832674684173679</v>
      </c>
      <c r="D395" s="10">
        <v>4.2560000000000899</v>
      </c>
      <c r="E395" s="12">
        <f t="shared" si="46"/>
        <v>20.832533186849595</v>
      </c>
      <c r="F395" s="12">
        <f t="shared" si="47"/>
        <v>20.832532800632418</v>
      </c>
      <c r="H395" s="12">
        <f t="shared" si="48"/>
        <v>4.2559999999999372</v>
      </c>
      <c r="I395" s="12">
        <f t="shared" si="49"/>
        <v>2.334810735874809E-2</v>
      </c>
      <c r="J395" s="12">
        <f t="shared" si="50"/>
        <v>2.3332373991823183E-2</v>
      </c>
      <c r="K395" s="12">
        <f t="shared" si="51"/>
        <v>2.333237424410602E-2</v>
      </c>
      <c r="L395" s="12">
        <f t="shared" si="52"/>
        <v>2.3347335420260247E-2</v>
      </c>
      <c r="M395" s="12">
        <f t="shared" si="53"/>
        <v>20.829577623165331</v>
      </c>
    </row>
    <row r="396" spans="1:13" x14ac:dyDescent="0.25">
      <c r="A396" s="11">
        <v>4.2620000000000902</v>
      </c>
      <c r="B396" s="11">
        <f t="shared" si="45"/>
        <v>20.856021922391712</v>
      </c>
      <c r="D396" s="11">
        <v>4.2620000000000902</v>
      </c>
      <c r="E396" s="11">
        <f t="shared" si="46"/>
        <v>20.855880043296168</v>
      </c>
      <c r="F396" s="11">
        <f t="shared" si="47"/>
        <v>20.855879657042685</v>
      </c>
      <c r="H396" s="11">
        <f t="shared" si="48"/>
        <v>4.2619999999999374</v>
      </c>
      <c r="I396" s="11">
        <f t="shared" si="49"/>
        <v>2.3347335259969335E-2</v>
      </c>
      <c r="J396" s="11">
        <f t="shared" si="50"/>
        <v>2.3331582703951401E-2</v>
      </c>
      <c r="K396" s="11">
        <f t="shared" si="51"/>
        <v>2.3331582956558135E-2</v>
      </c>
      <c r="L396" s="11">
        <f t="shared" si="52"/>
        <v>2.3346563249510482E-2</v>
      </c>
      <c r="M396" s="11">
        <f t="shared" si="53"/>
        <v>20.852914328137082</v>
      </c>
    </row>
    <row r="397" spans="1:13" x14ac:dyDescent="0.25">
      <c r="A397" s="12">
        <v>4.2680000000000904</v>
      </c>
      <c r="B397" s="12">
        <f t="shared" si="45"/>
        <v>20.879368388102641</v>
      </c>
      <c r="D397" s="10">
        <v>4.2680000000000904</v>
      </c>
      <c r="E397" s="12">
        <f t="shared" si="46"/>
        <v>20.87922612721157</v>
      </c>
      <c r="F397" s="12">
        <f t="shared" si="47"/>
        <v>20.879225740921775</v>
      </c>
      <c r="H397" s="12">
        <f t="shared" si="48"/>
        <v>4.2679999999999376</v>
      </c>
      <c r="I397" s="12">
        <f t="shared" si="49"/>
        <v>2.3346563089009471E-2</v>
      </c>
      <c r="J397" s="12">
        <f t="shared" si="50"/>
        <v>2.3330791339736943E-2</v>
      </c>
      <c r="K397" s="12">
        <f t="shared" si="51"/>
        <v>2.3330791592667682E-2</v>
      </c>
      <c r="L397" s="12">
        <f t="shared" si="52"/>
        <v>2.3345791006568452E-2</v>
      </c>
      <c r="M397" s="12">
        <f t="shared" si="53"/>
        <v>20.876250248130479</v>
      </c>
    </row>
    <row r="398" spans="1:13" x14ac:dyDescent="0.25">
      <c r="A398" s="11">
        <v>4.2740000000000897</v>
      </c>
      <c r="B398" s="11">
        <f t="shared" si="45"/>
        <v>20.902714081233839</v>
      </c>
      <c r="D398" s="11">
        <v>4.2740000000000897</v>
      </c>
      <c r="E398" s="11">
        <f t="shared" si="46"/>
        <v>20.902571438523175</v>
      </c>
      <c r="F398" s="11">
        <f t="shared" si="47"/>
        <v>20.902571052197061</v>
      </c>
      <c r="H398" s="11">
        <f t="shared" si="48"/>
        <v>4.2739999999999378</v>
      </c>
      <c r="I398" s="11">
        <f t="shared" si="49"/>
        <v>2.3345790845857275E-2</v>
      </c>
      <c r="J398" s="11">
        <f t="shared" si="50"/>
        <v>2.3329999899167522E-2</v>
      </c>
      <c r="K398" s="11">
        <f t="shared" si="51"/>
        <v>2.3330000152422377E-2</v>
      </c>
      <c r="L398" s="11">
        <f t="shared" si="52"/>
        <v>2.3345018691422928E-2</v>
      </c>
      <c r="M398" s="11">
        <f t="shared" si="53"/>
        <v>20.899585383070555</v>
      </c>
    </row>
    <row r="399" spans="1:13" x14ac:dyDescent="0.25">
      <c r="A399" s="12">
        <v>4.28000000000009</v>
      </c>
      <c r="B399" s="12">
        <f t="shared" si="45"/>
        <v>20.926059001712666</v>
      </c>
      <c r="D399" s="10">
        <v>4.28000000000009</v>
      </c>
      <c r="E399" s="12">
        <f t="shared" si="46"/>
        <v>20.92591597715834</v>
      </c>
      <c r="F399" s="12">
        <f t="shared" si="47"/>
        <v>20.925915590795903</v>
      </c>
      <c r="H399" s="12">
        <f t="shared" si="48"/>
        <v>4.2799999999999381</v>
      </c>
      <c r="I399" s="12">
        <f t="shared" si="49"/>
        <v>2.334501853050152E-2</v>
      </c>
      <c r="J399" s="12">
        <f t="shared" si="50"/>
        <v>2.3329208382230841E-2</v>
      </c>
      <c r="K399" s="12">
        <f t="shared" si="51"/>
        <v>2.3329208635809919E-2</v>
      </c>
      <c r="L399" s="12">
        <f t="shared" si="52"/>
        <v>2.3344246304062694E-2</v>
      </c>
      <c r="M399" s="12">
        <f t="shared" si="53"/>
        <v>20.922919732882328</v>
      </c>
    </row>
    <row r="400" spans="1:13" x14ac:dyDescent="0.25">
      <c r="A400" s="11">
        <v>4.2860000000000902</v>
      </c>
      <c r="B400" s="11">
        <f t="shared" si="45"/>
        <v>20.949403149466477</v>
      </c>
      <c r="D400" s="11">
        <v>4.2860000000000902</v>
      </c>
      <c r="E400" s="11">
        <f t="shared" si="46"/>
        <v>20.949259743044415</v>
      </c>
      <c r="F400" s="11">
        <f t="shared" si="47"/>
        <v>20.949259356645648</v>
      </c>
      <c r="H400" s="11">
        <f t="shared" si="48"/>
        <v>4.2859999999999383</v>
      </c>
      <c r="I400" s="11">
        <f t="shared" si="49"/>
        <v>2.3344246142930979E-2</v>
      </c>
      <c r="J400" s="11">
        <f t="shared" si="50"/>
        <v>2.3328416788914612E-2</v>
      </c>
      <c r="K400" s="11">
        <f t="shared" si="51"/>
        <v>2.3328417042818017E-2</v>
      </c>
      <c r="L400" s="11">
        <f t="shared" si="52"/>
        <v>2.334347384447651E-2</v>
      </c>
      <c r="M400" s="11">
        <f t="shared" si="53"/>
        <v>20.946253297490806</v>
      </c>
    </row>
    <row r="401" spans="1:13" x14ac:dyDescent="0.25">
      <c r="A401" s="12">
        <v>4.2920000000000904</v>
      </c>
      <c r="B401" s="12">
        <f t="shared" si="45"/>
        <v>20.972746524422611</v>
      </c>
      <c r="D401" s="10">
        <v>4.2920000000000904</v>
      </c>
      <c r="E401" s="12">
        <f t="shared" si="46"/>
        <v>20.972602736108737</v>
      </c>
      <c r="F401" s="12">
        <f t="shared" si="47"/>
        <v>20.972602349673632</v>
      </c>
      <c r="H401" s="12">
        <f t="shared" si="48"/>
        <v>4.2919999999999385</v>
      </c>
      <c r="I401" s="12">
        <f t="shared" si="49"/>
        <v>2.3343473683134417E-2</v>
      </c>
      <c r="J401" s="12">
        <f t="shared" si="50"/>
        <v>2.3327625119206535E-2</v>
      </c>
      <c r="K401" s="12">
        <f t="shared" si="51"/>
        <v>2.3327625373434382E-2</v>
      </c>
      <c r="L401" s="12">
        <f t="shared" si="52"/>
        <v>2.3342701312653147E-2</v>
      </c>
      <c r="M401" s="12">
        <f t="shared" si="53"/>
        <v>20.969586076820985</v>
      </c>
    </row>
    <row r="402" spans="1:13" x14ac:dyDescent="0.25">
      <c r="A402" s="11">
        <v>4.2980000000000897</v>
      </c>
      <c r="B402" s="11">
        <f t="shared" si="45"/>
        <v>20.996089126508402</v>
      </c>
      <c r="D402" s="11">
        <v>4.2980000000000897</v>
      </c>
      <c r="E402" s="11">
        <f t="shared" si="46"/>
        <v>20.995944956278628</v>
      </c>
      <c r="F402" s="11">
        <f t="shared" si="47"/>
        <v>20.995944569807186</v>
      </c>
      <c r="H402" s="11">
        <f t="shared" si="48"/>
        <v>4.2979999999999388</v>
      </c>
      <c r="I402" s="11">
        <f t="shared" si="49"/>
        <v>2.3342701151100608E-2</v>
      </c>
      <c r="J402" s="11">
        <f t="shared" si="50"/>
        <v>2.3326833373094311E-2</v>
      </c>
      <c r="K402" s="11">
        <f t="shared" si="51"/>
        <v>2.3326833627646704E-2</v>
      </c>
      <c r="L402" s="11">
        <f t="shared" si="52"/>
        <v>2.3341928708581369E-2</v>
      </c>
      <c r="M402" s="11">
        <f t="shared" si="53"/>
        <v>20.992918070797845</v>
      </c>
    </row>
    <row r="403" spans="1:13" x14ac:dyDescent="0.25">
      <c r="A403" s="12">
        <v>4.30400000000009</v>
      </c>
      <c r="B403" s="12">
        <f t="shared" si="45"/>
        <v>21.019430955651163</v>
      </c>
      <c r="D403" s="10">
        <v>4.30400000000009</v>
      </c>
      <c r="E403" s="12">
        <f t="shared" si="46"/>
        <v>21.019286403481409</v>
      </c>
      <c r="F403" s="12">
        <f t="shared" si="47"/>
        <v>21.01928601697362</v>
      </c>
      <c r="H403" s="12">
        <f t="shared" si="48"/>
        <v>4.303999999999939</v>
      </c>
      <c r="I403" s="12">
        <f t="shared" si="49"/>
        <v>2.3341928546818318E-2</v>
      </c>
      <c r="J403" s="12">
        <f t="shared" si="50"/>
        <v>2.332604155056564E-2</v>
      </c>
      <c r="K403" s="12">
        <f t="shared" si="51"/>
        <v>2.332604180544269E-2</v>
      </c>
      <c r="L403" s="12">
        <f t="shared" si="52"/>
        <v>2.3341156032249941E-2</v>
      </c>
      <c r="M403" s="12">
        <f t="shared" si="53"/>
        <v>21.016249279346358</v>
      </c>
    </row>
    <row r="404" spans="1:13" x14ac:dyDescent="0.25">
      <c r="A404" s="11">
        <v>4.3100000000000902</v>
      </c>
      <c r="B404" s="11">
        <f t="shared" si="45"/>
        <v>21.042772011778201</v>
      </c>
      <c r="D404" s="11">
        <v>4.3100000000000902</v>
      </c>
      <c r="E404" s="11">
        <f t="shared" si="46"/>
        <v>21.042627077644379</v>
      </c>
      <c r="F404" s="11">
        <f t="shared" si="47"/>
        <v>21.042626691100239</v>
      </c>
      <c r="H404" s="11">
        <f t="shared" si="48"/>
        <v>4.3099999999999392</v>
      </c>
      <c r="I404" s="11">
        <f t="shared" si="49"/>
        <v>2.3341155870276301E-2</v>
      </c>
      <c r="J404" s="11">
        <f t="shared" si="50"/>
        <v>2.3325249651608218E-2</v>
      </c>
      <c r="K404" s="11">
        <f t="shared" si="51"/>
        <v>2.3325249906810033E-2</v>
      </c>
      <c r="L404" s="11">
        <f t="shared" si="52"/>
        <v>2.3340383283647619E-2</v>
      </c>
      <c r="M404" s="11">
        <f t="shared" si="53"/>
        <v>21.039579702391485</v>
      </c>
    </row>
    <row r="405" spans="1:13" x14ac:dyDescent="0.25">
      <c r="A405" s="12">
        <v>4.3160000000000904</v>
      </c>
      <c r="B405" s="12">
        <f t="shared" ref="B405:B468" si="54">B404+(P$17*(4-(B404/(200-(2*A404)))))</f>
        <v>21.066112294816811</v>
      </c>
      <c r="D405" s="10">
        <v>4.3160000000000904</v>
      </c>
      <c r="E405" s="12">
        <f t="shared" si="46"/>
        <v>21.065966978694831</v>
      </c>
      <c r="F405" s="12">
        <f t="shared" si="47"/>
        <v>21.065966592114332</v>
      </c>
      <c r="H405" s="12">
        <f t="shared" si="48"/>
        <v>4.3159999999999394</v>
      </c>
      <c r="I405" s="12">
        <f t="shared" si="49"/>
        <v>2.3340383121463325E-2</v>
      </c>
      <c r="J405" s="12">
        <f t="shared" si="50"/>
        <v>2.3324457676209737E-2</v>
      </c>
      <c r="K405" s="12">
        <f t="shared" si="51"/>
        <v>2.3324457931736424E-2</v>
      </c>
      <c r="L405" s="12">
        <f t="shared" si="52"/>
        <v>2.3339610462763161E-2</v>
      </c>
      <c r="M405" s="12">
        <f t="shared" si="53"/>
        <v>21.062909339858173</v>
      </c>
    </row>
    <row r="406" spans="1:13" x14ac:dyDescent="0.25">
      <c r="A406" s="11">
        <v>4.3220000000000898</v>
      </c>
      <c r="B406" s="11">
        <f t="shared" si="54"/>
        <v>21.089451804694278</v>
      </c>
      <c r="D406" s="11">
        <v>4.3220000000000898</v>
      </c>
      <c r="E406" s="11">
        <f t="shared" ref="E406:E469" si="55">F405+(P$17*(4-(F405/(200-(2*D405)))))</f>
        <v>21.089306106560045</v>
      </c>
      <c r="F406" s="11">
        <f t="shared" ref="F406:F469" si="56">F405+((P$17/2)*((4-(F405/(200-(2*D405))))+(4-(E406/(200-(2*D406))))))</f>
        <v>21.08930571994318</v>
      </c>
      <c r="H406" s="11">
        <f t="shared" ref="H406:H469" si="57">H405+P$17</f>
        <v>4.3219999999999397</v>
      </c>
      <c r="I406" s="11">
        <f t="shared" ref="I406:I469" si="58">P$17*(4-(M405/(200-(2*H405))))</f>
        <v>2.3339610300368144E-2</v>
      </c>
      <c r="J406" s="11">
        <f t="shared" ref="J406:J469" si="59">P$17*(4-(((M405+(I406/2))/(200-(2*(H405+$D$53))))))</f>
        <v>2.3323665624357885E-2</v>
      </c>
      <c r="K406" s="11">
        <f t="shared" ref="K406:K469" si="60">P$17*(4-((M405+(J406/2))/(200-(2*(H405+$D$53)))))</f>
        <v>2.3323665880209551E-2</v>
      </c>
      <c r="L406" s="11">
        <f t="shared" ref="L406:L469" si="61">P$17*(4-((M405+K406)/(200-(2*(H406+$C$53)))))</f>
        <v>2.3338837569585328E-2</v>
      </c>
      <c r="M406" s="11">
        <f t="shared" ref="M406:M469" si="62">M405+(1/6*(I406+(2*J406)+(2*K406)+L406))</f>
        <v>21.086238191671356</v>
      </c>
    </row>
    <row r="407" spans="1:13" x14ac:dyDescent="0.25">
      <c r="A407" s="12">
        <v>4.32800000000009</v>
      </c>
      <c r="B407" s="12">
        <f t="shared" si="54"/>
        <v>21.112790541337873</v>
      </c>
      <c r="D407" s="10">
        <v>4.32800000000009</v>
      </c>
      <c r="E407" s="12">
        <f t="shared" si="55"/>
        <v>21.112644461167289</v>
      </c>
      <c r="F407" s="12">
        <f t="shared" si="56"/>
        <v>21.112644074514055</v>
      </c>
      <c r="H407" s="12">
        <f t="shared" si="57"/>
        <v>4.3279999999999399</v>
      </c>
      <c r="I407" s="12">
        <f t="shared" si="58"/>
        <v>2.3338837406979514E-2</v>
      </c>
      <c r="J407" s="12">
        <f t="shared" si="59"/>
        <v>2.3322873496040349E-2</v>
      </c>
      <c r="K407" s="12">
        <f t="shared" si="60"/>
        <v>2.3322873752217109E-2</v>
      </c>
      <c r="L407" s="12">
        <f t="shared" si="61"/>
        <v>2.3338064604102867E-2</v>
      </c>
      <c r="M407" s="12">
        <f t="shared" si="62"/>
        <v>21.109566257755954</v>
      </c>
    </row>
    <row r="408" spans="1:13" x14ac:dyDescent="0.25">
      <c r="A408" s="11">
        <v>4.3340000000000902</v>
      </c>
      <c r="B408" s="11">
        <f t="shared" si="54"/>
        <v>21.136128504674858</v>
      </c>
      <c r="D408" s="11">
        <v>4.3340000000000902</v>
      </c>
      <c r="E408" s="11">
        <f t="shared" si="55"/>
        <v>21.135982042443821</v>
      </c>
      <c r="F408" s="11">
        <f t="shared" si="56"/>
        <v>21.135981655754211</v>
      </c>
      <c r="H408" s="11">
        <f t="shared" si="57"/>
        <v>4.3339999999999401</v>
      </c>
      <c r="I408" s="11">
        <f t="shared" si="58"/>
        <v>2.333806444128619E-2</v>
      </c>
      <c r="J408" s="11">
        <f t="shared" si="59"/>
        <v>2.3322081291244814E-2</v>
      </c>
      <c r="K408" s="11">
        <f t="shared" si="60"/>
        <v>2.3322081547746773E-2</v>
      </c>
      <c r="L408" s="11">
        <f t="shared" si="61"/>
        <v>2.3337291566304527E-2</v>
      </c>
      <c r="M408" s="11">
        <f t="shared" si="62"/>
        <v>21.132893538036882</v>
      </c>
    </row>
    <row r="409" spans="1:13" x14ac:dyDescent="0.25">
      <c r="A409" s="12">
        <v>4.3400000000000896</v>
      </c>
      <c r="B409" s="12">
        <f t="shared" si="54"/>
        <v>21.15946569463248</v>
      </c>
      <c r="D409" s="10">
        <v>4.3400000000000896</v>
      </c>
      <c r="E409" s="12">
        <f t="shared" si="55"/>
        <v>21.159318850316886</v>
      </c>
      <c r="F409" s="12">
        <f t="shared" si="56"/>
        <v>21.159318463590896</v>
      </c>
      <c r="H409" s="12">
        <f t="shared" si="57"/>
        <v>4.3399999999999403</v>
      </c>
      <c r="I409" s="12">
        <f t="shared" si="58"/>
        <v>2.3337291403276918E-2</v>
      </c>
      <c r="J409" s="12">
        <f t="shared" si="59"/>
        <v>2.3321289009958963E-2</v>
      </c>
      <c r="K409" s="12">
        <f t="shared" si="60"/>
        <v>2.3321289266786227E-2</v>
      </c>
      <c r="L409" s="12">
        <f t="shared" si="61"/>
        <v>2.333651845617906E-2</v>
      </c>
      <c r="M409" s="12">
        <f t="shared" si="62"/>
        <v>21.156220032439041</v>
      </c>
    </row>
    <row r="410" spans="1:13" x14ac:dyDescent="0.25">
      <c r="A410" s="11">
        <v>4.3460000000000898</v>
      </c>
      <c r="B410" s="11">
        <f t="shared" si="54"/>
        <v>21.182802111137981</v>
      </c>
      <c r="D410" s="11">
        <v>4.3460000000000898</v>
      </c>
      <c r="E410" s="11">
        <f t="shared" si="55"/>
        <v>21.18265488471372</v>
      </c>
      <c r="F410" s="11">
        <f t="shared" si="56"/>
        <v>21.182654497951344</v>
      </c>
      <c r="H410" s="11">
        <f t="shared" si="57"/>
        <v>4.3459999999999406</v>
      </c>
      <c r="I410" s="11">
        <f t="shared" si="58"/>
        <v>2.3336518292940443E-2</v>
      </c>
      <c r="J410" s="11">
        <f t="shared" si="59"/>
        <v>2.332049665217047E-2</v>
      </c>
      <c r="K410" s="11">
        <f t="shared" si="60"/>
        <v>2.3320496909323155E-2</v>
      </c>
      <c r="L410" s="11">
        <f t="shared" si="61"/>
        <v>2.3335745273715215E-2</v>
      </c>
      <c r="M410" s="11">
        <f t="shared" si="62"/>
        <v>21.179545740887313</v>
      </c>
    </row>
    <row r="411" spans="1:13" x14ac:dyDescent="0.25">
      <c r="A411" s="12">
        <v>4.35200000000009</v>
      </c>
      <c r="B411" s="12">
        <f t="shared" si="54"/>
        <v>21.206137754118583</v>
      </c>
      <c r="D411" s="10">
        <v>4.35200000000009</v>
      </c>
      <c r="E411" s="12">
        <f t="shared" si="55"/>
        <v>21.205990145561543</v>
      </c>
      <c r="F411" s="12">
        <f t="shared" si="56"/>
        <v>21.205989758762776</v>
      </c>
      <c r="H411" s="12">
        <f t="shared" si="57"/>
        <v>4.3519999999999408</v>
      </c>
      <c r="I411" s="12">
        <f t="shared" si="58"/>
        <v>2.333574511026552E-2</v>
      </c>
      <c r="J411" s="12">
        <f t="shared" si="59"/>
        <v>2.3319704217867016E-2</v>
      </c>
      <c r="K411" s="12">
        <f t="shared" si="60"/>
        <v>2.3319704475345225E-2</v>
      </c>
      <c r="L411" s="12">
        <f t="shared" si="61"/>
        <v>2.3334972018901726E-2</v>
      </c>
      <c r="M411" s="12">
        <f t="shared" si="62"/>
        <v>21.20287066330658</v>
      </c>
    </row>
    <row r="412" spans="1:13" x14ac:dyDescent="0.25">
      <c r="A412" s="11">
        <v>4.3580000000000902</v>
      </c>
      <c r="B412" s="11">
        <f t="shared" si="54"/>
        <v>21.229472623501504</v>
      </c>
      <c r="D412" s="11">
        <v>4.3580000000000902</v>
      </c>
      <c r="E412" s="11">
        <f t="shared" si="55"/>
        <v>21.229324632787574</v>
      </c>
      <c r="F412" s="11">
        <f t="shared" si="56"/>
        <v>21.229324245952405</v>
      </c>
      <c r="H412" s="11">
        <f t="shared" si="57"/>
        <v>4.357999999999941</v>
      </c>
      <c r="I412" s="11">
        <f t="shared" si="58"/>
        <v>2.3334971855240888E-2</v>
      </c>
      <c r="J412" s="11">
        <f t="shared" si="59"/>
        <v>2.3318911707036271E-2</v>
      </c>
      <c r="K412" s="11">
        <f t="shared" si="60"/>
        <v>2.3318911964840115E-2</v>
      </c>
      <c r="L412" s="11">
        <f t="shared" si="61"/>
        <v>2.3334198691727336E-2</v>
      </c>
      <c r="M412" s="11">
        <f t="shared" si="62"/>
        <v>21.226194799621702</v>
      </c>
    </row>
    <row r="413" spans="1:13" x14ac:dyDescent="0.25">
      <c r="A413" s="12">
        <v>4.3640000000000896</v>
      </c>
      <c r="B413" s="12">
        <f t="shared" si="54"/>
        <v>21.252806719213947</v>
      </c>
      <c r="D413" s="10">
        <v>4.3640000000000896</v>
      </c>
      <c r="E413" s="12">
        <f t="shared" si="55"/>
        <v>21.252658346319002</v>
      </c>
      <c r="F413" s="12">
        <f t="shared" si="56"/>
        <v>21.252657959447433</v>
      </c>
      <c r="H413" s="12">
        <f t="shared" si="57"/>
        <v>4.3639999999999413</v>
      </c>
      <c r="I413" s="12">
        <f t="shared" si="58"/>
        <v>2.3334198527855281E-2</v>
      </c>
      <c r="J413" s="12">
        <f t="shared" si="59"/>
        <v>2.3318119119665907E-2</v>
      </c>
      <c r="K413" s="12">
        <f t="shared" si="60"/>
        <v>2.3318119377795495E-2</v>
      </c>
      <c r="L413" s="12">
        <f t="shared" si="61"/>
        <v>2.3333425292180784E-2</v>
      </c>
      <c r="M413" s="12">
        <f t="shared" si="62"/>
        <v>21.249518149757527</v>
      </c>
    </row>
    <row r="414" spans="1:13" x14ac:dyDescent="0.25">
      <c r="A414" s="11">
        <v>4.3700000000000898</v>
      </c>
      <c r="B414" s="11">
        <f t="shared" si="54"/>
        <v>21.276140041183105</v>
      </c>
      <c r="D414" s="11">
        <v>4.3700000000000898</v>
      </c>
      <c r="E414" s="11">
        <f t="shared" si="55"/>
        <v>21.275991286083027</v>
      </c>
      <c r="F414" s="11">
        <f t="shared" si="56"/>
        <v>21.275990899175046</v>
      </c>
      <c r="H414" s="11">
        <f t="shared" si="57"/>
        <v>4.3699999999999415</v>
      </c>
      <c r="I414" s="11">
        <f t="shared" si="58"/>
        <v>2.3333425128097447E-2</v>
      </c>
      <c r="J414" s="11">
        <f t="shared" si="59"/>
        <v>2.3317326455743592E-2</v>
      </c>
      <c r="K414" s="11">
        <f t="shared" si="60"/>
        <v>2.3317326714199029E-2</v>
      </c>
      <c r="L414" s="11">
        <f t="shared" si="61"/>
        <v>2.3332651820250808E-2</v>
      </c>
      <c r="M414" s="11">
        <f t="shared" si="62"/>
        <v>21.2728407136389</v>
      </c>
    </row>
    <row r="415" spans="1:13" x14ac:dyDescent="0.25">
      <c r="A415" s="12">
        <v>4.37600000000009</v>
      </c>
      <c r="B415" s="12">
        <f t="shared" si="54"/>
        <v>21.299472589336158</v>
      </c>
      <c r="D415" s="10">
        <v>4.37600000000009</v>
      </c>
      <c r="E415" s="12">
        <f t="shared" si="55"/>
        <v>21.299323452006821</v>
      </c>
      <c r="F415" s="12">
        <f t="shared" si="56"/>
        <v>21.299323065062424</v>
      </c>
      <c r="H415" s="12">
        <f t="shared" si="57"/>
        <v>4.3759999999999417</v>
      </c>
      <c r="I415" s="12">
        <f t="shared" si="58"/>
        <v>2.3332651655956115E-2</v>
      </c>
      <c r="J415" s="12">
        <f t="shared" si="59"/>
        <v>2.3316533715256989E-2</v>
      </c>
      <c r="K415" s="12">
        <f t="shared" si="60"/>
        <v>2.3316533974038389E-2</v>
      </c>
      <c r="L415" s="12">
        <f t="shared" si="61"/>
        <v>2.3331878275926143E-2</v>
      </c>
      <c r="M415" s="12">
        <f t="shared" si="62"/>
        <v>21.296162491190646</v>
      </c>
    </row>
    <row r="416" spans="1:13" x14ac:dyDescent="0.25">
      <c r="A416" s="11">
        <v>4.3820000000000903</v>
      </c>
      <c r="B416" s="11">
        <f t="shared" si="54"/>
        <v>21.322804363600277</v>
      </c>
      <c r="D416" s="11">
        <v>4.3820000000000903</v>
      </c>
      <c r="E416" s="11">
        <f t="shared" si="55"/>
        <v>21.322654844017549</v>
      </c>
      <c r="F416" s="11">
        <f t="shared" si="56"/>
        <v>21.322654457036734</v>
      </c>
      <c r="H416" s="11">
        <f t="shared" si="57"/>
        <v>4.3819999999999419</v>
      </c>
      <c r="I416" s="11">
        <f t="shared" si="58"/>
        <v>2.3331878111420019E-2</v>
      </c>
      <c r="J416" s="11">
        <f t="shared" si="59"/>
        <v>2.331574089819376E-2</v>
      </c>
      <c r="K416" s="11">
        <f t="shared" si="60"/>
        <v>2.3315741157301232E-2</v>
      </c>
      <c r="L416" s="11">
        <f t="shared" si="61"/>
        <v>2.3331104659195512E-2</v>
      </c>
      <c r="M416" s="11">
        <f t="shared" si="62"/>
        <v>21.319483482337581</v>
      </c>
    </row>
    <row r="417" spans="1:13" x14ac:dyDescent="0.25">
      <c r="A417" s="12">
        <v>4.3880000000000896</v>
      </c>
      <c r="B417" s="12">
        <f t="shared" si="54"/>
        <v>21.346135363902619</v>
      </c>
      <c r="D417" s="10">
        <v>4.3880000000000896</v>
      </c>
      <c r="E417" s="12">
        <f t="shared" si="55"/>
        <v>21.345985462042371</v>
      </c>
      <c r="F417" s="12">
        <f t="shared" si="56"/>
        <v>21.34598507502513</v>
      </c>
      <c r="H417" s="12">
        <f t="shared" si="57"/>
        <v>4.3879999999999422</v>
      </c>
      <c r="I417" s="12">
        <f t="shared" si="58"/>
        <v>2.3331104494477894E-2</v>
      </c>
      <c r="J417" s="12">
        <f t="shared" si="59"/>
        <v>2.3314948004541564E-2</v>
      </c>
      <c r="K417" s="12">
        <f t="shared" si="60"/>
        <v>2.3314948263975212E-2</v>
      </c>
      <c r="L417" s="12">
        <f t="shared" si="61"/>
        <v>2.3330330970047646E-2</v>
      </c>
      <c r="M417" s="12">
        <f t="shared" si="62"/>
        <v>21.342803687004508</v>
      </c>
    </row>
    <row r="418" spans="1:13" x14ac:dyDescent="0.25">
      <c r="A418" s="11">
        <v>4.3940000000000898</v>
      </c>
      <c r="B418" s="11">
        <f t="shared" si="54"/>
        <v>21.369465590170329</v>
      </c>
      <c r="D418" s="11">
        <v>4.3940000000000898</v>
      </c>
      <c r="E418" s="11">
        <f t="shared" si="55"/>
        <v>21.369315306008428</v>
      </c>
      <c r="F418" s="11">
        <f t="shared" si="56"/>
        <v>21.369314918954753</v>
      </c>
      <c r="H418" s="11">
        <f t="shared" si="57"/>
        <v>4.3939999999999424</v>
      </c>
      <c r="I418" s="11">
        <f t="shared" si="58"/>
        <v>2.3330330805118465E-2</v>
      </c>
      <c r="J418" s="11">
        <f t="shared" si="59"/>
        <v>2.3314155034288058E-2</v>
      </c>
      <c r="K418" s="11">
        <f t="shared" si="60"/>
        <v>2.3314155294047997E-2</v>
      </c>
      <c r="L418" s="11">
        <f t="shared" si="61"/>
        <v>2.3329557208471272E-2</v>
      </c>
      <c r="M418" s="11">
        <f t="shared" si="62"/>
        <v>21.36612310511622</v>
      </c>
    </row>
    <row r="419" spans="1:13" x14ac:dyDescent="0.25">
      <c r="A419" s="12">
        <v>4.4000000000000901</v>
      </c>
      <c r="B419" s="12">
        <f t="shared" si="54"/>
        <v>21.392795042330544</v>
      </c>
      <c r="D419" s="10">
        <v>4.4000000000000901</v>
      </c>
      <c r="E419" s="12">
        <f t="shared" si="55"/>
        <v>21.392644375842849</v>
      </c>
      <c r="F419" s="12">
        <f t="shared" si="56"/>
        <v>21.392643988752734</v>
      </c>
      <c r="H419" s="12">
        <f t="shared" si="57"/>
        <v>4.3999999999999426</v>
      </c>
      <c r="I419" s="12">
        <f t="shared" si="58"/>
        <v>2.3329557043330455E-2</v>
      </c>
      <c r="J419" s="12">
        <f t="shared" si="59"/>
        <v>2.3313361987420893E-2</v>
      </c>
      <c r="K419" s="12">
        <f t="shared" si="60"/>
        <v>2.3313362247507231E-2</v>
      </c>
      <c r="L419" s="12">
        <f t="shared" si="61"/>
        <v>2.3328783374455115E-2</v>
      </c>
      <c r="M419" s="12">
        <f t="shared" si="62"/>
        <v>21.389441736597494</v>
      </c>
    </row>
    <row r="420" spans="1:13" x14ac:dyDescent="0.25">
      <c r="A420" s="11">
        <v>4.4060000000000903</v>
      </c>
      <c r="B420" s="11">
        <f t="shared" si="54"/>
        <v>21.416123720310388</v>
      </c>
      <c r="D420" s="11">
        <v>4.4060000000000903</v>
      </c>
      <c r="E420" s="11">
        <f t="shared" si="55"/>
        <v>21.415972671472751</v>
      </c>
      <c r="F420" s="11">
        <f t="shared" si="56"/>
        <v>21.415972284346196</v>
      </c>
      <c r="H420" s="11">
        <f t="shared" si="57"/>
        <v>4.4059999999999429</v>
      </c>
      <c r="I420" s="11">
        <f t="shared" si="58"/>
        <v>2.3328783209102588E-2</v>
      </c>
      <c r="J420" s="11">
        <f t="shared" si="59"/>
        <v>2.3312568863927727E-2</v>
      </c>
      <c r="K420" s="11">
        <f t="shared" si="60"/>
        <v>2.3312569124340567E-2</v>
      </c>
      <c r="L420" s="11">
        <f t="shared" si="61"/>
        <v>2.3328009467987892E-2</v>
      </c>
      <c r="M420" s="11">
        <f t="shared" si="62"/>
        <v>21.412759581373098</v>
      </c>
    </row>
    <row r="421" spans="1:13" x14ac:dyDescent="0.25">
      <c r="A421" s="12">
        <v>4.4120000000000896</v>
      </c>
      <c r="B421" s="12">
        <f t="shared" si="54"/>
        <v>21.439451624036973</v>
      </c>
      <c r="D421" s="10">
        <v>4.4120000000000896</v>
      </c>
      <c r="E421" s="12">
        <f t="shared" si="55"/>
        <v>21.439300192825254</v>
      </c>
      <c r="F421" s="12">
        <f t="shared" si="56"/>
        <v>21.439299805662248</v>
      </c>
      <c r="H421" s="12">
        <f t="shared" si="57"/>
        <v>4.4119999999999431</v>
      </c>
      <c r="I421" s="12">
        <f t="shared" si="58"/>
        <v>2.332800930242359E-2</v>
      </c>
      <c r="J421" s="12">
        <f t="shared" si="59"/>
        <v>2.3311775663796202E-2</v>
      </c>
      <c r="K421" s="12">
        <f t="shared" si="60"/>
        <v>2.331177592453566E-2</v>
      </c>
      <c r="L421" s="12">
        <f t="shared" si="61"/>
        <v>2.3327235489058323E-2</v>
      </c>
      <c r="M421" s="12">
        <f t="shared" si="62"/>
        <v>21.436076639367791</v>
      </c>
    </row>
    <row r="422" spans="1:13" x14ac:dyDescent="0.25">
      <c r="A422" s="11">
        <v>4.4180000000000899</v>
      </c>
      <c r="B422" s="11">
        <f t="shared" si="54"/>
        <v>21.462778753437398</v>
      </c>
      <c r="D422" s="11">
        <v>4.4180000000000899</v>
      </c>
      <c r="E422" s="11">
        <f t="shared" si="55"/>
        <v>21.462626939827448</v>
      </c>
      <c r="F422" s="11">
        <f t="shared" si="56"/>
        <v>21.462626552627988</v>
      </c>
      <c r="H422" s="11">
        <f t="shared" si="57"/>
        <v>4.4179999999999433</v>
      </c>
      <c r="I422" s="11">
        <f t="shared" si="58"/>
        <v>2.3327235323282177E-2</v>
      </c>
      <c r="J422" s="11">
        <f t="shared" si="59"/>
        <v>2.3310982387013963E-2</v>
      </c>
      <c r="K422" s="11">
        <f t="shared" si="60"/>
        <v>2.3310982648080146E-2</v>
      </c>
      <c r="L422" s="11">
        <f t="shared" si="61"/>
        <v>2.3326461437655127E-2</v>
      </c>
      <c r="M422" s="11">
        <f t="shared" si="62"/>
        <v>21.459392910506313</v>
      </c>
    </row>
    <row r="423" spans="1:13" x14ac:dyDescent="0.25">
      <c r="A423" s="12">
        <v>4.4240000000000901</v>
      </c>
      <c r="B423" s="12">
        <f t="shared" si="54"/>
        <v>21.486105108438753</v>
      </c>
      <c r="D423" s="10">
        <v>4.4240000000000901</v>
      </c>
      <c r="E423" s="12">
        <f t="shared" si="55"/>
        <v>21.485952912406422</v>
      </c>
      <c r="F423" s="12">
        <f t="shared" si="56"/>
        <v>21.4859525251705</v>
      </c>
      <c r="H423" s="12">
        <f t="shared" si="57"/>
        <v>4.4239999999999435</v>
      </c>
      <c r="I423" s="12">
        <f t="shared" si="58"/>
        <v>2.3326461271667064E-2</v>
      </c>
      <c r="J423" s="12">
        <f t="shared" si="59"/>
        <v>2.3310189033568653E-2</v>
      </c>
      <c r="K423" s="12">
        <f t="shared" si="60"/>
        <v>2.3310189294961672E-2</v>
      </c>
      <c r="L423" s="12">
        <f t="shared" si="61"/>
        <v>2.3325687313767017E-2</v>
      </c>
      <c r="M423" s="12">
        <f t="shared" si="62"/>
        <v>21.482708394713395</v>
      </c>
    </row>
    <row r="424" spans="1:13" x14ac:dyDescent="0.25">
      <c r="A424" s="11">
        <v>4.4300000000000903</v>
      </c>
      <c r="B424" s="11">
        <f t="shared" si="54"/>
        <v>21.50943068896812</v>
      </c>
      <c r="D424" s="11">
        <v>4.4300000000000903</v>
      </c>
      <c r="E424" s="11">
        <f t="shared" si="55"/>
        <v>21.509278110489248</v>
      </c>
      <c r="F424" s="11">
        <f t="shared" si="56"/>
        <v>21.509277723216858</v>
      </c>
      <c r="H424" s="11">
        <f t="shared" si="57"/>
        <v>4.4299999999999438</v>
      </c>
      <c r="I424" s="11">
        <f t="shared" si="58"/>
        <v>2.332568714756696E-2</v>
      </c>
      <c r="J424" s="11">
        <f t="shared" si="59"/>
        <v>2.3309395603447913E-2</v>
      </c>
      <c r="K424" s="11">
        <f t="shared" si="60"/>
        <v>2.3309395865167875E-2</v>
      </c>
      <c r="L424" s="11">
        <f t="shared" si="61"/>
        <v>2.33249131173827E-2</v>
      </c>
      <c r="M424" s="11">
        <f t="shared" si="62"/>
        <v>21.506023091913757</v>
      </c>
    </row>
    <row r="425" spans="1:13" x14ac:dyDescent="0.25">
      <c r="A425" s="12">
        <v>4.4360000000000896</v>
      </c>
      <c r="B425" s="12">
        <f t="shared" si="54"/>
        <v>21.532755494952561</v>
      </c>
      <c r="D425" s="10">
        <v>4.4360000000000896</v>
      </c>
      <c r="E425" s="12">
        <f t="shared" si="55"/>
        <v>21.532602534002987</v>
      </c>
      <c r="F425" s="12">
        <f t="shared" si="56"/>
        <v>21.532602146694128</v>
      </c>
      <c r="H425" s="12">
        <f t="shared" si="57"/>
        <v>4.435999999999944</v>
      </c>
      <c r="I425" s="12">
        <f t="shared" si="58"/>
        <v>2.3324912950970583E-2</v>
      </c>
      <c r="J425" s="12">
        <f t="shared" si="59"/>
        <v>2.3308602096639382E-2</v>
      </c>
      <c r="K425" s="12">
        <f t="shared" si="60"/>
        <v>2.3308602358686394E-2</v>
      </c>
      <c r="L425" s="12">
        <f t="shared" si="61"/>
        <v>2.3324138848490883E-2</v>
      </c>
      <c r="M425" s="12">
        <f t="shared" si="62"/>
        <v>21.529337002032111</v>
      </c>
    </row>
    <row r="426" spans="1:13" x14ac:dyDescent="0.25">
      <c r="A426" s="11">
        <v>4.4420000000000899</v>
      </c>
      <c r="B426" s="11">
        <f t="shared" si="54"/>
        <v>21.556079526319134</v>
      </c>
      <c r="D426" s="11">
        <v>4.4420000000000899</v>
      </c>
      <c r="E426" s="11">
        <f t="shared" si="55"/>
        <v>21.555926182874696</v>
      </c>
      <c r="F426" s="11">
        <f t="shared" si="56"/>
        <v>21.555925795529358</v>
      </c>
      <c r="H426" s="11">
        <f t="shared" si="57"/>
        <v>4.4419999999999442</v>
      </c>
      <c r="I426" s="11">
        <f t="shared" si="58"/>
        <v>2.3324138681866641E-2</v>
      </c>
      <c r="J426" s="11">
        <f t="shared" si="59"/>
        <v>2.3307808513130687E-2</v>
      </c>
      <c r="K426" s="11">
        <f t="shared" si="60"/>
        <v>2.3307808775504861E-2</v>
      </c>
      <c r="L426" s="11">
        <f t="shared" si="61"/>
        <v>2.332336450708028E-2</v>
      </c>
      <c r="M426" s="11">
        <f t="shared" si="62"/>
        <v>21.552650124993146</v>
      </c>
    </row>
    <row r="427" spans="1:13" x14ac:dyDescent="0.25">
      <c r="A427" s="12">
        <v>4.4480000000000901</v>
      </c>
      <c r="B427" s="12">
        <f t="shared" si="54"/>
        <v>21.579402782994883</v>
      </c>
      <c r="D427" s="10">
        <v>4.4480000000000901</v>
      </c>
      <c r="E427" s="12">
        <f t="shared" si="55"/>
        <v>21.579249057031415</v>
      </c>
      <c r="F427" s="12">
        <f t="shared" si="56"/>
        <v>21.579248669649594</v>
      </c>
      <c r="H427" s="12">
        <f t="shared" si="57"/>
        <v>4.4479999999999444</v>
      </c>
      <c r="I427" s="12">
        <f t="shared" si="58"/>
        <v>2.3323364340243839E-2</v>
      </c>
      <c r="J427" s="12">
        <f t="shared" si="59"/>
        <v>2.3307014852909466E-2</v>
      </c>
      <c r="K427" s="12">
        <f t="shared" si="60"/>
        <v>2.3307015115610914E-2</v>
      </c>
      <c r="L427" s="12">
        <f t="shared" si="61"/>
        <v>2.3322590093139587E-2</v>
      </c>
      <c r="M427" s="12">
        <f t="shared" si="62"/>
        <v>21.575962460721552</v>
      </c>
    </row>
    <row r="428" spans="1:13" x14ac:dyDescent="0.25">
      <c r="A428" s="11">
        <v>4.4540000000000903</v>
      </c>
      <c r="B428" s="11">
        <f t="shared" si="54"/>
        <v>21.602725264906837</v>
      </c>
      <c r="D428" s="11">
        <v>4.4540000000000903</v>
      </c>
      <c r="E428" s="11">
        <f t="shared" si="55"/>
        <v>21.60257115640017</v>
      </c>
      <c r="F428" s="11">
        <f t="shared" si="56"/>
        <v>21.60257076898186</v>
      </c>
      <c r="H428" s="11">
        <f t="shared" si="57"/>
        <v>4.4539999999999447</v>
      </c>
      <c r="I428" s="11">
        <f t="shared" si="58"/>
        <v>2.3322589926090875E-2</v>
      </c>
      <c r="J428" s="11">
        <f t="shared" si="59"/>
        <v>2.3306221115963345E-2</v>
      </c>
      <c r="K428" s="11">
        <f t="shared" si="60"/>
        <v>2.3306221378992176E-2</v>
      </c>
      <c r="L428" s="11">
        <f t="shared" si="61"/>
        <v>2.3321815606657508E-2</v>
      </c>
      <c r="M428" s="11">
        <f t="shared" si="62"/>
        <v>21.599274009141997</v>
      </c>
    </row>
    <row r="429" spans="1:13" x14ac:dyDescent="0.25">
      <c r="A429" s="12">
        <v>4.4600000000000897</v>
      </c>
      <c r="B429" s="12">
        <f t="shared" si="54"/>
        <v>21.626046971982017</v>
      </c>
      <c r="D429" s="10">
        <v>4.4600000000000897</v>
      </c>
      <c r="E429" s="12">
        <f t="shared" si="55"/>
        <v>21.625892480907979</v>
      </c>
      <c r="F429" s="12">
        <f t="shared" si="56"/>
        <v>21.625892093453174</v>
      </c>
      <c r="H429" s="12">
        <f t="shared" si="57"/>
        <v>4.4599999999999449</v>
      </c>
      <c r="I429" s="12">
        <f t="shared" si="58"/>
        <v>2.3321815439396459E-2</v>
      </c>
      <c r="J429" s="12">
        <f t="shared" si="59"/>
        <v>2.3305427302279951E-2</v>
      </c>
      <c r="K429" s="12">
        <f t="shared" si="60"/>
        <v>2.3305427565636271E-2</v>
      </c>
      <c r="L429" s="12">
        <f t="shared" si="61"/>
        <v>2.3321041047622747E-2</v>
      </c>
      <c r="M429" s="12">
        <f t="shared" si="62"/>
        <v>21.622584770179138</v>
      </c>
    </row>
    <row r="430" spans="1:13" x14ac:dyDescent="0.25">
      <c r="A430" s="11">
        <v>4.4660000000000899</v>
      </c>
      <c r="B430" s="11">
        <f t="shared" si="54"/>
        <v>21.649367904147436</v>
      </c>
      <c r="D430" s="11">
        <v>4.4660000000000899</v>
      </c>
      <c r="E430" s="11">
        <f t="shared" si="55"/>
        <v>21.64921303048185</v>
      </c>
      <c r="F430" s="11">
        <f t="shared" si="56"/>
        <v>21.649212642990545</v>
      </c>
      <c r="H430" s="11">
        <f t="shared" si="57"/>
        <v>4.4659999999999451</v>
      </c>
      <c r="I430" s="11">
        <f t="shared" si="58"/>
        <v>2.3321040880149285E-2</v>
      </c>
      <c r="J430" s="11">
        <f t="shared" si="59"/>
        <v>2.3304633411846902E-2</v>
      </c>
      <c r="K430" s="11">
        <f t="shared" si="60"/>
        <v>2.3304633675530824E-2</v>
      </c>
      <c r="L430" s="11">
        <f t="shared" si="61"/>
        <v>2.3320266416023992E-2</v>
      </c>
      <c r="M430" s="11">
        <f t="shared" si="62"/>
        <v>21.645894743757626</v>
      </c>
    </row>
    <row r="431" spans="1:13" x14ac:dyDescent="0.25">
      <c r="A431" s="12">
        <v>4.4720000000000901</v>
      </c>
      <c r="B431" s="12">
        <f t="shared" si="54"/>
        <v>21.672688061330089</v>
      </c>
      <c r="D431" s="10">
        <v>4.4720000000000901</v>
      </c>
      <c r="E431" s="12">
        <f t="shared" si="55"/>
        <v>21.672532805048775</v>
      </c>
      <c r="F431" s="12">
        <f t="shared" si="56"/>
        <v>21.672532417520962</v>
      </c>
      <c r="H431" s="12">
        <f t="shared" si="57"/>
        <v>4.4719999999999454</v>
      </c>
      <c r="I431" s="12">
        <f t="shared" si="58"/>
        <v>2.3320266248338051E-2</v>
      </c>
      <c r="J431" s="12">
        <f t="shared" si="59"/>
        <v>2.3303839444651822E-2</v>
      </c>
      <c r="K431" s="12">
        <f t="shared" si="60"/>
        <v>2.3303839708663454E-2</v>
      </c>
      <c r="L431" s="12">
        <f t="shared" si="61"/>
        <v>2.3319491711849941E-2</v>
      </c>
      <c r="M431" s="12">
        <f t="shared" si="62"/>
        <v>21.669203929802094</v>
      </c>
    </row>
    <row r="432" spans="1:13" x14ac:dyDescent="0.25">
      <c r="A432" s="11">
        <v>4.4780000000000904</v>
      </c>
      <c r="B432" s="11">
        <f t="shared" si="54"/>
        <v>21.696007443456963</v>
      </c>
      <c r="D432" s="11">
        <v>4.4780000000000904</v>
      </c>
      <c r="E432" s="11">
        <f t="shared" si="55"/>
        <v>21.695851804535739</v>
      </c>
      <c r="F432" s="11">
        <f t="shared" si="56"/>
        <v>21.695851416971411</v>
      </c>
      <c r="H432" s="11">
        <f t="shared" si="57"/>
        <v>4.4779999999999456</v>
      </c>
      <c r="I432" s="11">
        <f t="shared" si="58"/>
        <v>2.3319491543951444E-2</v>
      </c>
      <c r="J432" s="11">
        <f t="shared" si="59"/>
        <v>2.3303045400682332E-2</v>
      </c>
      <c r="K432" s="11">
        <f t="shared" si="60"/>
        <v>2.3303045665021782E-2</v>
      </c>
      <c r="L432" s="11">
        <f t="shared" si="61"/>
        <v>2.3318716935089287E-2</v>
      </c>
      <c r="M432" s="11">
        <f t="shared" si="62"/>
        <v>21.692512328237168</v>
      </c>
    </row>
    <row r="433" spans="1:13" x14ac:dyDescent="0.25">
      <c r="A433" s="12">
        <v>4.4840000000000897</v>
      </c>
      <c r="B433" s="12">
        <f t="shared" si="54"/>
        <v>21.719326050455035</v>
      </c>
      <c r="D433" s="10">
        <v>4.4840000000000897</v>
      </c>
      <c r="E433" s="12">
        <f t="shared" si="55"/>
        <v>21.719170028869708</v>
      </c>
      <c r="F433" s="12">
        <f t="shared" si="56"/>
        <v>21.719169641268866</v>
      </c>
      <c r="H433" s="12">
        <f t="shared" si="57"/>
        <v>4.4839999999999458</v>
      </c>
      <c r="I433" s="12">
        <f t="shared" si="58"/>
        <v>2.3318716766978168E-2</v>
      </c>
      <c r="J433" s="12">
        <f t="shared" si="59"/>
        <v>2.330225127992604E-2</v>
      </c>
      <c r="K433" s="12">
        <f t="shared" si="60"/>
        <v>2.3302251544593418E-2</v>
      </c>
      <c r="L433" s="12">
        <f t="shared" si="61"/>
        <v>2.3317942085730715E-2</v>
      </c>
      <c r="M433" s="12">
        <f t="shared" si="62"/>
        <v>21.715819938987458</v>
      </c>
    </row>
    <row r="434" spans="1:13" x14ac:dyDescent="0.25">
      <c r="A434" s="11">
        <v>4.4900000000000899</v>
      </c>
      <c r="B434" s="11">
        <f t="shared" si="54"/>
        <v>21.742643882251265</v>
      </c>
      <c r="D434" s="11">
        <v>4.4900000000000899</v>
      </c>
      <c r="E434" s="11">
        <f t="shared" si="55"/>
        <v>21.742487477977651</v>
      </c>
      <c r="F434" s="11">
        <f t="shared" si="56"/>
        <v>21.742487090340283</v>
      </c>
      <c r="H434" s="11">
        <f t="shared" si="57"/>
        <v>4.489999999999946</v>
      </c>
      <c r="I434" s="11">
        <f t="shared" si="58"/>
        <v>2.3317941917406902E-2</v>
      </c>
      <c r="J434" s="11">
        <f t="shared" si="59"/>
        <v>2.3301457082370559E-2</v>
      </c>
      <c r="K434" s="11">
        <f t="shared" si="60"/>
        <v>2.3301457347365977E-2</v>
      </c>
      <c r="L434" s="11">
        <f t="shared" si="61"/>
        <v>2.3317167163762913E-2</v>
      </c>
      <c r="M434" s="11">
        <f t="shared" si="62"/>
        <v>21.739126761977566</v>
      </c>
    </row>
    <row r="435" spans="1:13" x14ac:dyDescent="0.25">
      <c r="A435" s="12">
        <v>4.4960000000000901</v>
      </c>
      <c r="B435" s="12">
        <f t="shared" si="54"/>
        <v>21.765960938772604</v>
      </c>
      <c r="D435" s="10">
        <v>4.4960000000000901</v>
      </c>
      <c r="E435" s="12">
        <f t="shared" si="55"/>
        <v>21.765804151786508</v>
      </c>
      <c r="F435" s="12">
        <f t="shared" si="56"/>
        <v>21.765803764112611</v>
      </c>
      <c r="H435" s="12">
        <f t="shared" si="57"/>
        <v>4.4959999999999463</v>
      </c>
      <c r="I435" s="12">
        <f t="shared" si="58"/>
        <v>2.3317166995226339E-2</v>
      </c>
      <c r="J435" s="12">
        <f t="shared" si="59"/>
        <v>2.3300662808003497E-2</v>
      </c>
      <c r="K435" s="12">
        <f t="shared" si="60"/>
        <v>2.3300663073327066E-2</v>
      </c>
      <c r="L435" s="12">
        <f t="shared" si="61"/>
        <v>2.3316392169174562E-2</v>
      </c>
      <c r="M435" s="12">
        <f t="shared" si="62"/>
        <v>21.762432797132078</v>
      </c>
    </row>
    <row r="436" spans="1:13" x14ac:dyDescent="0.25">
      <c r="A436" s="11">
        <v>4.5020000000000904</v>
      </c>
      <c r="B436" s="11">
        <f t="shared" si="54"/>
        <v>21.789277219945998</v>
      </c>
      <c r="D436" s="11">
        <v>4.5020000000000904</v>
      </c>
      <c r="E436" s="11">
        <f t="shared" si="55"/>
        <v>21.789120050223222</v>
      </c>
      <c r="F436" s="11">
        <f t="shared" si="56"/>
        <v>21.789119662512789</v>
      </c>
      <c r="H436" s="11">
        <f t="shared" si="57"/>
        <v>4.5019999999999465</v>
      </c>
      <c r="I436" s="11">
        <f t="shared" si="58"/>
        <v>2.3316392000425155E-2</v>
      </c>
      <c r="J436" s="11">
        <f t="shared" si="59"/>
        <v>2.3299868456812468E-2</v>
      </c>
      <c r="K436" s="11">
        <f t="shared" si="60"/>
        <v>2.3299868722464295E-2</v>
      </c>
      <c r="L436" s="11">
        <f t="shared" si="61"/>
        <v>2.3315617101954351E-2</v>
      </c>
      <c r="M436" s="11">
        <f t="shared" si="62"/>
        <v>21.785738044375567</v>
      </c>
    </row>
    <row r="437" spans="1:13" x14ac:dyDescent="0.25">
      <c r="A437" s="12">
        <v>4.5080000000000897</v>
      </c>
      <c r="B437" s="12">
        <f t="shared" si="54"/>
        <v>21.812592725698369</v>
      </c>
      <c r="D437" s="10">
        <v>4.5080000000000897</v>
      </c>
      <c r="E437" s="12">
        <f t="shared" si="55"/>
        <v>21.812435173214713</v>
      </c>
      <c r="F437" s="12">
        <f t="shared" si="56"/>
        <v>21.81243478546774</v>
      </c>
      <c r="H437" s="12">
        <f t="shared" si="57"/>
        <v>4.5079999999999467</v>
      </c>
      <c r="I437" s="12">
        <f t="shared" si="58"/>
        <v>2.3315616932992035E-2</v>
      </c>
      <c r="J437" s="12">
        <f t="shared" si="59"/>
        <v>2.3299074028785068E-2</v>
      </c>
      <c r="K437" s="12">
        <f t="shared" si="60"/>
        <v>2.329907429476526E-2</v>
      </c>
      <c r="L437" s="12">
        <f t="shared" si="61"/>
        <v>2.3314841962090951E-2</v>
      </c>
      <c r="M437" s="12">
        <f t="shared" si="62"/>
        <v>21.809042503632597</v>
      </c>
    </row>
    <row r="438" spans="1:13" x14ac:dyDescent="0.25">
      <c r="A438" s="11">
        <v>4.5140000000000997</v>
      </c>
      <c r="B438" s="11">
        <f t="shared" si="54"/>
        <v>21.83590745595664</v>
      </c>
      <c r="D438" s="11">
        <v>4.5140000000000997</v>
      </c>
      <c r="E438" s="11">
        <f t="shared" si="55"/>
        <v>21.835749520687902</v>
      </c>
      <c r="F438" s="11">
        <f t="shared" si="56"/>
        <v>21.835749132904382</v>
      </c>
      <c r="H438" s="11">
        <f t="shared" si="57"/>
        <v>4.5139999999999469</v>
      </c>
      <c r="I438" s="11">
        <f t="shared" si="58"/>
        <v>2.331484179291566E-2</v>
      </c>
      <c r="J438" s="11">
        <f t="shared" si="59"/>
        <v>2.3298279523908894E-2</v>
      </c>
      <c r="K438" s="11">
        <f t="shared" si="60"/>
        <v>2.3298279790217567E-2</v>
      </c>
      <c r="L438" s="11">
        <f t="shared" si="61"/>
        <v>2.3314066749573044E-2</v>
      </c>
      <c r="M438" s="11">
        <f t="shared" si="62"/>
        <v>21.83234617482772</v>
      </c>
    </row>
    <row r="439" spans="1:13" x14ac:dyDescent="0.25">
      <c r="A439" s="12">
        <v>4.5200000000000999</v>
      </c>
      <c r="B439" s="12">
        <f t="shared" si="54"/>
        <v>21.859221410647717</v>
      </c>
      <c r="D439" s="10">
        <v>4.5200000000000999</v>
      </c>
      <c r="E439" s="12">
        <f t="shared" si="55"/>
        <v>21.859063092569688</v>
      </c>
      <c r="F439" s="12">
        <f t="shared" si="56"/>
        <v>21.859062704749615</v>
      </c>
      <c r="H439" s="12">
        <f t="shared" si="57"/>
        <v>4.5199999999999472</v>
      </c>
      <c r="I439" s="12">
        <f t="shared" si="58"/>
        <v>2.3314066580184707E-2</v>
      </c>
      <c r="J439" s="12">
        <f t="shared" si="59"/>
        <v>2.3297484942171553E-2</v>
      </c>
      <c r="K439" s="12">
        <f t="shared" si="60"/>
        <v>2.3297485208808814E-2</v>
      </c>
      <c r="L439" s="12">
        <f t="shared" si="61"/>
        <v>2.3313291464389301E-2</v>
      </c>
      <c r="M439" s="12">
        <f t="shared" si="62"/>
        <v>21.855649057885476</v>
      </c>
    </row>
    <row r="440" spans="1:13" x14ac:dyDescent="0.25">
      <c r="A440" s="11">
        <v>4.5260000000001002</v>
      </c>
      <c r="B440" s="11">
        <f t="shared" si="54"/>
        <v>21.882534589698491</v>
      </c>
      <c r="D440" s="11">
        <v>4.5260000000001002</v>
      </c>
      <c r="E440" s="11">
        <f t="shared" si="55"/>
        <v>21.88237588878696</v>
      </c>
      <c r="F440" s="11">
        <f t="shared" si="56"/>
        <v>21.88237550093033</v>
      </c>
      <c r="H440" s="11">
        <f t="shared" si="57"/>
        <v>4.5259999999999474</v>
      </c>
      <c r="I440" s="11">
        <f t="shared" si="58"/>
        <v>2.3313291294787847E-2</v>
      </c>
      <c r="J440" s="11">
        <f t="shared" si="59"/>
        <v>2.3296690283560632E-2</v>
      </c>
      <c r="K440" s="11">
        <f t="shared" si="60"/>
        <v>2.3296690550526591E-2</v>
      </c>
      <c r="L440" s="11">
        <f t="shared" si="61"/>
        <v>2.3312516106528396E-2</v>
      </c>
      <c r="M440" s="11">
        <f t="shared" si="62"/>
        <v>21.878951152730391</v>
      </c>
    </row>
    <row r="441" spans="1:13" x14ac:dyDescent="0.25">
      <c r="A441" s="12">
        <v>4.5320000000001004</v>
      </c>
      <c r="B441" s="12">
        <f t="shared" si="54"/>
        <v>21.905846993035848</v>
      </c>
      <c r="D441" s="10">
        <v>4.5320000000001004</v>
      </c>
      <c r="E441" s="12">
        <f t="shared" si="55"/>
        <v>21.9056879092666</v>
      </c>
      <c r="F441" s="12">
        <f t="shared" si="56"/>
        <v>21.905687521373405</v>
      </c>
      <c r="H441" s="12">
        <f t="shared" si="57"/>
        <v>4.5319999999999476</v>
      </c>
      <c r="I441" s="12">
        <f t="shared" si="58"/>
        <v>2.3312515936713754E-2</v>
      </c>
      <c r="J441" s="12">
        <f t="shared" si="59"/>
        <v>2.3295895548063727E-2</v>
      </c>
      <c r="K441" s="12">
        <f t="shared" si="60"/>
        <v>2.3295895815358496E-2</v>
      </c>
      <c r="L441" s="12">
        <f t="shared" si="61"/>
        <v>2.3311740675978996E-2</v>
      </c>
      <c r="M441" s="12">
        <f t="shared" si="62"/>
        <v>21.902252459286981</v>
      </c>
    </row>
    <row r="442" spans="1:13" x14ac:dyDescent="0.25">
      <c r="A442" s="11">
        <v>4.5380000000000997</v>
      </c>
      <c r="B442" s="11">
        <f t="shared" si="54"/>
        <v>21.929158620586659</v>
      </c>
      <c r="D442" s="11">
        <v>4.5380000000000997</v>
      </c>
      <c r="E442" s="11">
        <f t="shared" si="55"/>
        <v>21.928999153935479</v>
      </c>
      <c r="F442" s="11">
        <f t="shared" si="56"/>
        <v>21.928998766005712</v>
      </c>
      <c r="H442" s="11">
        <f t="shared" si="57"/>
        <v>4.5379999999999479</v>
      </c>
      <c r="I442" s="11">
        <f t="shared" si="58"/>
        <v>2.3311740505951094E-2</v>
      </c>
      <c r="J442" s="11">
        <f t="shared" si="59"/>
        <v>2.3295100735668428E-2</v>
      </c>
      <c r="K442" s="11">
        <f t="shared" si="60"/>
        <v>2.3295101003292115E-2</v>
      </c>
      <c r="L442" s="11">
        <f t="shared" si="61"/>
        <v>2.3310965172729771E-2</v>
      </c>
      <c r="M442" s="11">
        <f t="shared" si="62"/>
        <v>21.925552977479747</v>
      </c>
    </row>
    <row r="443" spans="1:13" x14ac:dyDescent="0.25">
      <c r="A443" s="12">
        <v>4.5440000000001</v>
      </c>
      <c r="B443" s="12">
        <f t="shared" si="54"/>
        <v>21.952469472277784</v>
      </c>
      <c r="D443" s="10">
        <v>4.5440000000001</v>
      </c>
      <c r="E443" s="12">
        <f t="shared" si="55"/>
        <v>21.952309622720446</v>
      </c>
      <c r="F443" s="12">
        <f t="shared" si="56"/>
        <v>21.952309234754107</v>
      </c>
      <c r="H443" s="12">
        <f t="shared" si="57"/>
        <v>4.5439999999999481</v>
      </c>
      <c r="I443" s="12">
        <f t="shared" si="58"/>
        <v>2.3310965002488537E-2</v>
      </c>
      <c r="J443" s="12">
        <f t="shared" si="59"/>
        <v>2.3294305846362318E-2</v>
      </c>
      <c r="K443" s="12">
        <f t="shared" si="60"/>
        <v>2.3294306114315034E-2</v>
      </c>
      <c r="L443" s="12">
        <f t="shared" si="61"/>
        <v>2.3310189596769379E-2</v>
      </c>
      <c r="M443" s="12">
        <f t="shared" si="62"/>
        <v>21.948852707233183</v>
      </c>
    </row>
    <row r="444" spans="1:13" x14ac:dyDescent="0.25">
      <c r="A444" s="11">
        <v>4.5500000000001002</v>
      </c>
      <c r="B444" s="11">
        <f t="shared" si="54"/>
        <v>21.975779548036073</v>
      </c>
      <c r="D444" s="11">
        <v>4.5500000000001002</v>
      </c>
      <c r="E444" s="11">
        <f t="shared" si="55"/>
        <v>21.975619315548354</v>
      </c>
      <c r="F444" s="11">
        <f t="shared" si="56"/>
        <v>21.975618927545433</v>
      </c>
      <c r="H444" s="11">
        <f t="shared" si="57"/>
        <v>4.5499999999999483</v>
      </c>
      <c r="I444" s="11">
        <f t="shared" si="58"/>
        <v>2.3310189426314749E-2</v>
      </c>
      <c r="J444" s="11">
        <f t="shared" si="59"/>
        <v>2.3293510880132984E-2</v>
      </c>
      <c r="K444" s="11">
        <f t="shared" si="60"/>
        <v>2.3293511148414835E-2</v>
      </c>
      <c r="L444" s="11">
        <f t="shared" si="61"/>
        <v>2.3309413948086489E-2</v>
      </c>
      <c r="M444" s="11">
        <f t="shared" si="62"/>
        <v>21.972151648471765</v>
      </c>
    </row>
    <row r="445" spans="1:13" x14ac:dyDescent="0.25">
      <c r="A445" s="12">
        <v>4.5560000000001004</v>
      </c>
      <c r="B445" s="12">
        <f t="shared" si="54"/>
        <v>21.999088847788361</v>
      </c>
      <c r="D445" s="10">
        <v>4.5560000000001004</v>
      </c>
      <c r="E445" s="12">
        <f t="shared" si="55"/>
        <v>21.998928232346035</v>
      </c>
      <c r="F445" s="12">
        <f t="shared" si="56"/>
        <v>21.998927844306525</v>
      </c>
      <c r="H445" s="12">
        <f t="shared" si="57"/>
        <v>4.5559999999999485</v>
      </c>
      <c r="I445" s="12">
        <f t="shared" si="58"/>
        <v>2.3309413777418384E-2</v>
      </c>
      <c r="J445" s="12">
        <f t="shared" si="59"/>
        <v>2.3292715836968007E-2</v>
      </c>
      <c r="K445" s="12">
        <f t="shared" si="60"/>
        <v>2.3292716105579106E-2</v>
      </c>
      <c r="L445" s="12">
        <f t="shared" si="61"/>
        <v>2.3308638226669755E-2</v>
      </c>
      <c r="M445" s="12">
        <f t="shared" si="62"/>
        <v>21.995449801119964</v>
      </c>
    </row>
    <row r="446" spans="1:13" x14ac:dyDescent="0.25">
      <c r="A446" s="11">
        <v>4.5620000000000998</v>
      </c>
      <c r="B446" s="11">
        <f t="shared" si="54"/>
        <v>22.022397371461473</v>
      </c>
      <c r="D446" s="11">
        <v>4.5620000000000998</v>
      </c>
      <c r="E446" s="11">
        <f t="shared" si="55"/>
        <v>22.022236373040307</v>
      </c>
      <c r="F446" s="11">
        <f t="shared" si="56"/>
        <v>22.022235984964208</v>
      </c>
      <c r="H446" s="11">
        <f t="shared" si="57"/>
        <v>4.5619999999999488</v>
      </c>
      <c r="I446" s="11">
        <f t="shared" si="58"/>
        <v>2.330863805578811E-2</v>
      </c>
      <c r="J446" s="11">
        <f t="shared" si="59"/>
        <v>2.3291920716854961E-2</v>
      </c>
      <c r="K446" s="11">
        <f t="shared" si="60"/>
        <v>2.3291920985795418E-2</v>
      </c>
      <c r="L446" s="11">
        <f t="shared" si="61"/>
        <v>2.3307862432507837E-2</v>
      </c>
      <c r="M446" s="11">
        <f t="shared" si="62"/>
        <v>22.01874716510223</v>
      </c>
    </row>
    <row r="447" spans="1:13" x14ac:dyDescent="0.25">
      <c r="A447" s="12">
        <v>4.5680000000001</v>
      </c>
      <c r="B447" s="12">
        <f t="shared" si="54"/>
        <v>22.045705118982227</v>
      </c>
      <c r="D447" s="10">
        <v>4.5680000000001</v>
      </c>
      <c r="E447" s="12">
        <f t="shared" si="55"/>
        <v>22.045543737557988</v>
      </c>
      <c r="F447" s="12">
        <f t="shared" si="56"/>
        <v>22.045543349445289</v>
      </c>
      <c r="H447" s="12">
        <f t="shared" si="57"/>
        <v>4.567999999999949</v>
      </c>
      <c r="I447" s="12">
        <f t="shared" si="58"/>
        <v>2.3307862261412574E-2</v>
      </c>
      <c r="J447" s="12">
        <f t="shared" si="59"/>
        <v>2.3291125519781426E-2</v>
      </c>
      <c r="K447" s="12">
        <f t="shared" si="60"/>
        <v>2.3291125789051351E-2</v>
      </c>
      <c r="L447" s="12">
        <f t="shared" si="61"/>
        <v>2.3307086565589386E-2</v>
      </c>
      <c r="M447" s="12">
        <f t="shared" si="62"/>
        <v>22.042043740343008</v>
      </c>
    </row>
    <row r="448" spans="1:13" x14ac:dyDescent="0.25">
      <c r="A448" s="11">
        <v>4.5740000000001002</v>
      </c>
      <c r="B448" s="11">
        <f t="shared" si="54"/>
        <v>22.069012090277422</v>
      </c>
      <c r="D448" s="11">
        <v>4.5740000000001002</v>
      </c>
      <c r="E448" s="11">
        <f t="shared" si="55"/>
        <v>22.068850325825871</v>
      </c>
      <c r="F448" s="11">
        <f t="shared" si="56"/>
        <v>22.068849937676568</v>
      </c>
      <c r="H448" s="11">
        <f t="shared" si="57"/>
        <v>4.5739999999999492</v>
      </c>
      <c r="I448" s="11">
        <f t="shared" si="58"/>
        <v>2.3307086394280439E-2</v>
      </c>
      <c r="J448" s="11">
        <f t="shared" si="59"/>
        <v>2.3290330245734969E-2</v>
      </c>
      <c r="K448" s="11">
        <f t="shared" si="60"/>
        <v>2.3290330515334474E-2</v>
      </c>
      <c r="L448" s="11">
        <f t="shared" si="61"/>
        <v>2.3306310625903055E-2</v>
      </c>
      <c r="M448" s="11">
        <f t="shared" si="62"/>
        <v>22.065339526766728</v>
      </c>
    </row>
    <row r="449" spans="1:13" x14ac:dyDescent="0.25">
      <c r="A449" s="12">
        <v>4.5800000000001004</v>
      </c>
      <c r="B449" s="12">
        <f t="shared" si="54"/>
        <v>22.092318285273851</v>
      </c>
      <c r="D449" s="10">
        <v>4.5800000000001004</v>
      </c>
      <c r="E449" s="12">
        <f t="shared" si="55"/>
        <v>22.092156137770743</v>
      </c>
      <c r="F449" s="12">
        <f t="shared" si="56"/>
        <v>22.092155749584833</v>
      </c>
      <c r="H449" s="12">
        <f t="shared" si="57"/>
        <v>4.5799999999999494</v>
      </c>
      <c r="I449" s="12">
        <f t="shared" si="58"/>
        <v>2.3306310454380356E-2</v>
      </c>
      <c r="J449" s="12">
        <f t="shared" si="59"/>
        <v>2.3289534894703163E-2</v>
      </c>
      <c r="K449" s="12">
        <f t="shared" si="60"/>
        <v>2.328953516463236E-2</v>
      </c>
      <c r="L449" s="12">
        <f t="shared" si="61"/>
        <v>2.3305534613437498E-2</v>
      </c>
      <c r="M449" s="12">
        <f t="shared" si="62"/>
        <v>22.088634524297809</v>
      </c>
    </row>
    <row r="450" spans="1:13" x14ac:dyDescent="0.25">
      <c r="A450" s="11">
        <v>4.5860000000000998</v>
      </c>
      <c r="B450" s="11">
        <f t="shared" si="54"/>
        <v>22.115623703898294</v>
      </c>
      <c r="D450" s="11">
        <v>4.5860000000000998</v>
      </c>
      <c r="E450" s="11">
        <f t="shared" si="55"/>
        <v>22.115461173319389</v>
      </c>
      <c r="F450" s="11">
        <f t="shared" si="56"/>
        <v>22.115460785096861</v>
      </c>
      <c r="H450" s="11">
        <f t="shared" si="57"/>
        <v>4.5859999999999497</v>
      </c>
      <c r="I450" s="11">
        <f t="shared" si="58"/>
        <v>2.330553444170097E-2</v>
      </c>
      <c r="J450" s="11">
        <f t="shared" si="59"/>
        <v>2.3288739466673574E-2</v>
      </c>
      <c r="K450" s="11">
        <f t="shared" si="60"/>
        <v>2.3288739736932573E-2</v>
      </c>
      <c r="L450" s="11">
        <f t="shared" si="61"/>
        <v>2.3304758528181358E-2</v>
      </c>
      <c r="M450" s="11">
        <f t="shared" si="62"/>
        <v>22.111928732860658</v>
      </c>
    </row>
    <row r="451" spans="1:13" x14ac:dyDescent="0.25">
      <c r="A451" s="12">
        <v>4.5920000000001</v>
      </c>
      <c r="B451" s="12">
        <f t="shared" si="54"/>
        <v>22.138928346077517</v>
      </c>
      <c r="D451" s="10">
        <v>4.5920000000001</v>
      </c>
      <c r="E451" s="12">
        <f t="shared" si="55"/>
        <v>22.138765432398564</v>
      </c>
      <c r="F451" s="12">
        <f t="shared" si="56"/>
        <v>22.138765044139415</v>
      </c>
      <c r="H451" s="12">
        <f t="shared" si="57"/>
        <v>4.5919999999999499</v>
      </c>
      <c r="I451" s="12">
        <f t="shared" si="58"/>
        <v>2.3304758356230932E-2</v>
      </c>
      <c r="J451" s="12">
        <f t="shared" si="59"/>
        <v>2.3287943961633771E-2</v>
      </c>
      <c r="K451" s="12">
        <f t="shared" si="60"/>
        <v>2.3287944232222677E-2</v>
      </c>
      <c r="L451" s="12">
        <f t="shared" si="61"/>
        <v>2.3303982370123277E-2</v>
      </c>
      <c r="M451" s="12">
        <f t="shared" si="62"/>
        <v>22.135222152379669</v>
      </c>
    </row>
    <row r="452" spans="1:13" x14ac:dyDescent="0.25">
      <c r="A452" s="11">
        <v>4.5980000000001002</v>
      </c>
      <c r="B452" s="11">
        <f t="shared" si="54"/>
        <v>22.162232211738278</v>
      </c>
      <c r="D452" s="11">
        <v>4.5980000000001002</v>
      </c>
      <c r="E452" s="11">
        <f t="shared" si="55"/>
        <v>22.162068914935027</v>
      </c>
      <c r="F452" s="11">
        <f t="shared" si="56"/>
        <v>22.162068526639246</v>
      </c>
      <c r="H452" s="11">
        <f t="shared" si="57"/>
        <v>4.5979999999999501</v>
      </c>
      <c r="I452" s="11">
        <f t="shared" si="58"/>
        <v>2.3303982197958883E-2</v>
      </c>
      <c r="J452" s="11">
        <f t="shared" si="59"/>
        <v>2.3287148379571309E-2</v>
      </c>
      <c r="K452" s="11">
        <f t="shared" si="60"/>
        <v>2.3287148650490232E-2</v>
      </c>
      <c r="L452" s="11">
        <f t="shared" si="61"/>
        <v>2.3303206139251898E-2</v>
      </c>
      <c r="M452" s="11">
        <f t="shared" si="62"/>
        <v>22.158514782779225</v>
      </c>
    </row>
    <row r="453" spans="1:13" x14ac:dyDescent="0.25">
      <c r="A453" s="12">
        <v>4.6040000000000996</v>
      </c>
      <c r="B453" s="12">
        <f t="shared" si="54"/>
        <v>22.18553530080732</v>
      </c>
      <c r="D453" s="10">
        <v>4.6040000000000996</v>
      </c>
      <c r="E453" s="12">
        <f t="shared" si="55"/>
        <v>22.185371620855509</v>
      </c>
      <c r="F453" s="12">
        <f t="shared" si="56"/>
        <v>22.185371232523099</v>
      </c>
      <c r="H453" s="12">
        <f t="shared" si="57"/>
        <v>4.6039999999999504</v>
      </c>
      <c r="I453" s="12">
        <f t="shared" si="58"/>
        <v>2.3303205966873467E-2</v>
      </c>
      <c r="J453" s="12">
        <f t="shared" si="59"/>
        <v>2.3286352720473746E-2</v>
      </c>
      <c r="K453" s="12">
        <f t="shared" si="60"/>
        <v>2.3286352991722804E-2</v>
      </c>
      <c r="L453" s="12">
        <f t="shared" si="61"/>
        <v>2.3302429835555864E-2</v>
      </c>
      <c r="M453" s="12">
        <f t="shared" si="62"/>
        <v>22.181806623983697</v>
      </c>
    </row>
    <row r="454" spans="1:13" x14ac:dyDescent="0.25">
      <c r="A454" s="11">
        <v>4.6100000000000998</v>
      </c>
      <c r="B454" s="11">
        <f t="shared" si="54"/>
        <v>22.208837613211379</v>
      </c>
      <c r="D454" s="11">
        <v>4.6100000000000998</v>
      </c>
      <c r="E454" s="11">
        <f t="shared" si="55"/>
        <v>22.208673550086754</v>
      </c>
      <c r="F454" s="11">
        <f t="shared" si="56"/>
        <v>22.208673161717705</v>
      </c>
      <c r="H454" s="11">
        <f t="shared" si="57"/>
        <v>4.6099999999999506</v>
      </c>
      <c r="I454" s="11">
        <f t="shared" si="58"/>
        <v>2.3302429662963319E-2</v>
      </c>
      <c r="J454" s="11">
        <f t="shared" si="59"/>
        <v>2.3285556984328638E-2</v>
      </c>
      <c r="K454" s="11">
        <f t="shared" si="60"/>
        <v>2.3285557255907936E-2</v>
      </c>
      <c r="L454" s="11">
        <f t="shared" si="61"/>
        <v>2.3301653459023811E-2</v>
      </c>
      <c r="M454" s="11">
        <f t="shared" si="62"/>
        <v>22.20509767591744</v>
      </c>
    </row>
    <row r="455" spans="1:13" x14ac:dyDescent="0.25">
      <c r="A455" s="12">
        <v>4.6160000000001</v>
      </c>
      <c r="B455" s="12">
        <f t="shared" si="54"/>
        <v>22.232139148877177</v>
      </c>
      <c r="D455" s="10">
        <v>4.6160000000001</v>
      </c>
      <c r="E455" s="12">
        <f t="shared" si="55"/>
        <v>22.231974702555476</v>
      </c>
      <c r="F455" s="12">
        <f t="shared" si="56"/>
        <v>22.231974314149781</v>
      </c>
      <c r="H455" s="12">
        <f t="shared" si="57"/>
        <v>4.6159999999999508</v>
      </c>
      <c r="I455" s="12">
        <f t="shared" si="58"/>
        <v>2.3301653286217083E-2</v>
      </c>
      <c r="J455" s="12">
        <f t="shared" si="59"/>
        <v>2.328476117112354E-2</v>
      </c>
      <c r="K455" s="12">
        <f t="shared" si="60"/>
        <v>2.3284761443033195E-2</v>
      </c>
      <c r="L455" s="12">
        <f t="shared" si="61"/>
        <v>2.330087700964437E-2</v>
      </c>
      <c r="M455" s="12">
        <f t="shared" si="62"/>
        <v>22.228387938504802</v>
      </c>
    </row>
    <row r="456" spans="1:13" x14ac:dyDescent="0.25">
      <c r="A456" s="11">
        <v>4.6220000000001003</v>
      </c>
      <c r="B456" s="11">
        <f t="shared" si="54"/>
        <v>22.255439907731422</v>
      </c>
      <c r="D456" s="11">
        <v>4.6220000000001003</v>
      </c>
      <c r="E456" s="11">
        <f t="shared" si="55"/>
        <v>22.255275078188379</v>
      </c>
      <c r="F456" s="11">
        <f t="shared" si="56"/>
        <v>22.255274689746035</v>
      </c>
      <c r="H456" s="11">
        <f t="shared" si="57"/>
        <v>4.621999999999951</v>
      </c>
      <c r="I456" s="11">
        <f t="shared" si="58"/>
        <v>2.3300876836623394E-2</v>
      </c>
      <c r="J456" s="11">
        <f t="shared" si="59"/>
        <v>2.3283965280846006E-2</v>
      </c>
      <c r="K456" s="11">
        <f t="shared" si="60"/>
        <v>2.3283965553086119E-2</v>
      </c>
      <c r="L456" s="11">
        <f t="shared" si="61"/>
        <v>2.3300100487406179E-2</v>
      </c>
      <c r="M456" s="11">
        <f t="shared" si="62"/>
        <v>22.251677411670119</v>
      </c>
    </row>
    <row r="457" spans="1:13" x14ac:dyDescent="0.25">
      <c r="A457" s="12">
        <v>4.6280000000000996</v>
      </c>
      <c r="B457" s="12">
        <f t="shared" si="54"/>
        <v>22.278739889700816</v>
      </c>
      <c r="D457" s="10">
        <v>4.6280000000000996</v>
      </c>
      <c r="E457" s="12">
        <f t="shared" si="55"/>
        <v>22.278574676912161</v>
      </c>
      <c r="F457" s="12">
        <f t="shared" si="56"/>
        <v>22.278574288433159</v>
      </c>
      <c r="H457" s="12">
        <f t="shared" si="57"/>
        <v>4.6279999999999513</v>
      </c>
      <c r="I457" s="12">
        <f t="shared" si="58"/>
        <v>2.3300100314170874E-2</v>
      </c>
      <c r="J457" s="12">
        <f t="shared" si="59"/>
        <v>2.3283169313483572E-2</v>
      </c>
      <c r="K457" s="12">
        <f t="shared" si="60"/>
        <v>2.328316958605426E-2</v>
      </c>
      <c r="L457" s="12">
        <f t="shared" si="61"/>
        <v>2.3299323892297861E-2</v>
      </c>
      <c r="M457" s="12">
        <f t="shared" si="62"/>
        <v>22.27496609533771</v>
      </c>
    </row>
    <row r="458" spans="1:13" x14ac:dyDescent="0.25">
      <c r="A458" s="11">
        <v>4.6340000000000998</v>
      </c>
      <c r="B458" s="11">
        <f t="shared" si="54"/>
        <v>22.302039094712043</v>
      </c>
      <c r="D458" s="11">
        <v>4.6340000000000998</v>
      </c>
      <c r="E458" s="11">
        <f t="shared" si="55"/>
        <v>22.301873498653503</v>
      </c>
      <c r="F458" s="11">
        <f t="shared" si="56"/>
        <v>22.301873110137841</v>
      </c>
      <c r="H458" s="11">
        <f t="shared" si="57"/>
        <v>4.6339999999999515</v>
      </c>
      <c r="I458" s="11">
        <f t="shared" si="58"/>
        <v>2.3299323718848162E-2</v>
      </c>
      <c r="J458" s="11">
        <f t="shared" si="59"/>
        <v>2.3282373269023791E-2</v>
      </c>
      <c r="K458" s="11">
        <f t="shared" si="60"/>
        <v>2.3282373541925163E-2</v>
      </c>
      <c r="L458" s="11">
        <f t="shared" si="61"/>
        <v>2.3298547224308047E-2</v>
      </c>
      <c r="M458" s="11">
        <f t="shared" si="62"/>
        <v>22.298253989431885</v>
      </c>
    </row>
    <row r="459" spans="1:13" x14ac:dyDescent="0.25">
      <c r="A459" s="12">
        <v>4.6400000000001</v>
      </c>
      <c r="B459" s="12">
        <f t="shared" si="54"/>
        <v>22.325337522691783</v>
      </c>
      <c r="D459" s="10">
        <v>4.6400000000001</v>
      </c>
      <c r="E459" s="12">
        <f t="shared" si="55"/>
        <v>22.325171543339081</v>
      </c>
      <c r="F459" s="12">
        <f t="shared" si="56"/>
        <v>22.325171154786752</v>
      </c>
      <c r="H459" s="12">
        <f t="shared" si="57"/>
        <v>4.6399999999999517</v>
      </c>
      <c r="I459" s="12">
        <f t="shared" si="58"/>
        <v>2.3298547050643881E-2</v>
      </c>
      <c r="J459" s="12">
        <f t="shared" si="59"/>
        <v>2.3281577147454203E-2</v>
      </c>
      <c r="K459" s="12">
        <f t="shared" si="60"/>
        <v>2.3281577420686365E-2</v>
      </c>
      <c r="L459" s="12">
        <f t="shared" si="61"/>
        <v>2.3297770483425361E-2</v>
      </c>
      <c r="M459" s="12">
        <f t="shared" si="62"/>
        <v>22.321541093876942</v>
      </c>
    </row>
    <row r="460" spans="1:13" x14ac:dyDescent="0.25">
      <c r="A460" s="11">
        <v>4.6460000000001003</v>
      </c>
      <c r="B460" s="11">
        <f t="shared" si="54"/>
        <v>22.348635173566699</v>
      </c>
      <c r="D460" s="11">
        <v>4.6460000000001003</v>
      </c>
      <c r="E460" s="11">
        <f t="shared" si="55"/>
        <v>22.348468810895557</v>
      </c>
      <c r="F460" s="11">
        <f t="shared" si="56"/>
        <v>22.348468422306553</v>
      </c>
      <c r="H460" s="11">
        <f t="shared" si="57"/>
        <v>4.6459999999999519</v>
      </c>
      <c r="I460" s="11">
        <f t="shared" si="58"/>
        <v>2.3297770309546658E-2</v>
      </c>
      <c r="J460" s="11">
        <f t="shared" si="59"/>
        <v>2.3280780948762344E-2</v>
      </c>
      <c r="K460" s="11">
        <f t="shared" si="60"/>
        <v>2.3280781222325412E-2</v>
      </c>
      <c r="L460" s="11">
        <f t="shared" si="61"/>
        <v>2.3296993669638423E-2</v>
      </c>
      <c r="M460" s="11">
        <f t="shared" si="62"/>
        <v>22.344827408597169</v>
      </c>
    </row>
    <row r="461" spans="1:13" x14ac:dyDescent="0.25">
      <c r="A461" s="12">
        <v>4.6520000000000996</v>
      </c>
      <c r="B461" s="12">
        <f t="shared" si="54"/>
        <v>22.371932047263442</v>
      </c>
      <c r="D461" s="10">
        <v>4.6520000000000996</v>
      </c>
      <c r="E461" s="12">
        <f t="shared" si="55"/>
        <v>22.371765301249578</v>
      </c>
      <c r="F461" s="12">
        <f t="shared" si="56"/>
        <v>22.371764912623895</v>
      </c>
      <c r="H461" s="12">
        <f t="shared" si="57"/>
        <v>4.6519999999999522</v>
      </c>
      <c r="I461" s="12">
        <f t="shared" si="58"/>
        <v>2.3296993495545114E-2</v>
      </c>
      <c r="J461" s="12">
        <f t="shared" si="59"/>
        <v>2.3279984672935752E-2</v>
      </c>
      <c r="K461" s="12">
        <f t="shared" si="60"/>
        <v>2.3279984946829837E-2</v>
      </c>
      <c r="L461" s="12">
        <f t="shared" si="61"/>
        <v>2.3296216782935857E-2</v>
      </c>
      <c r="M461" s="12">
        <f t="shared" si="62"/>
        <v>22.368112933516837</v>
      </c>
    </row>
    <row r="462" spans="1:13" x14ac:dyDescent="0.25">
      <c r="A462" s="11">
        <v>4.6580000000000998</v>
      </c>
      <c r="B462" s="11">
        <f t="shared" si="54"/>
        <v>22.395228143708657</v>
      </c>
      <c r="D462" s="11">
        <v>4.6580000000000998</v>
      </c>
      <c r="E462" s="11">
        <f t="shared" si="55"/>
        <v>22.39506101432778</v>
      </c>
      <c r="F462" s="11">
        <f t="shared" si="56"/>
        <v>22.395060625665415</v>
      </c>
      <c r="H462" s="11">
        <f t="shared" si="57"/>
        <v>4.6579999999999524</v>
      </c>
      <c r="I462" s="11">
        <f t="shared" si="58"/>
        <v>2.3296216608627865E-2</v>
      </c>
      <c r="J462" s="11">
        <f t="shared" si="59"/>
        <v>2.3279188319961959E-2</v>
      </c>
      <c r="K462" s="11">
        <f t="shared" si="60"/>
        <v>2.3279188594187171E-2</v>
      </c>
      <c r="L462" s="11">
        <f t="shared" si="61"/>
        <v>2.3295439823306275E-2</v>
      </c>
      <c r="M462" s="11">
        <f t="shared" si="62"/>
        <v>22.391397668560209</v>
      </c>
    </row>
    <row r="463" spans="1:13" x14ac:dyDescent="0.25">
      <c r="A463" s="12">
        <v>4.6640000000001001</v>
      </c>
      <c r="B463" s="12">
        <f t="shared" si="54"/>
        <v>22.418523462828968</v>
      </c>
      <c r="D463" s="10">
        <v>4.6640000000001001</v>
      </c>
      <c r="E463" s="12">
        <f t="shared" si="55"/>
        <v>22.418355950056796</v>
      </c>
      <c r="F463" s="12">
        <f t="shared" si="56"/>
        <v>22.418355561357739</v>
      </c>
      <c r="H463" s="12">
        <f t="shared" si="57"/>
        <v>4.6639999999999526</v>
      </c>
      <c r="I463" s="12">
        <f t="shared" si="58"/>
        <v>2.3295439648783531E-2</v>
      </c>
      <c r="J463" s="12">
        <f t="shared" si="59"/>
        <v>2.3278391889828495E-2</v>
      </c>
      <c r="K463" s="12">
        <f t="shared" si="60"/>
        <v>2.3278392164384942E-2</v>
      </c>
      <c r="L463" s="12">
        <f t="shared" si="61"/>
        <v>2.3294662790738295E-2</v>
      </c>
      <c r="M463" s="12">
        <f t="shared" si="62"/>
        <v>22.414681613651535</v>
      </c>
    </row>
    <row r="464" spans="1:13" x14ac:dyDescent="0.25">
      <c r="A464" s="11">
        <v>4.6700000000001003</v>
      </c>
      <c r="B464" s="11">
        <f t="shared" si="54"/>
        <v>22.441818004550999</v>
      </c>
      <c r="D464" s="11">
        <v>4.6700000000001003</v>
      </c>
      <c r="E464" s="11">
        <f t="shared" si="55"/>
        <v>22.441650108363234</v>
      </c>
      <c r="F464" s="11">
        <f t="shared" si="56"/>
        <v>22.441649719627481</v>
      </c>
      <c r="H464" s="11">
        <f t="shared" si="57"/>
        <v>4.6699999999999529</v>
      </c>
      <c r="I464" s="11">
        <f t="shared" si="58"/>
        <v>2.3294662616000727E-2</v>
      </c>
      <c r="J464" s="11">
        <f t="shared" si="59"/>
        <v>2.3277595382522887E-2</v>
      </c>
      <c r="K464" s="11">
        <f t="shared" si="60"/>
        <v>2.3277595657410683E-2</v>
      </c>
      <c r="L464" s="11">
        <f t="shared" si="61"/>
        <v>2.3293885685220533E-2</v>
      </c>
      <c r="M464" s="11">
        <f t="shared" si="62"/>
        <v>22.437964768715048</v>
      </c>
    </row>
    <row r="465" spans="1:13" x14ac:dyDescent="0.25">
      <c r="A465" s="12">
        <v>4.6760000000000996</v>
      </c>
      <c r="B465" s="12">
        <f t="shared" si="54"/>
        <v>22.465111768801354</v>
      </c>
      <c r="D465" s="10">
        <v>4.6760000000000996</v>
      </c>
      <c r="E465" s="12">
        <f t="shared" si="55"/>
        <v>22.464943489173702</v>
      </c>
      <c r="F465" s="12">
        <f t="shared" si="56"/>
        <v>22.464943100401243</v>
      </c>
      <c r="H465" s="12">
        <f t="shared" si="57"/>
        <v>4.6759999999999531</v>
      </c>
      <c r="I465" s="12">
        <f t="shared" si="58"/>
        <v>2.3293885510268068E-2</v>
      </c>
      <c r="J465" s="12">
        <f t="shared" si="59"/>
        <v>2.3276798798032662E-2</v>
      </c>
      <c r="K465" s="12">
        <f t="shared" si="60"/>
        <v>2.3276799073251916E-2</v>
      </c>
      <c r="L465" s="12">
        <f t="shared" si="61"/>
        <v>2.329310850674159E-2</v>
      </c>
      <c r="M465" s="12">
        <f t="shared" si="62"/>
        <v>22.461247133674977</v>
      </c>
    </row>
    <row r="466" spans="1:13" x14ac:dyDescent="0.25">
      <c r="A466" s="11">
        <v>4.6820000000000999</v>
      </c>
      <c r="B466" s="11">
        <f t="shared" si="54"/>
        <v>22.488404755506629</v>
      </c>
      <c r="D466" s="11">
        <v>4.6820000000000999</v>
      </c>
      <c r="E466" s="11">
        <f t="shared" si="55"/>
        <v>22.488236092414784</v>
      </c>
      <c r="F466" s="11">
        <f t="shared" si="56"/>
        <v>22.488235703605618</v>
      </c>
      <c r="H466" s="11">
        <f t="shared" si="57"/>
        <v>4.6819999999999533</v>
      </c>
      <c r="I466" s="11">
        <f t="shared" si="58"/>
        <v>2.329310833157416E-2</v>
      </c>
      <c r="J466" s="11">
        <f t="shared" si="59"/>
        <v>2.3276002136345338E-2</v>
      </c>
      <c r="K466" s="11">
        <f t="shared" si="60"/>
        <v>2.3276002411896164E-2</v>
      </c>
      <c r="L466" s="11">
        <f t="shared" si="61"/>
        <v>2.3292331255290077E-2</v>
      </c>
      <c r="M466" s="11">
        <f t="shared" si="62"/>
        <v>22.484528708455535</v>
      </c>
    </row>
    <row r="467" spans="1:13" x14ac:dyDescent="0.25">
      <c r="A467" s="12">
        <v>4.6880000000001001</v>
      </c>
      <c r="B467" s="12">
        <f t="shared" si="54"/>
        <v>22.511696964593405</v>
      </c>
      <c r="D467" s="10">
        <v>4.6880000000001001</v>
      </c>
      <c r="E467" s="12">
        <f t="shared" si="55"/>
        <v>22.511527918013066</v>
      </c>
      <c r="F467" s="12">
        <f t="shared" si="56"/>
        <v>22.511527529167189</v>
      </c>
      <c r="H467" s="12">
        <f t="shared" si="57"/>
        <v>4.6879999999999535</v>
      </c>
      <c r="I467" s="12">
        <f t="shared" si="58"/>
        <v>2.3292331079907608E-2</v>
      </c>
      <c r="J467" s="12">
        <f t="shared" si="59"/>
        <v>2.3275205397448435E-2</v>
      </c>
      <c r="K467" s="12">
        <f t="shared" si="60"/>
        <v>2.327520567333094E-2</v>
      </c>
      <c r="L467" s="12">
        <f t="shared" si="61"/>
        <v>2.3291553930854598E-2</v>
      </c>
      <c r="M467" s="12">
        <f t="shared" si="62"/>
        <v>22.507809492980922</v>
      </c>
    </row>
    <row r="468" spans="1:13" x14ac:dyDescent="0.25">
      <c r="A468" s="11">
        <v>4.6940000000001003</v>
      </c>
      <c r="B468" s="11">
        <f t="shared" si="54"/>
        <v>22.534988395988258</v>
      </c>
      <c r="D468" s="11">
        <v>4.6940000000001003</v>
      </c>
      <c r="E468" s="11">
        <f t="shared" si="55"/>
        <v>22.53481896589512</v>
      </c>
      <c r="F468" s="11">
        <f t="shared" si="56"/>
        <v>22.534818577012523</v>
      </c>
      <c r="H468" s="11">
        <f t="shared" si="57"/>
        <v>4.6939999999999538</v>
      </c>
      <c r="I468" s="11">
        <f t="shared" si="58"/>
        <v>2.3291553755257023E-2</v>
      </c>
      <c r="J468" s="11">
        <f t="shared" si="59"/>
        <v>2.3274408581329471E-2</v>
      </c>
      <c r="K468" s="11">
        <f t="shared" si="60"/>
        <v>2.3274408857543772E-2</v>
      </c>
      <c r="L468" s="11">
        <f t="shared" si="61"/>
        <v>2.3290776533423759E-2</v>
      </c>
      <c r="M468" s="11">
        <f t="shared" si="62"/>
        <v>22.531089487175326</v>
      </c>
    </row>
    <row r="469" spans="1:13" x14ac:dyDescent="0.25">
      <c r="A469" s="12">
        <v>4.7000000000000997</v>
      </c>
      <c r="B469" s="12">
        <f t="shared" ref="B469:B519" si="63">B468+(P$17*(4-(B468/(200-(2*A468)))))</f>
        <v>22.558279049617745</v>
      </c>
      <c r="D469" s="10">
        <v>4.7000000000000997</v>
      </c>
      <c r="E469" s="12">
        <f t="shared" si="55"/>
        <v>22.558109235987498</v>
      </c>
      <c r="F469" s="12">
        <f t="shared" si="56"/>
        <v>22.558108847068173</v>
      </c>
      <c r="H469" s="12">
        <f t="shared" si="57"/>
        <v>4.699999999999954</v>
      </c>
      <c r="I469" s="12">
        <f t="shared" si="58"/>
        <v>2.3290776357610999E-2</v>
      </c>
      <c r="J469" s="12">
        <f t="shared" si="59"/>
        <v>2.3273611687975957E-2</v>
      </c>
      <c r="K469" s="12">
        <f t="shared" si="60"/>
        <v>2.327361196452216E-2</v>
      </c>
      <c r="L469" s="12">
        <f t="shared" si="61"/>
        <v>2.3289999062986153E-2</v>
      </c>
      <c r="M469" s="12">
        <f t="shared" si="62"/>
        <v>22.554368690962924</v>
      </c>
    </row>
    <row r="470" spans="1:13" x14ac:dyDescent="0.25">
      <c r="A470" s="11">
        <v>4.7060000000000999</v>
      </c>
      <c r="B470" s="11">
        <f t="shared" si="63"/>
        <v>22.581568925408419</v>
      </c>
      <c r="D470" s="11">
        <v>4.7060000000000999</v>
      </c>
      <c r="E470" s="11">
        <f t="shared" ref="E470:E519" si="64">F469+(P$17*(4-(F469/(200-(2*D469)))))</f>
        <v>22.581398728216744</v>
      </c>
      <c r="F470" s="11">
        <f t="shared" ref="F470:F519" si="65">F469+((P$17/2)*((4-(F469/(200-(2*D469))))+(4-(E470/(200-(2*D470))))))</f>
        <v>22.581398339260687</v>
      </c>
      <c r="H470" s="11">
        <f t="shared" ref="H470:H519" si="66">H469+P$17</f>
        <v>4.7059999999999542</v>
      </c>
      <c r="I470" s="11">
        <f t="shared" ref="I470:I519" si="67">P$17*(4-(M469/(200-(2*H469))))</f>
        <v>2.3289998886958145E-2</v>
      </c>
      <c r="J470" s="11">
        <f t="shared" ref="J470:J519" si="68">P$17*(4-(((M469+(I470/2))/(200-(2*(H469+$D$53))))))</f>
        <v>2.3272814717375408E-2</v>
      </c>
      <c r="K470" s="11">
        <f t="shared" ref="K470:K519" si="69">P$17*(4-((M469+(J470/2))/(200-(2*(H469+$D$53)))))</f>
        <v>2.3272814994253623E-2</v>
      </c>
      <c r="L470" s="11">
        <f t="shared" ref="L470:L519" si="70">P$17*(4-((M469+K470)/(200-(2*(H470+$C$53)))))</f>
        <v>2.3289221519530386E-2</v>
      </c>
      <c r="M470" s="11">
        <f t="shared" ref="M470:M519" si="71">M469+(1/6*(I470+(2*J470)+(2*K470)+L470))</f>
        <v>22.577647104267882</v>
      </c>
    </row>
    <row r="471" spans="1:13" x14ac:dyDescent="0.25">
      <c r="A471" s="12">
        <v>4.7120000000001001</v>
      </c>
      <c r="B471" s="12">
        <f t="shared" si="63"/>
        <v>22.604858023286813</v>
      </c>
      <c r="D471" s="10">
        <v>4.7120000000001001</v>
      </c>
      <c r="E471" s="12">
        <f t="shared" si="64"/>
        <v>22.604687442509395</v>
      </c>
      <c r="F471" s="12">
        <f t="shared" si="65"/>
        <v>22.604687053516603</v>
      </c>
      <c r="H471" s="12">
        <f t="shared" si="66"/>
        <v>4.7119999999999544</v>
      </c>
      <c r="I471" s="12">
        <f t="shared" si="67"/>
        <v>2.3289221343287054E-2</v>
      </c>
      <c r="J471" s="12">
        <f t="shared" si="68"/>
        <v>2.3272017669515324E-2</v>
      </c>
      <c r="K471" s="12">
        <f t="shared" si="69"/>
        <v>2.3272017946725662E-2</v>
      </c>
      <c r="L471" s="12">
        <f t="shared" si="70"/>
        <v>2.3288443903045047E-2</v>
      </c>
      <c r="M471" s="12">
        <f t="shared" si="71"/>
        <v>22.600924727014352</v>
      </c>
    </row>
    <row r="472" spans="1:13" x14ac:dyDescent="0.25">
      <c r="A472" s="11">
        <v>4.7180000000001003</v>
      </c>
      <c r="B472" s="11">
        <f t="shared" si="63"/>
        <v>22.628146343179456</v>
      </c>
      <c r="D472" s="11">
        <v>4.7180000000001003</v>
      </c>
      <c r="E472" s="11">
        <f t="shared" si="64"/>
        <v>22.627975378791973</v>
      </c>
      <c r="F472" s="11">
        <f t="shared" si="65"/>
        <v>22.627974989762439</v>
      </c>
      <c r="H472" s="11">
        <f t="shared" si="66"/>
        <v>4.7179999999999547</v>
      </c>
      <c r="I472" s="11">
        <f t="shared" si="67"/>
        <v>2.3288443726586318E-2</v>
      </c>
      <c r="J472" s="11">
        <f t="shared" si="68"/>
        <v>2.3271220544383214E-2</v>
      </c>
      <c r="K472" s="11">
        <f t="shared" si="69"/>
        <v>2.3271220821925793E-2</v>
      </c>
      <c r="L472" s="11">
        <f t="shared" si="70"/>
        <v>2.3287666213518726E-2</v>
      </c>
      <c r="M472" s="11">
        <f t="shared" si="71"/>
        <v>22.624201559126472</v>
      </c>
    </row>
    <row r="473" spans="1:13" x14ac:dyDescent="0.25">
      <c r="A473" s="12">
        <v>4.7240000000000997</v>
      </c>
      <c r="B473" s="12">
        <f t="shared" si="63"/>
        <v>22.65143388501286</v>
      </c>
      <c r="D473" s="10">
        <v>4.7240000000000997</v>
      </c>
      <c r="E473" s="12">
        <f t="shared" si="64"/>
        <v>22.651262536990988</v>
      </c>
      <c r="F473" s="12">
        <f t="shared" si="65"/>
        <v>22.651262147924708</v>
      </c>
      <c r="H473" s="12">
        <f t="shared" si="66"/>
        <v>4.7239999999999549</v>
      </c>
      <c r="I473" s="12">
        <f t="shared" si="67"/>
        <v>2.3287666036844529E-2</v>
      </c>
      <c r="J473" s="12">
        <f t="shared" si="68"/>
        <v>2.3270423341966582E-2</v>
      </c>
      <c r="K473" s="12">
        <f t="shared" si="69"/>
        <v>2.3270423619841506E-2</v>
      </c>
      <c r="L473" s="12">
        <f t="shared" si="70"/>
        <v>2.3286888450940017E-2</v>
      </c>
      <c r="M473" s="12">
        <f t="shared" si="71"/>
        <v>22.647477600528372</v>
      </c>
    </row>
    <row r="474" spans="1:13" x14ac:dyDescent="0.25">
      <c r="A474" s="11">
        <v>4.7300000000000999</v>
      </c>
      <c r="B474" s="11">
        <f t="shared" si="63"/>
        <v>22.674720648713528</v>
      </c>
      <c r="D474" s="11">
        <v>4.7300000000000999</v>
      </c>
      <c r="E474" s="11">
        <f t="shared" si="64"/>
        <v>22.674548917032944</v>
      </c>
      <c r="F474" s="11">
        <f t="shared" si="65"/>
        <v>22.674548527929907</v>
      </c>
      <c r="H474" s="11">
        <f t="shared" si="66"/>
        <v>4.7299999999999551</v>
      </c>
      <c r="I474" s="11">
        <f t="shared" si="67"/>
        <v>2.3286888274050285E-2</v>
      </c>
      <c r="J474" s="11">
        <f t="shared" si="68"/>
        <v>2.3269626062252923E-2</v>
      </c>
      <c r="K474" s="11">
        <f t="shared" si="69"/>
        <v>2.3269626340460304E-2</v>
      </c>
      <c r="L474" s="11">
        <f t="shared" si="70"/>
        <v>2.3286110615297506E-2</v>
      </c>
      <c r="M474" s="11">
        <f t="shared" si="71"/>
        <v>22.670752851144169</v>
      </c>
    </row>
    <row r="475" spans="1:13" x14ac:dyDescent="0.25">
      <c r="A475" s="12">
        <v>4.7360000000001001</v>
      </c>
      <c r="B475" s="12">
        <f t="shared" si="63"/>
        <v>22.698006634207953</v>
      </c>
      <c r="D475" s="10">
        <v>4.7360000000001001</v>
      </c>
      <c r="E475" s="12">
        <f t="shared" si="64"/>
        <v>22.697834518844321</v>
      </c>
      <c r="F475" s="12">
        <f t="shared" si="65"/>
        <v>22.697834129704525</v>
      </c>
      <c r="H475" s="12">
        <f t="shared" si="66"/>
        <v>4.7359999999999554</v>
      </c>
      <c r="I475" s="12">
        <f t="shared" si="67"/>
        <v>2.3286110438192165E-2</v>
      </c>
      <c r="J475" s="12">
        <f t="shared" si="68"/>
        <v>2.3268828705229734E-2</v>
      </c>
      <c r="K475" s="12">
        <f t="shared" si="69"/>
        <v>2.3268828983769686E-2</v>
      </c>
      <c r="L475" s="12">
        <f t="shared" si="70"/>
        <v>2.328533270657978E-2</v>
      </c>
      <c r="M475" s="12">
        <f t="shared" si="71"/>
        <v>22.694027310897965</v>
      </c>
    </row>
    <row r="476" spans="1:13" x14ac:dyDescent="0.25">
      <c r="A476" s="11">
        <v>4.7420000000001004</v>
      </c>
      <c r="B476" s="11">
        <f t="shared" si="63"/>
        <v>22.721291841422612</v>
      </c>
      <c r="D476" s="11">
        <v>4.7420000000001004</v>
      </c>
      <c r="E476" s="11">
        <f t="shared" si="64"/>
        <v>22.721119342351599</v>
      </c>
      <c r="F476" s="11">
        <f t="shared" si="65"/>
        <v>22.721118953175036</v>
      </c>
      <c r="H476" s="11">
        <f t="shared" si="66"/>
        <v>4.7419999999999556</v>
      </c>
      <c r="I476" s="11">
        <f t="shared" si="67"/>
        <v>2.3285332529258757E-2</v>
      </c>
      <c r="J476" s="11">
        <f t="shared" si="68"/>
        <v>2.3268031270884507E-2</v>
      </c>
      <c r="K476" s="11">
        <f t="shared" si="69"/>
        <v>2.3268031549757144E-2</v>
      </c>
      <c r="L476" s="11">
        <f t="shared" si="70"/>
        <v>2.3284554724775419E-2</v>
      </c>
      <c r="M476" s="11">
        <f t="shared" si="71"/>
        <v>22.717300979713851</v>
      </c>
    </row>
    <row r="477" spans="1:13" x14ac:dyDescent="0.25">
      <c r="A477" s="12">
        <v>4.7480000000000997</v>
      </c>
      <c r="B477" s="12">
        <f t="shared" si="63"/>
        <v>22.744576270283975</v>
      </c>
      <c r="D477" s="10">
        <v>4.7480000000000997</v>
      </c>
      <c r="E477" s="12">
        <f t="shared" si="64"/>
        <v>22.744403387481242</v>
      </c>
      <c r="F477" s="12">
        <f t="shared" si="65"/>
        <v>22.744402998267908</v>
      </c>
      <c r="H477" s="12">
        <f t="shared" si="66"/>
        <v>4.7479999999999558</v>
      </c>
      <c r="I477" s="12">
        <f t="shared" si="67"/>
        <v>2.3284554547238642E-2</v>
      </c>
      <c r="J477" s="12">
        <f t="shared" si="68"/>
        <v>2.3267233759204736E-2</v>
      </c>
      <c r="K477" s="12">
        <f t="shared" si="69"/>
        <v>2.3267234038410165E-2</v>
      </c>
      <c r="L477" s="12">
        <f t="shared" si="70"/>
        <v>2.3283776669873003E-2</v>
      </c>
      <c r="M477" s="12">
        <f t="shared" si="71"/>
        <v>22.740573857515908</v>
      </c>
    </row>
    <row r="478" spans="1:13" x14ac:dyDescent="0.25">
      <c r="A478" s="11">
        <v>4.7540000000000999</v>
      </c>
      <c r="B478" s="11">
        <f t="shared" si="63"/>
        <v>22.767859920718497</v>
      </c>
      <c r="D478" s="11">
        <v>4.7540000000000999</v>
      </c>
      <c r="E478" s="11">
        <f t="shared" si="64"/>
        <v>22.767686654159704</v>
      </c>
      <c r="F478" s="11">
        <f t="shared" si="65"/>
        <v>22.767686264909592</v>
      </c>
      <c r="H478" s="11">
        <f t="shared" si="66"/>
        <v>4.753999999999956</v>
      </c>
      <c r="I478" s="11">
        <f t="shared" si="67"/>
        <v>2.3283776492120399E-2</v>
      </c>
      <c r="J478" s="11">
        <f t="shared" si="68"/>
        <v>2.3266436170177911E-2</v>
      </c>
      <c r="K478" s="11">
        <f t="shared" si="69"/>
        <v>2.3266436449716245E-2</v>
      </c>
      <c r="L478" s="11">
        <f t="shared" si="70"/>
        <v>2.3282998541861107E-2</v>
      </c>
      <c r="M478" s="11">
        <f t="shared" si="71"/>
        <v>22.763845944228205</v>
      </c>
    </row>
    <row r="479" spans="1:13" x14ac:dyDescent="0.25">
      <c r="A479" s="12">
        <v>4.7600000000001002</v>
      </c>
      <c r="B479" s="12">
        <f t="shared" si="63"/>
        <v>22.791142792652625</v>
      </c>
      <c r="D479" s="10">
        <v>4.7600000000001002</v>
      </c>
      <c r="E479" s="12">
        <f t="shared" si="64"/>
        <v>22.790969142313422</v>
      </c>
      <c r="F479" s="12">
        <f t="shared" si="65"/>
        <v>22.790968753026529</v>
      </c>
      <c r="H479" s="12">
        <f t="shared" si="66"/>
        <v>4.7599999999999563</v>
      </c>
      <c r="I479" s="12">
        <f t="shared" si="67"/>
        <v>2.328299836389261E-2</v>
      </c>
      <c r="J479" s="12">
        <f t="shared" si="68"/>
        <v>2.326563850379151E-2</v>
      </c>
      <c r="K479" s="12">
        <f t="shared" si="69"/>
        <v>2.3265638783662859E-2</v>
      </c>
      <c r="L479" s="12">
        <f t="shared" si="70"/>
        <v>2.3282220340728313E-2</v>
      </c>
      <c r="M479" s="12">
        <f t="shared" si="71"/>
        <v>22.787117239774794</v>
      </c>
    </row>
    <row r="480" spans="1:13" x14ac:dyDescent="0.25">
      <c r="A480" s="11">
        <v>4.7660000000001004</v>
      </c>
      <c r="B480" s="11">
        <f t="shared" si="63"/>
        <v>22.814424886012791</v>
      </c>
      <c r="D480" s="11">
        <v>4.7660000000001004</v>
      </c>
      <c r="E480" s="11">
        <f t="shared" si="64"/>
        <v>22.814250851868831</v>
      </c>
      <c r="F480" s="11">
        <f t="shared" si="65"/>
        <v>22.814250462545147</v>
      </c>
      <c r="H480" s="11">
        <f t="shared" si="66"/>
        <v>4.7659999999999565</v>
      </c>
      <c r="I480" s="11">
        <f t="shared" si="67"/>
        <v>2.3282220162543842E-2</v>
      </c>
      <c r="J480" s="11">
        <f t="shared" si="68"/>
        <v>2.3264840760033018E-2</v>
      </c>
      <c r="K480" s="11">
        <f t="shared" si="69"/>
        <v>2.3264841040237495E-2</v>
      </c>
      <c r="L480" s="11">
        <f t="shared" si="70"/>
        <v>2.3281442066463185E-2</v>
      </c>
      <c r="M480" s="11">
        <f t="shared" si="71"/>
        <v>22.810387744079719</v>
      </c>
    </row>
    <row r="481" spans="1:13" x14ac:dyDescent="0.25">
      <c r="A481" s="12">
        <v>4.7720000000000997</v>
      </c>
      <c r="B481" s="12">
        <f t="shared" si="63"/>
        <v>22.837706200725414</v>
      </c>
      <c r="D481" s="10">
        <v>4.7720000000000997</v>
      </c>
      <c r="E481" s="12">
        <f t="shared" si="64"/>
        <v>22.837531782752347</v>
      </c>
      <c r="F481" s="12">
        <f t="shared" si="65"/>
        <v>22.837531393391867</v>
      </c>
      <c r="H481" s="12">
        <f t="shared" si="66"/>
        <v>4.7719999999999567</v>
      </c>
      <c r="I481" s="12">
        <f t="shared" si="67"/>
        <v>2.3281441888062675E-2</v>
      </c>
      <c r="J481" s="12">
        <f t="shared" si="68"/>
        <v>2.3264042938889916E-2</v>
      </c>
      <c r="K481" s="12">
        <f t="shared" si="69"/>
        <v>2.3264043219427634E-2</v>
      </c>
      <c r="L481" s="12">
        <f t="shared" si="70"/>
        <v>2.3280663719054299E-2</v>
      </c>
      <c r="M481" s="12">
        <f t="shared" si="71"/>
        <v>22.833657457067012</v>
      </c>
    </row>
    <row r="482" spans="1:13" x14ac:dyDescent="0.25">
      <c r="A482" s="11">
        <v>4.7780000000001097</v>
      </c>
      <c r="B482" s="11">
        <f t="shared" si="63"/>
        <v>22.860986736716907</v>
      </c>
      <c r="D482" s="11">
        <v>4.7780000000001097</v>
      </c>
      <c r="E482" s="11">
        <f t="shared" si="64"/>
        <v>22.860811934890375</v>
      </c>
      <c r="F482" s="11">
        <f t="shared" si="65"/>
        <v>22.860811545493096</v>
      </c>
      <c r="H482" s="11">
        <f t="shared" si="66"/>
        <v>4.7779999999999569</v>
      </c>
      <c r="I482" s="11">
        <f t="shared" si="67"/>
        <v>2.3280663540437674E-2</v>
      </c>
      <c r="J482" s="11">
        <f t="shared" si="68"/>
        <v>2.3263245040349677E-2</v>
      </c>
      <c r="K482" s="11">
        <f t="shared" si="69"/>
        <v>2.3263245321220743E-2</v>
      </c>
      <c r="L482" s="11">
        <f t="shared" si="70"/>
        <v>2.3279885298490215E-2</v>
      </c>
      <c r="M482" s="11">
        <f t="shared" si="71"/>
        <v>22.856926378660692</v>
      </c>
    </row>
    <row r="483" spans="1:13" x14ac:dyDescent="0.25">
      <c r="A483" s="12">
        <v>4.7840000000001099</v>
      </c>
      <c r="B483" s="12">
        <f t="shared" si="63"/>
        <v>22.884266493913668</v>
      </c>
      <c r="D483" s="10">
        <v>4.7840000000001099</v>
      </c>
      <c r="E483" s="12">
        <f t="shared" si="64"/>
        <v>22.88409130820931</v>
      </c>
      <c r="F483" s="12">
        <f t="shared" si="65"/>
        <v>22.884090918775225</v>
      </c>
      <c r="H483" s="12">
        <f t="shared" si="66"/>
        <v>4.7839999999999572</v>
      </c>
      <c r="I483" s="12">
        <f t="shared" si="67"/>
        <v>2.3279885119657413E-2</v>
      </c>
      <c r="J483" s="12">
        <f t="shared" si="68"/>
        <v>2.3262447064399776E-2</v>
      </c>
      <c r="K483" s="12">
        <f t="shared" si="69"/>
        <v>2.3262447345604304E-2</v>
      </c>
      <c r="L483" s="12">
        <f t="shared" si="70"/>
        <v>2.3279106804759506E-2</v>
      </c>
      <c r="M483" s="12">
        <f t="shared" si="71"/>
        <v>22.880194508784761</v>
      </c>
    </row>
    <row r="484" spans="1:13" x14ac:dyDescent="0.25">
      <c r="A484" s="11">
        <v>4.7900000000001102</v>
      </c>
      <c r="B484" s="11">
        <f t="shared" si="63"/>
        <v>22.907545472242081</v>
      </c>
      <c r="D484" s="11">
        <v>4.7900000000001102</v>
      </c>
      <c r="E484" s="11">
        <f t="shared" si="64"/>
        <v>22.907369902635541</v>
      </c>
      <c r="F484" s="11">
        <f t="shared" si="65"/>
        <v>22.907369513164642</v>
      </c>
      <c r="H484" s="11">
        <f t="shared" si="66"/>
        <v>4.7899999999999574</v>
      </c>
      <c r="I484" s="11">
        <f t="shared" si="67"/>
        <v>2.3279106625710446E-2</v>
      </c>
      <c r="J484" s="11">
        <f t="shared" si="68"/>
        <v>2.3261649011027685E-2</v>
      </c>
      <c r="K484" s="11">
        <f t="shared" si="69"/>
        <v>2.326164929256579E-2</v>
      </c>
      <c r="L484" s="11">
        <f t="shared" si="70"/>
        <v>2.3278328237850733E-2</v>
      </c>
      <c r="M484" s="11">
        <f t="shared" si="71"/>
        <v>22.903461847363218</v>
      </c>
    </row>
    <row r="485" spans="1:13" x14ac:dyDescent="0.25">
      <c r="A485" s="12">
        <v>4.7960000000001104</v>
      </c>
      <c r="B485" s="12">
        <f t="shared" si="63"/>
        <v>22.930823671628524</v>
      </c>
      <c r="D485" s="10">
        <v>4.7960000000001104</v>
      </c>
      <c r="E485" s="12">
        <f t="shared" si="64"/>
        <v>22.930647718095432</v>
      </c>
      <c r="F485" s="12">
        <f t="shared" si="65"/>
        <v>22.930647328587717</v>
      </c>
      <c r="H485" s="12">
        <f t="shared" si="66"/>
        <v>4.7959999999999576</v>
      </c>
      <c r="I485" s="12">
        <f t="shared" si="67"/>
        <v>2.3278328058585342E-2</v>
      </c>
      <c r="J485" s="12">
        <f t="shared" si="68"/>
        <v>2.3260850880220871E-2</v>
      </c>
      <c r="K485" s="12">
        <f t="shared" si="69"/>
        <v>2.3260851162092661E-2</v>
      </c>
      <c r="L485" s="12">
        <f t="shared" si="70"/>
        <v>2.327754959775245E-2</v>
      </c>
      <c r="M485" s="12">
        <f t="shared" si="71"/>
        <v>22.926728394320044</v>
      </c>
    </row>
    <row r="486" spans="1:13" x14ac:dyDescent="0.25">
      <c r="A486" s="11">
        <v>4.8020000000001097</v>
      </c>
      <c r="B486" s="11">
        <f t="shared" si="63"/>
        <v>22.954101091999359</v>
      </c>
      <c r="D486" s="11">
        <v>4.8020000000001097</v>
      </c>
      <c r="E486" s="11">
        <f t="shared" si="64"/>
        <v>22.953924754515349</v>
      </c>
      <c r="F486" s="11">
        <f t="shared" si="65"/>
        <v>22.95392436497081</v>
      </c>
      <c r="H486" s="11">
        <f t="shared" si="66"/>
        <v>4.8019999999999579</v>
      </c>
      <c r="I486" s="11">
        <f t="shared" si="67"/>
        <v>2.3277549418270659E-2</v>
      </c>
      <c r="J486" s="11">
        <f t="shared" si="68"/>
        <v>2.3260052671966801E-2</v>
      </c>
      <c r="K486" s="11">
        <f t="shared" si="69"/>
        <v>2.3260052954172387E-2</v>
      </c>
      <c r="L486" s="11">
        <f t="shared" si="70"/>
        <v>2.3276770884453218E-2</v>
      </c>
      <c r="M486" s="11">
        <f t="shared" si="71"/>
        <v>22.949994149579211</v>
      </c>
    </row>
    <row r="487" spans="1:13" x14ac:dyDescent="0.25">
      <c r="A487" s="12">
        <v>4.80800000000011</v>
      </c>
      <c r="B487" s="12">
        <f t="shared" si="63"/>
        <v>22.977377733280939</v>
      </c>
      <c r="D487" s="10">
        <v>4.80800000000011</v>
      </c>
      <c r="E487" s="12">
        <f t="shared" si="64"/>
        <v>22.977201011821638</v>
      </c>
      <c r="F487" s="12">
        <f t="shared" si="65"/>
        <v>22.977200622240268</v>
      </c>
      <c r="H487" s="12">
        <f t="shared" si="66"/>
        <v>4.8079999999999581</v>
      </c>
      <c r="I487" s="12">
        <f t="shared" si="67"/>
        <v>2.3276770704754958E-2</v>
      </c>
      <c r="J487" s="12">
        <f t="shared" si="68"/>
        <v>2.3259254386252932E-2</v>
      </c>
      <c r="K487" s="12">
        <f t="shared" si="69"/>
        <v>2.3259254668792428E-2</v>
      </c>
      <c r="L487" s="12">
        <f t="shared" si="70"/>
        <v>2.3275992097941591E-2</v>
      </c>
      <c r="M487" s="12">
        <f t="shared" si="71"/>
        <v>22.973259113064675</v>
      </c>
    </row>
    <row r="488" spans="1:13" x14ac:dyDescent="0.25">
      <c r="A488" s="11">
        <v>4.8140000000001102</v>
      </c>
      <c r="B488" s="11">
        <f t="shared" si="63"/>
        <v>23.000653595399605</v>
      </c>
      <c r="D488" s="11">
        <v>4.8140000000001102</v>
      </c>
      <c r="E488" s="11">
        <f t="shared" si="64"/>
        <v>23.000476489940635</v>
      </c>
      <c r="F488" s="11">
        <f t="shared" si="65"/>
        <v>23.00047610032243</v>
      </c>
      <c r="H488" s="11">
        <f t="shared" si="66"/>
        <v>4.8139999999999583</v>
      </c>
      <c r="I488" s="11">
        <f t="shared" si="67"/>
        <v>2.3275991918026789E-2</v>
      </c>
      <c r="J488" s="11">
        <f t="shared" si="68"/>
        <v>2.3258456023066729E-2</v>
      </c>
      <c r="K488" s="11">
        <f t="shared" si="69"/>
        <v>2.3258456305940242E-2</v>
      </c>
      <c r="L488" s="11">
        <f t="shared" si="70"/>
        <v>2.3275213238206128E-2</v>
      </c>
      <c r="M488" s="11">
        <f t="shared" si="71"/>
        <v>22.996523284700384</v>
      </c>
    </row>
    <row r="489" spans="1:13" x14ac:dyDescent="0.25">
      <c r="A489" s="12">
        <v>4.8200000000001104</v>
      </c>
      <c r="B489" s="12">
        <f t="shared" si="63"/>
        <v>23.023928678281685</v>
      </c>
      <c r="D489" s="10">
        <v>4.8200000000001104</v>
      </c>
      <c r="E489" s="12">
        <f t="shared" si="64"/>
        <v>23.023751188798666</v>
      </c>
      <c r="F489" s="12">
        <f t="shared" si="65"/>
        <v>23.02375079914362</v>
      </c>
      <c r="H489" s="12">
        <f t="shared" si="66"/>
        <v>4.8199999999999585</v>
      </c>
      <c r="I489" s="12">
        <f t="shared" si="67"/>
        <v>2.3275213058074704E-2</v>
      </c>
      <c r="J489" s="12">
        <f t="shared" si="68"/>
        <v>2.3257657582395643E-2</v>
      </c>
      <c r="K489" s="12">
        <f t="shared" si="69"/>
        <v>2.3257657865603291E-2</v>
      </c>
      <c r="L489" s="12">
        <f t="shared" si="70"/>
        <v>2.3274434305235365E-2</v>
      </c>
      <c r="M489" s="12">
        <f t="shared" si="71"/>
        <v>23.019786664410269</v>
      </c>
    </row>
    <row r="490" spans="1:13" x14ac:dyDescent="0.25">
      <c r="A490" s="11">
        <v>4.8260000000001098</v>
      </c>
      <c r="B490" s="11">
        <f t="shared" si="63"/>
        <v>23.047202981853498</v>
      </c>
      <c r="D490" s="11">
        <v>4.8260000000001098</v>
      </c>
      <c r="E490" s="11">
        <f t="shared" si="64"/>
        <v>23.047025108322046</v>
      </c>
      <c r="F490" s="11">
        <f t="shared" si="65"/>
        <v>23.047024718630151</v>
      </c>
      <c r="H490" s="11">
        <f t="shared" si="66"/>
        <v>4.8259999999999588</v>
      </c>
      <c r="I490" s="11">
        <f t="shared" si="67"/>
        <v>2.3274434124887257E-2</v>
      </c>
      <c r="J490" s="11">
        <f t="shared" si="68"/>
        <v>2.3256859064227132E-2</v>
      </c>
      <c r="K490" s="11">
        <f t="shared" si="69"/>
        <v>2.3256859347769027E-2</v>
      </c>
      <c r="L490" s="11">
        <f t="shared" si="70"/>
        <v>2.327365529901786E-2</v>
      </c>
      <c r="M490" s="11">
        <f t="shared" si="71"/>
        <v>23.043049252118252</v>
      </c>
    </row>
    <row r="491" spans="1:13" x14ac:dyDescent="0.25">
      <c r="A491" s="12">
        <v>4.83200000000011</v>
      </c>
      <c r="B491" s="12">
        <f t="shared" si="63"/>
        <v>23.070476506041349</v>
      </c>
      <c r="D491" s="10">
        <v>4.83200000000011</v>
      </c>
      <c r="E491" s="12">
        <f t="shared" si="64"/>
        <v>23.070298248437073</v>
      </c>
      <c r="F491" s="12">
        <f t="shared" si="65"/>
        <v>23.070297858708329</v>
      </c>
      <c r="H491" s="12">
        <f t="shared" si="66"/>
        <v>4.831999999999959</v>
      </c>
      <c r="I491" s="12">
        <f t="shared" si="67"/>
        <v>2.3273655118452995E-2</v>
      </c>
      <c r="J491" s="12">
        <f t="shared" si="68"/>
        <v>2.3256060468548646E-2</v>
      </c>
      <c r="K491" s="12">
        <f t="shared" si="69"/>
        <v>2.3256060752424895E-2</v>
      </c>
      <c r="L491" s="12">
        <f t="shared" si="70"/>
        <v>2.3272876219542157E-2</v>
      </c>
      <c r="M491" s="12">
        <f t="shared" si="71"/>
        <v>23.066311047748243</v>
      </c>
    </row>
    <row r="492" spans="1:13" x14ac:dyDescent="0.25">
      <c r="A492" s="11">
        <v>4.8380000000001102</v>
      </c>
      <c r="B492" s="11">
        <f t="shared" si="63"/>
        <v>23.093749250771531</v>
      </c>
      <c r="D492" s="11">
        <v>4.8380000000001102</v>
      </c>
      <c r="E492" s="11">
        <f t="shared" si="64"/>
        <v>23.093570609070046</v>
      </c>
      <c r="F492" s="11">
        <f t="shared" si="65"/>
        <v>23.093570219304443</v>
      </c>
      <c r="H492" s="11">
        <f t="shared" si="66"/>
        <v>4.8379999999999592</v>
      </c>
      <c r="I492" s="11">
        <f t="shared" si="67"/>
        <v>2.3272876038760458E-2</v>
      </c>
      <c r="J492" s="11">
        <f t="shared" si="68"/>
        <v>2.3255261795347631E-2</v>
      </c>
      <c r="K492" s="11">
        <f t="shared" si="69"/>
        <v>2.3255262079558348E-2</v>
      </c>
      <c r="L492" s="11">
        <f t="shared" si="70"/>
        <v>2.3272097066796796E-2</v>
      </c>
      <c r="M492" s="11">
        <f t="shared" si="71"/>
        <v>23.089572051224138</v>
      </c>
    </row>
    <row r="493" spans="1:13" x14ac:dyDescent="0.25">
      <c r="A493" s="12">
        <v>4.8440000000001104</v>
      </c>
      <c r="B493" s="12">
        <f t="shared" si="63"/>
        <v>23.117021215970325</v>
      </c>
      <c r="D493" s="10">
        <v>4.8440000000001104</v>
      </c>
      <c r="E493" s="12">
        <f t="shared" si="64"/>
        <v>23.116842190147239</v>
      </c>
      <c r="F493" s="12">
        <f t="shared" si="65"/>
        <v>23.116841800344769</v>
      </c>
      <c r="H493" s="12">
        <f t="shared" si="66"/>
        <v>4.8439999999999594</v>
      </c>
      <c r="I493" s="12">
        <f t="shared" si="67"/>
        <v>2.3272096885798194E-2</v>
      </c>
      <c r="J493" s="12">
        <f t="shared" si="68"/>
        <v>2.3254463044611533E-2</v>
      </c>
      <c r="K493" s="12">
        <f t="shared" si="69"/>
        <v>2.325446332915683E-2</v>
      </c>
      <c r="L493" s="12">
        <f t="shared" si="70"/>
        <v>2.3271317840770314E-2</v>
      </c>
      <c r="M493" s="12">
        <f t="shared" si="71"/>
        <v>23.112832262469823</v>
      </c>
    </row>
    <row r="494" spans="1:13" x14ac:dyDescent="0.25">
      <c r="A494" s="11">
        <v>4.8500000000001098</v>
      </c>
      <c r="B494" s="11">
        <f t="shared" si="63"/>
        <v>23.140292401564004</v>
      </c>
      <c r="D494" s="11">
        <v>4.8500000000001098</v>
      </c>
      <c r="E494" s="11">
        <f t="shared" si="64"/>
        <v>23.140112991594915</v>
      </c>
      <c r="F494" s="11">
        <f t="shared" si="65"/>
        <v>23.140112601755575</v>
      </c>
      <c r="H494" s="11">
        <f t="shared" si="66"/>
        <v>4.8499999999999597</v>
      </c>
      <c r="I494" s="11">
        <f t="shared" si="67"/>
        <v>2.3271317659554737E-2</v>
      </c>
      <c r="J494" s="11">
        <f t="shared" si="68"/>
        <v>2.3253664216327796E-2</v>
      </c>
      <c r="K494" s="11">
        <f t="shared" si="69"/>
        <v>2.3253664501207787E-2</v>
      </c>
      <c r="L494" s="11">
        <f t="shared" si="70"/>
        <v>2.3270538541451256E-2</v>
      </c>
      <c r="M494" s="11">
        <f t="shared" si="71"/>
        <v>23.136091681409169</v>
      </c>
    </row>
    <row r="495" spans="1:13" x14ac:dyDescent="0.25">
      <c r="A495" s="12">
        <v>4.85600000000011</v>
      </c>
      <c r="B495" s="12">
        <f t="shared" si="63"/>
        <v>23.163562807478826</v>
      </c>
      <c r="D495" s="10">
        <v>4.85600000000011</v>
      </c>
      <c r="E495" s="12">
        <f t="shared" si="64"/>
        <v>23.163383013339335</v>
      </c>
      <c r="F495" s="12">
        <f t="shared" si="65"/>
        <v>23.163382623463121</v>
      </c>
      <c r="H495" s="12">
        <f t="shared" si="66"/>
        <v>4.8559999999999599</v>
      </c>
      <c r="I495" s="12">
        <f t="shared" si="67"/>
        <v>2.327053836001863E-2</v>
      </c>
      <c r="J495" s="12">
        <f t="shared" si="68"/>
        <v>2.3252865310483855E-2</v>
      </c>
      <c r="K495" s="12">
        <f t="shared" si="69"/>
        <v>2.3252865595698651E-2</v>
      </c>
      <c r="L495" s="12">
        <f t="shared" si="70"/>
        <v>2.326975916882815E-2</v>
      </c>
      <c r="M495" s="12">
        <f t="shared" si="71"/>
        <v>23.159350307966037</v>
      </c>
    </row>
    <row r="496" spans="1:13" x14ac:dyDescent="0.25">
      <c r="A496" s="11">
        <v>4.8620000000001102</v>
      </c>
      <c r="B496" s="11">
        <f t="shared" si="63"/>
        <v>23.186832433641037</v>
      </c>
      <c r="D496" s="11">
        <v>4.8620000000001102</v>
      </c>
      <c r="E496" s="11">
        <f t="shared" si="64"/>
        <v>23.186652255306743</v>
      </c>
      <c r="F496" s="11">
        <f t="shared" si="65"/>
        <v>23.186651865393646</v>
      </c>
      <c r="H496" s="11">
        <f t="shared" si="66"/>
        <v>4.8619999999999601</v>
      </c>
      <c r="I496" s="11">
        <f t="shared" si="67"/>
        <v>2.3269758987178403E-2</v>
      </c>
      <c r="J496" s="11">
        <f t="shared" si="68"/>
        <v>2.3252066327067153E-2</v>
      </c>
      <c r="K496" s="11">
        <f t="shared" si="69"/>
        <v>2.3252066612616865E-2</v>
      </c>
      <c r="L496" s="11">
        <f t="shared" si="70"/>
        <v>2.3268979722889528E-2</v>
      </c>
      <c r="M496" s="11">
        <f t="shared" si="71"/>
        <v>23.182608142064275</v>
      </c>
    </row>
    <row r="497" spans="1:13" x14ac:dyDescent="0.25">
      <c r="A497" s="12">
        <v>4.8680000000001096</v>
      </c>
      <c r="B497" s="12">
        <f t="shared" si="63"/>
        <v>23.210101279976875</v>
      </c>
      <c r="D497" s="10">
        <v>4.8680000000001096</v>
      </c>
      <c r="E497" s="12">
        <f t="shared" si="64"/>
        <v>23.209920717423369</v>
      </c>
      <c r="F497" s="12">
        <f t="shared" si="65"/>
        <v>23.209920327473384</v>
      </c>
      <c r="H497" s="12">
        <f t="shared" si="66"/>
        <v>4.8679999999999604</v>
      </c>
      <c r="I497" s="12">
        <f t="shared" si="67"/>
        <v>2.326897954102259E-2</v>
      </c>
      <c r="J497" s="12">
        <f t="shared" si="68"/>
        <v>2.3251267266065117E-2</v>
      </c>
      <c r="K497" s="12">
        <f t="shared" si="69"/>
        <v>2.325126755194986E-2</v>
      </c>
      <c r="L497" s="12">
        <f t="shared" si="70"/>
        <v>2.3268200203623926E-2</v>
      </c>
      <c r="M497" s="12">
        <f t="shared" si="71"/>
        <v>23.205865183627722</v>
      </c>
    </row>
    <row r="498" spans="1:13" x14ac:dyDescent="0.25">
      <c r="A498" s="11">
        <v>4.8740000000001098</v>
      </c>
      <c r="B498" s="11">
        <f t="shared" si="63"/>
        <v>23.233369346412566</v>
      </c>
      <c r="D498" s="11">
        <v>4.8740000000001098</v>
      </c>
      <c r="E498" s="11">
        <f t="shared" si="64"/>
        <v>23.233188399615436</v>
      </c>
      <c r="F498" s="11">
        <f t="shared" si="65"/>
        <v>23.233188009628556</v>
      </c>
      <c r="H498" s="11">
        <f t="shared" si="66"/>
        <v>4.8739999999999606</v>
      </c>
      <c r="I498" s="11">
        <f t="shared" si="67"/>
        <v>2.3268200021539721E-2</v>
      </c>
      <c r="J498" s="11">
        <f t="shared" si="68"/>
        <v>2.3250468127465184E-2</v>
      </c>
      <c r="K498" s="11">
        <f t="shared" si="69"/>
        <v>2.3250468413685065E-2</v>
      </c>
      <c r="L498" s="11">
        <f t="shared" si="70"/>
        <v>2.3267420611019867E-2</v>
      </c>
      <c r="M498" s="11">
        <f t="shared" si="71"/>
        <v>23.2291214325802</v>
      </c>
    </row>
    <row r="499" spans="1:13" x14ac:dyDescent="0.25">
      <c r="A499" s="12">
        <v>4.88000000000011</v>
      </c>
      <c r="B499" s="12">
        <f t="shared" si="63"/>
        <v>23.256636632874319</v>
      </c>
      <c r="D499" s="10">
        <v>4.88000000000011</v>
      </c>
      <c r="E499" s="12">
        <f t="shared" si="64"/>
        <v>23.256455301809151</v>
      </c>
      <c r="F499" s="12">
        <f t="shared" si="65"/>
        <v>23.256454911785372</v>
      </c>
      <c r="H499" s="12">
        <f t="shared" si="66"/>
        <v>4.8799999999999608</v>
      </c>
      <c r="I499" s="12">
        <f t="shared" si="67"/>
        <v>2.3267420428718325E-2</v>
      </c>
      <c r="J499" s="12">
        <f t="shared" si="68"/>
        <v>2.3249668911254778E-2</v>
      </c>
      <c r="K499" s="12">
        <f t="shared" si="69"/>
        <v>2.3249669197809911E-2</v>
      </c>
      <c r="L499" s="12">
        <f t="shared" si="70"/>
        <v>2.3266640945065874E-2</v>
      </c>
      <c r="M499" s="12">
        <f t="shared" si="71"/>
        <v>23.252376888845518</v>
      </c>
    </row>
    <row r="500" spans="1:13" x14ac:dyDescent="0.25">
      <c r="A500" s="11">
        <v>4.8860000000001103</v>
      </c>
      <c r="B500" s="11">
        <f t="shared" si="63"/>
        <v>23.279903139288336</v>
      </c>
      <c r="D500" s="11">
        <v>4.8860000000001103</v>
      </c>
      <c r="E500" s="11">
        <f t="shared" si="64"/>
        <v>23.27972142393071</v>
      </c>
      <c r="F500" s="11">
        <f t="shared" si="65"/>
        <v>23.279721033870029</v>
      </c>
      <c r="H500" s="11">
        <f t="shared" si="66"/>
        <v>4.885999999999961</v>
      </c>
      <c r="I500" s="11">
        <f t="shared" si="67"/>
        <v>2.3266640762546923E-2</v>
      </c>
      <c r="J500" s="11">
        <f t="shared" si="68"/>
        <v>2.3248869617421324E-2</v>
      </c>
      <c r="K500" s="11">
        <f t="shared" si="69"/>
        <v>2.3248869904311822E-2</v>
      </c>
      <c r="L500" s="11">
        <f t="shared" si="70"/>
        <v>2.3265861205750474E-2</v>
      </c>
      <c r="M500" s="11">
        <f t="shared" si="71"/>
        <v>23.27563155234748</v>
      </c>
    </row>
    <row r="501" spans="1:13" x14ac:dyDescent="0.25">
      <c r="A501" s="12">
        <v>4.8920000000001096</v>
      </c>
      <c r="B501" s="12">
        <f t="shared" si="63"/>
        <v>23.303168865580808</v>
      </c>
      <c r="D501" s="10">
        <v>4.8920000000001096</v>
      </c>
      <c r="E501" s="12">
        <f t="shared" si="64"/>
        <v>23.302986765906304</v>
      </c>
      <c r="F501" s="12">
        <f t="shared" si="65"/>
        <v>23.302986375808711</v>
      </c>
      <c r="H501" s="12">
        <f t="shared" si="66"/>
        <v>4.8919999999999613</v>
      </c>
      <c r="I501" s="12">
        <f t="shared" si="67"/>
        <v>2.3265861023014041E-2</v>
      </c>
      <c r="J501" s="12">
        <f t="shared" si="68"/>
        <v>2.3248070245952244E-2</v>
      </c>
      <c r="K501" s="12">
        <f t="shared" si="69"/>
        <v>2.3248070533178223E-2</v>
      </c>
      <c r="L501" s="12">
        <f t="shared" si="70"/>
        <v>2.3265081393062183E-2</v>
      </c>
      <c r="M501" s="12">
        <f t="shared" si="71"/>
        <v>23.298885423009871</v>
      </c>
    </row>
    <row r="502" spans="1:13" x14ac:dyDescent="0.25">
      <c r="A502" s="11">
        <v>4.8980000000001098</v>
      </c>
      <c r="B502" s="11">
        <f t="shared" si="63"/>
        <v>23.326433811677912</v>
      </c>
      <c r="D502" s="11">
        <v>4.8980000000001098</v>
      </c>
      <c r="E502" s="11">
        <f t="shared" si="64"/>
        <v>23.326251327662106</v>
      </c>
      <c r="F502" s="11">
        <f t="shared" si="65"/>
        <v>23.326250937527593</v>
      </c>
      <c r="H502" s="11">
        <f t="shared" si="66"/>
        <v>4.8979999999999615</v>
      </c>
      <c r="I502" s="11">
        <f t="shared" si="67"/>
        <v>2.3265081210108198E-2</v>
      </c>
      <c r="J502" s="11">
        <f t="shared" si="68"/>
        <v>2.324727079683496E-2</v>
      </c>
      <c r="K502" s="11">
        <f t="shared" si="69"/>
        <v>2.3247271084396531E-2</v>
      </c>
      <c r="L502" s="11">
        <f t="shared" si="70"/>
        <v>2.3264301506989517E-2</v>
      </c>
      <c r="M502" s="11">
        <f t="shared" si="71"/>
        <v>23.322138500756463</v>
      </c>
    </row>
    <row r="503" spans="1:13" x14ac:dyDescent="0.25">
      <c r="A503" s="12">
        <v>4.90400000000011</v>
      </c>
      <c r="B503" s="12">
        <f t="shared" si="63"/>
        <v>23.349697977505812</v>
      </c>
      <c r="D503" s="10">
        <v>4.90400000000011</v>
      </c>
      <c r="E503" s="12">
        <f t="shared" si="64"/>
        <v>23.349515109124273</v>
      </c>
      <c r="F503" s="12">
        <f t="shared" si="65"/>
        <v>23.34951471895284</v>
      </c>
      <c r="H503" s="12">
        <f t="shared" si="66"/>
        <v>4.9039999999999617</v>
      </c>
      <c r="I503" s="12">
        <f t="shared" si="67"/>
        <v>2.3264301323817908E-2</v>
      </c>
      <c r="J503" s="12">
        <f t="shared" si="68"/>
        <v>2.3246471270056888E-2</v>
      </c>
      <c r="K503" s="12">
        <f t="shared" si="69"/>
        <v>2.324647155795416E-2</v>
      </c>
      <c r="L503" s="12">
        <f t="shared" si="70"/>
        <v>2.3263521547520996E-2</v>
      </c>
      <c r="M503" s="12">
        <f t="shared" si="71"/>
        <v>23.345390785511022</v>
      </c>
    </row>
    <row r="504" spans="1:13" x14ac:dyDescent="0.25">
      <c r="A504" s="11">
        <v>4.9100000000001103</v>
      </c>
      <c r="B504" s="11">
        <f t="shared" si="63"/>
        <v>23.372961362990665</v>
      </c>
      <c r="D504" s="11">
        <v>4.9100000000001103</v>
      </c>
      <c r="E504" s="11">
        <f t="shared" si="64"/>
        <v>23.372778110218963</v>
      </c>
      <c r="F504" s="11">
        <f t="shared" si="65"/>
        <v>23.3727777200106</v>
      </c>
      <c r="H504" s="11">
        <f t="shared" si="66"/>
        <v>4.909999999999962</v>
      </c>
      <c r="I504" s="11">
        <f t="shared" si="67"/>
        <v>2.3263521364131689E-2</v>
      </c>
      <c r="J504" s="11">
        <f t="shared" si="68"/>
        <v>2.3245671665605441E-2</v>
      </c>
      <c r="K504" s="11">
        <f t="shared" si="69"/>
        <v>2.3245671953838528E-2</v>
      </c>
      <c r="L504" s="11">
        <f t="shared" si="70"/>
        <v>2.3262741514645132E-2</v>
      </c>
      <c r="M504" s="11">
        <f t="shared" si="71"/>
        <v>23.368642277197299</v>
      </c>
    </row>
    <row r="505" spans="1:13" x14ac:dyDescent="0.25">
      <c r="A505" s="12">
        <v>4.9160000000001096</v>
      </c>
      <c r="B505" s="12">
        <f t="shared" si="63"/>
        <v>23.39622396805861</v>
      </c>
      <c r="D505" s="10">
        <v>4.9160000000001096</v>
      </c>
      <c r="E505" s="12">
        <f t="shared" si="64"/>
        <v>23.39604033087231</v>
      </c>
      <c r="F505" s="12">
        <f t="shared" si="65"/>
        <v>23.396039940627013</v>
      </c>
      <c r="H505" s="12">
        <f t="shared" si="66"/>
        <v>4.9159999999999622</v>
      </c>
      <c r="I505" s="12">
        <f t="shared" si="67"/>
        <v>2.3262741331038048E-2</v>
      </c>
      <c r="J505" s="12">
        <f t="shared" si="68"/>
        <v>2.3244871983468033E-2</v>
      </c>
      <c r="K505" s="12">
        <f t="shared" si="69"/>
        <v>2.3244872272037045E-2</v>
      </c>
      <c r="L505" s="12">
        <f t="shared" si="70"/>
        <v>2.3261961408350428E-2</v>
      </c>
      <c r="M505" s="12">
        <f t="shared" si="71"/>
        <v>23.391892975739033</v>
      </c>
    </row>
    <row r="506" spans="1:13" x14ac:dyDescent="0.25">
      <c r="A506" s="11">
        <v>4.9220000000001098</v>
      </c>
      <c r="B506" s="11">
        <f t="shared" si="63"/>
        <v>23.419485792635783</v>
      </c>
      <c r="D506" s="11">
        <v>4.9220000000001098</v>
      </c>
      <c r="E506" s="11">
        <f t="shared" si="64"/>
        <v>23.419301771010442</v>
      </c>
      <c r="F506" s="11">
        <f t="shared" si="65"/>
        <v>23.419301380728207</v>
      </c>
      <c r="H506" s="11">
        <f t="shared" si="66"/>
        <v>4.9219999999999624</v>
      </c>
      <c r="I506" s="11">
        <f t="shared" si="67"/>
        <v>2.3261961224525503E-2</v>
      </c>
      <c r="J506" s="11">
        <f t="shared" si="68"/>
        <v>2.3244072223632065E-2</v>
      </c>
      <c r="K506" s="11">
        <f t="shared" si="69"/>
        <v>2.3244072512537118E-2</v>
      </c>
      <c r="L506" s="11">
        <f t="shared" si="70"/>
        <v>2.3261181228625395E-2</v>
      </c>
      <c r="M506" s="11">
        <f t="shared" si="71"/>
        <v>23.415142881059946</v>
      </c>
    </row>
    <row r="507" spans="1:13" x14ac:dyDescent="0.25">
      <c r="A507" s="12">
        <v>4.9280000000001101</v>
      </c>
      <c r="B507" s="12">
        <f t="shared" si="63"/>
        <v>23.442746836648301</v>
      </c>
      <c r="D507" s="10">
        <v>4.9280000000001101</v>
      </c>
      <c r="E507" s="12">
        <f t="shared" si="64"/>
        <v>23.44256243055948</v>
      </c>
      <c r="F507" s="12">
        <f t="shared" si="65"/>
        <v>23.442562040240297</v>
      </c>
      <c r="H507" s="12">
        <f t="shared" si="66"/>
        <v>4.9279999999999626</v>
      </c>
      <c r="I507" s="12">
        <f t="shared" si="67"/>
        <v>2.3261181044582555E-2</v>
      </c>
      <c r="J507" s="12">
        <f t="shared" si="68"/>
        <v>2.3243272386084948E-2</v>
      </c>
      <c r="K507" s="12">
        <f t="shared" si="69"/>
        <v>2.3243272675326151E-2</v>
      </c>
      <c r="L507" s="12">
        <f t="shared" si="70"/>
        <v>2.3260400975458541E-2</v>
      </c>
      <c r="M507" s="12">
        <f t="shared" si="71"/>
        <v>23.438391993083759</v>
      </c>
    </row>
    <row r="508" spans="1:13" x14ac:dyDescent="0.25">
      <c r="A508" s="11">
        <v>4.9340000000001103</v>
      </c>
      <c r="B508" s="11">
        <f t="shared" si="63"/>
        <v>23.466007100022271</v>
      </c>
      <c r="D508" s="11">
        <v>4.9340000000001103</v>
      </c>
      <c r="E508" s="11">
        <f t="shared" si="64"/>
        <v>23.465822309445524</v>
      </c>
      <c r="F508" s="11">
        <f t="shared" si="65"/>
        <v>23.46582191908939</v>
      </c>
      <c r="H508" s="11">
        <f t="shared" si="66"/>
        <v>4.9339999999999629</v>
      </c>
      <c r="I508" s="11">
        <f t="shared" si="67"/>
        <v>2.3260400791197712E-2</v>
      </c>
      <c r="J508" s="11">
        <f t="shared" si="68"/>
        <v>2.3242472470814079E-2</v>
      </c>
      <c r="K508" s="11">
        <f t="shared" si="69"/>
        <v>2.3242472760391552E-2</v>
      </c>
      <c r="L508" s="11">
        <f t="shared" si="70"/>
        <v>2.325962064883836E-2</v>
      </c>
      <c r="M508" s="11">
        <f t="shared" si="71"/>
        <v>23.461640311734165</v>
      </c>
    </row>
    <row r="509" spans="1:13" x14ac:dyDescent="0.25">
      <c r="A509" s="12">
        <v>4.9400000000001096</v>
      </c>
      <c r="B509" s="12">
        <f t="shared" si="63"/>
        <v>23.48926658268379</v>
      </c>
      <c r="D509" s="10">
        <v>4.9400000000001096</v>
      </c>
      <c r="E509" s="12">
        <f t="shared" si="64"/>
        <v>23.489081407594668</v>
      </c>
      <c r="F509" s="12">
        <f t="shared" si="65"/>
        <v>23.489081017201578</v>
      </c>
      <c r="H509" s="12">
        <f t="shared" si="66"/>
        <v>4.9399999999999631</v>
      </c>
      <c r="I509" s="12">
        <f t="shared" si="67"/>
        <v>2.3259620464359473E-2</v>
      </c>
      <c r="J509" s="12">
        <f t="shared" si="68"/>
        <v>2.3241672477806865E-2</v>
      </c>
      <c r="K509" s="12">
        <f t="shared" si="69"/>
        <v>2.3241672767720711E-2</v>
      </c>
      <c r="L509" s="12">
        <f t="shared" si="70"/>
        <v>2.3258840248753358E-2</v>
      </c>
      <c r="M509" s="12">
        <f t="shared" si="71"/>
        <v>23.48488783693486</v>
      </c>
    </row>
    <row r="510" spans="1:13" x14ac:dyDescent="0.25">
      <c r="A510" s="11">
        <v>4.9460000000001099</v>
      </c>
      <c r="B510" s="11">
        <f t="shared" si="63"/>
        <v>23.51252528455894</v>
      </c>
      <c r="D510" s="11">
        <v>4.9460000000001099</v>
      </c>
      <c r="E510" s="11">
        <f t="shared" si="64"/>
        <v>23.512339724932993</v>
      </c>
      <c r="F510" s="11">
        <f t="shared" si="65"/>
        <v>23.51233933450294</v>
      </c>
      <c r="H510" s="11">
        <f t="shared" si="66"/>
        <v>4.9459999999999633</v>
      </c>
      <c r="I510" s="11">
        <f t="shared" si="67"/>
        <v>2.3258840064056339E-2</v>
      </c>
      <c r="J510" s="11">
        <f t="shared" si="68"/>
        <v>2.3240872407050694E-2</v>
      </c>
      <c r="K510" s="11">
        <f t="shared" si="69"/>
        <v>2.3240872697301032E-2</v>
      </c>
      <c r="L510" s="11">
        <f t="shared" si="70"/>
        <v>2.3258059775192033E-2</v>
      </c>
      <c r="M510" s="11">
        <f t="shared" si="71"/>
        <v>23.508134568609517</v>
      </c>
    </row>
    <row r="511" spans="1:13" x14ac:dyDescent="0.25">
      <c r="A511" s="12">
        <v>4.9520000000001101</v>
      </c>
      <c r="B511" s="12">
        <f t="shared" si="63"/>
        <v>23.535783205573797</v>
      </c>
      <c r="D511" s="10">
        <v>4.9520000000001101</v>
      </c>
      <c r="E511" s="12">
        <f t="shared" si="64"/>
        <v>23.53559726138657</v>
      </c>
      <c r="F511" s="12">
        <f t="shared" si="65"/>
        <v>23.535596870919544</v>
      </c>
      <c r="H511" s="12">
        <f t="shared" si="66"/>
        <v>4.9519999999999635</v>
      </c>
      <c r="I511" s="12">
        <f t="shared" si="67"/>
        <v>2.3258059590276808E-2</v>
      </c>
      <c r="J511" s="12">
        <f t="shared" si="68"/>
        <v>2.324007225853297E-2</v>
      </c>
      <c r="K511" s="12">
        <f t="shared" si="69"/>
        <v>2.324007254911991E-2</v>
      </c>
      <c r="L511" s="12">
        <f t="shared" si="70"/>
        <v>2.3257279228142878E-2</v>
      </c>
      <c r="M511" s="12">
        <f t="shared" si="71"/>
        <v>23.531380506681803</v>
      </c>
    </row>
    <row r="512" spans="1:13" x14ac:dyDescent="0.25">
      <c r="A512" s="11">
        <v>4.9580000000001103</v>
      </c>
      <c r="B512" s="11">
        <f t="shared" si="63"/>
        <v>23.55904034565442</v>
      </c>
      <c r="D512" s="11">
        <v>4.9580000000001103</v>
      </c>
      <c r="E512" s="11">
        <f t="shared" si="64"/>
        <v>23.558854016881451</v>
      </c>
      <c r="F512" s="11">
        <f t="shared" si="65"/>
        <v>23.558853626377452</v>
      </c>
      <c r="H512" s="11">
        <f t="shared" si="66"/>
        <v>4.9579999999999638</v>
      </c>
      <c r="I512" s="11">
        <f t="shared" si="67"/>
        <v>2.3257279043009369E-2</v>
      </c>
      <c r="J512" s="11">
        <f t="shared" si="68"/>
        <v>2.3239272032241073E-2</v>
      </c>
      <c r="K512" s="11">
        <f t="shared" si="69"/>
        <v>2.3239272323164729E-2</v>
      </c>
      <c r="L512" s="11">
        <f t="shared" si="70"/>
        <v>2.3256498607594382E-2</v>
      </c>
      <c r="M512" s="11">
        <f t="shared" si="71"/>
        <v>23.554625651075373</v>
      </c>
    </row>
    <row r="513" spans="1:13" x14ac:dyDescent="0.25">
      <c r="A513" s="12">
        <v>4.9640000000001097</v>
      </c>
      <c r="B513" s="12">
        <f t="shared" si="63"/>
        <v>23.582296704726861</v>
      </c>
      <c r="D513" s="10">
        <v>4.9640000000001097</v>
      </c>
      <c r="E513" s="12">
        <f t="shared" si="64"/>
        <v>23.582109991343685</v>
      </c>
      <c r="F513" s="12">
        <f t="shared" si="65"/>
        <v>23.582109600802706</v>
      </c>
      <c r="H513" s="12">
        <f t="shared" si="66"/>
        <v>4.963999999999964</v>
      </c>
      <c r="I513" s="12">
        <f t="shared" si="67"/>
        <v>2.3256498422242523E-2</v>
      </c>
      <c r="J513" s="12">
        <f t="shared" si="68"/>
        <v>2.3238471728162395E-2</v>
      </c>
      <c r="K513" s="12">
        <f t="shared" si="69"/>
        <v>2.3238472019422883E-2</v>
      </c>
      <c r="L513" s="12">
        <f t="shared" si="70"/>
        <v>2.3255717913535038E-2</v>
      </c>
      <c r="M513" s="12">
        <f t="shared" si="71"/>
        <v>23.577870001713865</v>
      </c>
    </row>
    <row r="514" spans="1:13" x14ac:dyDescent="0.25">
      <c r="A514" s="11">
        <v>4.9700000000001099</v>
      </c>
      <c r="B514" s="11">
        <f t="shared" si="63"/>
        <v>23.605552282717159</v>
      </c>
      <c r="D514" s="11">
        <v>4.9700000000001099</v>
      </c>
      <c r="E514" s="11">
        <f t="shared" si="64"/>
        <v>23.605365184699309</v>
      </c>
      <c r="F514" s="11">
        <f t="shared" si="65"/>
        <v>23.605364794121343</v>
      </c>
      <c r="H514" s="11">
        <f t="shared" si="66"/>
        <v>4.9699999999999642</v>
      </c>
      <c r="I514" s="11">
        <f t="shared" si="67"/>
        <v>2.3255717727964757E-2</v>
      </c>
      <c r="J514" s="11">
        <f t="shared" si="68"/>
        <v>2.3237671346284326E-2</v>
      </c>
      <c r="K514" s="11">
        <f t="shared" si="69"/>
        <v>2.3237671637881752E-2</v>
      </c>
      <c r="L514" s="11">
        <f t="shared" si="70"/>
        <v>2.3254937145953329E-2</v>
      </c>
      <c r="M514" s="11">
        <f t="shared" si="71"/>
        <v>23.601113558520908</v>
      </c>
    </row>
    <row r="515" spans="1:13" x14ac:dyDescent="0.25">
      <c r="A515" s="12">
        <v>4.9760000000001101</v>
      </c>
      <c r="B515" s="12">
        <f t="shared" si="63"/>
        <v>23.628807079551336</v>
      </c>
      <c r="D515" s="10">
        <v>4.9760000000001101</v>
      </c>
      <c r="E515" s="12">
        <f t="shared" si="64"/>
        <v>23.628619596874344</v>
      </c>
      <c r="F515" s="12">
        <f t="shared" si="65"/>
        <v>23.628619206259383</v>
      </c>
      <c r="H515" s="12">
        <f t="shared" si="66"/>
        <v>4.9759999999999645</v>
      </c>
      <c r="I515" s="12">
        <f t="shared" si="67"/>
        <v>2.3254936960164552E-2</v>
      </c>
      <c r="J515" s="12">
        <f t="shared" si="68"/>
        <v>2.3236870886594242E-2</v>
      </c>
      <c r="K515" s="12">
        <f t="shared" si="69"/>
        <v>2.3236871178528726E-2</v>
      </c>
      <c r="L515" s="12">
        <f t="shared" si="70"/>
        <v>2.3254156304837743E-2</v>
      </c>
      <c r="M515" s="12">
        <f t="shared" si="71"/>
        <v>23.624356321420116</v>
      </c>
    </row>
    <row r="516" spans="1:13" x14ac:dyDescent="0.25">
      <c r="A516" s="11">
        <v>4.9820000000001103</v>
      </c>
      <c r="B516" s="11">
        <f t="shared" si="63"/>
        <v>23.652061095155407</v>
      </c>
      <c r="D516" s="11">
        <v>4.9820000000001103</v>
      </c>
      <c r="E516" s="11">
        <f t="shared" si="64"/>
        <v>23.651873227794798</v>
      </c>
      <c r="F516" s="11">
        <f t="shared" si="65"/>
        <v>23.65187283714284</v>
      </c>
      <c r="H516" s="11">
        <f t="shared" si="66"/>
        <v>4.9819999999999647</v>
      </c>
      <c r="I516" s="11">
        <f t="shared" si="67"/>
        <v>2.3254156118830398E-2</v>
      </c>
      <c r="J516" s="11">
        <f t="shared" si="68"/>
        <v>2.3236070349079523E-2</v>
      </c>
      <c r="K516" s="11">
        <f t="shared" si="69"/>
        <v>2.3236070641351175E-2</v>
      </c>
      <c r="L516" s="11">
        <f t="shared" si="70"/>
        <v>2.3253375390176762E-2</v>
      </c>
      <c r="M516" s="11">
        <f t="shared" si="71"/>
        <v>23.647598290335093</v>
      </c>
    </row>
    <row r="517" spans="1:13" x14ac:dyDescent="0.25">
      <c r="A517" s="12">
        <v>4.9880000000001097</v>
      </c>
      <c r="B517" s="12">
        <f t="shared" si="63"/>
        <v>23.675314329455375</v>
      </c>
      <c r="D517" s="10">
        <v>4.9880000000001097</v>
      </c>
      <c r="E517" s="12">
        <f t="shared" si="64"/>
        <v>23.675126077386672</v>
      </c>
      <c r="F517" s="12">
        <f t="shared" si="65"/>
        <v>23.675125686697712</v>
      </c>
      <c r="H517" s="12">
        <f t="shared" si="66"/>
        <v>4.9879999999999649</v>
      </c>
      <c r="I517" s="12">
        <f t="shared" si="67"/>
        <v>2.3253375203950776E-2</v>
      </c>
      <c r="J517" s="12">
        <f t="shared" si="68"/>
        <v>2.323526973372755E-2</v>
      </c>
      <c r="K517" s="12">
        <f t="shared" si="69"/>
        <v>2.323527002633648E-2</v>
      </c>
      <c r="L517" s="12">
        <f t="shared" si="70"/>
        <v>2.3252594401958867E-2</v>
      </c>
      <c r="M517" s="12">
        <f t="shared" si="71"/>
        <v>23.670839465189434</v>
      </c>
    </row>
    <row r="518" spans="1:13" x14ac:dyDescent="0.25">
      <c r="A518" s="11">
        <v>4.9940000000001099</v>
      </c>
      <c r="B518" s="11">
        <f t="shared" si="63"/>
        <v>23.698566782377235</v>
      </c>
      <c r="D518" s="11">
        <v>4.9940000000001099</v>
      </c>
      <c r="E518" s="11">
        <f t="shared" si="64"/>
        <v>23.698378145575958</v>
      </c>
      <c r="F518" s="11">
        <f t="shared" si="65"/>
        <v>23.698377754849986</v>
      </c>
      <c r="H518" s="11">
        <f t="shared" si="66"/>
        <v>4.9939999999999651</v>
      </c>
      <c r="I518" s="11">
        <f t="shared" si="67"/>
        <v>2.3252594215514164E-2</v>
      </c>
      <c r="J518" s="11">
        <f t="shared" si="68"/>
        <v>2.3234469040525695E-2</v>
      </c>
      <c r="K518" s="11">
        <f t="shared" si="69"/>
        <v>2.3234469333472018E-2</v>
      </c>
      <c r="L518" s="11">
        <f t="shared" si="70"/>
        <v>2.3251813340172532E-2</v>
      </c>
      <c r="M518" s="11">
        <f t="shared" si="71"/>
        <v>23.694079845906714</v>
      </c>
    </row>
    <row r="519" spans="1:13" x14ac:dyDescent="0.25">
      <c r="A519" s="12">
        <v>5.0000000000001101</v>
      </c>
      <c r="B519" s="12">
        <f t="shared" si="63"/>
        <v>23.721818453846961</v>
      </c>
      <c r="D519" s="10">
        <v>5.0000000000001101</v>
      </c>
      <c r="E519" s="12">
        <f t="shared" si="64"/>
        <v>23.721629432288626</v>
      </c>
      <c r="F519" s="12">
        <f t="shared" si="65"/>
        <v>23.721629041525638</v>
      </c>
      <c r="H519" s="12">
        <f t="shared" si="66"/>
        <v>4.9999999999999654</v>
      </c>
      <c r="I519" s="12">
        <f t="shared" si="67"/>
        <v>2.3251813153509042E-2</v>
      </c>
      <c r="J519" s="12">
        <f t="shared" si="68"/>
        <v>2.3233668269461324E-2</v>
      </c>
      <c r="K519" s="12">
        <f t="shared" si="69"/>
        <v>2.3233668562745152E-2</v>
      </c>
      <c r="L519" s="12">
        <f t="shared" si="70"/>
        <v>2.3251032204806229E-2</v>
      </c>
      <c r="M519" s="12">
        <f t="shared" si="71"/>
        <v>23.717319432410502</v>
      </c>
    </row>
  </sheetData>
  <mergeCells count="3">
    <mergeCell ref="A17:B17"/>
    <mergeCell ref="D17:F17"/>
    <mergeCell ref="H17:M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7D5-6120-4CBB-A76D-BB321C6063D5}">
  <dimension ref="A4:I30"/>
  <sheetViews>
    <sheetView zoomScale="81" workbookViewId="0">
      <selection activeCell="J8" sqref="J8"/>
    </sheetView>
  </sheetViews>
  <sheetFormatPr baseColWidth="10" defaultRowHeight="15" x14ac:dyDescent="0.25"/>
  <sheetData>
    <row r="4" spans="1:9" x14ac:dyDescent="0.25">
      <c r="H4" s="19" t="s">
        <v>19</v>
      </c>
      <c r="I4" s="19">
        <v>0.1</v>
      </c>
    </row>
    <row r="8" spans="1:9" ht="15.75" thickBot="1" x14ac:dyDescent="0.3"/>
    <row r="9" spans="1:9" ht="15.75" thickBot="1" x14ac:dyDescent="0.3">
      <c r="A9" s="16" t="s">
        <v>20</v>
      </c>
      <c r="B9" s="18" t="s">
        <v>23</v>
      </c>
      <c r="C9" s="18" t="s">
        <v>24</v>
      </c>
      <c r="D9" s="18" t="s">
        <v>25</v>
      </c>
      <c r="E9" s="18" t="s">
        <v>26</v>
      </c>
      <c r="F9" s="17" t="s">
        <v>21</v>
      </c>
    </row>
    <row r="10" spans="1:9" x14ac:dyDescent="0.25">
      <c r="A10" s="15">
        <v>0</v>
      </c>
      <c r="B10" s="15">
        <v>0</v>
      </c>
      <c r="C10" s="15">
        <v>0</v>
      </c>
      <c r="D10" s="15">
        <v>0</v>
      </c>
      <c r="E10" s="15">
        <v>0</v>
      </c>
      <c r="F10" s="15">
        <v>16</v>
      </c>
    </row>
    <row r="11" spans="1:9" x14ac:dyDescent="0.25">
      <c r="A11" s="14">
        <v>0.1</v>
      </c>
      <c r="B11" s="14">
        <f>$I$4*(4.918-(F10/(4.8-(2*A10))))</f>
        <v>0.15846666666666667</v>
      </c>
      <c r="C11" s="14">
        <f>$I$4*(4.918-(((F10+(B11/2))/(4.8-(2*(A10+$I$4))))))</f>
        <v>0.14225144927536229</v>
      </c>
      <c r="D11" s="14">
        <f>$I$4*(4.918-((F10+(C11/2))/(4.8-(2*(A10+$I$4)))))</f>
        <v>0.14242770163831128</v>
      </c>
      <c r="E11" s="14">
        <f>$I$4*(4.918-((F10+D11)/(4.8-(2*(A11+$I$4)))))</f>
        <v>0.12492664314458382</v>
      </c>
      <c r="F11" s="14">
        <f>F10+(1/6*(B11+(2*C11)+(2*D11)+E11))</f>
        <v>16.142125268606431</v>
      </c>
    </row>
    <row r="12" spans="1:9" x14ac:dyDescent="0.25">
      <c r="A12" s="15">
        <v>0.2</v>
      </c>
      <c r="B12" s="14">
        <f t="shared" ref="B12:B30" si="0">$I$4*(4.918-(F11/(4.8-(2*A11))))</f>
        <v>0.14088423329116453</v>
      </c>
      <c r="C12" s="14">
        <f t="shared" ref="C12:C30" si="1">$I$4*(4.918-(((F11+(B12/2))/(4.8-(2*(A11+$I$4))))))</f>
        <v>0.12333255942609052</v>
      </c>
      <c r="D12" s="14">
        <f t="shared" ref="D12:D30" si="2">$I$4*(4.918-((F11+(C12/2))/(4.8-(2*(A11+$I$4)))))</f>
        <v>0.12353201026546641</v>
      </c>
      <c r="E12" s="14">
        <f t="shared" ref="E12:E30" si="3">$I$4*(4.918-((F11+D12)/(4.8-(2*(A12+$I$4)))))</f>
        <v>0.10452244574114521</v>
      </c>
      <c r="F12" s="14">
        <f t="shared" ref="F12:F30" si="4">F11+(1/6*(B12+(2*C12)+(2*D12)+E12))</f>
        <v>16.26531457167567</v>
      </c>
    </row>
    <row r="13" spans="1:9" x14ac:dyDescent="0.25">
      <c r="A13" s="14">
        <v>0.3</v>
      </c>
      <c r="B13" s="14">
        <f t="shared" si="0"/>
        <v>0.12213375973464383</v>
      </c>
      <c r="C13" s="14">
        <f t="shared" si="1"/>
        <v>0.10307663210611917</v>
      </c>
      <c r="D13" s="14">
        <f t="shared" si="2"/>
        <v>0.10330350267312545</v>
      </c>
      <c r="E13" s="14">
        <f t="shared" si="3"/>
        <v>8.2584548141280134E-2</v>
      </c>
      <c r="F13" s="14">
        <f t="shared" si="4"/>
        <v>16.368227667914738</v>
      </c>
    </row>
    <row r="14" spans="1:9" x14ac:dyDescent="0.25">
      <c r="A14" s="15">
        <v>0.4</v>
      </c>
      <c r="B14" s="14">
        <f t="shared" si="0"/>
        <v>0.10208029362107772</v>
      </c>
      <c r="C14" s="14">
        <f t="shared" si="1"/>
        <v>8.1318304631868094E-2</v>
      </c>
      <c r="D14" s="14">
        <f t="shared" si="2"/>
        <v>8.1577829494233187E-2</v>
      </c>
      <c r="E14" s="14">
        <f t="shared" si="3"/>
        <v>5.8910381647132318E-2</v>
      </c>
      <c r="F14" s="14">
        <f t="shared" si="4"/>
        <v>16.449358158501472</v>
      </c>
    </row>
    <row r="15" spans="1:9" x14ac:dyDescent="0.25">
      <c r="A15" s="14">
        <v>0.5</v>
      </c>
      <c r="B15" s="14">
        <f t="shared" si="0"/>
        <v>8.0566046037463229E-2</v>
      </c>
      <c r="C15" s="14">
        <f t="shared" si="1"/>
        <v>5.7862074170521006E-2</v>
      </c>
      <c r="D15" s="14">
        <f t="shared" si="2"/>
        <v>5.8160810642454402E-2</v>
      </c>
      <c r="E15" s="14">
        <f t="shared" si="3"/>
        <v>3.3257806412668692E-2</v>
      </c>
      <c r="F15" s="14">
        <f t="shared" si="4"/>
        <v>16.50700309551415</v>
      </c>
    </row>
    <row r="16" spans="1:9" x14ac:dyDescent="0.25">
      <c r="A16" s="15">
        <v>0.6</v>
      </c>
      <c r="B16" s="14">
        <f t="shared" si="0"/>
        <v>5.7405181696996002E-2</v>
      </c>
      <c r="C16" s="14">
        <f t="shared" si="1"/>
        <v>3.247484204548199E-2</v>
      </c>
      <c r="D16" s="14">
        <f t="shared" si="2"/>
        <v>3.2821096762864065E-2</v>
      </c>
      <c r="E16" s="14">
        <f t="shared" si="3"/>
        <v>5.3345825800878545E-3</v>
      </c>
      <c r="F16" s="14">
        <f t="shared" si="4"/>
        <v>16.53922503582978</v>
      </c>
    </row>
    <row r="17" spans="1:6" x14ac:dyDescent="0.25">
      <c r="A17" s="14">
        <v>0.7</v>
      </c>
      <c r="B17" s="14">
        <f t="shared" si="0"/>
        <v>3.237708233806167E-2</v>
      </c>
      <c r="C17" s="14">
        <f t="shared" si="1"/>
        <v>4.8760712647409228E-3</v>
      </c>
      <c r="D17" s="14">
        <f t="shared" si="2"/>
        <v>5.2804978981720657E-3</v>
      </c>
      <c r="E17" s="14">
        <f t="shared" si="3"/>
        <v>-2.5215797928998463E-2</v>
      </c>
      <c r="F17" s="14">
        <f t="shared" si="4"/>
        <v>16.543804106285595</v>
      </c>
    </row>
    <row r="18" spans="1:6" x14ac:dyDescent="0.25">
      <c r="A18" s="15">
        <v>0.8</v>
      </c>
      <c r="B18" s="14">
        <f t="shared" si="0"/>
        <v>5.2175262857177889E-3</v>
      </c>
      <c r="C18" s="14">
        <f t="shared" si="1"/>
        <v>-2.5275402169639173E-2</v>
      </c>
      <c r="D18" s="14">
        <f t="shared" si="2"/>
        <v>-2.4798950162524137E-2</v>
      </c>
      <c r="E18" s="14">
        <f t="shared" si="3"/>
        <v>-5.8833505204102382E-2</v>
      </c>
      <c r="F18" s="14">
        <f t="shared" si="4"/>
        <v>16.518176659021808</v>
      </c>
    </row>
    <row r="19" spans="1:6" x14ac:dyDescent="0.25">
      <c r="A19" s="14">
        <v>0.9</v>
      </c>
      <c r="B19" s="14">
        <f t="shared" si="0"/>
        <v>-2.4393020594431561E-2</v>
      </c>
      <c r="C19" s="14">
        <f t="shared" si="1"/>
        <v>-5.8399338290819718E-2</v>
      </c>
      <c r="D19" s="14">
        <f t="shared" si="2"/>
        <v>-5.7832566329213277E-2</v>
      </c>
      <c r="E19" s="14">
        <f t="shared" si="3"/>
        <v>-9.60694318818784E-2</v>
      </c>
      <c r="F19" s="14">
        <f t="shared" si="4"/>
        <v>16.459355615402412</v>
      </c>
    </row>
    <row r="20" spans="1:6" x14ac:dyDescent="0.25">
      <c r="A20" s="15">
        <v>1</v>
      </c>
      <c r="B20" s="14">
        <f t="shared" si="0"/>
        <v>-5.6845187180080359E-2</v>
      </c>
      <c r="C20" s="14">
        <f t="shared" si="1"/>
        <v>-9.5019036493299069E-2</v>
      </c>
      <c r="D20" s="14">
        <f t="shared" si="2"/>
        <v>-9.4337360612705812E-2</v>
      </c>
      <c r="E20" s="14">
        <f t="shared" si="3"/>
        <v>-0.13762377903037343</v>
      </c>
      <c r="F20" s="14">
        <f t="shared" si="4"/>
        <v>16.363825321998668</v>
      </c>
    </row>
    <row r="21" spans="1:6" x14ac:dyDescent="0.25">
      <c r="A21" s="14">
        <v>1.1000000000000001</v>
      </c>
      <c r="B21" s="14">
        <f t="shared" si="0"/>
        <v>-9.2622332928523843E-2</v>
      </c>
      <c r="C21" s="14">
        <f t="shared" si="1"/>
        <v>-0.13579669828978497</v>
      </c>
      <c r="D21" s="14">
        <f t="shared" si="2"/>
        <v>-0.13496642203283757</v>
      </c>
      <c r="E21" s="14">
        <f t="shared" si="3"/>
        <v>-0.18440245416524298</v>
      </c>
      <c r="F21" s="14">
        <f t="shared" si="4"/>
        <v>16.227400150708831</v>
      </c>
    </row>
    <row r="22" spans="1:6" x14ac:dyDescent="0.25">
      <c r="A22" s="15">
        <v>1.2</v>
      </c>
      <c r="B22" s="14">
        <f t="shared" si="0"/>
        <v>-0.13233077502726279</v>
      </c>
      <c r="C22" s="14">
        <f t="shared" si="1"/>
        <v>-0.18158478179980017</v>
      </c>
      <c r="D22" s="14">
        <f t="shared" si="2"/>
        <v>-0.18055865665870563</v>
      </c>
      <c r="E22" s="14">
        <f t="shared" si="3"/>
        <v>-0.23760188609318772</v>
      </c>
      <c r="F22" s="14">
        <f t="shared" si="4"/>
        <v>16.045030227702586</v>
      </c>
    </row>
    <row r="23" spans="1:6" x14ac:dyDescent="0.25">
      <c r="A23" s="14">
        <v>1.3</v>
      </c>
      <c r="B23" s="14">
        <f t="shared" si="0"/>
        <v>-0.17674292615427448</v>
      </c>
      <c r="C23" s="14">
        <f t="shared" si="1"/>
        <v>-0.23350267111933862</v>
      </c>
      <c r="D23" s="14">
        <f t="shared" si="2"/>
        <v>-0.23221267691558722</v>
      </c>
      <c r="E23" s="14">
        <f t="shared" si="3"/>
        <v>-0.29884087753935012</v>
      </c>
      <c r="F23" s="14">
        <f t="shared" si="4"/>
        <v>15.810527811075341</v>
      </c>
    </row>
    <row r="24" spans="1:6" x14ac:dyDescent="0.25">
      <c r="A24" s="15">
        <v>1.4</v>
      </c>
      <c r="B24" s="14">
        <f t="shared" si="0"/>
        <v>-0.22686035504887922</v>
      </c>
      <c r="C24" s="14">
        <f t="shared" si="1"/>
        <v>-0.29305488167754529</v>
      </c>
      <c r="D24" s="14">
        <f t="shared" si="2"/>
        <v>-0.29140001851182856</v>
      </c>
      <c r="E24" s="14">
        <f t="shared" si="3"/>
        <v>-0.37037376625352847</v>
      </c>
      <c r="F24" s="14">
        <f t="shared" si="4"/>
        <v>15.516170490795147</v>
      </c>
    </row>
    <row r="25" spans="1:6" x14ac:dyDescent="0.25">
      <c r="A25" s="14">
        <v>1.5</v>
      </c>
      <c r="B25" s="14">
        <f t="shared" si="0"/>
        <v>-0.28400852453975739</v>
      </c>
      <c r="C25" s="14">
        <f t="shared" si="1"/>
        <v>-0.36232034602918167</v>
      </c>
      <c r="D25" s="14">
        <f t="shared" si="2"/>
        <v>-0.36014501765447549</v>
      </c>
      <c r="E25" s="14">
        <f t="shared" si="3"/>
        <v>-0.45545159207129227</v>
      </c>
      <c r="F25" s="14">
        <f t="shared" si="4"/>
        <v>15.152105350132087</v>
      </c>
    </row>
    <row r="26" spans="1:6" x14ac:dyDescent="0.25">
      <c r="A26" s="15">
        <v>1.6</v>
      </c>
      <c r="B26" s="14">
        <f t="shared" si="0"/>
        <v>-0.34998363056289383</v>
      </c>
      <c r="C26" s="14">
        <f t="shared" si="1"/>
        <v>-0.44426959592816528</v>
      </c>
      <c r="D26" s="14">
        <f t="shared" si="2"/>
        <v>-0.44132315951050044</v>
      </c>
      <c r="E26" s="14">
        <f t="shared" si="3"/>
        <v>-0.55897015647297088</v>
      </c>
      <c r="F26" s="14">
        <f t="shared" si="4"/>
        <v>14.705415467146555</v>
      </c>
    </row>
    <row r="27" spans="1:6" x14ac:dyDescent="0.25">
      <c r="A27" s="14">
        <v>1.7</v>
      </c>
      <c r="B27" s="14">
        <f t="shared" si="0"/>
        <v>-0.42728846669665982</v>
      </c>
      <c r="C27" s="14">
        <f t="shared" si="1"/>
        <v>-0.54332651669987364</v>
      </c>
      <c r="D27" s="14">
        <f t="shared" si="2"/>
        <v>-0.53918230062833028</v>
      </c>
      <c r="E27" s="14">
        <f t="shared" si="3"/>
        <v>-0.68871943054318563</v>
      </c>
      <c r="F27" s="14">
        <f t="shared" si="4"/>
        <v>14.158577878497178</v>
      </c>
    </row>
    <row r="28" spans="1:6" x14ac:dyDescent="0.25">
      <c r="A28" s="15">
        <v>1.8</v>
      </c>
      <c r="B28" s="14">
        <f t="shared" si="0"/>
        <v>-0.51952699132122715</v>
      </c>
      <c r="C28" s="14">
        <f t="shared" si="1"/>
        <v>-0.66643453190304736</v>
      </c>
      <c r="D28" s="14">
        <f t="shared" si="2"/>
        <v>-0.66031338437880482</v>
      </c>
      <c r="E28" s="14">
        <f t="shared" si="3"/>
        <v>-0.85802644941183781</v>
      </c>
      <c r="F28" s="14">
        <f t="shared" si="4"/>
        <v>13.486736332947716</v>
      </c>
    </row>
    <row r="29" spans="1:6" x14ac:dyDescent="0.25">
      <c r="A29" s="14">
        <v>1.9</v>
      </c>
      <c r="B29" s="14">
        <f t="shared" si="0"/>
        <v>-0.63209469441231003</v>
      </c>
      <c r="C29" s="14">
        <f t="shared" si="1"/>
        <v>-0.82526889857415675</v>
      </c>
      <c r="D29" s="14">
        <f t="shared" si="2"/>
        <v>-0.81561018836606436</v>
      </c>
      <c r="E29" s="14">
        <f t="shared" si="3"/>
        <v>-1.092090768072707</v>
      </c>
      <c r="F29" s="14">
        <f t="shared" si="4"/>
        <v>12.652412393553472</v>
      </c>
    </row>
    <row r="30" spans="1:6" x14ac:dyDescent="0.25">
      <c r="A30" s="15">
        <v>2</v>
      </c>
      <c r="B30" s="14">
        <f t="shared" si="0"/>
        <v>-0.77344123935534725</v>
      </c>
      <c r="C30" s="14">
        <f t="shared" si="1"/>
        <v>-1.0414114717344753</v>
      </c>
      <c r="D30" s="14">
        <f t="shared" si="2"/>
        <v>-1.0246633322107799</v>
      </c>
      <c r="E30" s="14">
        <f t="shared" si="3"/>
        <v>-1.4461581768904499</v>
      </c>
      <c r="F30" s="14">
        <f t="shared" si="4"/>
        <v>11.593787556197421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E263-76DA-4B76-81CD-2D3831665B76}">
  <dimension ref="A1:AB30"/>
  <sheetViews>
    <sheetView workbookViewId="0">
      <selection activeCell="A2" sqref="A2"/>
    </sheetView>
  </sheetViews>
  <sheetFormatPr baseColWidth="10" defaultRowHeight="15" x14ac:dyDescent="0.25"/>
  <sheetData>
    <row r="1" spans="1:28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x14ac:dyDescent="0.25">
      <c r="A2" s="55"/>
      <c r="D2" s="55"/>
      <c r="E2" s="55"/>
      <c r="F2" s="55"/>
      <c r="G2" s="55"/>
      <c r="H2" s="55"/>
      <c r="I2" s="55"/>
      <c r="J2" s="55"/>
      <c r="L2" s="55" t="s">
        <v>46</v>
      </c>
      <c r="M2" s="55">
        <v>0.1</v>
      </c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x14ac:dyDescent="0.25">
      <c r="A3" s="55"/>
      <c r="D3" s="55"/>
      <c r="E3" s="55"/>
      <c r="F3" s="55"/>
      <c r="G3" s="55"/>
      <c r="H3" s="55"/>
      <c r="I3" s="55"/>
      <c r="J3" s="55"/>
      <c r="L3" s="55" t="s">
        <v>118</v>
      </c>
      <c r="M3" s="55">
        <v>10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spans="1:28" x14ac:dyDescent="0.25">
      <c r="A4" s="55"/>
      <c r="D4" s="55"/>
      <c r="E4" s="55"/>
      <c r="F4" s="55"/>
      <c r="G4" s="55"/>
      <c r="H4" s="55"/>
      <c r="I4" s="55"/>
      <c r="J4" s="55"/>
      <c r="L4" s="55" t="s">
        <v>119</v>
      </c>
      <c r="M4" s="55">
        <v>15</v>
      </c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spans="1:28" x14ac:dyDescent="0.25">
      <c r="A5" s="55"/>
      <c r="D5" s="55"/>
      <c r="E5" s="55"/>
      <c r="F5" s="55"/>
      <c r="G5" s="55"/>
      <c r="H5" s="55"/>
      <c r="I5" s="55"/>
      <c r="J5" s="55"/>
      <c r="L5" s="55" t="s">
        <v>120</v>
      </c>
      <c r="M5" s="55">
        <v>0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spans="1:28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spans="1:28" x14ac:dyDescent="0.25">
      <c r="A7" s="57" t="s">
        <v>49</v>
      </c>
      <c r="B7" s="57" t="s">
        <v>121</v>
      </c>
      <c r="C7" s="57" t="s">
        <v>23</v>
      </c>
      <c r="D7" s="57" t="s">
        <v>122</v>
      </c>
      <c r="E7" s="57" t="s">
        <v>24</v>
      </c>
      <c r="F7" s="57" t="s">
        <v>123</v>
      </c>
      <c r="G7" s="57" t="s">
        <v>25</v>
      </c>
      <c r="H7" s="57" t="s">
        <v>124</v>
      </c>
      <c r="I7" s="57" t="s">
        <v>26</v>
      </c>
      <c r="J7" s="57" t="s">
        <v>125</v>
      </c>
      <c r="K7" s="57" t="s">
        <v>126</v>
      </c>
      <c r="L7" s="57" t="s">
        <v>127</v>
      </c>
      <c r="M7" s="57" t="s">
        <v>128</v>
      </c>
      <c r="N7" s="57" t="s">
        <v>129</v>
      </c>
      <c r="O7" s="57" t="s">
        <v>130</v>
      </c>
      <c r="P7" s="57" t="s">
        <v>131</v>
      </c>
      <c r="Q7" s="57" t="s">
        <v>132</v>
      </c>
      <c r="R7" s="57" t="s">
        <v>133</v>
      </c>
      <c r="S7" s="57" t="s">
        <v>134</v>
      </c>
      <c r="T7" s="57" t="s">
        <v>135</v>
      </c>
      <c r="U7" s="57" t="s">
        <v>136</v>
      </c>
      <c r="V7" s="57" t="s">
        <v>137</v>
      </c>
      <c r="W7" s="57" t="s">
        <v>138</v>
      </c>
      <c r="X7" s="57" t="s">
        <v>139</v>
      </c>
      <c r="Y7" s="57" t="s">
        <v>140</v>
      </c>
      <c r="Z7" s="57" t="s">
        <v>141</v>
      </c>
      <c r="AA7" s="57" t="s">
        <v>142</v>
      </c>
      <c r="AB7" s="55"/>
    </row>
    <row r="8" spans="1:28" x14ac:dyDescent="0.25">
      <c r="A8" s="57">
        <v>0</v>
      </c>
      <c r="B8" s="57">
        <v>0</v>
      </c>
      <c r="C8" s="57"/>
      <c r="D8" s="57"/>
      <c r="E8" s="57"/>
      <c r="F8" s="57"/>
      <c r="G8" s="57"/>
      <c r="H8" s="57"/>
      <c r="I8" s="57"/>
      <c r="J8" s="57"/>
      <c r="K8" s="57">
        <v>10</v>
      </c>
      <c r="L8" s="57">
        <v>15</v>
      </c>
      <c r="M8" s="57">
        <f t="shared" ref="M8:M29" si="0">-0.1*K8*L8</f>
        <v>-15</v>
      </c>
      <c r="N8" s="57">
        <f t="shared" ref="N8:N29" si="1">-K8</f>
        <v>-10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5"/>
    </row>
    <row r="9" spans="1:28" x14ac:dyDescent="0.25">
      <c r="A9" s="57">
        <v>1</v>
      </c>
      <c r="B9" s="57">
        <f t="shared" ref="B9:B29" si="2">B8+$M$2</f>
        <v>0.1</v>
      </c>
      <c r="C9" s="57">
        <f t="shared" ref="C9:C29" si="3">$M$2*M8</f>
        <v>-1.5</v>
      </c>
      <c r="D9" s="57">
        <f t="shared" ref="D9:D29" si="4">$M$2*N8</f>
        <v>-1</v>
      </c>
      <c r="E9" s="57">
        <f t="shared" ref="E9:E29" si="5">$M$2*V9</f>
        <v>-1.3412500000000003</v>
      </c>
      <c r="F9" s="57">
        <f t="shared" ref="F9:F29" si="6">$M$2*W9</f>
        <v>-0.92500000000000004</v>
      </c>
      <c r="G9" s="57">
        <f t="shared" ref="G9:G29" si="7">$M$2*X9</f>
        <v>-1.3562578906250002</v>
      </c>
      <c r="H9" s="57">
        <f t="shared" ref="H9:H29" si="8">$M$2*Y9</f>
        <v>-0.93293750000000009</v>
      </c>
      <c r="I9" s="57">
        <f t="shared" ref="I9:I29" si="9">$M$2*Z9</f>
        <v>-1.8574588273150756</v>
      </c>
      <c r="J9" s="57">
        <f t="shared" ref="J9:J29" si="10">$M$2*AA9</f>
        <v>1.6356257890624999</v>
      </c>
      <c r="K9" s="57">
        <f t="shared" ref="K9:L29" si="11">K8+(C9+2*E9+2*G9+I9)/6</f>
        <v>8.5412542319058211</v>
      </c>
      <c r="L9" s="57">
        <f t="shared" si="11"/>
        <v>14.486625131510417</v>
      </c>
      <c r="M9" s="57">
        <f t="shared" si="0"/>
        <v>-12.373394821054658</v>
      </c>
      <c r="N9" s="57">
        <f t="shared" si="1"/>
        <v>-8.5412542319058211</v>
      </c>
      <c r="O9" s="57">
        <f t="shared" ref="O9:O29" si="12">B8+$M$2/2</f>
        <v>0.05</v>
      </c>
      <c r="P9" s="57">
        <f t="shared" ref="P9:Q29" si="13">K8+C9/2</f>
        <v>9.25</v>
      </c>
      <c r="Q9" s="57">
        <f t="shared" si="13"/>
        <v>14.5</v>
      </c>
      <c r="R9" s="57">
        <f t="shared" ref="R9:S29" si="14">K8+E9/2</f>
        <v>9.3293750000000006</v>
      </c>
      <c r="S9" s="57">
        <f t="shared" si="14"/>
        <v>14.5375</v>
      </c>
      <c r="T9" s="57">
        <f t="shared" ref="T9:T29" si="15">M8+G9</f>
        <v>-16.356257890624999</v>
      </c>
      <c r="U9" s="57">
        <f t="shared" ref="U9:U29" si="16">N8+G9</f>
        <v>-11.356257890625001</v>
      </c>
      <c r="V9" s="57">
        <f t="shared" ref="V9:V29" si="17">-0.1*P9*Q9</f>
        <v>-13.412500000000001</v>
      </c>
      <c r="W9" s="57">
        <f t="shared" ref="W9:W29" si="18">-1*P9</f>
        <v>-9.25</v>
      </c>
      <c r="X9" s="57">
        <f t="shared" ref="X9:X29" si="19">-0.1*R9*S9</f>
        <v>-13.562578906250002</v>
      </c>
      <c r="Y9" s="57">
        <f t="shared" ref="Y9:Y29" si="20">-1*R9</f>
        <v>-9.3293750000000006</v>
      </c>
      <c r="Z9" s="57">
        <f t="shared" ref="Z9:Z29" si="21">-0.1*T9*U9</f>
        <v>-18.574588273150756</v>
      </c>
      <c r="AA9" s="57">
        <f t="shared" ref="AA9:AA29" si="22">-T9</f>
        <v>16.356257890624999</v>
      </c>
      <c r="AB9" s="55"/>
    </row>
    <row r="10" spans="1:28" x14ac:dyDescent="0.25">
      <c r="A10" s="57">
        <v>2</v>
      </c>
      <c r="B10" s="57">
        <f t="shared" si="2"/>
        <v>0.2</v>
      </c>
      <c r="C10" s="57">
        <f t="shared" si="3"/>
        <v>-1.237339482105466</v>
      </c>
      <c r="D10" s="57">
        <f t="shared" si="4"/>
        <v>-0.85412542319058216</v>
      </c>
      <c r="E10" s="57">
        <f t="shared" si="5"/>
        <v>-1.1138807117620051</v>
      </c>
      <c r="F10" s="57">
        <f t="shared" si="6"/>
        <v>-0.79225844908530885</v>
      </c>
      <c r="G10" s="57">
        <f t="shared" si="7"/>
        <v>-1.1250294199007362</v>
      </c>
      <c r="H10" s="57">
        <f t="shared" si="8"/>
        <v>-0.79843138760248189</v>
      </c>
      <c r="I10" s="57">
        <f t="shared" si="9"/>
        <v>-1.304795975654965</v>
      </c>
      <c r="J10" s="57">
        <f t="shared" si="10"/>
        <v>1.3498424240955396</v>
      </c>
      <c r="K10" s="57">
        <f t="shared" si="11"/>
        <v>7.3712616117248357</v>
      </c>
      <c r="L10" s="57">
        <f t="shared" si="11"/>
        <v>14.039014686098646</v>
      </c>
      <c r="M10" s="57">
        <f t="shared" si="0"/>
        <v>-10.348525002208016</v>
      </c>
      <c r="N10" s="57">
        <f t="shared" si="1"/>
        <v>-7.3712616117248357</v>
      </c>
      <c r="O10" s="57">
        <f t="shared" si="12"/>
        <v>0.15000000000000002</v>
      </c>
      <c r="P10" s="57">
        <f t="shared" si="13"/>
        <v>7.9225844908530885</v>
      </c>
      <c r="Q10" s="57">
        <f t="shared" si="13"/>
        <v>14.059562419915126</v>
      </c>
      <c r="R10" s="57">
        <f t="shared" si="14"/>
        <v>7.9843138760248182</v>
      </c>
      <c r="S10" s="57">
        <f t="shared" si="14"/>
        <v>14.090495906967762</v>
      </c>
      <c r="T10" s="57">
        <f t="shared" si="15"/>
        <v>-13.498424240955394</v>
      </c>
      <c r="U10" s="57">
        <f t="shared" si="16"/>
        <v>-9.6662836518065571</v>
      </c>
      <c r="V10" s="57">
        <f t="shared" si="17"/>
        <v>-11.13880711762005</v>
      </c>
      <c r="W10" s="57">
        <f t="shared" si="18"/>
        <v>-7.9225844908530885</v>
      </c>
      <c r="X10" s="57">
        <f t="shared" si="19"/>
        <v>-11.250294199007362</v>
      </c>
      <c r="Y10" s="57">
        <f t="shared" si="20"/>
        <v>-7.9843138760248182</v>
      </c>
      <c r="Z10" s="57">
        <f t="shared" si="21"/>
        <v>-13.047959756549648</v>
      </c>
      <c r="AA10" s="57">
        <f t="shared" si="22"/>
        <v>13.498424240955394</v>
      </c>
      <c r="AB10" s="55"/>
    </row>
    <row r="11" spans="1:28" x14ac:dyDescent="0.25">
      <c r="A11" s="57">
        <v>3</v>
      </c>
      <c r="B11" s="57">
        <f t="shared" si="2"/>
        <v>0.30000000000000004</v>
      </c>
      <c r="C11" s="57">
        <f t="shared" si="3"/>
        <v>-1.0348525002208016</v>
      </c>
      <c r="D11" s="57">
        <f t="shared" si="4"/>
        <v>-0.73712616117248364</v>
      </c>
      <c r="E11" s="57">
        <f t="shared" si="5"/>
        <v>-0.93695024623099765</v>
      </c>
      <c r="F11" s="57">
        <f t="shared" si="6"/>
        <v>-0.68538353616144354</v>
      </c>
      <c r="G11" s="57">
        <f t="shared" si="7"/>
        <v>-0.94542792782124541</v>
      </c>
      <c r="H11" s="57">
        <f t="shared" si="8"/>
        <v>-0.69027864886093371</v>
      </c>
      <c r="I11" s="57">
        <f t="shared" si="9"/>
        <v>-0.93928300193300185</v>
      </c>
      <c r="J11" s="57">
        <f t="shared" si="10"/>
        <v>1.1293952930029263</v>
      </c>
      <c r="K11" s="57">
        <f t="shared" si="11"/>
        <v>6.4147796366817875</v>
      </c>
      <c r="L11" s="57">
        <f t="shared" si="11"/>
        <v>13.645838813062927</v>
      </c>
      <c r="M11" s="57">
        <f t="shared" si="0"/>
        <v>-8.7535048943478042</v>
      </c>
      <c r="N11" s="57">
        <f t="shared" si="1"/>
        <v>-6.4147796366817875</v>
      </c>
      <c r="O11" s="57">
        <f t="shared" si="12"/>
        <v>0.25</v>
      </c>
      <c r="P11" s="57">
        <f t="shared" si="13"/>
        <v>6.8538353616144345</v>
      </c>
      <c r="Q11" s="57">
        <f t="shared" si="13"/>
        <v>13.670451605512405</v>
      </c>
      <c r="R11" s="57">
        <f t="shared" si="14"/>
        <v>6.9027864886093369</v>
      </c>
      <c r="S11" s="57">
        <f t="shared" si="14"/>
        <v>13.696322918017925</v>
      </c>
      <c r="T11" s="57">
        <f t="shared" si="15"/>
        <v>-11.293952930029262</v>
      </c>
      <c r="U11" s="57">
        <f t="shared" si="16"/>
        <v>-8.3166895395460809</v>
      </c>
      <c r="V11" s="57">
        <f t="shared" si="17"/>
        <v>-9.3695024623099759</v>
      </c>
      <c r="W11" s="57">
        <f t="shared" si="18"/>
        <v>-6.8538353616144345</v>
      </c>
      <c r="X11" s="57">
        <f t="shared" si="19"/>
        <v>-9.4542792782124536</v>
      </c>
      <c r="Y11" s="57">
        <f t="shared" si="20"/>
        <v>-6.9027864886093369</v>
      </c>
      <c r="Z11" s="57">
        <f t="shared" si="21"/>
        <v>-9.3928300193300185</v>
      </c>
      <c r="AA11" s="57">
        <f t="shared" si="22"/>
        <v>11.293952930029262</v>
      </c>
      <c r="AB11" s="55"/>
    </row>
    <row r="12" spans="1:28" x14ac:dyDescent="0.25">
      <c r="A12" s="57">
        <v>4</v>
      </c>
      <c r="B12" s="57">
        <f t="shared" si="2"/>
        <v>0.4</v>
      </c>
      <c r="C12" s="57">
        <f t="shared" si="3"/>
        <v>-0.87535048943478044</v>
      </c>
      <c r="D12" s="57">
        <f t="shared" si="4"/>
        <v>-0.64147796366817877</v>
      </c>
      <c r="E12" s="57">
        <f t="shared" si="5"/>
        <v>-0.79645512724601941</v>
      </c>
      <c r="F12" s="57">
        <f t="shared" si="6"/>
        <v>-0.59771043919643974</v>
      </c>
      <c r="G12" s="57">
        <f t="shared" si="7"/>
        <v>-0.80302821808341585</v>
      </c>
      <c r="H12" s="57">
        <f t="shared" si="8"/>
        <v>-0.60165520730587785</v>
      </c>
      <c r="I12" s="57">
        <f t="shared" si="9"/>
        <v>-0.68977219763229813</v>
      </c>
      <c r="J12" s="57">
        <f t="shared" si="10"/>
        <v>0.95565331124312203</v>
      </c>
      <c r="K12" s="57">
        <f t="shared" si="11"/>
        <v>5.6207647403941294</v>
      </c>
      <c r="L12" s="57">
        <f t="shared" si="11"/>
        <v>13.298412822157978</v>
      </c>
      <c r="M12" s="57">
        <f t="shared" si="0"/>
        <v>-7.4747249893990748</v>
      </c>
      <c r="N12" s="57">
        <f t="shared" si="1"/>
        <v>-5.6207647403941294</v>
      </c>
      <c r="O12" s="57">
        <f t="shared" si="12"/>
        <v>0.35000000000000003</v>
      </c>
      <c r="P12" s="57">
        <f t="shared" si="13"/>
        <v>5.9771043919643976</v>
      </c>
      <c r="Q12" s="57">
        <f t="shared" si="13"/>
        <v>13.325099831228837</v>
      </c>
      <c r="R12" s="57">
        <f t="shared" si="14"/>
        <v>6.0165520730587776</v>
      </c>
      <c r="S12" s="57">
        <f t="shared" si="14"/>
        <v>13.346983593464707</v>
      </c>
      <c r="T12" s="57">
        <f t="shared" si="15"/>
        <v>-9.5565331124312198</v>
      </c>
      <c r="U12" s="57">
        <f t="shared" si="16"/>
        <v>-7.2178078547652031</v>
      </c>
      <c r="V12" s="57">
        <f t="shared" si="17"/>
        <v>-7.9645512724601932</v>
      </c>
      <c r="W12" s="57">
        <f t="shared" si="18"/>
        <v>-5.9771043919643976</v>
      </c>
      <c r="X12" s="57">
        <f t="shared" si="19"/>
        <v>-8.030282180834158</v>
      </c>
      <c r="Y12" s="57">
        <f t="shared" si="20"/>
        <v>-6.0165520730587776</v>
      </c>
      <c r="Z12" s="57">
        <f t="shared" si="21"/>
        <v>-6.8977219763229813</v>
      </c>
      <c r="AA12" s="57">
        <f t="shared" si="22"/>
        <v>9.5565331124312198</v>
      </c>
      <c r="AB12" s="55"/>
    </row>
    <row r="13" spans="1:28" x14ac:dyDescent="0.25">
      <c r="A13" s="57">
        <v>5</v>
      </c>
      <c r="B13" s="57">
        <f t="shared" si="2"/>
        <v>0.5</v>
      </c>
      <c r="C13" s="57">
        <f t="shared" si="3"/>
        <v>-0.74747249893990753</v>
      </c>
      <c r="D13" s="57">
        <f t="shared" si="4"/>
        <v>-0.56207647403941297</v>
      </c>
      <c r="E13" s="57">
        <f t="shared" si="5"/>
        <v>-0.68302535325252789</v>
      </c>
      <c r="F13" s="57">
        <f t="shared" si="6"/>
        <v>-0.5247028490924176</v>
      </c>
      <c r="G13" s="57">
        <f t="shared" si="7"/>
        <v>-0.68820654036746542</v>
      </c>
      <c r="H13" s="57">
        <f t="shared" si="8"/>
        <v>-0.52792520637678653</v>
      </c>
      <c r="I13" s="57">
        <f t="shared" si="9"/>
        <v>-0.51499700588120423</v>
      </c>
      <c r="J13" s="57">
        <f t="shared" si="10"/>
        <v>0.81629315297665406</v>
      </c>
      <c r="K13" s="57">
        <f t="shared" si="11"/>
        <v>4.9532758583839467</v>
      </c>
      <c r="L13" s="57">
        <f t="shared" si="11"/>
        <v>12.989906250157784</v>
      </c>
      <c r="M13" s="57">
        <f t="shared" si="0"/>
        <v>-6.4342589031577297</v>
      </c>
      <c r="N13" s="57">
        <f t="shared" si="1"/>
        <v>-4.9532758583839467</v>
      </c>
      <c r="O13" s="57">
        <f t="shared" si="12"/>
        <v>0.45</v>
      </c>
      <c r="P13" s="57">
        <f t="shared" si="13"/>
        <v>5.2470284909241753</v>
      </c>
      <c r="Q13" s="57">
        <f t="shared" si="13"/>
        <v>13.017374585138272</v>
      </c>
      <c r="R13" s="57">
        <f t="shared" si="14"/>
        <v>5.2792520637678653</v>
      </c>
      <c r="S13" s="57">
        <f t="shared" si="14"/>
        <v>13.036061397611769</v>
      </c>
      <c r="T13" s="57">
        <f t="shared" si="15"/>
        <v>-8.1629315297665404</v>
      </c>
      <c r="U13" s="57">
        <f t="shared" si="16"/>
        <v>-6.308971280761595</v>
      </c>
      <c r="V13" s="57">
        <f t="shared" si="17"/>
        <v>-6.8302535325252789</v>
      </c>
      <c r="W13" s="57">
        <f t="shared" si="18"/>
        <v>-5.2470284909241753</v>
      </c>
      <c r="X13" s="57">
        <f t="shared" si="19"/>
        <v>-6.8820654036746536</v>
      </c>
      <c r="Y13" s="57">
        <f t="shared" si="20"/>
        <v>-5.2792520637678653</v>
      </c>
      <c r="Z13" s="57">
        <f t="shared" si="21"/>
        <v>-5.1499700588120421</v>
      </c>
      <c r="AA13" s="57">
        <f t="shared" si="22"/>
        <v>8.1629315297665404</v>
      </c>
      <c r="AB13" s="55"/>
    </row>
    <row r="14" spans="1:28" x14ac:dyDescent="0.25">
      <c r="A14" s="57">
        <v>6</v>
      </c>
      <c r="B14" s="57">
        <f t="shared" si="2"/>
        <v>0.6</v>
      </c>
      <c r="C14" s="57">
        <f t="shared" si="3"/>
        <v>-0.64342589031577302</v>
      </c>
      <c r="D14" s="57">
        <f t="shared" si="4"/>
        <v>-0.4953275858383947</v>
      </c>
      <c r="E14" s="57">
        <f t="shared" si="5"/>
        <v>-0.59016497596280737</v>
      </c>
      <c r="F14" s="57">
        <f t="shared" si="6"/>
        <v>-0.463156291322606</v>
      </c>
      <c r="G14" s="57">
        <f t="shared" si="7"/>
        <v>-0.59430759393785959</v>
      </c>
      <c r="H14" s="57">
        <f t="shared" si="8"/>
        <v>-0.46581933704025436</v>
      </c>
      <c r="I14" s="57">
        <f t="shared" si="9"/>
        <v>-0.38991559192830938</v>
      </c>
      <c r="J14" s="57">
        <f t="shared" si="10"/>
        <v>0.70285664970955897</v>
      </c>
      <c r="K14" s="57">
        <f t="shared" si="11"/>
        <v>4.386228088043044</v>
      </c>
      <c r="L14" s="57">
        <f t="shared" si="11"/>
        <v>12.714835884682024</v>
      </c>
      <c r="M14" s="57">
        <f t="shared" si="0"/>
        <v>-5.5770170292249928</v>
      </c>
      <c r="N14" s="57">
        <f t="shared" si="1"/>
        <v>-4.386228088043044</v>
      </c>
      <c r="O14" s="57">
        <f t="shared" si="12"/>
        <v>0.55000000000000004</v>
      </c>
      <c r="P14" s="57">
        <f t="shared" si="13"/>
        <v>4.6315629132260598</v>
      </c>
      <c r="Q14" s="57">
        <f t="shared" si="13"/>
        <v>12.742242457238586</v>
      </c>
      <c r="R14" s="57">
        <f t="shared" si="14"/>
        <v>4.6581933704025431</v>
      </c>
      <c r="S14" s="57">
        <f t="shared" si="14"/>
        <v>12.758328104496481</v>
      </c>
      <c r="T14" s="57">
        <f t="shared" si="15"/>
        <v>-7.0285664970955892</v>
      </c>
      <c r="U14" s="57">
        <f t="shared" si="16"/>
        <v>-5.5475834523218062</v>
      </c>
      <c r="V14" s="57">
        <f t="shared" si="17"/>
        <v>-5.9016497596280733</v>
      </c>
      <c r="W14" s="57">
        <f t="shared" si="18"/>
        <v>-4.6315629132260598</v>
      </c>
      <c r="X14" s="57">
        <f t="shared" si="19"/>
        <v>-5.9430759393785957</v>
      </c>
      <c r="Y14" s="57">
        <f t="shared" si="20"/>
        <v>-4.6581933704025431</v>
      </c>
      <c r="Z14" s="57">
        <f t="shared" si="21"/>
        <v>-3.8991559192830936</v>
      </c>
      <c r="AA14" s="57">
        <f t="shared" si="22"/>
        <v>7.0285664970955892</v>
      </c>
      <c r="AB14" s="55"/>
    </row>
    <row r="15" spans="1:28" x14ac:dyDescent="0.25">
      <c r="A15" s="57">
        <v>7</v>
      </c>
      <c r="B15" s="57">
        <f t="shared" si="2"/>
        <v>0.7</v>
      </c>
      <c r="C15" s="57">
        <f t="shared" si="3"/>
        <v>-0.55770170292249932</v>
      </c>
      <c r="D15" s="57">
        <f t="shared" si="4"/>
        <v>-0.43862280880430443</v>
      </c>
      <c r="E15" s="57">
        <f t="shared" si="5"/>
        <v>-0.51323832809452108</v>
      </c>
      <c r="F15" s="57">
        <f t="shared" si="6"/>
        <v>-0.41073772365817951</v>
      </c>
      <c r="G15" s="57">
        <f t="shared" si="7"/>
        <v>-0.51659206652004441</v>
      </c>
      <c r="H15" s="57">
        <f t="shared" si="8"/>
        <v>-0.41296089239957834</v>
      </c>
      <c r="I15" s="57">
        <f t="shared" si="9"/>
        <v>-0.29875869488647733</v>
      </c>
      <c r="J15" s="57">
        <f t="shared" si="10"/>
        <v>0.60936090957450384</v>
      </c>
      <c r="K15" s="57">
        <f t="shared" si="11"/>
        <v>3.9002078902033595</v>
      </c>
      <c r="L15" s="57">
        <f t="shared" si="11"/>
        <v>12.468726029457805</v>
      </c>
      <c r="M15" s="57">
        <f t="shared" si="0"/>
        <v>-4.8630623640875346</v>
      </c>
      <c r="N15" s="57">
        <f t="shared" si="1"/>
        <v>-3.9002078902033595</v>
      </c>
      <c r="O15" s="57">
        <f t="shared" si="12"/>
        <v>0.65</v>
      </c>
      <c r="P15" s="57">
        <f t="shared" si="13"/>
        <v>4.1073772365817947</v>
      </c>
      <c r="Q15" s="57">
        <f t="shared" si="13"/>
        <v>12.495524480279872</v>
      </c>
      <c r="R15" s="57">
        <f t="shared" si="14"/>
        <v>4.1296089239957832</v>
      </c>
      <c r="S15" s="57">
        <f t="shared" si="14"/>
        <v>12.509467022852935</v>
      </c>
      <c r="T15" s="57">
        <f t="shared" si="15"/>
        <v>-6.0936090957450375</v>
      </c>
      <c r="U15" s="57">
        <f t="shared" si="16"/>
        <v>-4.9028201545630887</v>
      </c>
      <c r="V15" s="57">
        <f t="shared" si="17"/>
        <v>-5.132383280945211</v>
      </c>
      <c r="W15" s="57">
        <f t="shared" si="18"/>
        <v>-4.1073772365817947</v>
      </c>
      <c r="X15" s="57">
        <f t="shared" si="19"/>
        <v>-5.1659206652004439</v>
      </c>
      <c r="Y15" s="57">
        <f t="shared" si="20"/>
        <v>-4.1296089239957832</v>
      </c>
      <c r="Z15" s="57">
        <f t="shared" si="21"/>
        <v>-2.9875869488647733</v>
      </c>
      <c r="AA15" s="57">
        <f t="shared" si="22"/>
        <v>6.0936090957450375</v>
      </c>
      <c r="AB15" s="55"/>
    </row>
    <row r="16" spans="1:28" x14ac:dyDescent="0.25">
      <c r="A16" s="57">
        <v>8</v>
      </c>
      <c r="B16" s="57">
        <f t="shared" si="2"/>
        <v>0.79999999999999993</v>
      </c>
      <c r="C16" s="57">
        <f t="shared" si="3"/>
        <v>-0.48630623640875348</v>
      </c>
      <c r="D16" s="57">
        <f t="shared" si="4"/>
        <v>-0.39002078902033599</v>
      </c>
      <c r="E16" s="57">
        <f t="shared" si="5"/>
        <v>-0.44885650332943783</v>
      </c>
      <c r="F16" s="57">
        <f t="shared" si="6"/>
        <v>-0.36570547719989827</v>
      </c>
      <c r="G16" s="57">
        <f t="shared" si="7"/>
        <v>-0.45160162884201038</v>
      </c>
      <c r="H16" s="57">
        <f t="shared" si="8"/>
        <v>-0.3675779638538641</v>
      </c>
      <c r="I16" s="57">
        <f t="shared" si="9"/>
        <v>-0.23128405354958473</v>
      </c>
      <c r="J16" s="57">
        <f t="shared" si="10"/>
        <v>0.53146639929295458</v>
      </c>
      <c r="K16" s="57">
        <f t="shared" si="11"/>
        <v>3.4804567978198202</v>
      </c>
      <c r="L16" s="57">
        <f t="shared" si="11"/>
        <v>12.247872484151987</v>
      </c>
      <c r="M16" s="57">
        <f t="shared" si="0"/>
        <v>-4.2628191046297115</v>
      </c>
      <c r="N16" s="57">
        <f t="shared" si="1"/>
        <v>-3.4804567978198202</v>
      </c>
      <c r="O16" s="57">
        <f t="shared" si="12"/>
        <v>0.75</v>
      </c>
      <c r="P16" s="57">
        <f t="shared" si="13"/>
        <v>3.6570547719989825</v>
      </c>
      <c r="Q16" s="57">
        <f t="shared" si="13"/>
        <v>12.273715634947637</v>
      </c>
      <c r="R16" s="57">
        <f t="shared" si="14"/>
        <v>3.6757796385386405</v>
      </c>
      <c r="S16" s="57">
        <f t="shared" si="14"/>
        <v>12.285873290857856</v>
      </c>
      <c r="T16" s="57">
        <f t="shared" si="15"/>
        <v>-5.3146639929295452</v>
      </c>
      <c r="U16" s="57">
        <f t="shared" si="16"/>
        <v>-4.3518095190453696</v>
      </c>
      <c r="V16" s="57">
        <f t="shared" si="17"/>
        <v>-4.4885650332943783</v>
      </c>
      <c r="W16" s="57">
        <f t="shared" si="18"/>
        <v>-3.6570547719989825</v>
      </c>
      <c r="X16" s="57">
        <f t="shared" si="19"/>
        <v>-4.5160162884201034</v>
      </c>
      <c r="Y16" s="57">
        <f t="shared" si="20"/>
        <v>-3.6757796385386405</v>
      </c>
      <c r="Z16" s="57">
        <f t="shared" si="21"/>
        <v>-2.3128405354958472</v>
      </c>
      <c r="AA16" s="57">
        <f t="shared" si="22"/>
        <v>5.3146639929295452</v>
      </c>
      <c r="AB16" s="55"/>
    </row>
    <row r="17" spans="1:28" x14ac:dyDescent="0.25">
      <c r="A17" s="57">
        <v>9</v>
      </c>
      <c r="B17" s="57">
        <f t="shared" si="2"/>
        <v>0.89999999999999991</v>
      </c>
      <c r="C17" s="57">
        <f t="shared" si="3"/>
        <v>-0.42628191046297115</v>
      </c>
      <c r="D17" s="57">
        <f t="shared" si="4"/>
        <v>-0.34804567978198203</v>
      </c>
      <c r="E17" s="57">
        <f t="shared" si="5"/>
        <v>-0.39449080223723487</v>
      </c>
      <c r="F17" s="57">
        <f t="shared" si="6"/>
        <v>-0.32673158425883347</v>
      </c>
      <c r="G17" s="57">
        <f t="shared" si="7"/>
        <v>-0.3967599009476046</v>
      </c>
      <c r="H17" s="57">
        <f t="shared" si="8"/>
        <v>-0.32832113967012028</v>
      </c>
      <c r="I17" s="57">
        <f t="shared" si="9"/>
        <v>-0.18066197529650485</v>
      </c>
      <c r="J17" s="57">
        <f t="shared" si="10"/>
        <v>0.46595790055773167</v>
      </c>
      <c r="K17" s="57">
        <f t="shared" si="11"/>
        <v>3.1155492491316279</v>
      </c>
      <c r="L17" s="57">
        <f t="shared" si="11"/>
        <v>12.049173612971627</v>
      </c>
      <c r="M17" s="57">
        <f t="shared" si="0"/>
        <v>-3.7539793802550383</v>
      </c>
      <c r="N17" s="57">
        <f t="shared" si="1"/>
        <v>-3.1155492491316279</v>
      </c>
      <c r="O17" s="57">
        <f t="shared" si="12"/>
        <v>0.85</v>
      </c>
      <c r="P17" s="57">
        <f t="shared" si="13"/>
        <v>3.2673158425883346</v>
      </c>
      <c r="Q17" s="57">
        <f t="shared" si="13"/>
        <v>12.073849644260996</v>
      </c>
      <c r="R17" s="57">
        <f t="shared" si="14"/>
        <v>3.2832113967012027</v>
      </c>
      <c r="S17" s="57">
        <f t="shared" si="14"/>
        <v>12.08450669202257</v>
      </c>
      <c r="T17" s="57">
        <f t="shared" si="15"/>
        <v>-4.6595790055773163</v>
      </c>
      <c r="U17" s="57">
        <f t="shared" si="16"/>
        <v>-3.877216698767425</v>
      </c>
      <c r="V17" s="57">
        <f t="shared" si="17"/>
        <v>-3.9449080223723483</v>
      </c>
      <c r="W17" s="57">
        <f t="shared" si="18"/>
        <v>-3.2673158425883346</v>
      </c>
      <c r="X17" s="57">
        <f t="shared" si="19"/>
        <v>-3.9675990094760456</v>
      </c>
      <c r="Y17" s="57">
        <f t="shared" si="20"/>
        <v>-3.2832113967012027</v>
      </c>
      <c r="Z17" s="57">
        <f t="shared" si="21"/>
        <v>-1.8066197529650485</v>
      </c>
      <c r="AA17" s="57">
        <f t="shared" si="22"/>
        <v>4.6595790055773163</v>
      </c>
      <c r="AB17" s="55"/>
    </row>
    <row r="18" spans="1:28" x14ac:dyDescent="0.25">
      <c r="A18" s="57">
        <v>10</v>
      </c>
      <c r="B18" s="57">
        <f t="shared" si="2"/>
        <v>0.99999999999999989</v>
      </c>
      <c r="C18" s="57">
        <f t="shared" si="3"/>
        <v>-0.37539793802550386</v>
      </c>
      <c r="D18" s="57">
        <f t="shared" si="4"/>
        <v>-0.31155492491316283</v>
      </c>
      <c r="E18" s="57">
        <f t="shared" si="5"/>
        <v>-0.34822083250850239</v>
      </c>
      <c r="F18" s="57">
        <f t="shared" si="6"/>
        <v>-0.2927850280118876</v>
      </c>
      <c r="G18" s="57">
        <f t="shared" si="7"/>
        <v>-0.35011302543736522</v>
      </c>
      <c r="H18" s="57">
        <f t="shared" si="8"/>
        <v>-0.29414388328773766</v>
      </c>
      <c r="I18" s="57">
        <f t="shared" si="9"/>
        <v>-0.14223398221753267</v>
      </c>
      <c r="J18" s="57">
        <f t="shared" si="10"/>
        <v>0.41040924056924039</v>
      </c>
      <c r="K18" s="57">
        <f t="shared" si="11"/>
        <v>2.7964993097758324</v>
      </c>
      <c r="L18" s="57">
        <f t="shared" si="11"/>
        <v>11.870006361814431</v>
      </c>
      <c r="M18" s="57">
        <f t="shared" si="0"/>
        <v>-3.3194464597848796</v>
      </c>
      <c r="N18" s="57">
        <f t="shared" si="1"/>
        <v>-2.7964993097758324</v>
      </c>
      <c r="O18" s="57">
        <f t="shared" si="12"/>
        <v>0.95</v>
      </c>
      <c r="P18" s="57">
        <f t="shared" si="13"/>
        <v>2.9278502801188759</v>
      </c>
      <c r="Q18" s="57">
        <f t="shared" si="13"/>
        <v>11.893396150515045</v>
      </c>
      <c r="R18" s="57">
        <f t="shared" si="14"/>
        <v>2.9414388328773766</v>
      </c>
      <c r="S18" s="57">
        <f t="shared" si="14"/>
        <v>11.902781098965683</v>
      </c>
      <c r="T18" s="57">
        <f t="shared" si="15"/>
        <v>-4.1040924056924037</v>
      </c>
      <c r="U18" s="57">
        <f t="shared" si="16"/>
        <v>-3.4656622745689933</v>
      </c>
      <c r="V18" s="57">
        <f t="shared" si="17"/>
        <v>-3.4822083250850238</v>
      </c>
      <c r="W18" s="57">
        <f t="shared" si="18"/>
        <v>-2.9278502801188759</v>
      </c>
      <c r="X18" s="57">
        <f t="shared" si="19"/>
        <v>-3.5011302543736518</v>
      </c>
      <c r="Y18" s="57">
        <f t="shared" si="20"/>
        <v>-2.9414388328773766</v>
      </c>
      <c r="Z18" s="57">
        <f t="shared" si="21"/>
        <v>-1.4223398221753267</v>
      </c>
      <c r="AA18" s="57">
        <f t="shared" si="22"/>
        <v>4.1040924056924037</v>
      </c>
      <c r="AB18" s="55"/>
    </row>
    <row r="19" spans="1:28" x14ac:dyDescent="0.25">
      <c r="A19" s="57">
        <v>11</v>
      </c>
      <c r="B19" s="57">
        <f t="shared" si="2"/>
        <v>1.0999999999999999</v>
      </c>
      <c r="C19" s="57">
        <f t="shared" si="3"/>
        <v>-0.331944645978488</v>
      </c>
      <c r="D19" s="57">
        <f t="shared" si="4"/>
        <v>-0.27964993097758323</v>
      </c>
      <c r="E19" s="57">
        <f t="shared" si="5"/>
        <v>-0.30856558722936583</v>
      </c>
      <c r="F19" s="57">
        <f t="shared" si="6"/>
        <v>-0.26305269867865888</v>
      </c>
      <c r="G19" s="57">
        <f t="shared" si="7"/>
        <v>-0.31015605763589249</v>
      </c>
      <c r="H19" s="57">
        <f t="shared" si="8"/>
        <v>-0.26422165161611494</v>
      </c>
      <c r="I19" s="57">
        <f t="shared" si="9"/>
        <v>-0.11275924142316351</v>
      </c>
      <c r="J19" s="57">
        <f t="shared" si="10"/>
        <v>0.36296025174207724</v>
      </c>
      <c r="K19" s="57">
        <f t="shared" si="11"/>
        <v>2.516141446920471</v>
      </c>
      <c r="L19" s="57">
        <f t="shared" si="11"/>
        <v>11.708133298510255</v>
      </c>
      <c r="M19" s="57">
        <f t="shared" si="0"/>
        <v>-2.9459319458451341</v>
      </c>
      <c r="N19" s="57">
        <f t="shared" si="1"/>
        <v>-2.516141446920471</v>
      </c>
      <c r="O19" s="57">
        <f t="shared" si="12"/>
        <v>1.0499999999999998</v>
      </c>
      <c r="P19" s="57">
        <f t="shared" si="13"/>
        <v>2.6305269867865886</v>
      </c>
      <c r="Q19" s="57">
        <f t="shared" si="13"/>
        <v>11.730181396325639</v>
      </c>
      <c r="R19" s="57">
        <f t="shared" si="14"/>
        <v>2.6422165161611493</v>
      </c>
      <c r="S19" s="57">
        <f t="shared" si="14"/>
        <v>11.738480012475101</v>
      </c>
      <c r="T19" s="57">
        <f t="shared" si="15"/>
        <v>-3.6296025174207722</v>
      </c>
      <c r="U19" s="57">
        <f t="shared" si="16"/>
        <v>-3.106655367411725</v>
      </c>
      <c r="V19" s="57">
        <f t="shared" si="17"/>
        <v>-3.0856558722936582</v>
      </c>
      <c r="W19" s="57">
        <f t="shared" si="18"/>
        <v>-2.6305269867865886</v>
      </c>
      <c r="X19" s="57">
        <f t="shared" si="19"/>
        <v>-3.1015605763589247</v>
      </c>
      <c r="Y19" s="57">
        <f t="shared" si="20"/>
        <v>-2.6422165161611493</v>
      </c>
      <c r="Z19" s="57">
        <f t="shared" si="21"/>
        <v>-1.1275924142316351</v>
      </c>
      <c r="AA19" s="57">
        <f t="shared" si="22"/>
        <v>3.6296025174207722</v>
      </c>
      <c r="AB19" s="55"/>
    </row>
    <row r="20" spans="1:28" x14ac:dyDescent="0.25">
      <c r="A20" s="57">
        <v>12</v>
      </c>
      <c r="B20" s="57">
        <f t="shared" si="2"/>
        <v>1.2</v>
      </c>
      <c r="C20" s="57">
        <f t="shared" si="3"/>
        <v>-0.29459319458451344</v>
      </c>
      <c r="D20" s="57">
        <f t="shared" si="4"/>
        <v>-0.25161414469204713</v>
      </c>
      <c r="E20" s="57">
        <f t="shared" si="5"/>
        <v>-0.27436733827562931</v>
      </c>
      <c r="F20" s="57">
        <f t="shared" si="6"/>
        <v>-0.23688448496282144</v>
      </c>
      <c r="G20" s="57">
        <f t="shared" si="7"/>
        <v>-0.27571385679837912</v>
      </c>
      <c r="H20" s="57">
        <f t="shared" si="8"/>
        <v>-0.23789577777826565</v>
      </c>
      <c r="I20" s="57">
        <f t="shared" si="9"/>
        <v>-8.9943689208138652E-2</v>
      </c>
      <c r="J20" s="57">
        <f t="shared" si="10"/>
        <v>0.32216458026435135</v>
      </c>
      <c r="K20" s="57">
        <f t="shared" si="11"/>
        <v>2.2686915679303596</v>
      </c>
      <c r="L20" s="57">
        <f t="shared" si="11"/>
        <v>11.561631616858611</v>
      </c>
      <c r="M20" s="57">
        <f t="shared" si="0"/>
        <v>-2.6229776160684182</v>
      </c>
      <c r="N20" s="57">
        <f t="shared" si="1"/>
        <v>-2.2686915679303596</v>
      </c>
      <c r="O20" s="57">
        <f t="shared" si="12"/>
        <v>1.1499999999999999</v>
      </c>
      <c r="P20" s="57">
        <f t="shared" si="13"/>
        <v>2.3688448496282142</v>
      </c>
      <c r="Q20" s="57">
        <f t="shared" si="13"/>
        <v>11.582326226164231</v>
      </c>
      <c r="R20" s="57">
        <f t="shared" si="14"/>
        <v>2.3789577777826563</v>
      </c>
      <c r="S20" s="57">
        <f t="shared" si="14"/>
        <v>11.589691056028844</v>
      </c>
      <c r="T20" s="57">
        <f t="shared" si="15"/>
        <v>-3.2216458026435131</v>
      </c>
      <c r="U20" s="57">
        <f t="shared" si="16"/>
        <v>-2.79185530371885</v>
      </c>
      <c r="V20" s="57">
        <f t="shared" si="17"/>
        <v>-2.7436733827562931</v>
      </c>
      <c r="W20" s="57">
        <f t="shared" si="18"/>
        <v>-2.3688448496282142</v>
      </c>
      <c r="X20" s="57">
        <f t="shared" si="19"/>
        <v>-2.757138567983791</v>
      </c>
      <c r="Y20" s="57">
        <f t="shared" si="20"/>
        <v>-2.3789577777826563</v>
      </c>
      <c r="Z20" s="57">
        <f t="shared" si="21"/>
        <v>-0.89943689208138644</v>
      </c>
      <c r="AA20" s="57">
        <f t="shared" si="22"/>
        <v>3.2216458026435131</v>
      </c>
      <c r="AB20" s="55"/>
    </row>
    <row r="21" spans="1:28" x14ac:dyDescent="0.25">
      <c r="A21" s="57">
        <v>13</v>
      </c>
      <c r="B21" s="57">
        <f t="shared" si="2"/>
        <v>1.3</v>
      </c>
      <c r="C21" s="57">
        <f t="shared" si="3"/>
        <v>-0.26229776160684182</v>
      </c>
      <c r="D21" s="57">
        <f t="shared" si="4"/>
        <v>-0.22686915679303599</v>
      </c>
      <c r="E21" s="57">
        <f t="shared" si="5"/>
        <v>-0.24471009860352924</v>
      </c>
      <c r="F21" s="57">
        <f t="shared" si="6"/>
        <v>-0.21375426871269387</v>
      </c>
      <c r="G21" s="57">
        <f t="shared" si="7"/>
        <v>-0.24585757857719204</v>
      </c>
      <c r="H21" s="57">
        <f t="shared" si="8"/>
        <v>-0.21463365186285951</v>
      </c>
      <c r="I21" s="57">
        <f t="shared" si="9"/>
        <v>-7.2138270901669452E-2</v>
      </c>
      <c r="J21" s="57">
        <f t="shared" si="10"/>
        <v>0.28688351946456103</v>
      </c>
      <c r="K21" s="57">
        <f t="shared" si="11"/>
        <v>2.0494296701187009</v>
      </c>
      <c r="L21" s="57">
        <f t="shared" si="11"/>
        <v>11.428838037112014</v>
      </c>
      <c r="M21" s="57">
        <f t="shared" si="0"/>
        <v>-2.3422599768238537</v>
      </c>
      <c r="N21" s="57">
        <f t="shared" si="1"/>
        <v>-2.0494296701187009</v>
      </c>
      <c r="O21" s="57">
        <f t="shared" si="12"/>
        <v>1.25</v>
      </c>
      <c r="P21" s="57">
        <f t="shared" si="13"/>
        <v>2.1375426871269387</v>
      </c>
      <c r="Q21" s="57">
        <f t="shared" si="13"/>
        <v>11.448197038462093</v>
      </c>
      <c r="R21" s="57">
        <f t="shared" si="14"/>
        <v>2.146336518628595</v>
      </c>
      <c r="S21" s="57">
        <f t="shared" si="14"/>
        <v>11.454754482502263</v>
      </c>
      <c r="T21" s="57">
        <f t="shared" si="15"/>
        <v>-2.8688351946456101</v>
      </c>
      <c r="U21" s="57">
        <f t="shared" si="16"/>
        <v>-2.5145491465075516</v>
      </c>
      <c r="V21" s="57">
        <f t="shared" si="17"/>
        <v>-2.4471009860352924</v>
      </c>
      <c r="W21" s="57">
        <f t="shared" si="18"/>
        <v>-2.1375426871269387</v>
      </c>
      <c r="X21" s="57">
        <f t="shared" si="19"/>
        <v>-2.4585757857719202</v>
      </c>
      <c r="Y21" s="57">
        <f t="shared" si="20"/>
        <v>-2.146336518628595</v>
      </c>
      <c r="Z21" s="57">
        <f t="shared" si="21"/>
        <v>-0.72138270901669455</v>
      </c>
      <c r="AA21" s="57">
        <f t="shared" si="22"/>
        <v>2.8688351946456101</v>
      </c>
      <c r="AB21" s="55"/>
    </row>
    <row r="22" spans="1:28" x14ac:dyDescent="0.25">
      <c r="A22" s="57">
        <v>14</v>
      </c>
      <c r="B22" s="57">
        <f t="shared" si="2"/>
        <v>1.4000000000000001</v>
      </c>
      <c r="C22" s="57">
        <f t="shared" si="3"/>
        <v>-0.23422599768238539</v>
      </c>
      <c r="D22" s="57">
        <f t="shared" si="4"/>
        <v>-0.20494296701187009</v>
      </c>
      <c r="E22" s="57">
        <f t="shared" si="5"/>
        <v>-0.21886126916533</v>
      </c>
      <c r="F22" s="57">
        <f t="shared" si="6"/>
        <v>-0.19323166712775083</v>
      </c>
      <c r="G22" s="57">
        <f t="shared" si="7"/>
        <v>-0.21984500145363445</v>
      </c>
      <c r="H22" s="57">
        <f t="shared" si="8"/>
        <v>-0.19399990355360361</v>
      </c>
      <c r="I22" s="57">
        <f t="shared" si="9"/>
        <v>-5.8141199331144922E-2</v>
      </c>
      <c r="J22" s="57">
        <f t="shared" si="10"/>
        <v>0.2562104978277488</v>
      </c>
      <c r="K22" s="57">
        <f t="shared" si="11"/>
        <v>1.8544663804101245</v>
      </c>
      <c r="L22" s="57">
        <f t="shared" si="11"/>
        <v>11.308305435354209</v>
      </c>
      <c r="M22" s="57">
        <f t="shared" si="0"/>
        <v>-2.0970872249273458</v>
      </c>
      <c r="N22" s="57">
        <f t="shared" si="1"/>
        <v>-1.8544663804101245</v>
      </c>
      <c r="O22" s="57">
        <f t="shared" si="12"/>
        <v>1.35</v>
      </c>
      <c r="P22" s="57">
        <f t="shared" si="13"/>
        <v>1.9323166712775082</v>
      </c>
      <c r="Q22" s="57">
        <f t="shared" si="13"/>
        <v>11.326366553606078</v>
      </c>
      <c r="R22" s="57">
        <f t="shared" si="14"/>
        <v>1.9399990355360359</v>
      </c>
      <c r="S22" s="57">
        <f t="shared" si="14"/>
        <v>11.332222203548138</v>
      </c>
      <c r="T22" s="57">
        <f t="shared" si="15"/>
        <v>-2.5621049782774881</v>
      </c>
      <c r="U22" s="57">
        <f t="shared" si="16"/>
        <v>-2.2692746715723353</v>
      </c>
      <c r="V22" s="57">
        <f t="shared" si="17"/>
        <v>-2.1886126916533</v>
      </c>
      <c r="W22" s="57">
        <f t="shared" si="18"/>
        <v>-1.9323166712775082</v>
      </c>
      <c r="X22" s="57">
        <f t="shared" si="19"/>
        <v>-2.1984500145363444</v>
      </c>
      <c r="Y22" s="57">
        <f t="shared" si="20"/>
        <v>-1.9399990355360359</v>
      </c>
      <c r="Z22" s="57">
        <f t="shared" si="21"/>
        <v>-0.58141199331144922</v>
      </c>
      <c r="AA22" s="57">
        <f t="shared" si="22"/>
        <v>2.5621049782774881</v>
      </c>
      <c r="AB22" s="55"/>
    </row>
    <row r="23" spans="1:28" x14ac:dyDescent="0.25">
      <c r="A23" s="57">
        <v>15</v>
      </c>
      <c r="B23" s="57">
        <f t="shared" si="2"/>
        <v>1.5000000000000002</v>
      </c>
      <c r="C23" s="57">
        <f t="shared" si="3"/>
        <v>-0.20970872249273459</v>
      </c>
      <c r="D23" s="57">
        <f t="shared" si="4"/>
        <v>-0.18544663804101247</v>
      </c>
      <c r="E23" s="57">
        <f t="shared" si="5"/>
        <v>-0.19622917272655538</v>
      </c>
      <c r="F23" s="57">
        <f t="shared" si="6"/>
        <v>-0.17496120191637574</v>
      </c>
      <c r="G23" s="57">
        <f t="shared" si="7"/>
        <v>-0.19707715828576866</v>
      </c>
      <c r="H23" s="57">
        <f t="shared" si="8"/>
        <v>-0.17563517940468468</v>
      </c>
      <c r="I23" s="57">
        <f t="shared" si="9"/>
        <v>-4.7065781170871138E-2</v>
      </c>
      <c r="J23" s="57">
        <f t="shared" si="10"/>
        <v>0.22941643832131145</v>
      </c>
      <c r="K23" s="57">
        <f t="shared" si="11"/>
        <v>1.6805685194620821</v>
      </c>
      <c r="L23" s="57">
        <f t="shared" si="11"/>
        <v>11.198768274960571</v>
      </c>
      <c r="M23" s="57">
        <f t="shared" si="0"/>
        <v>-1.8820297419649423</v>
      </c>
      <c r="N23" s="57">
        <f t="shared" si="1"/>
        <v>-1.6805685194620821</v>
      </c>
      <c r="O23" s="57">
        <f t="shared" si="12"/>
        <v>1.4500000000000002</v>
      </c>
      <c r="P23" s="57">
        <f t="shared" si="13"/>
        <v>1.7496120191637572</v>
      </c>
      <c r="Q23" s="57">
        <f t="shared" si="13"/>
        <v>11.215582116333703</v>
      </c>
      <c r="R23" s="57">
        <f t="shared" si="14"/>
        <v>1.7563517940468467</v>
      </c>
      <c r="S23" s="57">
        <f t="shared" si="14"/>
        <v>11.220824834396021</v>
      </c>
      <c r="T23" s="57">
        <f t="shared" si="15"/>
        <v>-2.2941643832131144</v>
      </c>
      <c r="U23" s="57">
        <f t="shared" si="16"/>
        <v>-2.0515435386958929</v>
      </c>
      <c r="V23" s="57">
        <f t="shared" si="17"/>
        <v>-1.9622917272655538</v>
      </c>
      <c r="W23" s="57">
        <f t="shared" si="18"/>
        <v>-1.7496120191637572</v>
      </c>
      <c r="X23" s="57">
        <f t="shared" si="19"/>
        <v>-1.9707715828576864</v>
      </c>
      <c r="Y23" s="57">
        <f t="shared" si="20"/>
        <v>-1.7563517940468467</v>
      </c>
      <c r="Z23" s="57">
        <f t="shared" si="21"/>
        <v>-0.47065781170871135</v>
      </c>
      <c r="AA23" s="57">
        <f t="shared" si="22"/>
        <v>2.2941643832131144</v>
      </c>
      <c r="AB23" s="55"/>
    </row>
    <row r="24" spans="1:28" x14ac:dyDescent="0.25">
      <c r="A24" s="57">
        <v>16</v>
      </c>
      <c r="B24" s="57">
        <f t="shared" si="2"/>
        <v>1.6000000000000003</v>
      </c>
      <c r="C24" s="57">
        <f t="shared" si="3"/>
        <v>-0.18820297419649423</v>
      </c>
      <c r="D24" s="57">
        <f t="shared" si="4"/>
        <v>-0.16805685194620823</v>
      </c>
      <c r="E24" s="57">
        <f t="shared" si="5"/>
        <v>-0.1763316834371921</v>
      </c>
      <c r="F24" s="57">
        <f t="shared" si="6"/>
        <v>-0.15864670323638352</v>
      </c>
      <c r="G24" s="57">
        <f t="shared" si="7"/>
        <v>-0.17706633870951621</v>
      </c>
      <c r="H24" s="57">
        <f t="shared" si="8"/>
        <v>-0.15924026777434863</v>
      </c>
      <c r="I24" s="57">
        <f t="shared" si="9"/>
        <v>-3.8250486557853916E-2</v>
      </c>
      <c r="J24" s="57">
        <f t="shared" si="10"/>
        <v>0.20590960806744585</v>
      </c>
      <c r="K24" s="57">
        <f t="shared" si="11"/>
        <v>1.5250269352874546</v>
      </c>
      <c r="L24" s="57">
        <f t="shared" si="11"/>
        <v>11.0991147439772</v>
      </c>
      <c r="M24" s="57">
        <f t="shared" si="0"/>
        <v>-1.692644894241135</v>
      </c>
      <c r="N24" s="57">
        <f t="shared" si="1"/>
        <v>-1.5250269352874546</v>
      </c>
      <c r="O24" s="57">
        <f t="shared" si="12"/>
        <v>1.5500000000000003</v>
      </c>
      <c r="P24" s="57">
        <f t="shared" si="13"/>
        <v>1.586467032363835</v>
      </c>
      <c r="Q24" s="57">
        <f t="shared" si="13"/>
        <v>11.114739848987467</v>
      </c>
      <c r="R24" s="57">
        <f t="shared" si="14"/>
        <v>1.5924026777434861</v>
      </c>
      <c r="S24" s="57">
        <f t="shared" si="14"/>
        <v>11.11944492334238</v>
      </c>
      <c r="T24" s="57">
        <f t="shared" si="15"/>
        <v>-2.0590960806744585</v>
      </c>
      <c r="U24" s="57">
        <f t="shared" si="16"/>
        <v>-1.8576348581715982</v>
      </c>
      <c r="V24" s="57">
        <f t="shared" si="17"/>
        <v>-1.763316834371921</v>
      </c>
      <c r="W24" s="57">
        <f t="shared" si="18"/>
        <v>-1.586467032363835</v>
      </c>
      <c r="X24" s="57">
        <f t="shared" si="19"/>
        <v>-1.770663387095162</v>
      </c>
      <c r="Y24" s="57">
        <f t="shared" si="20"/>
        <v>-1.5924026777434861</v>
      </c>
      <c r="Z24" s="57">
        <f t="shared" si="21"/>
        <v>-0.38250486557853913</v>
      </c>
      <c r="AA24" s="57">
        <f t="shared" si="22"/>
        <v>2.0590960806744585</v>
      </c>
      <c r="AB24" s="55"/>
    </row>
    <row r="25" spans="1:28" x14ac:dyDescent="0.25">
      <c r="A25" s="57">
        <v>17</v>
      </c>
      <c r="B25" s="57">
        <f t="shared" si="2"/>
        <v>1.7000000000000004</v>
      </c>
      <c r="C25" s="57">
        <f t="shared" si="3"/>
        <v>-0.16926448942411351</v>
      </c>
      <c r="D25" s="57">
        <f t="shared" si="4"/>
        <v>-0.15250269352874546</v>
      </c>
      <c r="E25" s="57">
        <f t="shared" si="5"/>
        <v>-0.15877273912283252</v>
      </c>
      <c r="F25" s="57">
        <f t="shared" si="6"/>
        <v>-0.14403946905753981</v>
      </c>
      <c r="G25" s="57">
        <f t="shared" si="7"/>
        <v>-0.15941215867773803</v>
      </c>
      <c r="H25" s="57">
        <f t="shared" si="8"/>
        <v>-0.14456405657260382</v>
      </c>
      <c r="I25" s="57">
        <f t="shared" si="9"/>
        <v>-3.1196773041905108E-2</v>
      </c>
      <c r="J25" s="57">
        <f t="shared" si="10"/>
        <v>0.18520570529188729</v>
      </c>
      <c r="K25" s="57">
        <f t="shared" si="11"/>
        <v>1.3855550922762614</v>
      </c>
      <c r="L25" s="57">
        <f t="shared" si="11"/>
        <v>11.008364070727676</v>
      </c>
      <c r="M25" s="57">
        <f t="shared" si="0"/>
        <v>-1.5252694895827765</v>
      </c>
      <c r="N25" s="57">
        <f t="shared" si="1"/>
        <v>-1.3855550922762614</v>
      </c>
      <c r="O25" s="57">
        <f t="shared" si="12"/>
        <v>1.6500000000000004</v>
      </c>
      <c r="P25" s="57">
        <f t="shared" si="13"/>
        <v>1.4403946905753979</v>
      </c>
      <c r="Q25" s="57">
        <f t="shared" si="13"/>
        <v>11.022863397212827</v>
      </c>
      <c r="R25" s="57">
        <f t="shared" si="14"/>
        <v>1.4456405657260383</v>
      </c>
      <c r="S25" s="57">
        <f t="shared" si="14"/>
        <v>11.027095009448431</v>
      </c>
      <c r="T25" s="57">
        <f t="shared" si="15"/>
        <v>-1.8520570529188729</v>
      </c>
      <c r="U25" s="57">
        <f t="shared" si="16"/>
        <v>-1.6844390939651925</v>
      </c>
      <c r="V25" s="57">
        <f t="shared" si="17"/>
        <v>-1.5877273912283252</v>
      </c>
      <c r="W25" s="57">
        <f t="shared" si="18"/>
        <v>-1.4403946905753979</v>
      </c>
      <c r="X25" s="57">
        <f t="shared" si="19"/>
        <v>-1.5941215867773801</v>
      </c>
      <c r="Y25" s="57">
        <f t="shared" si="20"/>
        <v>-1.4456405657260383</v>
      </c>
      <c r="Z25" s="57">
        <f t="shared" si="21"/>
        <v>-0.31196773041905107</v>
      </c>
      <c r="AA25" s="57">
        <f t="shared" si="22"/>
        <v>1.8520570529188729</v>
      </c>
      <c r="AB25" s="55"/>
    </row>
    <row r="26" spans="1:28" x14ac:dyDescent="0.25">
      <c r="A26" s="57">
        <v>18</v>
      </c>
      <c r="B26" s="57">
        <f t="shared" si="2"/>
        <v>1.8000000000000005</v>
      </c>
      <c r="C26" s="57">
        <f t="shared" si="3"/>
        <v>-0.15252694895827767</v>
      </c>
      <c r="D26" s="57">
        <f t="shared" si="4"/>
        <v>-0.13855550922762613</v>
      </c>
      <c r="E26" s="57">
        <f t="shared" si="5"/>
        <v>-0.14322454020047087</v>
      </c>
      <c r="F26" s="57">
        <f t="shared" si="6"/>
        <v>-0.13092916177971226</v>
      </c>
      <c r="G26" s="57">
        <f t="shared" si="7"/>
        <v>-0.14378344238466101</v>
      </c>
      <c r="H26" s="57">
        <f t="shared" si="8"/>
        <v>-0.1313942822176026</v>
      </c>
      <c r="I26" s="57">
        <f t="shared" si="9"/>
        <v>-2.5525469652465972E-2</v>
      </c>
      <c r="J26" s="57">
        <f t="shared" si="10"/>
        <v>0.16690529319674377</v>
      </c>
      <c r="K26" s="57">
        <f t="shared" si="11"/>
        <v>1.2602103616460936</v>
      </c>
      <c r="L26" s="57">
        <f t="shared" si="11"/>
        <v>10.925647886723425</v>
      </c>
      <c r="M26" s="57">
        <f t="shared" si="0"/>
        <v>-1.3768614674545605</v>
      </c>
      <c r="N26" s="57">
        <f t="shared" si="1"/>
        <v>-1.2602103616460936</v>
      </c>
      <c r="O26" s="57">
        <f t="shared" si="12"/>
        <v>1.7500000000000004</v>
      </c>
      <c r="P26" s="57">
        <f t="shared" si="13"/>
        <v>1.3092916177971226</v>
      </c>
      <c r="Q26" s="57">
        <f t="shared" si="13"/>
        <v>10.939086316113864</v>
      </c>
      <c r="R26" s="57">
        <f t="shared" si="14"/>
        <v>1.3139428221760259</v>
      </c>
      <c r="S26" s="57">
        <f t="shared" si="14"/>
        <v>10.942899489837821</v>
      </c>
      <c r="T26" s="57">
        <f t="shared" si="15"/>
        <v>-1.6690529319674376</v>
      </c>
      <c r="U26" s="57">
        <f t="shared" si="16"/>
        <v>-1.5293385346609223</v>
      </c>
      <c r="V26" s="57">
        <f t="shared" si="17"/>
        <v>-1.4322454020047086</v>
      </c>
      <c r="W26" s="57">
        <f t="shared" si="18"/>
        <v>-1.3092916177971226</v>
      </c>
      <c r="X26" s="57">
        <f t="shared" si="19"/>
        <v>-1.4378344238466101</v>
      </c>
      <c r="Y26" s="57">
        <f t="shared" si="20"/>
        <v>-1.3139428221760259</v>
      </c>
      <c r="Z26" s="57">
        <f t="shared" si="21"/>
        <v>-0.25525469652465971</v>
      </c>
      <c r="AA26" s="57">
        <f t="shared" si="22"/>
        <v>1.6690529319674376</v>
      </c>
      <c r="AB26" s="55"/>
    </row>
    <row r="27" spans="1:28" x14ac:dyDescent="0.25">
      <c r="A27" s="57">
        <v>19</v>
      </c>
      <c r="B27" s="57">
        <f t="shared" si="2"/>
        <v>1.9000000000000006</v>
      </c>
      <c r="C27" s="57">
        <f t="shared" si="3"/>
        <v>-0.13768614674545607</v>
      </c>
      <c r="D27" s="57">
        <f t="shared" si="4"/>
        <v>-0.12602103616460936</v>
      </c>
      <c r="E27" s="57">
        <f t="shared" si="5"/>
        <v>-0.12941390825374899</v>
      </c>
      <c r="F27" s="57">
        <f t="shared" si="6"/>
        <v>-0.11913672882733656</v>
      </c>
      <c r="G27" s="57">
        <f t="shared" si="7"/>
        <v>-0.12990435095296124</v>
      </c>
      <c r="H27" s="57">
        <f t="shared" si="8"/>
        <v>-0.1195503407519219</v>
      </c>
      <c r="I27" s="57">
        <f t="shared" si="9"/>
        <v>-2.0945773326096515E-2</v>
      </c>
      <c r="J27" s="57">
        <f t="shared" si="10"/>
        <v>0.15067658184075217</v>
      </c>
      <c r="K27" s="57">
        <f t="shared" si="11"/>
        <v>1.1473322885652648</v>
      </c>
      <c r="L27" s="57">
        <f t="shared" si="11"/>
        <v>10.850194787809697</v>
      </c>
      <c r="M27" s="57">
        <f t="shared" si="0"/>
        <v>-1.2448778817276607</v>
      </c>
      <c r="N27" s="57">
        <f t="shared" si="1"/>
        <v>-1.1473322885652648</v>
      </c>
      <c r="O27" s="57">
        <f t="shared" si="12"/>
        <v>1.8500000000000005</v>
      </c>
      <c r="P27" s="57">
        <f t="shared" si="13"/>
        <v>1.1913672882733655</v>
      </c>
      <c r="Q27" s="57">
        <f t="shared" si="13"/>
        <v>10.862637368641121</v>
      </c>
      <c r="R27" s="57">
        <f t="shared" si="14"/>
        <v>1.195503407519219</v>
      </c>
      <c r="S27" s="57">
        <f t="shared" si="14"/>
        <v>10.866079522309757</v>
      </c>
      <c r="T27" s="57">
        <f t="shared" si="15"/>
        <v>-1.5067658184075217</v>
      </c>
      <c r="U27" s="57">
        <f t="shared" si="16"/>
        <v>-1.3901147125990547</v>
      </c>
      <c r="V27" s="57">
        <f t="shared" si="17"/>
        <v>-1.2941390825374899</v>
      </c>
      <c r="W27" s="57">
        <f t="shared" si="18"/>
        <v>-1.1913672882733655</v>
      </c>
      <c r="X27" s="57">
        <f t="shared" si="19"/>
        <v>-1.2990435095296122</v>
      </c>
      <c r="Y27" s="57">
        <f t="shared" si="20"/>
        <v>-1.195503407519219</v>
      </c>
      <c r="Z27" s="57">
        <f t="shared" si="21"/>
        <v>-0.20945773326096515</v>
      </c>
      <c r="AA27" s="57">
        <f t="shared" si="22"/>
        <v>1.5067658184075217</v>
      </c>
      <c r="AB27" s="55"/>
    </row>
    <row r="28" spans="1:28" x14ac:dyDescent="0.25">
      <c r="A28" s="57">
        <v>20</v>
      </c>
      <c r="B28" s="57">
        <f t="shared" si="2"/>
        <v>2.0000000000000004</v>
      </c>
      <c r="C28" s="57">
        <f t="shared" si="3"/>
        <v>-0.12448778817276607</v>
      </c>
      <c r="D28" s="57">
        <f t="shared" si="4"/>
        <v>-0.11473322885652648</v>
      </c>
      <c r="E28" s="57">
        <f t="shared" si="5"/>
        <v>-0.11711172594540904</v>
      </c>
      <c r="F28" s="57">
        <f t="shared" si="6"/>
        <v>-0.10850883944788819</v>
      </c>
      <c r="G28" s="57">
        <f t="shared" si="7"/>
        <v>-0.11754365364874836</v>
      </c>
      <c r="H28" s="57">
        <f t="shared" si="8"/>
        <v>-0.10887764255925603</v>
      </c>
      <c r="I28" s="57">
        <f t="shared" si="9"/>
        <v>-1.7232942232518981E-2</v>
      </c>
      <c r="J28" s="57">
        <f t="shared" si="10"/>
        <v>0.13624215353764091</v>
      </c>
      <c r="K28" s="57">
        <f t="shared" si="11"/>
        <v>1.0454937069663315</v>
      </c>
      <c r="L28" s="57">
        <f t="shared" si="11"/>
        <v>10.781317447920834</v>
      </c>
      <c r="M28" s="57">
        <f t="shared" si="0"/>
        <v>-1.1271799544607541</v>
      </c>
      <c r="N28" s="57">
        <f t="shared" si="1"/>
        <v>-1.0454937069663315</v>
      </c>
      <c r="O28" s="57">
        <f t="shared" si="12"/>
        <v>1.9500000000000006</v>
      </c>
      <c r="P28" s="57">
        <f t="shared" si="13"/>
        <v>1.0850883944788818</v>
      </c>
      <c r="Q28" s="57">
        <f t="shared" si="13"/>
        <v>10.792828173381434</v>
      </c>
      <c r="R28" s="57">
        <f t="shared" si="14"/>
        <v>1.0887764255925603</v>
      </c>
      <c r="S28" s="57">
        <f t="shared" si="14"/>
        <v>10.795940368085752</v>
      </c>
      <c r="T28" s="57">
        <f t="shared" si="15"/>
        <v>-1.3624215353764091</v>
      </c>
      <c r="U28" s="57">
        <f t="shared" si="16"/>
        <v>-1.2648759422140132</v>
      </c>
      <c r="V28" s="57">
        <f t="shared" si="17"/>
        <v>-1.1711172594540904</v>
      </c>
      <c r="W28" s="57">
        <f t="shared" si="18"/>
        <v>-1.0850883944788818</v>
      </c>
      <c r="X28" s="57">
        <f t="shared" si="19"/>
        <v>-1.1754365364874835</v>
      </c>
      <c r="Y28" s="57">
        <f t="shared" si="20"/>
        <v>-1.0887764255925603</v>
      </c>
      <c r="Z28" s="57">
        <f t="shared" si="21"/>
        <v>-0.1723294223251898</v>
      </c>
      <c r="AA28" s="57">
        <f t="shared" si="22"/>
        <v>1.3624215353764091</v>
      </c>
      <c r="AB28" s="55"/>
    </row>
    <row r="29" spans="1:28" x14ac:dyDescent="0.25">
      <c r="A29" s="57">
        <v>21</v>
      </c>
      <c r="B29" s="57">
        <f t="shared" si="2"/>
        <v>2.1000000000000005</v>
      </c>
      <c r="C29" s="57">
        <f t="shared" si="3"/>
        <v>-0.11271799544607541</v>
      </c>
      <c r="D29" s="57">
        <f t="shared" si="4"/>
        <v>-0.10454937069663316</v>
      </c>
      <c r="E29" s="57">
        <f t="shared" si="5"/>
        <v>-0.10612468593416034</v>
      </c>
      <c r="F29" s="57">
        <f t="shared" si="6"/>
        <v>-9.8913470924329394E-2</v>
      </c>
      <c r="G29" s="57">
        <f t="shared" si="7"/>
        <v>-0.10650635165115337</v>
      </c>
      <c r="H29" s="57">
        <f t="shared" si="8"/>
        <v>-9.9243136399925144E-2</v>
      </c>
      <c r="I29" s="57">
        <f t="shared" si="9"/>
        <v>-1.4212066969565057E-2</v>
      </c>
      <c r="J29" s="57">
        <f t="shared" si="10"/>
        <v>0.12336863061119074</v>
      </c>
      <c r="K29" s="56">
        <f t="shared" si="11"/>
        <v>0.95346168403528686</v>
      </c>
      <c r="L29" s="57">
        <f t="shared" si="11"/>
        <v>10.718401788798509</v>
      </c>
      <c r="M29" s="57">
        <f t="shared" si="0"/>
        <v>-1.0219585419714659</v>
      </c>
      <c r="N29" s="57">
        <f t="shared" si="1"/>
        <v>-0.95346168403528686</v>
      </c>
      <c r="O29" s="57">
        <f t="shared" si="12"/>
        <v>2.0500000000000003</v>
      </c>
      <c r="P29" s="57">
        <f t="shared" si="13"/>
        <v>0.98913470924329383</v>
      </c>
      <c r="Q29" s="57">
        <f t="shared" si="13"/>
        <v>10.729042762572517</v>
      </c>
      <c r="R29" s="57">
        <f t="shared" si="14"/>
        <v>0.99243136399925136</v>
      </c>
      <c r="S29" s="57">
        <f t="shared" si="14"/>
        <v>10.731860712458669</v>
      </c>
      <c r="T29" s="57">
        <f t="shared" si="15"/>
        <v>-1.2336863061119074</v>
      </c>
      <c r="U29" s="57">
        <f t="shared" si="16"/>
        <v>-1.1520000586174848</v>
      </c>
      <c r="V29" s="57">
        <f t="shared" si="17"/>
        <v>-1.0612468593416033</v>
      </c>
      <c r="W29" s="57">
        <f t="shared" si="18"/>
        <v>-0.98913470924329383</v>
      </c>
      <c r="X29" s="57">
        <f t="shared" si="19"/>
        <v>-1.0650635165115336</v>
      </c>
      <c r="Y29" s="57">
        <f t="shared" si="20"/>
        <v>-0.99243136399925136</v>
      </c>
      <c r="Z29" s="57">
        <f t="shared" si="21"/>
        <v>-0.14212066969565057</v>
      </c>
      <c r="AA29" s="57">
        <f t="shared" si="22"/>
        <v>1.2336863061119074</v>
      </c>
      <c r="AB29" s="55"/>
    </row>
    <row r="30" spans="1:28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F9BC-F23C-4D9D-B825-B8CE1CF6F89D}">
  <dimension ref="A1:I22"/>
  <sheetViews>
    <sheetView zoomScale="89" workbookViewId="0">
      <selection activeCell="F16" sqref="F16"/>
    </sheetView>
  </sheetViews>
  <sheetFormatPr baseColWidth="10" defaultRowHeight="15" x14ac:dyDescent="0.25"/>
  <cols>
    <col min="1" max="3" width="11.5703125" bestFit="1" customWidth="1"/>
    <col min="5" max="5" width="12.42578125" bestFit="1" customWidth="1"/>
    <col min="6" max="6" width="13.140625" bestFit="1" customWidth="1"/>
    <col min="8" max="8" width="11.5703125" bestFit="1" customWidth="1"/>
  </cols>
  <sheetData>
    <row r="1" spans="1:9" x14ac:dyDescent="0.25">
      <c r="E1" s="55"/>
    </row>
    <row r="2" spans="1:9" x14ac:dyDescent="0.25">
      <c r="E2" s="55"/>
      <c r="F2" s="55"/>
      <c r="G2" s="55"/>
      <c r="H2" s="55"/>
      <c r="I2" s="55"/>
    </row>
    <row r="3" spans="1:9" x14ac:dyDescent="0.25">
      <c r="E3" s="55"/>
      <c r="F3" s="55"/>
      <c r="G3" s="55"/>
      <c r="H3" s="55"/>
      <c r="I3" s="55"/>
    </row>
    <row r="4" spans="1:9" x14ac:dyDescent="0.25">
      <c r="E4" s="55"/>
      <c r="F4" s="55"/>
      <c r="G4" s="55"/>
      <c r="H4" s="55"/>
      <c r="I4" s="55"/>
    </row>
    <row r="5" spans="1:9" x14ac:dyDescent="0.25">
      <c r="D5" s="55"/>
      <c r="E5" s="55"/>
      <c r="F5" s="55"/>
      <c r="G5" s="55"/>
      <c r="H5" s="55"/>
      <c r="I5" s="55"/>
    </row>
    <row r="6" spans="1:9" x14ac:dyDescent="0.25">
      <c r="D6" s="55"/>
      <c r="E6" s="55"/>
      <c r="F6" s="55"/>
      <c r="G6" s="55"/>
      <c r="H6" s="55"/>
      <c r="I6" s="55"/>
    </row>
    <row r="7" spans="1:9" x14ac:dyDescent="0.25">
      <c r="D7" s="55"/>
      <c r="I7" s="55"/>
    </row>
    <row r="8" spans="1:9" x14ac:dyDescent="0.25">
      <c r="D8" s="55"/>
      <c r="I8" s="55"/>
    </row>
    <row r="9" spans="1:9" x14ac:dyDescent="0.25">
      <c r="D9" s="55"/>
      <c r="I9" s="55"/>
    </row>
    <row r="10" spans="1:9" x14ac:dyDescent="0.25">
      <c r="D10" s="55"/>
      <c r="E10" s="60" t="s">
        <v>147</v>
      </c>
      <c r="F10" s="60">
        <v>0</v>
      </c>
      <c r="G10" s="60" t="s">
        <v>149</v>
      </c>
      <c r="H10" s="60">
        <v>0</v>
      </c>
      <c r="I10" s="61"/>
    </row>
    <row r="11" spans="1:9" x14ac:dyDescent="0.25">
      <c r="A11" s="68" t="s">
        <v>146</v>
      </c>
      <c r="B11" s="69"/>
      <c r="C11" s="70"/>
      <c r="D11" s="55"/>
      <c r="E11" s="60" t="s">
        <v>148</v>
      </c>
      <c r="F11" s="60">
        <v>2</v>
      </c>
      <c r="G11" s="60"/>
      <c r="H11" s="60"/>
      <c r="I11" s="61"/>
    </row>
    <row r="12" spans="1:9" x14ac:dyDescent="0.25">
      <c r="D12" s="55"/>
      <c r="E12" s="60" t="s">
        <v>19</v>
      </c>
      <c r="F12" s="60">
        <v>0.25</v>
      </c>
      <c r="G12" s="60"/>
      <c r="H12" s="60"/>
      <c r="I12" s="61"/>
    </row>
    <row r="13" spans="1:9" x14ac:dyDescent="0.25">
      <c r="A13" s="58" t="s">
        <v>0</v>
      </c>
      <c r="B13" s="58" t="s">
        <v>143</v>
      </c>
      <c r="C13" s="58" t="s">
        <v>1</v>
      </c>
      <c r="D13" s="55"/>
      <c r="E13" s="61"/>
      <c r="F13" s="61"/>
      <c r="G13" s="61"/>
      <c r="H13" s="61"/>
      <c r="I13" s="61"/>
    </row>
    <row r="14" spans="1:9" x14ac:dyDescent="0.25">
      <c r="A14" s="59">
        <f>F10</f>
        <v>0</v>
      </c>
      <c r="B14" s="59"/>
      <c r="C14" s="59">
        <f>H10</f>
        <v>0</v>
      </c>
      <c r="D14" s="55"/>
      <c r="E14" s="13" t="s">
        <v>144</v>
      </c>
      <c r="F14" s="13">
        <v>10.876158419999999</v>
      </c>
      <c r="I14" s="55"/>
    </row>
    <row r="15" spans="1:9" x14ac:dyDescent="0.25">
      <c r="A15" s="59">
        <f t="shared" ref="A15:A22" si="0">A14+$F$12</f>
        <v>0.25</v>
      </c>
      <c r="B15" s="59">
        <f t="shared" ref="B15:B22" si="1">C14+$F$12*(6-C14/10)</f>
        <v>1.5</v>
      </c>
      <c r="C15" s="59">
        <f t="shared" ref="C15:C22" si="2">C14+($F$12/2)*(6-C14/10+6-B15/10)</f>
        <v>1.48125</v>
      </c>
      <c r="D15" s="55"/>
      <c r="E15" s="55"/>
      <c r="F15" s="55"/>
      <c r="G15" s="55"/>
      <c r="H15" s="55"/>
      <c r="I15" s="55"/>
    </row>
    <row r="16" spans="1:9" x14ac:dyDescent="0.25">
      <c r="A16" s="59">
        <f t="shared" si="0"/>
        <v>0.5</v>
      </c>
      <c r="B16" s="59">
        <f t="shared" si="1"/>
        <v>2.9442187500000001</v>
      </c>
      <c r="C16" s="59">
        <f t="shared" si="2"/>
        <v>2.925931640625</v>
      </c>
      <c r="E16" s="13" t="s">
        <v>145</v>
      </c>
      <c r="F16" s="13">
        <f>ABS((F14-C22)/F14)</f>
        <v>9.6211364007348953E-5</v>
      </c>
    </row>
    <row r="17" spans="1:3" x14ac:dyDescent="0.25">
      <c r="A17" s="59">
        <f t="shared" si="0"/>
        <v>0.75</v>
      </c>
      <c r="B17" s="59">
        <f t="shared" si="1"/>
        <v>4.3527833496093749</v>
      </c>
      <c r="C17" s="59">
        <f t="shared" si="2"/>
        <v>4.3349477032470709</v>
      </c>
    </row>
    <row r="18" spans="1:3" x14ac:dyDescent="0.25">
      <c r="A18" s="59">
        <f t="shared" si="0"/>
        <v>1</v>
      </c>
      <c r="B18" s="59">
        <f t="shared" si="1"/>
        <v>5.7265740106658942</v>
      </c>
      <c r="C18" s="59">
        <f t="shared" si="2"/>
        <v>5.7091786818231594</v>
      </c>
    </row>
    <row r="19" spans="1:3" x14ac:dyDescent="0.25">
      <c r="A19" s="59">
        <f t="shared" si="0"/>
        <v>1.25</v>
      </c>
      <c r="B19" s="59">
        <f t="shared" si="1"/>
        <v>7.0664492147775801</v>
      </c>
      <c r="C19" s="59">
        <f t="shared" si="2"/>
        <v>7.0494833331156501</v>
      </c>
    </row>
    <row r="20" spans="1:3" x14ac:dyDescent="0.25">
      <c r="A20" s="59">
        <f t="shared" si="0"/>
        <v>1.5</v>
      </c>
      <c r="B20" s="59">
        <f t="shared" si="1"/>
        <v>8.3732462497877584</v>
      </c>
      <c r="C20" s="59">
        <f t="shared" si="2"/>
        <v>8.3566992133293567</v>
      </c>
    </row>
    <row r="21" spans="1:3" x14ac:dyDescent="0.25">
      <c r="A21" s="59">
        <f t="shared" si="0"/>
        <v>1.75</v>
      </c>
      <c r="B21" s="59">
        <f t="shared" si="1"/>
        <v>9.6477817329961226</v>
      </c>
      <c r="C21" s="59">
        <f t="shared" si="2"/>
        <v>9.6316432015002889</v>
      </c>
    </row>
    <row r="22" spans="1:3" x14ac:dyDescent="0.25">
      <c r="A22" s="59">
        <f t="shared" si="0"/>
        <v>2</v>
      </c>
      <c r="B22" s="59">
        <f t="shared" si="1"/>
        <v>10.890852121462782</v>
      </c>
      <c r="C22" s="59">
        <f t="shared" si="2"/>
        <v>10.875112009963251</v>
      </c>
    </row>
  </sheetData>
  <mergeCells count="1">
    <mergeCell ref="A11:C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5BEB-3BD9-4009-B0E8-FA4BDE46EFA4}">
  <dimension ref="A1:K22"/>
  <sheetViews>
    <sheetView workbookViewId="0">
      <selection activeCell="F13" sqref="F13"/>
    </sheetView>
  </sheetViews>
  <sheetFormatPr baseColWidth="10" defaultRowHeight="15" x14ac:dyDescent="0.25"/>
  <sheetData>
    <row r="1" spans="1:1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5.75" thickBot="1" x14ac:dyDescent="0.3">
      <c r="A2" s="37"/>
      <c r="B2" s="37"/>
      <c r="C2" s="37"/>
      <c r="D2" s="37"/>
      <c r="E2" s="37"/>
      <c r="F2" s="37"/>
      <c r="G2" s="38" t="s">
        <v>63</v>
      </c>
      <c r="H2" s="38">
        <v>0.1</v>
      </c>
      <c r="I2" s="37"/>
      <c r="J2" s="37"/>
      <c r="K2" s="37"/>
    </row>
    <row r="3" spans="1:11" ht="16.5" thickTop="1" thickBot="1" x14ac:dyDescent="0.3">
      <c r="A3" s="37"/>
      <c r="B3" s="37"/>
      <c r="C3" s="37"/>
      <c r="D3" s="37"/>
      <c r="E3" s="37"/>
      <c r="F3" s="37"/>
      <c r="G3" s="38" t="s">
        <v>64</v>
      </c>
      <c r="H3" s="38">
        <v>2</v>
      </c>
      <c r="I3" s="37"/>
      <c r="J3" s="37"/>
      <c r="K3" s="37"/>
    </row>
    <row r="4" spans="1:11" ht="16.5" thickTop="1" thickBot="1" x14ac:dyDescent="0.3">
      <c r="A4" s="37"/>
      <c r="B4" s="37"/>
      <c r="C4" s="37"/>
      <c r="D4" s="37"/>
      <c r="E4" s="37"/>
      <c r="F4" s="37"/>
      <c r="G4" s="38" t="s">
        <v>49</v>
      </c>
      <c r="H4" s="39">
        <v>11</v>
      </c>
      <c r="I4" s="37"/>
      <c r="J4" s="37"/>
      <c r="K4" s="37"/>
    </row>
    <row r="5" spans="1:11" ht="16.5" thickTop="1" thickBot="1" x14ac:dyDescent="0.3">
      <c r="A5" s="37"/>
      <c r="B5" s="37"/>
      <c r="C5" s="37"/>
      <c r="D5" s="37"/>
      <c r="E5" s="37"/>
      <c r="F5" s="37"/>
      <c r="G5" s="38" t="s">
        <v>65</v>
      </c>
      <c r="H5" s="38">
        <f>((H3-H2)/H4)</f>
        <v>0.17272727272727273</v>
      </c>
      <c r="I5" s="37"/>
      <c r="J5" s="37"/>
      <c r="K5" s="37"/>
    </row>
    <row r="6" spans="1:11" ht="15.75" thickTop="1" x14ac:dyDescent="0.25">
      <c r="A6" s="37"/>
      <c r="B6" s="37"/>
      <c r="C6" s="37"/>
      <c r="D6" s="37"/>
      <c r="E6" s="37"/>
      <c r="F6" s="37"/>
      <c r="G6" s="40" t="s">
        <v>66</v>
      </c>
      <c r="H6" s="40">
        <f>(H2+$H$5)</f>
        <v>0.27272727272727271</v>
      </c>
      <c r="I6" s="37"/>
      <c r="J6" s="37"/>
      <c r="K6" s="37"/>
    </row>
    <row r="7" spans="1:11" x14ac:dyDescent="0.25">
      <c r="A7" s="37"/>
      <c r="B7" s="37"/>
      <c r="C7" s="37"/>
      <c r="D7" s="37"/>
      <c r="E7" s="37"/>
      <c r="F7" s="37"/>
      <c r="G7" s="41" t="s">
        <v>66</v>
      </c>
      <c r="H7" s="42" t="s">
        <v>66</v>
      </c>
      <c r="I7" s="43" t="s">
        <v>67</v>
      </c>
      <c r="J7" s="37"/>
      <c r="K7" s="37"/>
    </row>
    <row r="8" spans="1:11" x14ac:dyDescent="0.25">
      <c r="A8" s="37"/>
      <c r="B8" s="37"/>
      <c r="C8" s="37"/>
      <c r="D8" s="37"/>
      <c r="E8" s="37"/>
      <c r="F8" s="37"/>
      <c r="G8" s="44" t="s">
        <v>68</v>
      </c>
      <c r="H8" s="44">
        <f>H2</f>
        <v>0.1</v>
      </c>
      <c r="I8" s="44">
        <f t="shared" ref="I8:I19" si="0">((-5/4)*LN((2*((H8)^2))+1))</f>
        <v>-2.4753284120224664E-2</v>
      </c>
      <c r="J8" s="37"/>
      <c r="K8" s="37"/>
    </row>
    <row r="9" spans="1:11" x14ac:dyDescent="0.25">
      <c r="A9" s="37"/>
      <c r="B9" s="37"/>
      <c r="C9" s="37"/>
      <c r="D9" s="37"/>
      <c r="E9" s="37"/>
      <c r="F9" s="37"/>
      <c r="G9" s="45" t="s">
        <v>69</v>
      </c>
      <c r="H9" s="45">
        <f>(H2+$H$5)</f>
        <v>0.27272727272727271</v>
      </c>
      <c r="I9" s="44">
        <f t="shared" si="0"/>
        <v>-0.17335423441743827</v>
      </c>
      <c r="J9" s="46" t="s">
        <v>70</v>
      </c>
      <c r="K9" s="46">
        <f>((H5/2)*(I8+(2*(I9+I10+I11+I12+I13+I14+I15+I16+I17+I18)+I18)))</f>
        <v>-2.6526663567347595</v>
      </c>
    </row>
    <row r="10" spans="1:11" x14ac:dyDescent="0.25">
      <c r="A10" s="37"/>
      <c r="B10" s="37"/>
      <c r="C10" s="37"/>
      <c r="D10" s="37"/>
      <c r="E10" s="37"/>
      <c r="F10" s="37"/>
      <c r="G10" s="45" t="s">
        <v>71</v>
      </c>
      <c r="H10" s="45">
        <f>(H2+2*$H$5)</f>
        <v>0.44545454545454544</v>
      </c>
      <c r="I10" s="44">
        <f t="shared" si="0"/>
        <v>-0.4177831318994939</v>
      </c>
      <c r="J10" s="37"/>
      <c r="K10" s="37"/>
    </row>
    <row r="11" spans="1:11" x14ac:dyDescent="0.25">
      <c r="A11" s="37"/>
      <c r="B11" s="37"/>
      <c r="C11" s="37"/>
      <c r="D11" s="37"/>
      <c r="E11" s="37"/>
      <c r="F11" s="37"/>
      <c r="G11" s="45" t="s">
        <v>72</v>
      </c>
      <c r="H11" s="45">
        <f>(H2+3*$H$5)</f>
        <v>0.61818181818181817</v>
      </c>
      <c r="I11" s="44">
        <f t="shared" si="0"/>
        <v>-0.70969075733625364</v>
      </c>
      <c r="J11" s="37"/>
      <c r="K11" s="37"/>
    </row>
    <row r="12" spans="1:11" x14ac:dyDescent="0.25">
      <c r="A12" s="37"/>
      <c r="B12" s="37"/>
      <c r="C12" s="37"/>
      <c r="D12" s="37"/>
      <c r="E12" s="37"/>
      <c r="F12" s="37"/>
      <c r="G12" s="45" t="s">
        <v>73</v>
      </c>
      <c r="H12" s="45">
        <f>('[1]punto 6'!H2+4*'[1]punto 6'!$H$5)</f>
        <v>0.79090909090909089</v>
      </c>
      <c r="I12" s="44">
        <f t="shared" si="0"/>
        <v>-1.014259505680088</v>
      </c>
      <c r="J12" s="37"/>
      <c r="K12" s="37"/>
    </row>
    <row r="13" spans="1:11" x14ac:dyDescent="0.25">
      <c r="A13" s="37"/>
      <c r="B13" s="37"/>
      <c r="C13" s="37"/>
      <c r="D13" s="37"/>
      <c r="E13" s="37"/>
      <c r="F13" s="37"/>
      <c r="G13" s="45" t="s">
        <v>74</v>
      </c>
      <c r="H13" s="45">
        <f>('[1]punto 6'!H2+5*'[1]punto 6'!$H$5)</f>
        <v>0.96363636363636362</v>
      </c>
      <c r="I13" s="44">
        <f t="shared" si="0"/>
        <v>-1.3122983166096205</v>
      </c>
      <c r="J13" s="37"/>
      <c r="K13" s="37"/>
    </row>
    <row r="14" spans="1:11" x14ac:dyDescent="0.25">
      <c r="A14" s="37"/>
      <c r="B14" s="37"/>
      <c r="C14" s="37"/>
      <c r="D14" s="37"/>
      <c r="E14" s="37"/>
      <c r="F14" s="37"/>
      <c r="G14" s="45" t="s">
        <v>75</v>
      </c>
      <c r="H14" s="45">
        <f>('[1]punto 6'!H2+6*'[1]punto 6'!$H$5)</f>
        <v>1.1363636363636365</v>
      </c>
      <c r="I14" s="44">
        <f t="shared" si="0"/>
        <v>-1.5951265632798195</v>
      </c>
      <c r="J14" s="37"/>
      <c r="K14" s="37"/>
    </row>
    <row r="15" spans="1:11" x14ac:dyDescent="0.25">
      <c r="A15" s="37"/>
      <c r="B15" s="37"/>
      <c r="C15" s="37"/>
      <c r="D15" s="37"/>
      <c r="E15" s="37"/>
      <c r="F15" s="37"/>
      <c r="G15" s="45" t="s">
        <v>76</v>
      </c>
      <c r="H15" s="45">
        <f>('[1]punto 6'!H2+7*'[1]punto 6'!$H$5)</f>
        <v>1.3090909090909091</v>
      </c>
      <c r="I15" s="44">
        <f t="shared" si="0"/>
        <v>-1.8597763636527256</v>
      </c>
      <c r="J15" s="37"/>
      <c r="K15" s="37"/>
    </row>
    <row r="16" spans="1:11" x14ac:dyDescent="0.25">
      <c r="A16" s="37"/>
      <c r="B16" s="37"/>
      <c r="C16" s="37"/>
      <c r="D16" s="37"/>
      <c r="E16" s="37"/>
      <c r="F16" s="37"/>
      <c r="G16" s="45" t="s">
        <v>77</v>
      </c>
      <c r="H16" s="45">
        <f>('[1]punto 6'!H2+8*'[1]punto 6'!$H$5)</f>
        <v>1.4818181818181819</v>
      </c>
      <c r="I16" s="44">
        <f t="shared" si="0"/>
        <v>-2.1060458358012153</v>
      </c>
      <c r="J16" s="37"/>
      <c r="K16" s="37"/>
    </row>
    <row r="17" spans="1:11" x14ac:dyDescent="0.25">
      <c r="A17" s="71" t="s">
        <v>78</v>
      </c>
      <c r="B17" s="71"/>
      <c r="C17" s="71"/>
      <c r="D17" s="71"/>
      <c r="E17" s="71"/>
      <c r="F17" s="37"/>
      <c r="G17" s="45" t="s">
        <v>79</v>
      </c>
      <c r="H17" s="45">
        <f>('[1]punto 6'!H2+9*'[1]punto 6'!$H$5)</f>
        <v>1.6545454545454548</v>
      </c>
      <c r="I17" s="44">
        <f t="shared" si="0"/>
        <v>-2.3349437367372521</v>
      </c>
      <c r="J17" s="37"/>
      <c r="K17" s="37"/>
    </row>
    <row r="18" spans="1:11" x14ac:dyDescent="0.25">
      <c r="A18" s="71" t="s">
        <v>80</v>
      </c>
      <c r="B18" s="71"/>
      <c r="C18" s="71"/>
      <c r="D18" s="71"/>
      <c r="E18" s="71"/>
      <c r="F18" s="37"/>
      <c r="G18" s="45" t="s">
        <v>81</v>
      </c>
      <c r="H18" s="45">
        <f>('[1]punto 6'!H2+10*'[1]punto 6'!$H$5)</f>
        <v>1.8272727272727274</v>
      </c>
      <c r="I18" s="44">
        <f t="shared" si="0"/>
        <v>-2.5479246518883225</v>
      </c>
      <c r="J18" s="37"/>
      <c r="K18" s="37"/>
    </row>
    <row r="19" spans="1:11" x14ac:dyDescent="0.25">
      <c r="A19" s="71" t="s">
        <v>82</v>
      </c>
      <c r="B19" s="71"/>
      <c r="C19" s="71"/>
      <c r="D19" s="71"/>
      <c r="E19" s="71"/>
      <c r="F19" s="37"/>
      <c r="G19" s="45" t="s">
        <v>83</v>
      </c>
      <c r="H19" s="45">
        <f>('[1]punto 6'!H2+11*'[1]punto 6'!$H$5)</f>
        <v>2</v>
      </c>
      <c r="I19" s="44">
        <f t="shared" si="0"/>
        <v>-2.7465307216702746</v>
      </c>
      <c r="J19" s="37"/>
      <c r="K19" s="37"/>
    </row>
    <row r="20" spans="1:11" x14ac:dyDescent="0.25">
      <c r="A20" s="71" t="s">
        <v>84</v>
      </c>
      <c r="B20" s="71"/>
      <c r="C20" s="71"/>
      <c r="D20" s="71"/>
      <c r="E20" s="71"/>
      <c r="F20" s="37"/>
      <c r="G20" s="37"/>
      <c r="H20" s="37"/>
      <c r="I20" s="37"/>
      <c r="J20" s="37"/>
      <c r="K20" s="37"/>
    </row>
    <row r="21" spans="1:11" x14ac:dyDescent="0.25">
      <c r="A21" s="71" t="s">
        <v>85</v>
      </c>
      <c r="B21" s="71"/>
      <c r="C21" s="71"/>
      <c r="D21" s="71"/>
      <c r="E21" s="71"/>
      <c r="F21" s="37"/>
      <c r="G21" s="37"/>
      <c r="H21" s="37"/>
      <c r="I21" s="37"/>
      <c r="J21" s="37"/>
      <c r="K21" s="37"/>
    </row>
    <row r="22" spans="1:11" x14ac:dyDescent="0.25">
      <c r="A22" s="71" t="s">
        <v>86</v>
      </c>
      <c r="B22" s="71"/>
      <c r="C22" s="71"/>
      <c r="D22" s="71"/>
      <c r="E22" s="71"/>
      <c r="F22" s="37"/>
      <c r="G22" s="37"/>
      <c r="H22" s="37"/>
      <c r="I22" s="37"/>
      <c r="J22" s="37"/>
      <c r="K22" s="37"/>
    </row>
  </sheetData>
  <mergeCells count="6">
    <mergeCell ref="A22:E22"/>
    <mergeCell ref="A17:E17"/>
    <mergeCell ref="A18:E18"/>
    <mergeCell ref="A19:E19"/>
    <mergeCell ref="A20:E20"/>
    <mergeCell ref="A21:E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5BB7-9FB8-495C-873A-30E6186B40D8}">
  <dimension ref="A1:K40"/>
  <sheetViews>
    <sheetView workbookViewId="0">
      <selection sqref="A1:L41"/>
    </sheetView>
  </sheetViews>
  <sheetFormatPr baseColWidth="10" defaultRowHeight="15" x14ac:dyDescent="0.25"/>
  <sheetData>
    <row r="1" spans="1:11" ht="15.75" thickBot="1" x14ac:dyDescent="0.3">
      <c r="G1" s="38"/>
      <c r="H1" s="38"/>
    </row>
    <row r="2" spans="1:11" ht="16.5" thickTop="1" thickBot="1" x14ac:dyDescent="0.3">
      <c r="G2" s="38" t="s">
        <v>63</v>
      </c>
      <c r="H2" s="38">
        <v>0</v>
      </c>
      <c r="I2" s="37"/>
    </row>
    <row r="3" spans="1:11" ht="16.5" thickTop="1" thickBot="1" x14ac:dyDescent="0.3">
      <c r="G3" s="38" t="s">
        <v>64</v>
      </c>
      <c r="H3" s="38">
        <v>6</v>
      </c>
      <c r="I3" s="37"/>
    </row>
    <row r="4" spans="1:11" ht="16.5" thickTop="1" thickBot="1" x14ac:dyDescent="0.3">
      <c r="G4" s="38" t="s">
        <v>49</v>
      </c>
      <c r="H4" s="39">
        <v>32</v>
      </c>
      <c r="I4" s="37"/>
    </row>
    <row r="5" spans="1:11" ht="16.5" thickTop="1" thickBot="1" x14ac:dyDescent="0.3">
      <c r="G5" s="38" t="s">
        <v>65</v>
      </c>
      <c r="H5" s="38">
        <f>((H3-H2)/H4)</f>
        <v>0.1875</v>
      </c>
      <c r="I5" s="37"/>
    </row>
    <row r="6" spans="1:11" ht="15.75" thickTop="1" x14ac:dyDescent="0.25">
      <c r="G6" s="40" t="s">
        <v>66</v>
      </c>
      <c r="H6" s="40">
        <f>(H2+$H$5)</f>
        <v>0.1875</v>
      </c>
      <c r="I6" s="37"/>
    </row>
    <row r="7" spans="1:11" x14ac:dyDescent="0.25">
      <c r="G7" s="41" t="s">
        <v>66</v>
      </c>
      <c r="H7" s="42" t="s">
        <v>66</v>
      </c>
      <c r="I7" s="43" t="s">
        <v>67</v>
      </c>
    </row>
    <row r="8" spans="1:11" x14ac:dyDescent="0.25">
      <c r="G8" s="44" t="s">
        <v>68</v>
      </c>
      <c r="H8" s="44">
        <f>H2</f>
        <v>0</v>
      </c>
      <c r="I8" s="44">
        <f>(2.71828182845904^(SIN(H8)))</f>
        <v>1</v>
      </c>
    </row>
    <row r="9" spans="1:11" x14ac:dyDescent="0.25">
      <c r="G9" s="45" t="s">
        <v>69</v>
      </c>
      <c r="H9" s="45">
        <f>(H2+$H$5)</f>
        <v>0.1875</v>
      </c>
      <c r="I9" s="44">
        <f t="shared" ref="I9:I40" si="0">(2.71828182845904^(SIN(H9)))</f>
        <v>1.2049080979374176</v>
      </c>
      <c r="J9" t="s">
        <v>87</v>
      </c>
      <c r="K9">
        <f>(I8+4*I9+2*I10+4*I11+2*I12+4*I13+2*I15+4*I16+2*I18+4*I19+2*I20+4*I21+2*I22+4*I23+2*I24+4*I25+2*I26+4*I27+2*I28+4*I29+2*I30+4*I31+2*I32+4*I33+2*I34+4*I35+2*I36+4*I37+2*I38+4*I39+I40)</f>
        <v>107.76354793502391</v>
      </c>
    </row>
    <row r="10" spans="1:11" x14ac:dyDescent="0.25">
      <c r="G10" s="45" t="s">
        <v>71</v>
      </c>
      <c r="H10" s="45">
        <f>(H2+2*$H$5)</f>
        <v>0.375</v>
      </c>
      <c r="I10" s="44">
        <f t="shared" si="0"/>
        <v>1.4423482709523061</v>
      </c>
      <c r="J10" s="47" t="s">
        <v>88</v>
      </c>
      <c r="K10" s="47">
        <f>(H5/3)*K9</f>
        <v>6.7352217459389943</v>
      </c>
    </row>
    <row r="11" spans="1:11" x14ac:dyDescent="0.25">
      <c r="G11" s="45" t="s">
        <v>72</v>
      </c>
      <c r="H11" s="45">
        <f>(H2+3*$H$5)</f>
        <v>0.5625</v>
      </c>
      <c r="I11" s="44">
        <f t="shared" si="0"/>
        <v>1.7045526032842573</v>
      </c>
    </row>
    <row r="12" spans="1:11" x14ac:dyDescent="0.25">
      <c r="G12" s="45" t="s">
        <v>73</v>
      </c>
      <c r="H12" s="45">
        <f>(H2+4*$H$5)</f>
        <v>0.75</v>
      </c>
      <c r="I12" s="44">
        <f t="shared" si="0"/>
        <v>1.9771150960556783</v>
      </c>
    </row>
    <row r="13" spans="1:11" x14ac:dyDescent="0.25">
      <c r="G13" s="45" t="s">
        <v>74</v>
      </c>
      <c r="H13" s="45">
        <f>(H2+5*$H$5)</f>
        <v>0.9375</v>
      </c>
      <c r="I13" s="44">
        <f t="shared" si="0"/>
        <v>2.2391159174726161</v>
      </c>
    </row>
    <row r="14" spans="1:11" x14ac:dyDescent="0.25">
      <c r="G14" s="45" t="s">
        <v>75</v>
      </c>
      <c r="H14" s="45">
        <f>(H2+6*$H$5)</f>
        <v>1.125</v>
      </c>
      <c r="I14" s="44">
        <f t="shared" si="0"/>
        <v>2.4651868210591221</v>
      </c>
    </row>
    <row r="15" spans="1:11" x14ac:dyDescent="0.25">
      <c r="A15" s="72" t="s">
        <v>78</v>
      </c>
      <c r="B15" s="73"/>
      <c r="C15" s="73"/>
      <c r="D15" s="73"/>
      <c r="E15" s="74"/>
      <c r="G15" s="45" t="s">
        <v>76</v>
      </c>
      <c r="H15" s="45">
        <f>(H2+7*$H$5)</f>
        <v>1.3125</v>
      </c>
      <c r="I15" s="44">
        <f t="shared" si="0"/>
        <v>2.6295863611634833</v>
      </c>
    </row>
    <row r="16" spans="1:11" x14ac:dyDescent="0.25">
      <c r="A16" s="72" t="s">
        <v>80</v>
      </c>
      <c r="B16" s="73"/>
      <c r="C16" s="73"/>
      <c r="D16" s="73"/>
      <c r="E16" s="74"/>
      <c r="G16" s="45" t="s">
        <v>77</v>
      </c>
      <c r="H16" s="45">
        <f>(H2+8*$H$5)</f>
        <v>1.5</v>
      </c>
      <c r="I16" s="44">
        <f t="shared" si="0"/>
        <v>2.7114810176821535</v>
      </c>
    </row>
    <row r="17" spans="1:9" x14ac:dyDescent="0.25">
      <c r="A17" s="72" t="s">
        <v>82</v>
      </c>
      <c r="B17" s="73"/>
      <c r="C17" s="73"/>
      <c r="D17" s="73"/>
      <c r="E17" s="74"/>
      <c r="G17" s="45" t="s">
        <v>79</v>
      </c>
      <c r="H17" s="45">
        <f>(H2+9*$H$5)</f>
        <v>1.6875</v>
      </c>
      <c r="I17" s="44">
        <f t="shared" si="0"/>
        <v>2.6998544168877801</v>
      </c>
    </row>
    <row r="18" spans="1:9" x14ac:dyDescent="0.25">
      <c r="A18" s="71" t="s">
        <v>84</v>
      </c>
      <c r="B18" s="71"/>
      <c r="C18" s="71"/>
      <c r="D18" s="71"/>
      <c r="E18" s="71"/>
      <c r="G18" s="45" t="s">
        <v>81</v>
      </c>
      <c r="H18" s="45">
        <f>(H$2+10*$H$5)</f>
        <v>1.875</v>
      </c>
      <c r="I18" s="44">
        <f t="shared" si="0"/>
        <v>2.5962959161296841</v>
      </c>
    </row>
    <row r="19" spans="1:9" x14ac:dyDescent="0.25">
      <c r="A19" s="71" t="s">
        <v>85</v>
      </c>
      <c r="B19" s="71"/>
      <c r="C19" s="71"/>
      <c r="D19" s="71"/>
      <c r="E19" s="71"/>
      <c r="G19" s="45" t="s">
        <v>83</v>
      </c>
      <c r="H19" s="45">
        <f>(H$2+11*$H$5)</f>
        <v>2.0625</v>
      </c>
      <c r="I19" s="44">
        <f t="shared" si="0"/>
        <v>2.4145906890311473</v>
      </c>
    </row>
    <row r="20" spans="1:9" x14ac:dyDescent="0.25">
      <c r="A20" s="71" t="s">
        <v>86</v>
      </c>
      <c r="B20" s="71"/>
      <c r="C20" s="71"/>
      <c r="D20" s="71"/>
      <c r="E20" s="71"/>
      <c r="G20" s="45" t="s">
        <v>89</v>
      </c>
      <c r="H20" s="45">
        <f>(H$2+12*$H$5)</f>
        <v>2.25</v>
      </c>
      <c r="I20" s="44">
        <f t="shared" si="0"/>
        <v>2.1772730447830519</v>
      </c>
    </row>
    <row r="21" spans="1:9" x14ac:dyDescent="0.25">
      <c r="G21" s="45" t="s">
        <v>90</v>
      </c>
      <c r="H21" s="45">
        <f>(H$2+13*$H$5)</f>
        <v>2.4375</v>
      </c>
      <c r="I21" s="44">
        <f t="shared" si="0"/>
        <v>1.9104570705200992</v>
      </c>
    </row>
    <row r="22" spans="1:9" x14ac:dyDescent="0.25">
      <c r="G22" s="45" t="s">
        <v>91</v>
      </c>
      <c r="H22" s="45">
        <f>(H$2+14*$H$5)</f>
        <v>2.625</v>
      </c>
      <c r="I22" s="44">
        <f t="shared" si="0"/>
        <v>1.6387279466937261</v>
      </c>
    </row>
    <row r="23" spans="1:9" x14ac:dyDescent="0.25">
      <c r="G23" s="45" t="s">
        <v>92</v>
      </c>
      <c r="H23" s="45">
        <f>(H$2+15*$H$5)</f>
        <v>2.8125</v>
      </c>
      <c r="I23" s="44">
        <f t="shared" si="0"/>
        <v>1.381520227543835</v>
      </c>
    </row>
    <row r="24" spans="1:9" x14ac:dyDescent="0.25">
      <c r="G24" s="45" t="s">
        <v>93</v>
      </c>
      <c r="H24" s="45">
        <f>(H$2+16*$H$5)</f>
        <v>3</v>
      </c>
      <c r="I24" s="44">
        <f t="shared" si="0"/>
        <v>1.1515628365145345</v>
      </c>
    </row>
    <row r="25" spans="1:9" x14ac:dyDescent="0.25">
      <c r="G25" s="45" t="s">
        <v>94</v>
      </c>
      <c r="H25" s="45">
        <f>(H$2+17*$H$5)</f>
        <v>3.1875</v>
      </c>
      <c r="I25" s="44">
        <f t="shared" si="0"/>
        <v>0.95514585418013276</v>
      </c>
    </row>
    <row r="26" spans="1:9" x14ac:dyDescent="0.25">
      <c r="G26" s="45" t="s">
        <v>95</v>
      </c>
      <c r="H26" s="45">
        <f>(H$2+18*$H$5)</f>
        <v>3.375</v>
      </c>
      <c r="I26" s="44">
        <f t="shared" si="0"/>
        <v>0.79350628979286109</v>
      </c>
    </row>
    <row r="27" spans="1:9" x14ac:dyDescent="0.25">
      <c r="G27" s="45" t="s">
        <v>96</v>
      </c>
      <c r="H27" s="45">
        <f>(H$2+19*$H$5)</f>
        <v>3.5625</v>
      </c>
      <c r="I27" s="44">
        <f t="shared" si="0"/>
        <v>0.66458747240378924</v>
      </c>
    </row>
    <row r="28" spans="1:9" x14ac:dyDescent="0.25">
      <c r="G28" s="45" t="s">
        <v>97</v>
      </c>
      <c r="H28" s="45">
        <f>(H$2+20*$H$5)</f>
        <v>3.75</v>
      </c>
      <c r="I28" s="44">
        <f t="shared" si="0"/>
        <v>0.5646431621694934</v>
      </c>
    </row>
    <row r="29" spans="1:9" x14ac:dyDescent="0.25">
      <c r="G29" s="45" t="s">
        <v>98</v>
      </c>
      <c r="H29" s="45">
        <f>(H$2+21*$H$5)</f>
        <v>3.9375</v>
      </c>
      <c r="I29" s="44">
        <f t="shared" si="0"/>
        <v>0.48943739947368131</v>
      </c>
    </row>
    <row r="30" spans="1:9" x14ac:dyDescent="0.25">
      <c r="G30" s="45" t="s">
        <v>99</v>
      </c>
      <c r="H30" s="45">
        <f>(H$2+22*$H$5)</f>
        <v>4.125</v>
      </c>
      <c r="I30" s="44">
        <f t="shared" si="0"/>
        <v>0.43500814907725766</v>
      </c>
    </row>
    <row r="31" spans="1:9" x14ac:dyDescent="0.25">
      <c r="G31" s="45" t="s">
        <v>100</v>
      </c>
      <c r="H31" s="45">
        <f>(H$2+23*$H$5)</f>
        <v>4.3125</v>
      </c>
      <c r="I31" s="44">
        <f t="shared" si="0"/>
        <v>0.39807923069929119</v>
      </c>
    </row>
    <row r="32" spans="1:9" x14ac:dyDescent="0.25">
      <c r="G32" s="45" t="s">
        <v>101</v>
      </c>
      <c r="H32" s="45">
        <f>(H$2+24*$H$5)</f>
        <v>4.5</v>
      </c>
      <c r="I32" s="44">
        <f t="shared" si="0"/>
        <v>0.37623921880626804</v>
      </c>
    </row>
    <row r="33" spans="7:9" x14ac:dyDescent="0.25">
      <c r="G33" s="45" t="s">
        <v>102</v>
      </c>
      <c r="H33" s="45">
        <f>(H$2+25*$H$5)</f>
        <v>4.6875</v>
      </c>
      <c r="I33" s="44">
        <f t="shared" si="0"/>
        <v>0.36799339648213891</v>
      </c>
    </row>
    <row r="34" spans="7:9" x14ac:dyDescent="0.25">
      <c r="G34" s="45" t="s">
        <v>103</v>
      </c>
      <c r="H34" s="45">
        <f>(H$2+26*$H$5)</f>
        <v>4.875</v>
      </c>
      <c r="I34" s="44">
        <f t="shared" si="0"/>
        <v>0.37276468277108982</v>
      </c>
    </row>
    <row r="35" spans="7:9" x14ac:dyDescent="0.25">
      <c r="G35" s="45" t="s">
        <v>104</v>
      </c>
      <c r="H35" s="45">
        <f>(H$2+27*$H$5)</f>
        <v>5.0625</v>
      </c>
      <c r="I35" s="44">
        <f t="shared" si="0"/>
        <v>0.39088783049811543</v>
      </c>
    </row>
    <row r="36" spans="7:9" x14ac:dyDescent="0.25">
      <c r="G36" s="45" t="s">
        <v>105</v>
      </c>
      <c r="H36" s="45">
        <f>(H$2+28*$H$5)</f>
        <v>5.25</v>
      </c>
      <c r="I36" s="44">
        <f t="shared" si="0"/>
        <v>0.42361320459227048</v>
      </c>
    </row>
    <row r="37" spans="7:9" x14ac:dyDescent="0.25">
      <c r="G37" s="45" t="s">
        <v>106</v>
      </c>
      <c r="H37" s="45">
        <f>(H$2+29*$H$5)</f>
        <v>5.4375</v>
      </c>
      <c r="I37" s="44">
        <f t="shared" si="0"/>
        <v>0.47311073950761101</v>
      </c>
    </row>
    <row r="38" spans="7:9" x14ac:dyDescent="0.25">
      <c r="G38" s="45" t="s">
        <v>107</v>
      </c>
      <c r="H38" s="45">
        <f>(H$2+30*$H$5)</f>
        <v>5.625</v>
      </c>
      <c r="I38" s="44">
        <f t="shared" si="0"/>
        <v>0.54243758547646337</v>
      </c>
    </row>
    <row r="39" spans="7:9" x14ac:dyDescent="0.25">
      <c r="G39" s="45" t="s">
        <v>108</v>
      </c>
      <c r="H39" s="45">
        <f>(H$2+31*$H$5)</f>
        <v>5.8125</v>
      </c>
      <c r="I39" s="44">
        <f t="shared" si="0"/>
        <v>0.63540214766489611</v>
      </c>
    </row>
    <row r="40" spans="7:9" x14ac:dyDescent="0.25">
      <c r="G40" s="45" t="s">
        <v>109</v>
      </c>
      <c r="H40" s="45">
        <f>(H$2+32*$H$5)</f>
        <v>6</v>
      </c>
      <c r="I40" s="44">
        <f t="shared" si="0"/>
        <v>0.75622562754285561</v>
      </c>
    </row>
  </sheetData>
  <mergeCells count="6">
    <mergeCell ref="A20:E20"/>
    <mergeCell ref="A15:E15"/>
    <mergeCell ref="A16:E16"/>
    <mergeCell ref="A17:E17"/>
    <mergeCell ref="A18:E18"/>
    <mergeCell ref="A19:E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BC2D-7C50-48E7-9F6D-953B3FF21192}">
  <dimension ref="A1:K10"/>
  <sheetViews>
    <sheetView workbookViewId="0">
      <selection sqref="A1:K11"/>
    </sheetView>
  </sheetViews>
  <sheetFormatPr baseColWidth="10" defaultRowHeight="15" x14ac:dyDescent="0.25"/>
  <sheetData>
    <row r="1" spans="1:11" x14ac:dyDescent="0.25">
      <c r="A1" t="s">
        <v>110</v>
      </c>
      <c r="B1" t="s">
        <v>66</v>
      </c>
      <c r="C1" t="s">
        <v>111</v>
      </c>
      <c r="D1" t="s">
        <v>112</v>
      </c>
      <c r="E1" t="s">
        <v>113</v>
      </c>
      <c r="F1" t="s">
        <v>114</v>
      </c>
      <c r="G1" t="s">
        <v>5</v>
      </c>
      <c r="H1" s="27">
        <v>1E-3</v>
      </c>
      <c r="J1" t="s">
        <v>115</v>
      </c>
      <c r="K1" s="48">
        <f>A10</f>
        <v>12.90779339346004</v>
      </c>
    </row>
    <row r="2" spans="1:11" x14ac:dyDescent="0.25">
      <c r="A2">
        <v>3</v>
      </c>
      <c r="B2">
        <v>4</v>
      </c>
      <c r="C2">
        <f>(((SQRT(A2)*COS(SQRT(A2))*(-57*A2+A2*A2+180))+(SIN(SQRT(A2))*(3*A2*A2+180*A2)))/(8*A2*A2*A2))</f>
        <v>2.5677706029081153</v>
      </c>
      <c r="D2">
        <f>((SQRT(B2)*COS(SQRT(B2))*(-57*B2+B2*B2+180)+SIN(SQRT(B2))*(3*B2*B2+180*B2))/(8*B2*B2*B2))</f>
        <v>1.4159644948069152</v>
      </c>
      <c r="E2">
        <f>(B2-((D2*(A2-B2))/(C2-D2)))</f>
        <v>5.2293427555625582</v>
      </c>
      <c r="F2">
        <f>ABS((B2-A2)/B2)</f>
        <v>0.25</v>
      </c>
    </row>
    <row r="3" spans="1:11" x14ac:dyDescent="0.25">
      <c r="A3">
        <f>B2</f>
        <v>4</v>
      </c>
      <c r="B3">
        <f>E2</f>
        <v>5.2293427555625582</v>
      </c>
      <c r="C3">
        <f>(((SQRT(A3)*COS(SQRT(A3))*(-57*A3+A3*A3+180))+(SIN(SQRT(A3))*(3*A3*A3+180*A3)))/(8*A3*A3*A3))</f>
        <v>1.4159644948069152</v>
      </c>
      <c r="D3">
        <f>((SQRT(B3)*COS(SQRT(B3))*(-57*B3+B3*B3+180)+SIN(SQRT(B3))*(3*B3*B3+180*B3))/(8*B3*B3*B3))</f>
        <v>0.79388851916286485</v>
      </c>
      <c r="E3">
        <f>(B3-((D3*(A3-B3))/(C3-D3)))</f>
        <v>6.798220413547531</v>
      </c>
      <c r="F3">
        <f>ABS((B3-A3)/B3)</f>
        <v>0.23508551896983257</v>
      </c>
    </row>
    <row r="4" spans="1:11" x14ac:dyDescent="0.25">
      <c r="A4">
        <f t="shared" ref="A4:A10" si="0">B3</f>
        <v>5.2293427555625582</v>
      </c>
      <c r="B4">
        <f t="shared" ref="B4:B10" si="1">E3</f>
        <v>6.798220413547531</v>
      </c>
      <c r="C4">
        <f t="shared" ref="C4:C10" si="2">(((SQRT(A4)*COS(SQRT(A4))*(-57*A4+A4*A4+180))+(SIN(SQRT(A4))*(3*A4*A4+180*A4)))/(8*A4*A4*A4))</f>
        <v>0.79388851916286485</v>
      </c>
      <c r="D4">
        <f t="shared" ref="D4:D10" si="3">((SQRT(B4)*COS(SQRT(B4))*(-57*B4+B4*B4+180)+SIN(SQRT(B4))*(3*B4*B4+180*B4))/(8*B4*B4*B4))</f>
        <v>0.41998073630221255</v>
      </c>
      <c r="E4">
        <f t="shared" ref="E4:E10" si="4">(B4-((D4*(A4-B4))/(C4-D4)))</f>
        <v>8.5604153294372001</v>
      </c>
      <c r="F4">
        <f t="shared" ref="F4:F10" si="5">ABS((B4-A4)/B4)</f>
        <v>0.23077769806617401</v>
      </c>
    </row>
    <row r="5" spans="1:11" x14ac:dyDescent="0.25">
      <c r="A5">
        <f t="shared" si="0"/>
        <v>6.798220413547531</v>
      </c>
      <c r="B5">
        <f t="shared" si="1"/>
        <v>8.5604153294372001</v>
      </c>
      <c r="C5">
        <f t="shared" si="2"/>
        <v>0.41998073630221255</v>
      </c>
      <c r="D5">
        <f t="shared" si="3"/>
        <v>0.20875448005712158</v>
      </c>
      <c r="E5">
        <f t="shared" si="4"/>
        <v>10.301988985881724</v>
      </c>
      <c r="F5">
        <f t="shared" si="5"/>
        <v>0.20585390405415335</v>
      </c>
    </row>
    <row r="6" spans="1:11" x14ac:dyDescent="0.25">
      <c r="A6">
        <f t="shared" si="0"/>
        <v>8.5604153294372001</v>
      </c>
      <c r="B6">
        <f t="shared" si="1"/>
        <v>10.301988985881724</v>
      </c>
      <c r="C6">
        <f t="shared" si="2"/>
        <v>0.20875448005712158</v>
      </c>
      <c r="D6">
        <f t="shared" si="3"/>
        <v>9.332852281456476E-2</v>
      </c>
      <c r="E6">
        <f t="shared" si="4"/>
        <v>11.710151418419914</v>
      </c>
      <c r="F6">
        <f t="shared" si="5"/>
        <v>0.169052176121645</v>
      </c>
    </row>
    <row r="7" spans="1:11" x14ac:dyDescent="0.25">
      <c r="A7">
        <f t="shared" si="0"/>
        <v>10.301988985881724</v>
      </c>
      <c r="B7">
        <f t="shared" si="1"/>
        <v>11.710151418419914</v>
      </c>
      <c r="C7">
        <f t="shared" si="2"/>
        <v>9.332852281456476E-2</v>
      </c>
      <c r="D7">
        <f t="shared" si="3"/>
        <v>3.5408480676115184E-2</v>
      </c>
      <c r="E7">
        <f t="shared" si="4"/>
        <v>12.571008738968377</v>
      </c>
      <c r="F7">
        <f t="shared" si="5"/>
        <v>0.12025142820298364</v>
      </c>
    </row>
    <row r="8" spans="1:11" x14ac:dyDescent="0.25">
      <c r="A8">
        <f t="shared" si="0"/>
        <v>11.710151418419914</v>
      </c>
      <c r="B8">
        <f t="shared" si="1"/>
        <v>12.571008738968377</v>
      </c>
      <c r="C8">
        <f t="shared" si="2"/>
        <v>3.5408480676115184E-2</v>
      </c>
      <c r="D8">
        <f t="shared" si="3"/>
        <v>9.9570933376651218E-3</v>
      </c>
      <c r="E8">
        <f t="shared" si="4"/>
        <v>12.90779339346004</v>
      </c>
      <c r="F8">
        <f t="shared" si="5"/>
        <v>6.8479573789486409E-2</v>
      </c>
    </row>
    <row r="9" spans="1:11" x14ac:dyDescent="0.25">
      <c r="A9">
        <f t="shared" si="0"/>
        <v>12.571008738968377</v>
      </c>
      <c r="B9">
        <f t="shared" si="1"/>
        <v>12.90779339346004</v>
      </c>
      <c r="C9">
        <f t="shared" si="2"/>
        <v>9.9570933376651218E-3</v>
      </c>
      <c r="D9">
        <f t="shared" si="3"/>
        <v>1.5835149899171988E-3</v>
      </c>
      <c r="E9">
        <f t="shared" si="4"/>
        <v>12.971482240284416</v>
      </c>
      <c r="F9">
        <f t="shared" si="5"/>
        <v>2.6091574618966263E-2</v>
      </c>
    </row>
    <row r="10" spans="1:11" x14ac:dyDescent="0.25">
      <c r="A10" s="27">
        <f t="shared" si="0"/>
        <v>12.90779339346004</v>
      </c>
      <c r="B10" s="27">
        <f t="shared" si="1"/>
        <v>12.971482240284416</v>
      </c>
      <c r="C10" s="27">
        <f t="shared" si="2"/>
        <v>1.5835149899171988E-3</v>
      </c>
      <c r="D10" s="27">
        <f t="shared" si="3"/>
        <v>8.8953001374329795E-5</v>
      </c>
      <c r="E10" s="27">
        <f t="shared" si="4"/>
        <v>12.975272858621112</v>
      </c>
      <c r="F10" s="27">
        <f t="shared" si="5"/>
        <v>4.909912810625746E-3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3D5-CAC5-43EF-9872-DD08EEDB75FE}">
  <dimension ref="A1:M29"/>
  <sheetViews>
    <sheetView workbookViewId="0">
      <selection activeCell="N17" sqref="N17"/>
    </sheetView>
  </sheetViews>
  <sheetFormatPr baseColWidth="10" defaultRowHeight="15" x14ac:dyDescent="0.25"/>
  <sheetData>
    <row r="1" spans="1:13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3" ht="15.75" thickBot="1" x14ac:dyDescent="0.3">
      <c r="A2" s="37"/>
      <c r="B2" s="37"/>
      <c r="C2" s="37"/>
      <c r="D2" s="37"/>
      <c r="E2" s="37"/>
      <c r="F2" s="37"/>
      <c r="G2" s="38" t="s">
        <v>63</v>
      </c>
      <c r="H2" s="38">
        <v>0.3</v>
      </c>
      <c r="I2" s="37"/>
      <c r="J2" s="37"/>
      <c r="K2" s="37"/>
    </row>
    <row r="3" spans="1:13" ht="16.5" thickTop="1" thickBot="1" x14ac:dyDescent="0.3">
      <c r="A3" s="37"/>
      <c r="B3" s="37"/>
      <c r="C3" s="37"/>
      <c r="D3" s="37"/>
      <c r="E3" s="37"/>
      <c r="F3" s="37"/>
      <c r="G3" s="38" t="s">
        <v>64</v>
      </c>
      <c r="H3" s="38">
        <v>1.1000000000000001</v>
      </c>
      <c r="I3" s="37"/>
      <c r="J3" s="37"/>
      <c r="K3" s="37"/>
    </row>
    <row r="4" spans="1:13" ht="16.5" thickTop="1" thickBot="1" x14ac:dyDescent="0.3">
      <c r="A4" s="37"/>
      <c r="B4" s="37"/>
      <c r="C4" s="37"/>
      <c r="D4" s="37"/>
      <c r="E4" s="37"/>
      <c r="F4" s="37"/>
      <c r="G4" s="38" t="s">
        <v>49</v>
      </c>
      <c r="H4" s="39">
        <v>22</v>
      </c>
      <c r="I4" s="37"/>
      <c r="J4" s="37"/>
      <c r="K4" s="37"/>
    </row>
    <row r="5" spans="1:13" ht="16.5" thickTop="1" thickBot="1" x14ac:dyDescent="0.3">
      <c r="A5" s="37"/>
      <c r="B5" s="37"/>
      <c r="C5" s="37"/>
      <c r="D5" s="37"/>
      <c r="E5" s="37"/>
      <c r="F5" s="37"/>
      <c r="G5" s="38" t="s">
        <v>65</v>
      </c>
      <c r="H5" s="38">
        <f>((H3-H2)/H4)</f>
        <v>3.6363636363636369E-2</v>
      </c>
      <c r="I5" s="37"/>
      <c r="J5" s="37"/>
      <c r="K5" s="37"/>
    </row>
    <row r="6" spans="1:13" ht="16.5" thickTop="1" thickBot="1" x14ac:dyDescent="0.3">
      <c r="A6" s="37"/>
      <c r="B6" s="37"/>
      <c r="C6" s="37"/>
      <c r="D6" s="37"/>
      <c r="E6" s="37"/>
      <c r="F6" s="37"/>
      <c r="G6" s="38" t="s">
        <v>66</v>
      </c>
      <c r="H6" s="38">
        <f>(H2+$H$5)</f>
        <v>0.33636363636363636</v>
      </c>
      <c r="I6" s="37"/>
      <c r="J6" s="37"/>
      <c r="K6" s="37"/>
    </row>
    <row r="7" spans="1:13" ht="15.75" thickTop="1" x14ac:dyDescent="0.25">
      <c r="A7" s="37"/>
      <c r="B7" s="37"/>
      <c r="C7" s="37"/>
      <c r="D7" s="37"/>
      <c r="E7" s="37"/>
      <c r="F7" s="37"/>
      <c r="G7" s="44" t="s">
        <v>68</v>
      </c>
      <c r="H7" s="44">
        <v>0.3</v>
      </c>
      <c r="I7" s="45">
        <f>((-1/3)*H7^4*LN(H7)+(7/36)*H7^4+(1/2)*H7^2)</f>
        <v>4.9825726571680024E-2</v>
      </c>
      <c r="J7" s="37"/>
      <c r="K7" s="37"/>
    </row>
    <row r="8" spans="1:13" x14ac:dyDescent="0.25">
      <c r="A8" s="37"/>
      <c r="B8" s="37"/>
      <c r="C8" s="37"/>
      <c r="D8" s="37"/>
      <c r="E8" s="37"/>
      <c r="F8" s="37"/>
      <c r="G8" s="45" t="s">
        <v>69</v>
      </c>
      <c r="H8" s="45">
        <f>(H7+$H$5)</f>
        <v>0.33636363636363636</v>
      </c>
      <c r="I8" s="45">
        <f t="shared" ref="I8:I29" si="0">((-1/3)*H8^4*LN(H8)+(7/36)*H8^4+(1/2)*H8^2)</f>
        <v>6.3708367006097041E-2</v>
      </c>
      <c r="J8" s="37"/>
      <c r="K8" s="37"/>
    </row>
    <row r="9" spans="1:13" x14ac:dyDescent="0.25">
      <c r="A9" s="37"/>
      <c r="B9" s="37"/>
      <c r="C9" s="37"/>
      <c r="D9" s="37"/>
      <c r="E9" s="37"/>
      <c r="F9" s="37"/>
      <c r="G9" s="45" t="s">
        <v>71</v>
      </c>
      <c r="H9" s="45">
        <f t="shared" ref="H9:H29" si="1">(H8+$H$5)</f>
        <v>0.37272727272727274</v>
      </c>
      <c r="I9" s="45">
        <f t="shared" si="0"/>
        <v>7.9564869351986076E-2</v>
      </c>
      <c r="J9" s="46" t="s">
        <v>70</v>
      </c>
      <c r="K9" s="46">
        <f>((H5/2)*(I7+(2*(SUM(I8:I28)))+I29))</f>
        <v>0.29101122044723354</v>
      </c>
    </row>
    <row r="10" spans="1:13" x14ac:dyDescent="0.25">
      <c r="A10" s="37"/>
      <c r="B10" s="37"/>
      <c r="C10" s="37"/>
      <c r="D10" s="37"/>
      <c r="E10" s="37"/>
      <c r="F10" s="37"/>
      <c r="G10" s="45" t="s">
        <v>72</v>
      </c>
      <c r="H10" s="45">
        <f t="shared" si="1"/>
        <v>0.40909090909090912</v>
      </c>
      <c r="I10" s="45">
        <f t="shared" si="0"/>
        <v>9.7468281260075854E-2</v>
      </c>
      <c r="J10" s="37"/>
      <c r="K10" s="37"/>
      <c r="L10" s="49" t="s">
        <v>114</v>
      </c>
      <c r="M10" s="49">
        <f>((K12-K9)/K12)</f>
        <v>-4.4423665690406753E-4</v>
      </c>
    </row>
    <row r="11" spans="1:13" x14ac:dyDescent="0.25">
      <c r="A11" s="37"/>
      <c r="B11" s="37"/>
      <c r="C11" s="37"/>
      <c r="D11" s="37"/>
      <c r="E11" s="37"/>
      <c r="F11" s="37"/>
      <c r="G11" s="45" t="s">
        <v>73</v>
      </c>
      <c r="H11" s="45">
        <f t="shared" si="1"/>
        <v>0.44545454545454549</v>
      </c>
      <c r="I11" s="45">
        <f t="shared" si="0"/>
        <v>0.11748449548110419</v>
      </c>
      <c r="J11" s="37"/>
      <c r="K11" s="37"/>
    </row>
    <row r="12" spans="1:13" x14ac:dyDescent="0.25">
      <c r="A12" s="37"/>
      <c r="B12" s="37"/>
      <c r="C12" s="37"/>
      <c r="D12" s="37"/>
      <c r="E12" s="37"/>
      <c r="F12" s="37"/>
      <c r="G12" s="45" t="s">
        <v>74</v>
      </c>
      <c r="H12" s="45">
        <f t="shared" si="1"/>
        <v>0.48181818181818187</v>
      </c>
      <c r="I12" s="45">
        <f t="shared" si="0"/>
        <v>0.13967094390673404</v>
      </c>
      <c r="J12" s="37" t="s">
        <v>116</v>
      </c>
      <c r="K12" s="37">
        <v>0.29088199999999997</v>
      </c>
    </row>
    <row r="13" spans="1:13" x14ac:dyDescent="0.25">
      <c r="A13" s="37"/>
      <c r="B13" s="37"/>
      <c r="C13" s="37"/>
      <c r="D13" s="37"/>
      <c r="E13" s="37"/>
      <c r="F13" s="37"/>
      <c r="G13" s="45" t="s">
        <v>75</v>
      </c>
      <c r="H13" s="45">
        <f t="shared" si="1"/>
        <v>0.51818181818181819</v>
      </c>
      <c r="I13" s="45">
        <f t="shared" si="0"/>
        <v>0.16407540346850702</v>
      </c>
      <c r="J13" s="37"/>
      <c r="K13" s="37"/>
    </row>
    <row r="14" spans="1:13" x14ac:dyDescent="0.25">
      <c r="A14" s="37"/>
      <c r="B14" s="37"/>
      <c r="C14" s="37"/>
      <c r="D14" s="37"/>
      <c r="E14" s="37"/>
      <c r="F14" s="37"/>
      <c r="G14" s="45" t="s">
        <v>76</v>
      </c>
      <c r="H14" s="45">
        <f t="shared" si="1"/>
        <v>0.55454545454545456</v>
      </c>
      <c r="I14" s="45">
        <f t="shared" si="0"/>
        <v>0.19073489619861511</v>
      </c>
      <c r="J14" s="37"/>
      <c r="K14" s="37"/>
    </row>
    <row r="15" spans="1:13" x14ac:dyDescent="0.25">
      <c r="A15" s="37"/>
      <c r="B15" s="37"/>
      <c r="C15" s="37"/>
      <c r="D15" s="37"/>
      <c r="E15" s="37"/>
      <c r="F15" s="37"/>
      <c r="G15" s="45" t="s">
        <v>77</v>
      </c>
      <c r="H15" s="45">
        <f t="shared" si="1"/>
        <v>0.59090909090909094</v>
      </c>
      <c r="I15" s="45">
        <f t="shared" si="0"/>
        <v>0.21967466965661681</v>
      </c>
      <c r="J15" s="37"/>
      <c r="K15" s="37"/>
    </row>
    <row r="16" spans="1:13" x14ac:dyDescent="0.25">
      <c r="A16" s="50"/>
      <c r="B16" s="50"/>
      <c r="C16" s="50"/>
      <c r="D16" s="50"/>
      <c r="E16" s="50"/>
      <c r="F16" s="37"/>
      <c r="G16" s="45" t="s">
        <v>79</v>
      </c>
      <c r="H16" s="45">
        <f t="shared" si="1"/>
        <v>0.62727272727272732</v>
      </c>
      <c r="I16" s="45">
        <f t="shared" si="0"/>
        <v>0.25090724675670567</v>
      </c>
      <c r="J16" s="37"/>
      <c r="K16" s="37"/>
    </row>
    <row r="17" spans="1:11" x14ac:dyDescent="0.25">
      <c r="A17" s="51"/>
      <c r="B17" s="51"/>
      <c r="C17" s="51"/>
      <c r="D17" s="51"/>
      <c r="E17" s="51"/>
      <c r="F17" s="37"/>
      <c r="G17" s="45" t="s">
        <v>81</v>
      </c>
      <c r="H17" s="45">
        <f t="shared" si="1"/>
        <v>0.66363636363636369</v>
      </c>
      <c r="I17" s="45">
        <f t="shared" si="0"/>
        <v>0.28443153613463834</v>
      </c>
      <c r="J17" s="37"/>
      <c r="K17" s="37"/>
    </row>
    <row r="18" spans="1:11" x14ac:dyDescent="0.25">
      <c r="A18" s="51"/>
      <c r="B18" s="51"/>
      <c r="C18" s="51"/>
      <c r="D18" s="51"/>
      <c r="E18" s="51"/>
      <c r="F18" s="37"/>
      <c r="G18" s="45" t="s">
        <v>83</v>
      </c>
      <c r="H18" s="45">
        <f t="shared" si="1"/>
        <v>0.70000000000000007</v>
      </c>
      <c r="I18" s="45">
        <f t="shared" si="0"/>
        <v>0.3202319957910077</v>
      </c>
      <c r="J18" s="37"/>
      <c r="K18" s="37"/>
    </row>
    <row r="19" spans="1:11" x14ac:dyDescent="0.25">
      <c r="A19" s="51"/>
      <c r="B19" s="51"/>
      <c r="C19" s="51"/>
      <c r="D19" s="51"/>
      <c r="E19" s="51"/>
      <c r="F19" s="37"/>
      <c r="G19" s="45" t="s">
        <v>89</v>
      </c>
      <c r="H19" s="45">
        <f t="shared" si="1"/>
        <v>0.73636363636363644</v>
      </c>
      <c r="I19" s="45">
        <f t="shared" si="0"/>
        <v>0.35827784398236417</v>
      </c>
      <c r="J19" s="37"/>
      <c r="K19" s="37"/>
    </row>
    <row r="20" spans="1:11" x14ac:dyDescent="0.25">
      <c r="A20" s="51"/>
      <c r="B20" s="51"/>
      <c r="C20" s="51"/>
      <c r="D20" s="51"/>
      <c r="E20" s="51"/>
      <c r="F20" s="37"/>
      <c r="G20" s="45" t="s">
        <v>90</v>
      </c>
      <c r="H20" s="45">
        <f t="shared" si="1"/>
        <v>0.77272727272727282</v>
      </c>
      <c r="I20" s="45">
        <f t="shared" si="0"/>
        <v>0.39852231230129159</v>
      </c>
      <c r="J20" s="37"/>
      <c r="K20" s="37"/>
    </row>
    <row r="21" spans="1:11" x14ac:dyDescent="0.25">
      <c r="A21" s="51"/>
      <c r="B21" s="51"/>
      <c r="C21" s="51"/>
      <c r="D21" s="51"/>
      <c r="E21" s="51"/>
      <c r="F21" s="37"/>
      <c r="G21" s="45" t="s">
        <v>91</v>
      </c>
      <c r="H21" s="45">
        <f t="shared" si="1"/>
        <v>0.80909090909090919</v>
      </c>
      <c r="I21" s="45">
        <f t="shared" si="0"/>
        <v>0.44090193665858507</v>
      </c>
      <c r="J21" s="37"/>
      <c r="K21" s="37"/>
    </row>
    <row r="22" spans="1:11" x14ac:dyDescent="0.25">
      <c r="A22" s="51"/>
      <c r="B22" s="51"/>
      <c r="C22" s="51"/>
      <c r="D22" s="51"/>
      <c r="E22" s="51"/>
      <c r="F22" s="37"/>
      <c r="G22" s="45" t="s">
        <v>92</v>
      </c>
      <c r="H22" s="45">
        <f t="shared" si="1"/>
        <v>0.84545454545454557</v>
      </c>
      <c r="I22" s="45">
        <f t="shared" si="0"/>
        <v>0.48533588250308002</v>
      </c>
      <c r="J22" s="37"/>
      <c r="K22" s="37"/>
    </row>
    <row r="23" spans="1:11" x14ac:dyDescent="0.25">
      <c r="A23" s="52"/>
      <c r="B23" s="52"/>
      <c r="C23" s="52"/>
      <c r="D23" s="52"/>
      <c r="E23" s="52"/>
      <c r="G23" s="45" t="s">
        <v>93</v>
      </c>
      <c r="H23" s="45">
        <f t="shared" si="1"/>
        <v>0.88181818181818195</v>
      </c>
      <c r="I23" s="45">
        <f t="shared" si="0"/>
        <v>0.53172530112205918</v>
      </c>
    </row>
    <row r="24" spans="1:11" x14ac:dyDescent="0.25">
      <c r="G24" s="45" t="s">
        <v>94</v>
      </c>
      <c r="H24" s="45">
        <f t="shared" si="1"/>
        <v>0.91818181818181832</v>
      </c>
      <c r="I24" s="45">
        <f t="shared" si="0"/>
        <v>0.5799527142829275</v>
      </c>
    </row>
    <row r="25" spans="1:11" x14ac:dyDescent="0.25">
      <c r="G25" s="45" t="s">
        <v>95</v>
      </c>
      <c r="H25" s="45">
        <f t="shared" si="1"/>
        <v>0.9545454545454547</v>
      </c>
      <c r="I25" s="45">
        <f t="shared" si="0"/>
        <v>0.62988142482396714</v>
      </c>
    </row>
    <row r="26" spans="1:11" x14ac:dyDescent="0.25">
      <c r="G26" s="45" t="s">
        <v>96</v>
      </c>
      <c r="H26" s="45">
        <f t="shared" si="1"/>
        <v>0.99090909090909107</v>
      </c>
      <c r="I26" s="45">
        <f t="shared" si="0"/>
        <v>0.68135495109279354</v>
      </c>
    </row>
    <row r="27" spans="1:11" x14ac:dyDescent="0.25">
      <c r="G27" s="45" t="s">
        <v>97</v>
      </c>
      <c r="H27" s="45">
        <f t="shared" si="1"/>
        <v>1.0272727272727273</v>
      </c>
      <c r="I27" s="45">
        <f t="shared" si="0"/>
        <v>0.73419648337660903</v>
      </c>
    </row>
    <row r="28" spans="1:11" x14ac:dyDescent="0.25">
      <c r="G28" s="45" t="s">
        <v>98</v>
      </c>
      <c r="H28" s="45">
        <f t="shared" si="1"/>
        <v>1.0636363636363637</v>
      </c>
      <c r="I28" s="45">
        <f t="shared" si="0"/>
        <v>0.78820836067701239</v>
      </c>
    </row>
    <row r="29" spans="1:11" x14ac:dyDescent="0.25">
      <c r="G29" s="45" t="s">
        <v>99</v>
      </c>
      <c r="H29" s="45">
        <f t="shared" si="1"/>
        <v>1.1000000000000001</v>
      </c>
      <c r="I29" s="45">
        <f t="shared" si="0"/>
        <v>0.84317156636060719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DEF6-7BDC-4EDF-BFD8-3BE297E82BDE}">
  <dimension ref="A2:M37"/>
  <sheetViews>
    <sheetView workbookViewId="0">
      <selection activeCell="M12" sqref="M12"/>
    </sheetView>
  </sheetViews>
  <sheetFormatPr baseColWidth="10" defaultRowHeight="15" x14ac:dyDescent="0.25"/>
  <sheetData>
    <row r="2" spans="1:13" ht="15.75" thickBot="1" x14ac:dyDescent="0.3">
      <c r="G2" s="38" t="s">
        <v>63</v>
      </c>
      <c r="H2" s="38">
        <v>2</v>
      </c>
      <c r="I2" s="37"/>
    </row>
    <row r="3" spans="1:13" ht="16.5" thickTop="1" thickBot="1" x14ac:dyDescent="0.3">
      <c r="G3" s="38" t="s">
        <v>64</v>
      </c>
      <c r="H3" s="38">
        <v>8</v>
      </c>
      <c r="I3" s="37"/>
    </row>
    <row r="4" spans="1:13" ht="16.5" thickTop="1" thickBot="1" x14ac:dyDescent="0.3">
      <c r="G4" s="38" t="s">
        <v>49</v>
      </c>
      <c r="H4" s="39">
        <v>30</v>
      </c>
      <c r="I4" s="37"/>
    </row>
    <row r="5" spans="1:13" ht="16.5" thickTop="1" thickBot="1" x14ac:dyDescent="0.3">
      <c r="G5" s="38" t="s">
        <v>65</v>
      </c>
      <c r="H5" s="38">
        <f>((H3-H2)/H4)</f>
        <v>0.2</v>
      </c>
      <c r="I5" s="37"/>
    </row>
    <row r="6" spans="1:13" ht="16.5" thickTop="1" thickBot="1" x14ac:dyDescent="0.3">
      <c r="G6" s="38" t="s">
        <v>66</v>
      </c>
      <c r="H6" s="38">
        <f>(H2+$H$5)</f>
        <v>2.2000000000000002</v>
      </c>
      <c r="I6" s="37"/>
    </row>
    <row r="7" spans="1:13" ht="15.75" thickTop="1" x14ac:dyDescent="0.25">
      <c r="G7" s="44" t="s">
        <v>68</v>
      </c>
      <c r="H7" s="44">
        <v>2</v>
      </c>
      <c r="I7" s="45">
        <f>((9+4*COS(0.4*H7)*COS(0.4*H7))*(5*EXP(-0.5*H7)+(2*EXP(0.15*H7))))</f>
        <v>49.665183062213053</v>
      </c>
    </row>
    <row r="8" spans="1:13" x14ac:dyDescent="0.25">
      <c r="G8" s="45" t="s">
        <v>69</v>
      </c>
      <c r="H8" s="45">
        <f>(H7+$H$5)</f>
        <v>2.2000000000000002</v>
      </c>
      <c r="I8" s="45">
        <f t="shared" ref="I8:I37" si="0">((9+4*COS(0.4*H8)*COS(0.4*H8))*(5*EXP(-0.5*H8)+(2*EXP(0.15*H8))))</f>
        <v>47.236719463380865</v>
      </c>
    </row>
    <row r="9" spans="1:13" x14ac:dyDescent="0.25">
      <c r="G9" s="45" t="s">
        <v>71</v>
      </c>
      <c r="H9" s="45">
        <f t="shared" ref="H9:H37" si="1">(H8+$H$5)</f>
        <v>2.4000000000000004</v>
      </c>
      <c r="I9" s="45">
        <f t="shared" si="0"/>
        <v>45.106741193449736</v>
      </c>
      <c r="J9" t="s">
        <v>87</v>
      </c>
      <c r="K9">
        <f>(I7+4*I8+2*I9+4*I10+2*I11+4*I12+2*I13+4*I14+2*I15+4*I15+2*I16+4*I17+2*I18+4*I19+2*I20+4*I21+2*I22+4*I23+2*I24+4*I25+2*I26+4*I27+2*I28+4*I29+2*I30+4*I31+2*I32+4*I33+2*I34+4*I35+2*I36+I37)</f>
        <v>4864.8460166221548</v>
      </c>
    </row>
    <row r="10" spans="1:13" x14ac:dyDescent="0.25">
      <c r="G10" s="45" t="s">
        <v>72</v>
      </c>
      <c r="H10" s="45">
        <f t="shared" si="1"/>
        <v>2.6000000000000005</v>
      </c>
      <c r="I10" s="45">
        <f t="shared" si="0"/>
        <v>43.274275558039562</v>
      </c>
      <c r="J10" s="47" t="s">
        <v>88</v>
      </c>
      <c r="K10" s="47">
        <f>((H5/3)*K9)</f>
        <v>324.32306777481034</v>
      </c>
      <c r="L10" s="53" t="s">
        <v>117</v>
      </c>
      <c r="M10" s="53">
        <f>((K12-K10)/K12)</f>
        <v>-6.1259825553034017E-3</v>
      </c>
    </row>
    <row r="11" spans="1:13" ht="15.75" thickBot="1" x14ac:dyDescent="0.3">
      <c r="G11" s="45" t="s">
        <v>73</v>
      </c>
      <c r="H11" s="45">
        <f t="shared" si="1"/>
        <v>2.8000000000000007</v>
      </c>
      <c r="I11" s="45">
        <f t="shared" si="0"/>
        <v>41.739528243456213</v>
      </c>
    </row>
    <row r="12" spans="1:13" ht="16.5" thickTop="1" thickBot="1" x14ac:dyDescent="0.3">
      <c r="G12" s="45" t="s">
        <v>74</v>
      </c>
      <c r="H12" s="45">
        <f t="shared" si="1"/>
        <v>3.0000000000000009</v>
      </c>
      <c r="I12" s="45">
        <f t="shared" si="0"/>
        <v>40.503824912186879</v>
      </c>
      <c r="J12" s="54" t="s">
        <v>116</v>
      </c>
      <c r="K12" s="54">
        <v>322.34836730000001</v>
      </c>
    </row>
    <row r="13" spans="1:13" ht="15.75" thickTop="1" x14ac:dyDescent="0.25">
      <c r="A13" s="52"/>
      <c r="B13" s="52"/>
      <c r="C13" s="52"/>
      <c r="D13" s="52"/>
      <c r="E13" s="52"/>
      <c r="G13" s="45" t="s">
        <v>75</v>
      </c>
      <c r="H13" s="45">
        <f t="shared" si="1"/>
        <v>3.2000000000000011</v>
      </c>
      <c r="I13" s="45">
        <f t="shared" si="0"/>
        <v>39.569426158240347</v>
      </c>
    </row>
    <row r="14" spans="1:13" x14ac:dyDescent="0.25">
      <c r="A14" s="52"/>
      <c r="B14" s="52"/>
      <c r="C14" s="52"/>
      <c r="D14" s="52"/>
      <c r="E14" s="52"/>
      <c r="G14" s="45" t="s">
        <v>76</v>
      </c>
      <c r="H14" s="45">
        <f t="shared" si="1"/>
        <v>3.4000000000000012</v>
      </c>
      <c r="I14" s="45">
        <f t="shared" si="0"/>
        <v>38.939223281682523</v>
      </c>
    </row>
    <row r="15" spans="1:13" x14ac:dyDescent="0.25">
      <c r="A15" s="75"/>
      <c r="B15" s="75"/>
      <c r="C15" s="75"/>
      <c r="D15" s="75"/>
      <c r="E15" s="75"/>
      <c r="G15" s="45" t="s">
        <v>77</v>
      </c>
      <c r="H15" s="45">
        <f t="shared" si="1"/>
        <v>3.6000000000000014</v>
      </c>
      <c r="I15" s="45">
        <f t="shared" si="0"/>
        <v>38.616328241195617</v>
      </c>
    </row>
    <row r="16" spans="1:13" x14ac:dyDescent="0.25">
      <c r="A16" s="75"/>
      <c r="B16" s="75"/>
      <c r="C16" s="75"/>
      <c r="D16" s="75"/>
      <c r="E16" s="75"/>
      <c r="G16" s="45" t="s">
        <v>79</v>
      </c>
      <c r="H16" s="45">
        <f t="shared" si="1"/>
        <v>3.8000000000000016</v>
      </c>
      <c r="I16" s="45">
        <f t="shared" si="0"/>
        <v>38.603576116590752</v>
      </c>
    </row>
    <row r="17" spans="1:9" x14ac:dyDescent="0.25">
      <c r="A17" s="75"/>
      <c r="B17" s="75"/>
      <c r="C17" s="75"/>
      <c r="D17" s="75"/>
      <c r="E17" s="75"/>
      <c r="G17" s="45" t="s">
        <v>81</v>
      </c>
      <c r="H17" s="45">
        <f t="shared" si="1"/>
        <v>4.0000000000000018</v>
      </c>
      <c r="I17" s="45">
        <f t="shared" si="0"/>
        <v>38.902962407017768</v>
      </c>
    </row>
    <row r="18" spans="1:9" x14ac:dyDescent="0.25">
      <c r="A18" s="75"/>
      <c r="B18" s="75"/>
      <c r="C18" s="75"/>
      <c r="D18" s="75"/>
      <c r="E18" s="75"/>
      <c r="G18" s="45" t="s">
        <v>83</v>
      </c>
      <c r="H18" s="45">
        <f t="shared" si="1"/>
        <v>4.200000000000002</v>
      </c>
      <c r="I18" s="45">
        <f t="shared" si="0"/>
        <v>39.515040474425149</v>
      </c>
    </row>
    <row r="19" spans="1:9" x14ac:dyDescent="0.25">
      <c r="A19" s="75"/>
      <c r="B19" s="75"/>
      <c r="C19" s="75"/>
      <c r="D19" s="75"/>
      <c r="E19" s="75"/>
      <c r="G19" s="45" t="s">
        <v>89</v>
      </c>
      <c r="H19" s="45">
        <f t="shared" si="1"/>
        <v>4.4000000000000021</v>
      </c>
      <c r="I19" s="45">
        <f t="shared" si="0"/>
        <v>40.438306405194325</v>
      </c>
    </row>
    <row r="20" spans="1:9" x14ac:dyDescent="0.25">
      <c r="A20" s="75"/>
      <c r="B20" s="75"/>
      <c r="C20" s="75"/>
      <c r="D20" s="75"/>
      <c r="E20" s="75"/>
      <c r="G20" s="45" t="s">
        <v>90</v>
      </c>
      <c r="H20" s="45">
        <f t="shared" si="1"/>
        <v>4.6000000000000023</v>
      </c>
      <c r="I20" s="45">
        <f t="shared" si="0"/>
        <v>41.66859951397192</v>
      </c>
    </row>
    <row r="21" spans="1:9" x14ac:dyDescent="0.25">
      <c r="A21" s="52"/>
      <c r="B21" s="52"/>
      <c r="C21" s="52"/>
      <c r="D21" s="52"/>
      <c r="E21" s="52"/>
      <c r="G21" s="45" t="s">
        <v>91</v>
      </c>
      <c r="H21" s="45">
        <f t="shared" si="1"/>
        <v>4.8000000000000025</v>
      </c>
      <c r="I21" s="45">
        <f t="shared" si="0"/>
        <v>43.198546677873708</v>
      </c>
    </row>
    <row r="22" spans="1:9" x14ac:dyDescent="0.25">
      <c r="A22" s="52"/>
      <c r="B22" s="52"/>
      <c r="C22" s="52"/>
      <c r="D22" s="52"/>
      <c r="E22" s="52"/>
      <c r="G22" s="45" t="s">
        <v>92</v>
      </c>
      <c r="H22" s="45">
        <f t="shared" si="1"/>
        <v>5.0000000000000027</v>
      </c>
      <c r="I22" s="45">
        <f t="shared" si="0"/>
        <v>45.017077707694057</v>
      </c>
    </row>
    <row r="23" spans="1:9" x14ac:dyDescent="0.25">
      <c r="A23" s="52"/>
      <c r="B23" s="52"/>
      <c r="C23" s="52"/>
      <c r="D23" s="52"/>
      <c r="E23" s="52"/>
      <c r="G23" s="45" t="s">
        <v>93</v>
      </c>
      <c r="H23" s="45">
        <f t="shared" si="1"/>
        <v>5.2000000000000028</v>
      </c>
      <c r="I23" s="45">
        <f t="shared" si="0"/>
        <v>47.109037091658244</v>
      </c>
    </row>
    <row r="24" spans="1:9" x14ac:dyDescent="0.25">
      <c r="G24" s="45" t="s">
        <v>94</v>
      </c>
      <c r="H24" s="45">
        <f t="shared" si="1"/>
        <v>5.400000000000003</v>
      </c>
      <c r="I24" s="45">
        <f t="shared" si="0"/>
        <v>49.454914756691636</v>
      </c>
    </row>
    <row r="25" spans="1:9" x14ac:dyDescent="0.25">
      <c r="G25" s="45" t="s">
        <v>95</v>
      </c>
      <c r="H25" s="45">
        <f t="shared" si="1"/>
        <v>5.6000000000000032</v>
      </c>
      <c r="I25" s="45">
        <f t="shared" si="0"/>
        <v>52.030715065308598</v>
      </c>
    </row>
    <row r="26" spans="1:9" x14ac:dyDescent="0.25">
      <c r="G26" s="45" t="s">
        <v>96</v>
      </c>
      <c r="H26" s="45">
        <f t="shared" si="1"/>
        <v>5.8000000000000034</v>
      </c>
      <c r="I26" s="45">
        <f t="shared" si="0"/>
        <v>54.807979198395238</v>
      </c>
    </row>
    <row r="27" spans="1:9" x14ac:dyDescent="0.25">
      <c r="G27" s="45" t="s">
        <v>97</v>
      </c>
      <c r="H27" s="45">
        <f t="shared" si="1"/>
        <v>6.0000000000000036</v>
      </c>
      <c r="I27" s="45">
        <f t="shared" si="0"/>
        <v>57.753971471954578</v>
      </c>
    </row>
    <row r="28" spans="1:9" x14ac:dyDescent="0.25">
      <c r="G28" s="45" t="s">
        <v>98</v>
      </c>
      <c r="H28" s="45">
        <f t="shared" si="1"/>
        <v>6.2000000000000037</v>
      </c>
      <c r="I28" s="45">
        <f t="shared" si="0"/>
        <v>60.832035115999965</v>
      </c>
    </row>
    <row r="29" spans="1:9" x14ac:dyDescent="0.25">
      <c r="G29" s="45" t="s">
        <v>99</v>
      </c>
      <c r="H29" s="45">
        <f t="shared" si="1"/>
        <v>6.4000000000000039</v>
      </c>
      <c r="I29" s="45">
        <f t="shared" si="0"/>
        <v>64.002117731759341</v>
      </c>
    </row>
    <row r="30" spans="1:9" x14ac:dyDescent="0.25">
      <c r="G30" s="45" t="s">
        <v>100</v>
      </c>
      <c r="H30" s="45">
        <f t="shared" si="1"/>
        <v>6.6000000000000041</v>
      </c>
      <c r="I30" s="45">
        <f t="shared" si="0"/>
        <v>67.221461172012482</v>
      </c>
    </row>
    <row r="31" spans="1:9" x14ac:dyDescent="0.25">
      <c r="G31" s="45" t="s">
        <v>101</v>
      </c>
      <c r="H31" s="45">
        <f t="shared" si="1"/>
        <v>6.8000000000000043</v>
      </c>
      <c r="I31" s="45">
        <f t="shared" si="0"/>
        <v>70.445445097043518</v>
      </c>
    </row>
    <row r="32" spans="1:9" x14ac:dyDescent="0.25">
      <c r="G32" s="45" t="s">
        <v>102</v>
      </c>
      <c r="H32" s="45">
        <f t="shared" si="1"/>
        <v>7.0000000000000044</v>
      </c>
      <c r="I32" s="45">
        <f t="shared" si="0"/>
        <v>73.628568087069425</v>
      </c>
    </row>
    <row r="33" spans="7:9" x14ac:dyDescent="0.25">
      <c r="G33" s="45" t="s">
        <v>103</v>
      </c>
      <c r="H33" s="45">
        <f t="shared" si="1"/>
        <v>7.2000000000000046</v>
      </c>
      <c r="I33" s="45">
        <f t="shared" si="0"/>
        <v>76.725545083850591</v>
      </c>
    </row>
    <row r="34" spans="7:9" x14ac:dyDescent="0.25">
      <c r="G34" s="45" t="s">
        <v>104</v>
      </c>
      <c r="H34" s="45">
        <f t="shared" si="1"/>
        <v>7.4000000000000048</v>
      </c>
      <c r="I34" s="45">
        <f t="shared" si="0"/>
        <v>79.692495230636524</v>
      </c>
    </row>
    <row r="35" spans="7:9" x14ac:dyDescent="0.25">
      <c r="G35" s="45" t="s">
        <v>105</v>
      </c>
      <c r="H35" s="45">
        <f t="shared" si="1"/>
        <v>7.600000000000005</v>
      </c>
      <c r="I35" s="45">
        <f t="shared" si="0"/>
        <v>82.488190017313556</v>
      </c>
    </row>
    <row r="36" spans="7:9" x14ac:dyDescent="0.25">
      <c r="G36" s="45" t="s">
        <v>106</v>
      </c>
      <c r="H36" s="45">
        <f t="shared" si="1"/>
        <v>7.8000000000000052</v>
      </c>
      <c r="I36" s="45">
        <f t="shared" si="0"/>
        <v>85.075328145719752</v>
      </c>
    </row>
    <row r="37" spans="7:9" x14ac:dyDescent="0.25">
      <c r="G37" s="45" t="s">
        <v>107</v>
      </c>
      <c r="H37" s="45">
        <f t="shared" si="1"/>
        <v>8.0000000000000053</v>
      </c>
      <c r="I37" s="45">
        <f t="shared" si="0"/>
        <v>87.421800827004802</v>
      </c>
    </row>
  </sheetData>
  <mergeCells count="6">
    <mergeCell ref="A20:E20"/>
    <mergeCell ref="A15:E15"/>
    <mergeCell ref="A16:E16"/>
    <mergeCell ref="A17:E17"/>
    <mergeCell ref="A18:E18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Presentación </vt:lpstr>
      <vt:lpstr>Punto 1</vt:lpstr>
      <vt:lpstr>Punto 2</vt:lpstr>
      <vt:lpstr>Punto 3</vt:lpstr>
      <vt:lpstr>Punto 4</vt:lpstr>
      <vt:lpstr>Punto 5</vt:lpstr>
      <vt:lpstr>Punto 6</vt:lpstr>
      <vt:lpstr>Punto 7</vt:lpstr>
      <vt:lpstr>Punto 8</vt:lpstr>
      <vt:lpstr>Punto 9</vt:lpstr>
      <vt:lpstr>Punto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Esteban Garcia Veloza</dc:creator>
  <cp:lastModifiedBy>DANIEL REY</cp:lastModifiedBy>
  <dcterms:created xsi:type="dcterms:W3CDTF">2020-04-26T04:07:41Z</dcterms:created>
  <dcterms:modified xsi:type="dcterms:W3CDTF">2020-05-08T07:03:46Z</dcterms:modified>
</cp:coreProperties>
</file>