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01la\Desktop\Metodos 2020_2\"/>
    </mc:Choice>
  </mc:AlternateContent>
  <xr:revisionPtr revIDLastSave="0" documentId="13_ncr:1_{53109FE3-4A7B-486C-9536-5862514411AB}" xr6:coauthVersionLast="45" xr6:coauthVersionMax="45" xr10:uidLastSave="{00000000-0000-0000-0000-000000000000}"/>
  <bookViews>
    <workbookView xWindow="-108" yWindow="-108" windowWidth="23256" windowHeight="12696" xr2:uid="{AF5A5C4B-65D5-4B92-8C57-1BAFDDC588A6}"/>
  </bookViews>
  <sheets>
    <sheet name="Punto Fij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5" i="1"/>
  <c r="C4" i="1"/>
  <c r="J18" i="1"/>
  <c r="P18" i="1" s="1"/>
  <c r="Q5" i="1"/>
  <c r="Q6" i="1"/>
  <c r="Q7" i="1"/>
  <c r="Q8" i="1"/>
  <c r="Q9" i="1"/>
  <c r="Q10" i="1"/>
  <c r="Q11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9" i="1"/>
  <c r="P20" i="1"/>
  <c r="Q4" i="1"/>
  <c r="I9" i="1"/>
  <c r="P4" i="1"/>
  <c r="I6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4" i="1"/>
  <c r="E4" i="1" a="1"/>
  <c r="E4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4" i="1"/>
  <c r="L10" i="1"/>
  <c r="M10" i="1" s="1"/>
  <c r="L11" i="1"/>
  <c r="M11" i="1" s="1"/>
  <c r="L12" i="1"/>
  <c r="L13" i="1"/>
  <c r="L14" i="1"/>
  <c r="M14" i="1" s="1"/>
  <c r="L15" i="1"/>
  <c r="M15" i="1" s="1"/>
  <c r="L16" i="1"/>
  <c r="M9" i="1"/>
  <c r="M12" i="1"/>
  <c r="M13" i="1"/>
  <c r="M16" i="1"/>
  <c r="L9" i="1"/>
  <c r="L8" i="1"/>
  <c r="M8" i="1" s="1"/>
  <c r="L6" i="1"/>
  <c r="M6" i="1" s="1"/>
  <c r="L7" i="1"/>
  <c r="M7" i="1" s="1"/>
  <c r="M5" i="1"/>
  <c r="L5" i="1"/>
  <c r="L4" i="1"/>
  <c r="M4" i="1" s="1"/>
  <c r="I4" i="1"/>
  <c r="D24" i="1" l="1"/>
  <c r="D9" i="1"/>
  <c r="D23" i="1"/>
  <c r="D15" i="1"/>
  <c r="D22" i="1"/>
  <c r="D14" i="1"/>
  <c r="D6" i="1"/>
  <c r="D21" i="1"/>
  <c r="D13" i="1"/>
  <c r="D5" i="1"/>
  <c r="D20" i="1"/>
  <c r="D12" i="1"/>
  <c r="D19" i="1"/>
  <c r="D11" i="1"/>
  <c r="D18" i="1"/>
  <c r="D10" i="1"/>
  <c r="D16" i="1"/>
  <c r="D8" i="1"/>
  <c r="D17" i="1"/>
  <c r="D7" i="1"/>
  <c r="F4" i="1"/>
  <c r="B4" i="1"/>
  <c r="F5" i="1"/>
  <c r="E6" i="1" l="1"/>
  <c r="D4" i="1"/>
  <c r="E7" i="1" l="1"/>
  <c r="F7" i="1"/>
  <c r="E5" i="1"/>
  <c r="F6" i="1"/>
  <c r="F8" i="1" l="1"/>
  <c r="F9" i="1" l="1"/>
  <c r="E8" i="1"/>
  <c r="E9" i="1" l="1"/>
  <c r="F10" i="1"/>
  <c r="F11" i="1" l="1"/>
  <c r="E10" i="1"/>
  <c r="F12" i="1" l="1"/>
  <c r="E11" i="1"/>
  <c r="F13" i="1" l="1"/>
  <c r="E12" i="1"/>
  <c r="F14" i="1" l="1"/>
  <c r="E13" i="1"/>
  <c r="F15" i="1" l="1"/>
  <c r="E14" i="1"/>
  <c r="F16" i="1" l="1"/>
  <c r="E15" i="1"/>
  <c r="F17" i="1" l="1"/>
  <c r="E16" i="1"/>
  <c r="F18" i="1" l="1"/>
  <c r="E17" i="1"/>
  <c r="F19" i="1" l="1"/>
  <c r="E18" i="1"/>
  <c r="F20" i="1" l="1"/>
  <c r="E19" i="1"/>
  <c r="F21" i="1" l="1"/>
  <c r="E20" i="1"/>
  <c r="F22" i="1" l="1"/>
  <c r="E21" i="1"/>
  <c r="F23" i="1" l="1"/>
  <c r="E22" i="1"/>
  <c r="F24" i="1" l="1"/>
  <c r="E23" i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<sst xmlns="http://schemas.openxmlformats.org/spreadsheetml/2006/main" count="41" uniqueCount="39">
  <si>
    <t>xi</t>
  </si>
  <si>
    <t>xi+1 - xi</t>
  </si>
  <si>
    <t>&lt;10^3?</t>
  </si>
  <si>
    <t xml:space="preserve">x0 en derivada </t>
  </si>
  <si>
    <t>cumple?</t>
  </si>
  <si>
    <t xml:space="preserve">x1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</si>
  <si>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</si>
  <si>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</si>
  <si>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</si>
  <si>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</si>
  <si>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</si>
  <si>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</si>
  <si>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</si>
  <si>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</si>
  <si>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</si>
  <si>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</si>
  <si>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</si>
  <si>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</si>
  <si>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</si>
  <si>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</si>
  <si>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</si>
  <si>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</si>
  <si>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</si>
  <si>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</si>
  <si>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</si>
  <si>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f(xn)</t>
  </si>
  <si>
    <t>xd</t>
  </si>
  <si>
    <t>f(xi)*f(xd)</t>
  </si>
  <si>
    <t>CUMPLE</t>
  </si>
  <si>
    <t>XM</t>
  </si>
  <si>
    <t>Mxi+1 - Xmi</t>
  </si>
  <si>
    <t>f(XM)</t>
  </si>
  <si>
    <t>f(xi)</t>
  </si>
  <si>
    <t>f(xd)</t>
  </si>
  <si>
    <t>negativo</t>
  </si>
  <si>
    <t>positivo</t>
  </si>
  <si>
    <t>pendiente</t>
  </si>
  <si>
    <t>fxi</t>
  </si>
  <si>
    <t>fxd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</si>
</sst>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03AB-C063-412E-A5AC-7DDA3834FE94}">
  <dimension ref="A3:Q24"/>
  <sheetViews>
    <sheetView tabSelected="1" workbookViewId="0">
      <selection activeCell="N4" sqref="N4"/>
    </sheetView>
  </sheetViews>
  <sheetFormatPr baseColWidth="10" defaultRowHeight="14.4" x14ac:dyDescent="0.3"/>
  <cols>
    <col min="1" max="1" width="13.109375" customWidth="1"/>
    <col min="2" max="2" width="13.88671875" customWidth="1"/>
    <col min="3" max="3" width="12.6640625" bestFit="1" customWidth="1"/>
  </cols>
  <sheetData>
    <row r="3" spans="1:17" x14ac:dyDescent="0.3">
      <c r="B3" t="s">
        <v>4</v>
      </c>
      <c r="C3" t="s">
        <v>0</v>
      </c>
      <c r="D3" t="s">
        <v>1</v>
      </c>
      <c r="E3" t="s">
        <v>2</v>
      </c>
      <c r="F3" t="s">
        <v>25</v>
      </c>
      <c r="I3" t="s">
        <v>27</v>
      </c>
      <c r="J3" t="s">
        <v>0</v>
      </c>
      <c r="K3" t="s">
        <v>26</v>
      </c>
      <c r="L3" t="s">
        <v>29</v>
      </c>
      <c r="M3" s="2" t="s">
        <v>31</v>
      </c>
      <c r="N3" t="s">
        <v>30</v>
      </c>
      <c r="O3" t="s">
        <v>4</v>
      </c>
      <c r="P3" t="s">
        <v>37</v>
      </c>
      <c r="Q3" t="s">
        <v>38</v>
      </c>
    </row>
    <row r="4" spans="1:17" x14ac:dyDescent="0.3">
      <c r="A4" t="s">
        <v>3</v>
      </c>
      <c r="B4" t="str">
        <f>IF(ABS(C4)&lt;1,"cumple","no cumple")</f>
        <v>cumple</v>
      </c>
      <c r="C4">
        <f>(   (213867+289.6*0+9.72*0^2)*(36*0^2+10680*0+792100)-(72*0+10680)*(213867*0+144.8*0^2+3.24*0^3)  )/(36*0^2+10680*0+792100)^2</f>
        <v>0.27</v>
      </c>
      <c r="D4">
        <f>ABS(C5-C4)</f>
        <v>0.27004965559399069</v>
      </c>
      <c r="E4" t="e" cm="1">
        <f t="array" ref="E4">O3cumple</f>
        <v>#NAME?</v>
      </c>
      <c r="F4">
        <f>-1.5*(C4)^3-4*(C4)^2+5*C4+4</f>
        <v>5.0288754999999998</v>
      </c>
      <c r="H4" t="s">
        <v>28</v>
      </c>
      <c r="I4">
        <f xml:space="preserve"> (  LN(6*J4+EXP(J4)+SIN(J4))+COS(J4^2)+1  )*( LN(6*K4+EXP(K4)+SIN(K4))+COS(K4^2)+1)</f>
        <v>-5.6789332736397506</v>
      </c>
      <c r="J4">
        <v>-0.125</v>
      </c>
      <c r="K4">
        <v>-1E-3</v>
      </c>
      <c r="L4" s="2">
        <f t="shared" ref="L4:L9" si="0">(J4+K4)/2</f>
        <v>-6.3E-2</v>
      </c>
      <c r="M4" s="2">
        <f>LN(6*L4+EXP(L4)+SIN(L4))+COS(L4^2)+1</f>
        <v>1.3028070816082933</v>
      </c>
      <c r="N4">
        <f>L5-L4</f>
        <v>-3.1E-2</v>
      </c>
      <c r="O4" t="str">
        <f>IF(N4&lt;0.001,"si","nel")</f>
        <v>si</v>
      </c>
      <c r="P4">
        <f>LN(6*J4+EXP(J4)+SIN(J4))+COS(J4^2)+1</f>
        <v>-2.8509154394962435</v>
      </c>
      <c r="Q4">
        <f>LN(6*K4+EXP(K4)+SIN(K4))+COS(K4^2)+1</f>
        <v>1.9919683323344088</v>
      </c>
    </row>
    <row r="5" spans="1:17" x14ac:dyDescent="0.3">
      <c r="B5" t="s">
        <v>5</v>
      </c>
      <c r="C5">
        <f>(-144.8*C4^2-3.24*C4^3)/213867</f>
        <v>-4.9655593990657758E-5</v>
      </c>
      <c r="D5">
        <f t="shared" ref="D5:D24" si="1">ABS(C6-C5)</f>
        <v>4.9655592321256779E-5</v>
      </c>
      <c r="E5" t="str">
        <f t="shared" ref="E5:E24" si="2">IF(D5&lt;0.001,"si","nel")</f>
        <v>si</v>
      </c>
      <c r="F5">
        <f t="shared" ref="F5:F24" si="3">-1.5*(C5)^3-4*(C5)^2+5*C5+4</f>
        <v>3.9997517121675181</v>
      </c>
      <c r="I5" t="s">
        <v>32</v>
      </c>
      <c r="J5">
        <v>-0.125</v>
      </c>
      <c r="K5" s="2">
        <v>-6.3E-2</v>
      </c>
      <c r="L5" s="3">
        <f t="shared" si="0"/>
        <v>-9.4E-2</v>
      </c>
      <c r="M5" s="2">
        <f>LN(6*L5+EXP(L5)+SIN(L5))+COS(L5^2)+1</f>
        <v>0.62330453428912069</v>
      </c>
      <c r="N5">
        <f t="shared" ref="N5:N21" si="4">L6-L5</f>
        <v>-1.55E-2</v>
      </c>
      <c r="O5" t="str">
        <f t="shared" ref="O5:O21" si="5">IF(N5&lt;0.001,"si","nel")</f>
        <v>si</v>
      </c>
      <c r="P5">
        <f t="shared" ref="P5:P20" si="6">LN(6*J5+EXP(J5)+SIN(J5))+COS(J5^2)+1</f>
        <v>-2.8509154394962435</v>
      </c>
      <c r="Q5">
        <f t="shared" ref="Q5:Q11" si="7">LN(6*K5+EXP(K5)+SIN(K5))+COS(K5^2)+1</f>
        <v>1.3028070816082933</v>
      </c>
    </row>
    <row r="6" spans="1:17" x14ac:dyDescent="0.3">
      <c r="B6" t="s">
        <v>6</v>
      </c>
      <c r="C6">
        <f t="shared" ref="C6:C24" si="8">(-144.8*C5^2-3.24*C5^3)/213867</f>
        <v>-1.669400982014851E-12</v>
      </c>
      <c r="D6">
        <f t="shared" si="1"/>
        <v>1.6694009820148491E-12</v>
      </c>
      <c r="E6" t="str">
        <f t="shared" si="2"/>
        <v>si</v>
      </c>
      <c r="F6">
        <f t="shared" si="3"/>
        <v>3.9999999999916529</v>
      </c>
      <c r="I6">
        <f>LN(6*J4+EXP(J4)+SIN(J4))+COS(J4^2)+1</f>
        <v>-2.8509154394962435</v>
      </c>
      <c r="J6">
        <v>-0.125</v>
      </c>
      <c r="K6" s="3">
        <v>-9.4E-2</v>
      </c>
      <c r="L6" s="5">
        <f t="shared" si="0"/>
        <v>-0.1095</v>
      </c>
      <c r="M6" s="2">
        <f>LN(6*L6+EXP(L6)+SIN(L6))+COS(L6^2)+1</f>
        <v>-4.0286131692287119E-2</v>
      </c>
      <c r="N6">
        <f t="shared" si="4"/>
        <v>7.749999999999993E-3</v>
      </c>
      <c r="O6" t="str">
        <f t="shared" si="5"/>
        <v>nel</v>
      </c>
      <c r="P6">
        <f t="shared" si="6"/>
        <v>-2.8509154394962435</v>
      </c>
      <c r="Q6">
        <f t="shared" si="7"/>
        <v>0.62330453428912069</v>
      </c>
    </row>
    <row r="7" spans="1:17" x14ac:dyDescent="0.3">
      <c r="B7" t="s">
        <v>7</v>
      </c>
      <c r="C7">
        <f t="shared" si="8"/>
        <v>-1.8868879616364191E-27</v>
      </c>
      <c r="D7">
        <f t="shared" si="1"/>
        <v>1.8868879616364191E-27</v>
      </c>
      <c r="E7" t="str">
        <f t="shared" si="2"/>
        <v>si</v>
      </c>
      <c r="F7">
        <f t="shared" si="3"/>
        <v>4</v>
      </c>
      <c r="I7" t="s">
        <v>34</v>
      </c>
      <c r="J7" s="5">
        <v>-0.1095</v>
      </c>
      <c r="K7" s="4">
        <v>-9.4E-2</v>
      </c>
      <c r="L7" s="6">
        <f t="shared" si="0"/>
        <v>-0.10175000000000001</v>
      </c>
      <c r="M7" s="2">
        <f>LN(6*L7+EXP(L7)+SIN(L7))+COS(L7^2)+1</f>
        <v>0.34541079516144524</v>
      </c>
      <c r="N7">
        <f t="shared" si="4"/>
        <v>-3.8749999999999896E-3</v>
      </c>
      <c r="O7" t="str">
        <f t="shared" si="5"/>
        <v>si</v>
      </c>
      <c r="P7">
        <f t="shared" si="6"/>
        <v>-4.0286131692287119E-2</v>
      </c>
      <c r="Q7">
        <f t="shared" si="7"/>
        <v>0.62330453428912069</v>
      </c>
    </row>
    <row r="8" spans="1:17" x14ac:dyDescent="0.3">
      <c r="B8" t="s">
        <v>8</v>
      </c>
      <c r="C8">
        <f t="shared" si="8"/>
        <v>-2.4105548159859644E-57</v>
      </c>
      <c r="D8">
        <f t="shared" si="1"/>
        <v>2.4105548159859644E-57</v>
      </c>
      <c r="E8" t="str">
        <f t="shared" si="2"/>
        <v>si</v>
      </c>
      <c r="F8">
        <f t="shared" si="3"/>
        <v>4</v>
      </c>
      <c r="I8" t="s">
        <v>33</v>
      </c>
      <c r="J8" s="4">
        <v>-0.1095</v>
      </c>
      <c r="K8" s="6">
        <v>-0.10174999999999999</v>
      </c>
      <c r="L8" s="7">
        <f t="shared" si="0"/>
        <v>-0.105625</v>
      </c>
      <c r="M8" s="2">
        <f>LN(6*L8+EXP(L8)+SIN(L8))+COS(L8^2)+1</f>
        <v>0.17099523137431027</v>
      </c>
      <c r="N8">
        <f t="shared" si="4"/>
        <v>-1.9375000000000087E-3</v>
      </c>
      <c r="O8" t="str">
        <f t="shared" si="5"/>
        <v>si</v>
      </c>
      <c r="P8">
        <f t="shared" si="6"/>
        <v>-4.0286131692287119E-2</v>
      </c>
      <c r="Q8">
        <f t="shared" si="7"/>
        <v>0.3454107951614459</v>
      </c>
    </row>
    <row r="9" spans="1:17" x14ac:dyDescent="0.3">
      <c r="B9" t="s">
        <v>9</v>
      </c>
      <c r="C9">
        <f t="shared" si="8"/>
        <v>-3.9342215050588856E-117</v>
      </c>
      <c r="D9">
        <f t="shared" si="1"/>
        <v>3.9342215050588856E-117</v>
      </c>
      <c r="E9" t="str">
        <f t="shared" si="2"/>
        <v>si</v>
      </c>
      <c r="F9">
        <f t="shared" si="3"/>
        <v>4</v>
      </c>
      <c r="I9">
        <f>LN(6*K4+EXP(K4)+SIN(K4))+COS(K4^2)+1</f>
        <v>1.9919683323344088</v>
      </c>
      <c r="J9" s="4">
        <v>-0.1095</v>
      </c>
      <c r="K9" s="7">
        <v>-0.105625</v>
      </c>
      <c r="L9" s="5">
        <f t="shared" si="0"/>
        <v>-0.10756250000000001</v>
      </c>
      <c r="M9" s="2">
        <f t="shared" ref="M9:M16" si="9">LN(6*L9+EXP(L9)+SIN(L9))+COS(L9^2)+1</f>
        <v>7.0910813300970821E-2</v>
      </c>
      <c r="N9">
        <f t="shared" si="4"/>
        <v>-9.6874999999999045E-4</v>
      </c>
      <c r="O9" t="str">
        <f t="shared" si="5"/>
        <v>si</v>
      </c>
      <c r="P9">
        <f t="shared" si="6"/>
        <v>-4.0286131692287119E-2</v>
      </c>
      <c r="Q9">
        <f t="shared" si="7"/>
        <v>0.17099523137431027</v>
      </c>
    </row>
    <row r="10" spans="1:17" x14ac:dyDescent="0.3">
      <c r="B10" t="s">
        <v>10</v>
      </c>
      <c r="C10">
        <f t="shared" si="8"/>
        <v>-1.0479544359838862E-236</v>
      </c>
      <c r="D10">
        <f t="shared" si="1"/>
        <v>1.0479544359838862E-236</v>
      </c>
      <c r="E10" t="str">
        <f t="shared" si="2"/>
        <v>si</v>
      </c>
      <c r="F10">
        <f t="shared" si="3"/>
        <v>4</v>
      </c>
      <c r="I10" t="s">
        <v>35</v>
      </c>
      <c r="J10" s="4">
        <v>-0.1095</v>
      </c>
      <c r="K10" s="5">
        <v>-0.10756250000000001</v>
      </c>
      <c r="L10">
        <f t="shared" ref="L10:L16" si="10">(J10+K10)/2</f>
        <v>-0.10853125</v>
      </c>
      <c r="M10" s="2">
        <f t="shared" si="9"/>
        <v>1.6853608146804033E-2</v>
      </c>
      <c r="N10">
        <f t="shared" si="4"/>
        <v>5.3781249999999996E-2</v>
      </c>
      <c r="O10" t="str">
        <f t="shared" si="5"/>
        <v>nel</v>
      </c>
      <c r="P10">
        <f t="shared" si="6"/>
        <v>-4.0286131692287119E-2</v>
      </c>
      <c r="Q10">
        <f t="shared" si="7"/>
        <v>7.0910813300970821E-2</v>
      </c>
    </row>
    <row r="11" spans="1:17" x14ac:dyDescent="0.3">
      <c r="B11" t="s">
        <v>11</v>
      </c>
      <c r="C11">
        <f t="shared" si="8"/>
        <v>0</v>
      </c>
      <c r="D11">
        <f t="shared" si="1"/>
        <v>0</v>
      </c>
      <c r="E11" t="str">
        <f t="shared" si="2"/>
        <v>si</v>
      </c>
      <c r="F11">
        <f t="shared" si="3"/>
        <v>4</v>
      </c>
      <c r="J11" s="4">
        <v>-0.1095</v>
      </c>
      <c r="L11">
        <f t="shared" si="10"/>
        <v>-5.475E-2</v>
      </c>
      <c r="M11" s="2">
        <f t="shared" si="9"/>
        <v>1.4264060489063781</v>
      </c>
      <c r="N11">
        <f t="shared" si="4"/>
        <v>5.475E-2</v>
      </c>
      <c r="O11" t="str">
        <f t="shared" si="5"/>
        <v>nel</v>
      </c>
      <c r="P11">
        <f t="shared" si="6"/>
        <v>-4.0286131692287119E-2</v>
      </c>
      <c r="Q11">
        <f t="shared" si="7"/>
        <v>2</v>
      </c>
    </row>
    <row r="12" spans="1:17" x14ac:dyDescent="0.3">
      <c r="B12" t="s">
        <v>12</v>
      </c>
      <c r="C12">
        <f t="shared" si="8"/>
        <v>0</v>
      </c>
      <c r="D12">
        <f t="shared" si="1"/>
        <v>0</v>
      </c>
      <c r="E12" t="str">
        <f t="shared" si="2"/>
        <v>si</v>
      </c>
      <c r="F12">
        <f t="shared" si="3"/>
        <v>4</v>
      </c>
      <c r="L12">
        <f t="shared" si="10"/>
        <v>0</v>
      </c>
      <c r="M12" s="2">
        <f t="shared" si="9"/>
        <v>2</v>
      </c>
      <c r="N12">
        <f t="shared" si="4"/>
        <v>0</v>
      </c>
      <c r="O12" t="str">
        <f t="shared" si="5"/>
        <v>si</v>
      </c>
      <c r="P12">
        <f t="shared" si="6"/>
        <v>2</v>
      </c>
    </row>
    <row r="13" spans="1:17" x14ac:dyDescent="0.3">
      <c r="B13" t="s">
        <v>13</v>
      </c>
      <c r="C13">
        <f t="shared" si="8"/>
        <v>0</v>
      </c>
      <c r="D13">
        <f t="shared" si="1"/>
        <v>0</v>
      </c>
      <c r="E13" t="str">
        <f t="shared" si="2"/>
        <v>si</v>
      </c>
      <c r="F13">
        <f t="shared" si="3"/>
        <v>4</v>
      </c>
      <c r="L13">
        <f t="shared" si="10"/>
        <v>0</v>
      </c>
      <c r="M13" s="2">
        <f t="shared" si="9"/>
        <v>2</v>
      </c>
      <c r="N13">
        <f t="shared" si="4"/>
        <v>0</v>
      </c>
      <c r="O13" t="str">
        <f t="shared" si="5"/>
        <v>si</v>
      </c>
      <c r="P13">
        <f t="shared" si="6"/>
        <v>2</v>
      </c>
    </row>
    <row r="14" spans="1:17" x14ac:dyDescent="0.3">
      <c r="B14" t="s">
        <v>14</v>
      </c>
      <c r="C14">
        <f t="shared" si="8"/>
        <v>0</v>
      </c>
      <c r="D14">
        <f t="shared" si="1"/>
        <v>0</v>
      </c>
      <c r="E14" t="str">
        <f t="shared" si="2"/>
        <v>si</v>
      </c>
      <c r="F14">
        <f t="shared" si="3"/>
        <v>4</v>
      </c>
      <c r="L14">
        <f t="shared" si="10"/>
        <v>0</v>
      </c>
      <c r="M14" s="2">
        <f t="shared" si="9"/>
        <v>2</v>
      </c>
      <c r="N14">
        <f t="shared" si="4"/>
        <v>0</v>
      </c>
      <c r="O14" t="str">
        <f t="shared" si="5"/>
        <v>si</v>
      </c>
      <c r="P14">
        <f t="shared" si="6"/>
        <v>2</v>
      </c>
    </row>
    <row r="15" spans="1:17" x14ac:dyDescent="0.3">
      <c r="B15" t="s">
        <v>15</v>
      </c>
      <c r="C15">
        <f t="shared" si="8"/>
        <v>0</v>
      </c>
      <c r="D15">
        <f t="shared" si="1"/>
        <v>0</v>
      </c>
      <c r="E15" t="str">
        <f t="shared" si="2"/>
        <v>si</v>
      </c>
      <c r="F15">
        <f t="shared" si="3"/>
        <v>4</v>
      </c>
      <c r="L15">
        <f t="shared" si="10"/>
        <v>0</v>
      </c>
      <c r="M15" s="2">
        <f t="shared" si="9"/>
        <v>2</v>
      </c>
      <c r="N15">
        <f t="shared" si="4"/>
        <v>0</v>
      </c>
      <c r="O15" t="str">
        <f t="shared" si="5"/>
        <v>si</v>
      </c>
      <c r="P15">
        <f t="shared" si="6"/>
        <v>2</v>
      </c>
    </row>
    <row r="16" spans="1:17" x14ac:dyDescent="0.3">
      <c r="B16" t="s">
        <v>16</v>
      </c>
      <c r="C16">
        <f t="shared" si="8"/>
        <v>0</v>
      </c>
      <c r="D16">
        <f t="shared" si="1"/>
        <v>0</v>
      </c>
      <c r="E16" t="str">
        <f t="shared" si="2"/>
        <v>si</v>
      </c>
      <c r="F16">
        <f t="shared" si="3"/>
        <v>4</v>
      </c>
      <c r="L16">
        <f t="shared" si="10"/>
        <v>0</v>
      </c>
      <c r="M16" s="2">
        <f t="shared" si="9"/>
        <v>2</v>
      </c>
      <c r="N16">
        <f t="shared" si="4"/>
        <v>0</v>
      </c>
      <c r="O16" t="str">
        <f t="shared" si="5"/>
        <v>si</v>
      </c>
      <c r="P16">
        <f t="shared" si="6"/>
        <v>2</v>
      </c>
    </row>
    <row r="17" spans="2:16" x14ac:dyDescent="0.3">
      <c r="B17" t="s">
        <v>17</v>
      </c>
      <c r="C17">
        <f t="shared" si="8"/>
        <v>0</v>
      </c>
      <c r="D17">
        <f t="shared" si="1"/>
        <v>0</v>
      </c>
      <c r="E17" t="str">
        <f t="shared" si="2"/>
        <v>si</v>
      </c>
      <c r="F17">
        <f t="shared" si="3"/>
        <v>4</v>
      </c>
      <c r="M17" s="2"/>
      <c r="N17">
        <f t="shared" si="4"/>
        <v>0</v>
      </c>
      <c r="O17" t="str">
        <f t="shared" si="5"/>
        <v>si</v>
      </c>
      <c r="P17">
        <f t="shared" si="6"/>
        <v>2</v>
      </c>
    </row>
    <row r="18" spans="2:16" x14ac:dyDescent="0.3">
      <c r="B18" t="s">
        <v>18</v>
      </c>
      <c r="C18">
        <f t="shared" si="8"/>
        <v>0</v>
      </c>
      <c r="D18">
        <f t="shared" si="1"/>
        <v>0</v>
      </c>
      <c r="E18" s="1" t="str">
        <f t="shared" si="2"/>
        <v>si</v>
      </c>
      <c r="F18">
        <f t="shared" si="3"/>
        <v>4</v>
      </c>
      <c r="I18" t="s">
        <v>36</v>
      </c>
      <c r="J18">
        <f>(Q5-P5)/(K5-J5)</f>
        <v>66.995524533944135</v>
      </c>
      <c r="M18" s="2"/>
      <c r="N18">
        <f t="shared" si="4"/>
        <v>0</v>
      </c>
      <c r="O18" t="str">
        <f t="shared" si="5"/>
        <v>si</v>
      </c>
      <c r="P18">
        <f t="shared" si="6"/>
        <v>67.402184467346189</v>
      </c>
    </row>
    <row r="19" spans="2:16" x14ac:dyDescent="0.3">
      <c r="B19" t="s">
        <v>19</v>
      </c>
      <c r="C19">
        <f t="shared" si="8"/>
        <v>0</v>
      </c>
      <c r="D19">
        <f t="shared" si="1"/>
        <v>0</v>
      </c>
      <c r="E19" t="str">
        <f t="shared" si="2"/>
        <v>si</v>
      </c>
      <c r="F19">
        <f t="shared" si="3"/>
        <v>4</v>
      </c>
      <c r="M19" s="2"/>
      <c r="N19">
        <f t="shared" si="4"/>
        <v>0</v>
      </c>
      <c r="O19" t="str">
        <f t="shared" si="5"/>
        <v>si</v>
      </c>
      <c r="P19">
        <f t="shared" si="6"/>
        <v>2</v>
      </c>
    </row>
    <row r="20" spans="2:16" x14ac:dyDescent="0.3">
      <c r="B20" t="s">
        <v>20</v>
      </c>
      <c r="C20">
        <f t="shared" si="8"/>
        <v>0</v>
      </c>
      <c r="D20">
        <f t="shared" si="1"/>
        <v>0</v>
      </c>
      <c r="E20" t="str">
        <f t="shared" si="2"/>
        <v>si</v>
      </c>
      <c r="F20">
        <f t="shared" si="3"/>
        <v>4</v>
      </c>
      <c r="M20" s="2"/>
      <c r="N20">
        <f t="shared" si="4"/>
        <v>0</v>
      </c>
      <c r="O20" t="str">
        <f t="shared" si="5"/>
        <v>si</v>
      </c>
      <c r="P20">
        <f t="shared" si="6"/>
        <v>2</v>
      </c>
    </row>
    <row r="21" spans="2:16" x14ac:dyDescent="0.3">
      <c r="B21" t="s">
        <v>21</v>
      </c>
      <c r="C21">
        <f t="shared" si="8"/>
        <v>0</v>
      </c>
      <c r="D21">
        <f t="shared" si="1"/>
        <v>0</v>
      </c>
      <c r="E21" t="str">
        <f t="shared" si="2"/>
        <v>si</v>
      </c>
      <c r="F21">
        <f t="shared" si="3"/>
        <v>4</v>
      </c>
      <c r="M21" s="2"/>
      <c r="N21">
        <f t="shared" si="4"/>
        <v>0</v>
      </c>
      <c r="O21" t="str">
        <f t="shared" si="5"/>
        <v>si</v>
      </c>
    </row>
    <row r="22" spans="2:16" x14ac:dyDescent="0.3">
      <c r="B22" t="s">
        <v>22</v>
      </c>
      <c r="C22">
        <f t="shared" si="8"/>
        <v>0</v>
      </c>
      <c r="D22">
        <f t="shared" si="1"/>
        <v>0</v>
      </c>
      <c r="E22" t="str">
        <f t="shared" si="2"/>
        <v>si</v>
      </c>
      <c r="F22">
        <f t="shared" si="3"/>
        <v>4</v>
      </c>
    </row>
    <row r="23" spans="2:16" x14ac:dyDescent="0.3">
      <c r="B23" t="s">
        <v>23</v>
      </c>
      <c r="C23">
        <f t="shared" si="8"/>
        <v>0</v>
      </c>
      <c r="D23">
        <f t="shared" si="1"/>
        <v>0</v>
      </c>
      <c r="E23" t="str">
        <f t="shared" si="2"/>
        <v>si</v>
      </c>
      <c r="F23">
        <f t="shared" si="3"/>
        <v>4</v>
      </c>
    </row>
    <row r="24" spans="2:16" x14ac:dyDescent="0.3">
      <c r="B24" t="s">
        <v>24</v>
      </c>
      <c r="C24">
        <f t="shared" si="8"/>
        <v>0</v>
      </c>
      <c r="D24">
        <f t="shared" si="1"/>
        <v>0</v>
      </c>
      <c r="E24" t="str">
        <f t="shared" si="2"/>
        <v>si</v>
      </c>
      <c r="F24">
        <f t="shared" si="3"/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BE2B-E83B-4C9F-8C0F-186E4D8673E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 Fijo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Cx001la</dc:creator>
  <cp:lastModifiedBy>Cx001la</cp:lastModifiedBy>
  <dcterms:created xsi:type="dcterms:W3CDTF">2020-10-06T00:04:43Z</dcterms:created>
  <dcterms:modified xsi:type="dcterms:W3CDTF">2020-10-11T15:44:39Z</dcterms:modified>
</cp:coreProperties>
</file>