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o.piccinelli\Documents\Progetti\Almag-Spalmatura_prod\"/>
    </mc:Choice>
  </mc:AlternateContent>
  <xr:revisionPtr revIDLastSave="0" documentId="13_ncr:1_{3677B408-DCEA-49C0-B916-DCEC5135C690}" xr6:coauthVersionLast="47" xr6:coauthVersionMax="47" xr10:uidLastSave="{00000000-0000-0000-0000-000000000000}"/>
  <bookViews>
    <workbookView xWindow="-108" yWindow="-108" windowWidth="23256" windowHeight="12456" firstSheet="2" activeTab="5" xr2:uid="{6903AFD4-3CBD-4742-90D4-0C433F93F6C9}"/>
  </bookViews>
  <sheets>
    <sheet name="Produzioni" sheetId="1" r:id="rId1"/>
    <sheet name="Pivot per cartellino" sheetId="15" r:id="rId2"/>
    <sheet name="Consumi" sheetId="2" r:id="rId3"/>
    <sheet name="Cartellino STANDARD Partenza" sheetId="16" r:id="rId4"/>
    <sheet name="Cartellino Standard REVISIONATO" sheetId="3" r:id="rId5"/>
    <sheet name="Cartellino consuntivo" sheetId="17" r:id="rId6"/>
    <sheet name="Foglio1" sheetId="18" r:id="rId7"/>
    <sheet name="Analisi chimica IN" sheetId="4" r:id="rId8"/>
    <sheet name="Tolleranze Fonderia" sheetId="12" r:id="rId9"/>
    <sheet name="Analisi IN FAM" sheetId="11" r:id="rId10"/>
    <sheet name="Toll Fonderia Medio" sheetId="13" r:id="rId11"/>
    <sheet name="Atteso Billetta Lega" sheetId="14" r:id="rId12"/>
    <sheet name="Materiale - Gruppo Merci" sheetId="7" r:id="rId13"/>
    <sheet name="Gruppo merci - Famiglia" sheetId="8" r:id="rId14"/>
  </sheets>
  <definedNames>
    <definedName name="_xlnm._FilterDatabase" localSheetId="7" hidden="1">'Analisi chimica IN'!$A$1:$U$54</definedName>
    <definedName name="_xlnm._FilterDatabase" localSheetId="11" hidden="1">'Atteso Billetta Lega'!$A$1:$W$152</definedName>
    <definedName name="_xlnm._FilterDatabase" localSheetId="5" hidden="1">'Cartellino consuntivo'!$A$1:$AI$184</definedName>
    <definedName name="_xlnm._FilterDatabase" localSheetId="2" hidden="1">Consumi!$A$1:$F$662</definedName>
    <definedName name="_xlnm._FilterDatabase" localSheetId="13" hidden="1">'Gruppo merci - Famiglia'!$A$1:$B$79</definedName>
    <definedName name="_xlnm._FilterDatabase" localSheetId="12" hidden="1">'Materiale - Gruppo Merci'!$A$1:$D$176</definedName>
  </definedNames>
  <calcPr calcId="181029"/>
  <pivotCaches>
    <pivotCache cacheId="14" r:id="rId15"/>
    <pivotCache cacheId="15" r:id="rId16"/>
    <pivotCache cacheId="16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7" l="1"/>
  <c r="Y1" i="17"/>
  <c r="Z1" i="17"/>
  <c r="AA1" i="17"/>
  <c r="AB1" i="17"/>
  <c r="AC1" i="17"/>
  <c r="AD1" i="17"/>
  <c r="AE1" i="17"/>
  <c r="AF1" i="17"/>
  <c r="AG1" i="17"/>
  <c r="AH1" i="17"/>
  <c r="AI1" i="17"/>
  <c r="W1" i="17"/>
  <c r="J4" i="17"/>
  <c r="W4" i="17" s="1"/>
  <c r="K4" i="17"/>
  <c r="X4" i="17" s="1"/>
  <c r="L4" i="17"/>
  <c r="Y4" i="17" s="1"/>
  <c r="M4" i="17"/>
  <c r="Z4" i="17" s="1"/>
  <c r="N4" i="17"/>
  <c r="AA4" i="17" s="1"/>
  <c r="O4" i="17"/>
  <c r="AB4" i="17" s="1"/>
  <c r="P4" i="17"/>
  <c r="AC4" i="17" s="1"/>
  <c r="Q4" i="17"/>
  <c r="AD4" i="17" s="1"/>
  <c r="R4" i="17"/>
  <c r="AE4" i="17" s="1"/>
  <c r="S4" i="17"/>
  <c r="AF4" i="17" s="1"/>
  <c r="T4" i="17"/>
  <c r="AG4" i="17" s="1"/>
  <c r="U4" i="17"/>
  <c r="AH4" i="17" s="1"/>
  <c r="V4" i="17"/>
  <c r="AI4" i="17" s="1"/>
  <c r="J5" i="17"/>
  <c r="W5" i="17" s="1"/>
  <c r="K5" i="17"/>
  <c r="X5" i="17" s="1"/>
  <c r="L5" i="17"/>
  <c r="Y5" i="17" s="1"/>
  <c r="M5" i="17"/>
  <c r="Z5" i="17" s="1"/>
  <c r="N5" i="17"/>
  <c r="AA5" i="17" s="1"/>
  <c r="O5" i="17"/>
  <c r="AB5" i="17" s="1"/>
  <c r="P5" i="17"/>
  <c r="AC5" i="17" s="1"/>
  <c r="Q5" i="17"/>
  <c r="AD5" i="17" s="1"/>
  <c r="R5" i="17"/>
  <c r="AE5" i="17" s="1"/>
  <c r="S5" i="17"/>
  <c r="AF5" i="17" s="1"/>
  <c r="T5" i="17"/>
  <c r="AG5" i="17" s="1"/>
  <c r="U5" i="17"/>
  <c r="AH5" i="17" s="1"/>
  <c r="V5" i="17"/>
  <c r="AI5" i="17" s="1"/>
  <c r="J6" i="17"/>
  <c r="W6" i="17" s="1"/>
  <c r="K6" i="17"/>
  <c r="X6" i="17" s="1"/>
  <c r="L6" i="17"/>
  <c r="Y6" i="17" s="1"/>
  <c r="M6" i="17"/>
  <c r="Z6" i="17" s="1"/>
  <c r="N6" i="17"/>
  <c r="AA6" i="17" s="1"/>
  <c r="O6" i="17"/>
  <c r="AB6" i="17" s="1"/>
  <c r="P6" i="17"/>
  <c r="AC6" i="17" s="1"/>
  <c r="Q6" i="17"/>
  <c r="AD6" i="17" s="1"/>
  <c r="R6" i="17"/>
  <c r="AE6" i="17" s="1"/>
  <c r="S6" i="17"/>
  <c r="AF6" i="17" s="1"/>
  <c r="T6" i="17"/>
  <c r="AG6" i="17" s="1"/>
  <c r="U6" i="17"/>
  <c r="AH6" i="17" s="1"/>
  <c r="V6" i="17"/>
  <c r="AI6" i="17" s="1"/>
  <c r="J7" i="17"/>
  <c r="W7" i="17" s="1"/>
  <c r="K7" i="17"/>
  <c r="X7" i="17" s="1"/>
  <c r="L7" i="17"/>
  <c r="Y7" i="17" s="1"/>
  <c r="M7" i="17"/>
  <c r="Z7" i="17" s="1"/>
  <c r="N7" i="17"/>
  <c r="AA7" i="17" s="1"/>
  <c r="O7" i="17"/>
  <c r="AB7" i="17" s="1"/>
  <c r="P7" i="17"/>
  <c r="AC7" i="17" s="1"/>
  <c r="Q7" i="17"/>
  <c r="AD7" i="17" s="1"/>
  <c r="R7" i="17"/>
  <c r="AE7" i="17" s="1"/>
  <c r="S7" i="17"/>
  <c r="AF7" i="17" s="1"/>
  <c r="T7" i="17"/>
  <c r="AG7" i="17" s="1"/>
  <c r="U7" i="17"/>
  <c r="AH7" i="17" s="1"/>
  <c r="V7" i="17"/>
  <c r="AI7" i="17" s="1"/>
  <c r="J8" i="17"/>
  <c r="W8" i="17" s="1"/>
  <c r="K8" i="17"/>
  <c r="X8" i="17" s="1"/>
  <c r="L8" i="17"/>
  <c r="Y8" i="17" s="1"/>
  <c r="M8" i="17"/>
  <c r="Z8" i="17" s="1"/>
  <c r="N8" i="17"/>
  <c r="AA8" i="17" s="1"/>
  <c r="O8" i="17"/>
  <c r="AB8" i="17" s="1"/>
  <c r="P8" i="17"/>
  <c r="AC8" i="17" s="1"/>
  <c r="Q8" i="17"/>
  <c r="AD8" i="17" s="1"/>
  <c r="R8" i="17"/>
  <c r="AE8" i="17" s="1"/>
  <c r="S8" i="17"/>
  <c r="AF8" i="17" s="1"/>
  <c r="T8" i="17"/>
  <c r="AG8" i="17" s="1"/>
  <c r="U8" i="17"/>
  <c r="AH8" i="17" s="1"/>
  <c r="V8" i="17"/>
  <c r="AI8" i="17" s="1"/>
  <c r="J9" i="17"/>
  <c r="W9" i="17" s="1"/>
  <c r="K9" i="17"/>
  <c r="X9" i="17" s="1"/>
  <c r="L9" i="17"/>
  <c r="Y9" i="17" s="1"/>
  <c r="M9" i="17"/>
  <c r="Z9" i="17" s="1"/>
  <c r="N9" i="17"/>
  <c r="AA9" i="17" s="1"/>
  <c r="O9" i="17"/>
  <c r="AB9" i="17" s="1"/>
  <c r="P9" i="17"/>
  <c r="AC9" i="17" s="1"/>
  <c r="Q9" i="17"/>
  <c r="AD9" i="17" s="1"/>
  <c r="R9" i="17"/>
  <c r="AE9" i="17" s="1"/>
  <c r="S9" i="17"/>
  <c r="AF9" i="17" s="1"/>
  <c r="T9" i="17"/>
  <c r="AG9" i="17" s="1"/>
  <c r="U9" i="17"/>
  <c r="AH9" i="17" s="1"/>
  <c r="V9" i="17"/>
  <c r="AI9" i="17" s="1"/>
  <c r="J10" i="17"/>
  <c r="W10" i="17" s="1"/>
  <c r="K10" i="17"/>
  <c r="X10" i="17" s="1"/>
  <c r="L10" i="17"/>
  <c r="Y10" i="17" s="1"/>
  <c r="M10" i="17"/>
  <c r="Z10" i="17" s="1"/>
  <c r="N10" i="17"/>
  <c r="AA10" i="17" s="1"/>
  <c r="O10" i="17"/>
  <c r="AB10" i="17" s="1"/>
  <c r="P10" i="17"/>
  <c r="AC10" i="17" s="1"/>
  <c r="Q10" i="17"/>
  <c r="AD10" i="17" s="1"/>
  <c r="R10" i="17"/>
  <c r="AE10" i="17" s="1"/>
  <c r="S10" i="17"/>
  <c r="AF10" i="17" s="1"/>
  <c r="T10" i="17"/>
  <c r="AG10" i="17" s="1"/>
  <c r="U10" i="17"/>
  <c r="AH10" i="17" s="1"/>
  <c r="V10" i="17"/>
  <c r="AI10" i="17" s="1"/>
  <c r="J11" i="17"/>
  <c r="W11" i="17" s="1"/>
  <c r="K11" i="17"/>
  <c r="X11" i="17" s="1"/>
  <c r="L11" i="17"/>
  <c r="Y11" i="17" s="1"/>
  <c r="M11" i="17"/>
  <c r="Z11" i="17" s="1"/>
  <c r="N11" i="17"/>
  <c r="AA11" i="17" s="1"/>
  <c r="O11" i="17"/>
  <c r="AB11" i="17" s="1"/>
  <c r="P11" i="17"/>
  <c r="AC11" i="17" s="1"/>
  <c r="Q11" i="17"/>
  <c r="AD11" i="17" s="1"/>
  <c r="R11" i="17"/>
  <c r="AE11" i="17" s="1"/>
  <c r="S11" i="17"/>
  <c r="AF11" i="17" s="1"/>
  <c r="T11" i="17"/>
  <c r="AG11" i="17" s="1"/>
  <c r="U11" i="17"/>
  <c r="AH11" i="17" s="1"/>
  <c r="V11" i="17"/>
  <c r="AI11" i="17" s="1"/>
  <c r="J12" i="17"/>
  <c r="W12" i="17" s="1"/>
  <c r="K12" i="17"/>
  <c r="X12" i="17" s="1"/>
  <c r="L12" i="17"/>
  <c r="Y12" i="17" s="1"/>
  <c r="M12" i="17"/>
  <c r="Z12" i="17" s="1"/>
  <c r="N12" i="17"/>
  <c r="AA12" i="17" s="1"/>
  <c r="O12" i="17"/>
  <c r="AB12" i="17" s="1"/>
  <c r="P12" i="17"/>
  <c r="AC12" i="17" s="1"/>
  <c r="Q12" i="17"/>
  <c r="AD12" i="17" s="1"/>
  <c r="R12" i="17"/>
  <c r="AE12" i="17" s="1"/>
  <c r="S12" i="17"/>
  <c r="AF12" i="17" s="1"/>
  <c r="T12" i="17"/>
  <c r="AG12" i="17" s="1"/>
  <c r="U12" i="17"/>
  <c r="AH12" i="17" s="1"/>
  <c r="V12" i="17"/>
  <c r="AI12" i="17" s="1"/>
  <c r="J13" i="17"/>
  <c r="W13" i="17" s="1"/>
  <c r="K13" i="17"/>
  <c r="X13" i="17" s="1"/>
  <c r="L13" i="17"/>
  <c r="Y13" i="17" s="1"/>
  <c r="M13" i="17"/>
  <c r="Z13" i="17" s="1"/>
  <c r="N13" i="17"/>
  <c r="AA13" i="17" s="1"/>
  <c r="O13" i="17"/>
  <c r="AB13" i="17" s="1"/>
  <c r="P13" i="17"/>
  <c r="AC13" i="17" s="1"/>
  <c r="Q13" i="17"/>
  <c r="AD13" i="17" s="1"/>
  <c r="R13" i="17"/>
  <c r="AE13" i="17" s="1"/>
  <c r="S13" i="17"/>
  <c r="AF13" i="17" s="1"/>
  <c r="T13" i="17"/>
  <c r="AG13" i="17" s="1"/>
  <c r="U13" i="17"/>
  <c r="AH13" i="17" s="1"/>
  <c r="V13" i="17"/>
  <c r="AI13" i="17" s="1"/>
  <c r="J15" i="17"/>
  <c r="W15" i="17" s="1"/>
  <c r="K15" i="17"/>
  <c r="X15" i="17" s="1"/>
  <c r="L15" i="17"/>
  <c r="Y15" i="17" s="1"/>
  <c r="M15" i="17"/>
  <c r="Z15" i="17" s="1"/>
  <c r="N15" i="17"/>
  <c r="AA15" i="17" s="1"/>
  <c r="O15" i="17"/>
  <c r="AB15" i="17" s="1"/>
  <c r="P15" i="17"/>
  <c r="AC15" i="17" s="1"/>
  <c r="Q15" i="17"/>
  <c r="AD15" i="17" s="1"/>
  <c r="R15" i="17"/>
  <c r="AE15" i="17" s="1"/>
  <c r="S15" i="17"/>
  <c r="AF15" i="17" s="1"/>
  <c r="T15" i="17"/>
  <c r="AG15" i="17" s="1"/>
  <c r="U15" i="17"/>
  <c r="AH15" i="17" s="1"/>
  <c r="V15" i="17"/>
  <c r="AI15" i="17" s="1"/>
  <c r="J16" i="17"/>
  <c r="W16" i="17" s="1"/>
  <c r="K16" i="17"/>
  <c r="X16" i="17" s="1"/>
  <c r="L16" i="17"/>
  <c r="Y16" i="17" s="1"/>
  <c r="M16" i="17"/>
  <c r="Z16" i="17" s="1"/>
  <c r="N16" i="17"/>
  <c r="AA16" i="17" s="1"/>
  <c r="O16" i="17"/>
  <c r="AB16" i="17" s="1"/>
  <c r="P16" i="17"/>
  <c r="AC16" i="17" s="1"/>
  <c r="Q16" i="17"/>
  <c r="AD16" i="17" s="1"/>
  <c r="R16" i="17"/>
  <c r="AE16" i="17" s="1"/>
  <c r="S16" i="17"/>
  <c r="AF16" i="17" s="1"/>
  <c r="T16" i="17"/>
  <c r="AG16" i="17" s="1"/>
  <c r="U16" i="17"/>
  <c r="AH16" i="17" s="1"/>
  <c r="V16" i="17"/>
  <c r="AI16" i="17" s="1"/>
  <c r="J17" i="17"/>
  <c r="W17" i="17" s="1"/>
  <c r="K17" i="17"/>
  <c r="X17" i="17" s="1"/>
  <c r="L17" i="17"/>
  <c r="Y17" i="17" s="1"/>
  <c r="M17" i="17"/>
  <c r="Z17" i="17" s="1"/>
  <c r="N17" i="17"/>
  <c r="AA17" i="17" s="1"/>
  <c r="O17" i="17"/>
  <c r="AB17" i="17" s="1"/>
  <c r="P17" i="17"/>
  <c r="AC17" i="17" s="1"/>
  <c r="Q17" i="17"/>
  <c r="AD17" i="17" s="1"/>
  <c r="R17" i="17"/>
  <c r="AE17" i="17" s="1"/>
  <c r="S17" i="17"/>
  <c r="AF17" i="17" s="1"/>
  <c r="T17" i="17"/>
  <c r="AG17" i="17" s="1"/>
  <c r="U17" i="17"/>
  <c r="AH17" i="17" s="1"/>
  <c r="V17" i="17"/>
  <c r="AI17" i="17" s="1"/>
  <c r="J18" i="17"/>
  <c r="W18" i="17" s="1"/>
  <c r="K18" i="17"/>
  <c r="X18" i="17" s="1"/>
  <c r="L18" i="17"/>
  <c r="Y18" i="17" s="1"/>
  <c r="M18" i="17"/>
  <c r="Z18" i="17" s="1"/>
  <c r="N18" i="17"/>
  <c r="AA18" i="17" s="1"/>
  <c r="O18" i="17"/>
  <c r="AB18" i="17" s="1"/>
  <c r="P18" i="17"/>
  <c r="AC18" i="17" s="1"/>
  <c r="Q18" i="17"/>
  <c r="AD18" i="17" s="1"/>
  <c r="R18" i="17"/>
  <c r="AE18" i="17" s="1"/>
  <c r="S18" i="17"/>
  <c r="AF18" i="17" s="1"/>
  <c r="T18" i="17"/>
  <c r="AG18" i="17" s="1"/>
  <c r="U18" i="17"/>
  <c r="AH18" i="17" s="1"/>
  <c r="V18" i="17"/>
  <c r="AI18" i="17" s="1"/>
  <c r="J19" i="17"/>
  <c r="W19" i="17" s="1"/>
  <c r="K19" i="17"/>
  <c r="X19" i="17" s="1"/>
  <c r="L19" i="17"/>
  <c r="Y19" i="17" s="1"/>
  <c r="M19" i="17"/>
  <c r="Z19" i="17" s="1"/>
  <c r="N19" i="17"/>
  <c r="AA19" i="17" s="1"/>
  <c r="O19" i="17"/>
  <c r="AB19" i="17" s="1"/>
  <c r="P19" i="17"/>
  <c r="AC19" i="17" s="1"/>
  <c r="Q19" i="17"/>
  <c r="AD19" i="17" s="1"/>
  <c r="R19" i="17"/>
  <c r="AE19" i="17" s="1"/>
  <c r="S19" i="17"/>
  <c r="AF19" i="17" s="1"/>
  <c r="T19" i="17"/>
  <c r="AG19" i="17" s="1"/>
  <c r="U19" i="17"/>
  <c r="AH19" i="17" s="1"/>
  <c r="V19" i="17"/>
  <c r="AI19" i="17" s="1"/>
  <c r="J20" i="17"/>
  <c r="W20" i="17" s="1"/>
  <c r="K20" i="17"/>
  <c r="X20" i="17" s="1"/>
  <c r="L20" i="17"/>
  <c r="Y20" i="17" s="1"/>
  <c r="M20" i="17"/>
  <c r="Z20" i="17" s="1"/>
  <c r="N20" i="17"/>
  <c r="AA20" i="17" s="1"/>
  <c r="O20" i="17"/>
  <c r="AB20" i="17" s="1"/>
  <c r="P20" i="17"/>
  <c r="AC20" i="17" s="1"/>
  <c r="Q20" i="17"/>
  <c r="AD20" i="17" s="1"/>
  <c r="R20" i="17"/>
  <c r="AE20" i="17" s="1"/>
  <c r="S20" i="17"/>
  <c r="AF20" i="17" s="1"/>
  <c r="T20" i="17"/>
  <c r="AG20" i="17" s="1"/>
  <c r="U20" i="17"/>
  <c r="AH20" i="17" s="1"/>
  <c r="V20" i="17"/>
  <c r="AI20" i="17" s="1"/>
  <c r="J21" i="17"/>
  <c r="W21" i="17" s="1"/>
  <c r="K21" i="17"/>
  <c r="X21" i="17" s="1"/>
  <c r="L21" i="17"/>
  <c r="Y21" i="17" s="1"/>
  <c r="M21" i="17"/>
  <c r="Z21" i="17" s="1"/>
  <c r="N21" i="17"/>
  <c r="AA21" i="17" s="1"/>
  <c r="O21" i="17"/>
  <c r="AB21" i="17" s="1"/>
  <c r="P21" i="17"/>
  <c r="AC21" i="17" s="1"/>
  <c r="Q21" i="17"/>
  <c r="AD21" i="17" s="1"/>
  <c r="R21" i="17"/>
  <c r="AE21" i="17" s="1"/>
  <c r="S21" i="17"/>
  <c r="AF21" i="17" s="1"/>
  <c r="T21" i="17"/>
  <c r="AG21" i="17" s="1"/>
  <c r="U21" i="17"/>
  <c r="AH21" i="17" s="1"/>
  <c r="V21" i="17"/>
  <c r="AI21" i="17" s="1"/>
  <c r="J22" i="17"/>
  <c r="W22" i="17" s="1"/>
  <c r="K22" i="17"/>
  <c r="X22" i="17" s="1"/>
  <c r="L22" i="17"/>
  <c r="Y22" i="17" s="1"/>
  <c r="M22" i="17"/>
  <c r="Z22" i="17" s="1"/>
  <c r="N22" i="17"/>
  <c r="AA22" i="17" s="1"/>
  <c r="O22" i="17"/>
  <c r="AB22" i="17" s="1"/>
  <c r="P22" i="17"/>
  <c r="AC22" i="17" s="1"/>
  <c r="Q22" i="17"/>
  <c r="AD22" i="17" s="1"/>
  <c r="R22" i="17"/>
  <c r="AE22" i="17" s="1"/>
  <c r="S22" i="17"/>
  <c r="AF22" i="17" s="1"/>
  <c r="T22" i="17"/>
  <c r="AG22" i="17" s="1"/>
  <c r="U22" i="17"/>
  <c r="AH22" i="17" s="1"/>
  <c r="V22" i="17"/>
  <c r="AI22" i="17" s="1"/>
  <c r="J23" i="17"/>
  <c r="W23" i="17" s="1"/>
  <c r="K23" i="17"/>
  <c r="X23" i="17" s="1"/>
  <c r="L23" i="17"/>
  <c r="Y23" i="17" s="1"/>
  <c r="M23" i="17"/>
  <c r="Z23" i="17" s="1"/>
  <c r="N23" i="17"/>
  <c r="AA23" i="17" s="1"/>
  <c r="O23" i="17"/>
  <c r="AB23" i="17" s="1"/>
  <c r="P23" i="17"/>
  <c r="AC23" i="17" s="1"/>
  <c r="Q23" i="17"/>
  <c r="AD23" i="17" s="1"/>
  <c r="R23" i="17"/>
  <c r="AE23" i="17" s="1"/>
  <c r="S23" i="17"/>
  <c r="AF23" i="17" s="1"/>
  <c r="T23" i="17"/>
  <c r="AG23" i="17" s="1"/>
  <c r="U23" i="17"/>
  <c r="AH23" i="17" s="1"/>
  <c r="V23" i="17"/>
  <c r="AI23" i="17" s="1"/>
  <c r="J24" i="17"/>
  <c r="W24" i="17" s="1"/>
  <c r="K24" i="17"/>
  <c r="X24" i="17" s="1"/>
  <c r="L24" i="17"/>
  <c r="Y24" i="17" s="1"/>
  <c r="M24" i="17"/>
  <c r="Z24" i="17" s="1"/>
  <c r="N24" i="17"/>
  <c r="AA24" i="17" s="1"/>
  <c r="O24" i="17"/>
  <c r="AB24" i="17" s="1"/>
  <c r="P24" i="17"/>
  <c r="AC24" i="17" s="1"/>
  <c r="Q24" i="17"/>
  <c r="AD24" i="17" s="1"/>
  <c r="R24" i="17"/>
  <c r="AE24" i="17" s="1"/>
  <c r="S24" i="17"/>
  <c r="AF24" i="17" s="1"/>
  <c r="T24" i="17"/>
  <c r="AG24" i="17" s="1"/>
  <c r="U24" i="17"/>
  <c r="AH24" i="17" s="1"/>
  <c r="V24" i="17"/>
  <c r="AI24" i="17" s="1"/>
  <c r="J25" i="17"/>
  <c r="W25" i="17" s="1"/>
  <c r="K25" i="17"/>
  <c r="X25" i="17" s="1"/>
  <c r="L25" i="17"/>
  <c r="Y25" i="17" s="1"/>
  <c r="M25" i="17"/>
  <c r="Z25" i="17" s="1"/>
  <c r="N25" i="17"/>
  <c r="AA25" i="17" s="1"/>
  <c r="O25" i="17"/>
  <c r="AB25" i="17" s="1"/>
  <c r="P25" i="17"/>
  <c r="AC25" i="17" s="1"/>
  <c r="Q25" i="17"/>
  <c r="AD25" i="17" s="1"/>
  <c r="R25" i="17"/>
  <c r="AE25" i="17" s="1"/>
  <c r="S25" i="17"/>
  <c r="AF25" i="17" s="1"/>
  <c r="T25" i="17"/>
  <c r="AG25" i="17" s="1"/>
  <c r="U25" i="17"/>
  <c r="AH25" i="17" s="1"/>
  <c r="V25" i="17"/>
  <c r="AI25" i="17" s="1"/>
  <c r="J26" i="17"/>
  <c r="W26" i="17" s="1"/>
  <c r="K26" i="17"/>
  <c r="X26" i="17" s="1"/>
  <c r="L26" i="17"/>
  <c r="Y26" i="17" s="1"/>
  <c r="M26" i="17"/>
  <c r="Z26" i="17" s="1"/>
  <c r="N26" i="17"/>
  <c r="AA26" i="17" s="1"/>
  <c r="O26" i="17"/>
  <c r="AB26" i="17" s="1"/>
  <c r="P26" i="17"/>
  <c r="AC26" i="17" s="1"/>
  <c r="Q26" i="17"/>
  <c r="AD26" i="17" s="1"/>
  <c r="R26" i="17"/>
  <c r="AE26" i="17" s="1"/>
  <c r="S26" i="17"/>
  <c r="AF26" i="17" s="1"/>
  <c r="T26" i="17"/>
  <c r="AG26" i="17" s="1"/>
  <c r="U26" i="17"/>
  <c r="AH26" i="17" s="1"/>
  <c r="V26" i="17"/>
  <c r="AI26" i="17" s="1"/>
  <c r="J28" i="17"/>
  <c r="W28" i="17" s="1"/>
  <c r="K28" i="17"/>
  <c r="X28" i="17" s="1"/>
  <c r="L28" i="17"/>
  <c r="Y28" i="17" s="1"/>
  <c r="M28" i="17"/>
  <c r="Z28" i="17" s="1"/>
  <c r="N28" i="17"/>
  <c r="AA28" i="17" s="1"/>
  <c r="O28" i="17"/>
  <c r="AB28" i="17" s="1"/>
  <c r="P28" i="17"/>
  <c r="AC28" i="17" s="1"/>
  <c r="Q28" i="17"/>
  <c r="AD28" i="17" s="1"/>
  <c r="R28" i="17"/>
  <c r="AE28" i="17" s="1"/>
  <c r="S28" i="17"/>
  <c r="AF28" i="17" s="1"/>
  <c r="T28" i="17"/>
  <c r="AG28" i="17" s="1"/>
  <c r="U28" i="17"/>
  <c r="AH28" i="17" s="1"/>
  <c r="V28" i="17"/>
  <c r="AI28" i="17" s="1"/>
  <c r="J29" i="17"/>
  <c r="W29" i="17" s="1"/>
  <c r="K29" i="17"/>
  <c r="X29" i="17" s="1"/>
  <c r="L29" i="17"/>
  <c r="Y29" i="17" s="1"/>
  <c r="M29" i="17"/>
  <c r="Z29" i="17" s="1"/>
  <c r="N29" i="17"/>
  <c r="AA29" i="17" s="1"/>
  <c r="O29" i="17"/>
  <c r="AB29" i="17" s="1"/>
  <c r="P29" i="17"/>
  <c r="AC29" i="17" s="1"/>
  <c r="Q29" i="17"/>
  <c r="AD29" i="17" s="1"/>
  <c r="R29" i="17"/>
  <c r="AE29" i="17" s="1"/>
  <c r="S29" i="17"/>
  <c r="AF29" i="17" s="1"/>
  <c r="T29" i="17"/>
  <c r="AG29" i="17" s="1"/>
  <c r="U29" i="17"/>
  <c r="AH29" i="17" s="1"/>
  <c r="V29" i="17"/>
  <c r="AI29" i="17" s="1"/>
  <c r="J30" i="17"/>
  <c r="W30" i="17" s="1"/>
  <c r="K30" i="17"/>
  <c r="X30" i="17" s="1"/>
  <c r="L30" i="17"/>
  <c r="Y30" i="17" s="1"/>
  <c r="M30" i="17"/>
  <c r="Z30" i="17" s="1"/>
  <c r="N30" i="17"/>
  <c r="AA30" i="17" s="1"/>
  <c r="O30" i="17"/>
  <c r="AB30" i="17" s="1"/>
  <c r="P30" i="17"/>
  <c r="AC30" i="17" s="1"/>
  <c r="Q30" i="17"/>
  <c r="AD30" i="17" s="1"/>
  <c r="R30" i="17"/>
  <c r="AE30" i="17" s="1"/>
  <c r="S30" i="17"/>
  <c r="AF30" i="17" s="1"/>
  <c r="T30" i="17"/>
  <c r="AG30" i="17" s="1"/>
  <c r="U30" i="17"/>
  <c r="AH30" i="17" s="1"/>
  <c r="V30" i="17"/>
  <c r="AI30" i="17" s="1"/>
  <c r="J31" i="17"/>
  <c r="W31" i="17" s="1"/>
  <c r="K31" i="17"/>
  <c r="X31" i="17" s="1"/>
  <c r="L31" i="17"/>
  <c r="Y31" i="17" s="1"/>
  <c r="M31" i="17"/>
  <c r="Z31" i="17" s="1"/>
  <c r="N31" i="17"/>
  <c r="AA31" i="17" s="1"/>
  <c r="O31" i="17"/>
  <c r="AB31" i="17" s="1"/>
  <c r="P31" i="17"/>
  <c r="AC31" i="17" s="1"/>
  <c r="Q31" i="17"/>
  <c r="AD31" i="17" s="1"/>
  <c r="R31" i="17"/>
  <c r="AE31" i="17" s="1"/>
  <c r="S31" i="17"/>
  <c r="AF31" i="17" s="1"/>
  <c r="T31" i="17"/>
  <c r="AG31" i="17" s="1"/>
  <c r="U31" i="17"/>
  <c r="AH31" i="17" s="1"/>
  <c r="V31" i="17"/>
  <c r="AI31" i="17" s="1"/>
  <c r="J32" i="17"/>
  <c r="W32" i="17" s="1"/>
  <c r="K32" i="17"/>
  <c r="X32" i="17" s="1"/>
  <c r="L32" i="17"/>
  <c r="Y32" i="17" s="1"/>
  <c r="M32" i="17"/>
  <c r="Z32" i="17" s="1"/>
  <c r="N32" i="17"/>
  <c r="AA32" i="17" s="1"/>
  <c r="O32" i="17"/>
  <c r="AB32" i="17" s="1"/>
  <c r="P32" i="17"/>
  <c r="AC32" i="17" s="1"/>
  <c r="Q32" i="17"/>
  <c r="AD32" i="17" s="1"/>
  <c r="R32" i="17"/>
  <c r="AE32" i="17" s="1"/>
  <c r="S32" i="17"/>
  <c r="AF32" i="17" s="1"/>
  <c r="T32" i="17"/>
  <c r="AG32" i="17" s="1"/>
  <c r="U32" i="17"/>
  <c r="AH32" i="17" s="1"/>
  <c r="V32" i="17"/>
  <c r="AI32" i="17" s="1"/>
  <c r="J33" i="17"/>
  <c r="W33" i="17" s="1"/>
  <c r="K33" i="17"/>
  <c r="X33" i="17" s="1"/>
  <c r="L33" i="17"/>
  <c r="Y33" i="17" s="1"/>
  <c r="M33" i="17"/>
  <c r="Z33" i="17" s="1"/>
  <c r="N33" i="17"/>
  <c r="AA33" i="17" s="1"/>
  <c r="O33" i="17"/>
  <c r="AB33" i="17" s="1"/>
  <c r="P33" i="17"/>
  <c r="AC33" i="17" s="1"/>
  <c r="Q33" i="17"/>
  <c r="AD33" i="17" s="1"/>
  <c r="R33" i="17"/>
  <c r="AE33" i="17" s="1"/>
  <c r="S33" i="17"/>
  <c r="AF33" i="17" s="1"/>
  <c r="T33" i="17"/>
  <c r="AG33" i="17" s="1"/>
  <c r="U33" i="17"/>
  <c r="AH33" i="17" s="1"/>
  <c r="V33" i="17"/>
  <c r="AI33" i="17" s="1"/>
  <c r="J34" i="17"/>
  <c r="W34" i="17" s="1"/>
  <c r="K34" i="17"/>
  <c r="X34" i="17" s="1"/>
  <c r="L34" i="17"/>
  <c r="Y34" i="17" s="1"/>
  <c r="M34" i="17"/>
  <c r="Z34" i="17" s="1"/>
  <c r="N34" i="17"/>
  <c r="AA34" i="17" s="1"/>
  <c r="O34" i="17"/>
  <c r="AB34" i="17" s="1"/>
  <c r="P34" i="17"/>
  <c r="AC34" i="17" s="1"/>
  <c r="Q34" i="17"/>
  <c r="AD34" i="17" s="1"/>
  <c r="R34" i="17"/>
  <c r="AE34" i="17" s="1"/>
  <c r="S34" i="17"/>
  <c r="AF34" i="17" s="1"/>
  <c r="T34" i="17"/>
  <c r="AG34" i="17" s="1"/>
  <c r="U34" i="17"/>
  <c r="AH34" i="17" s="1"/>
  <c r="V34" i="17"/>
  <c r="AI34" i="17" s="1"/>
  <c r="J35" i="17"/>
  <c r="W35" i="17" s="1"/>
  <c r="K35" i="17"/>
  <c r="X35" i="17" s="1"/>
  <c r="L35" i="17"/>
  <c r="Y35" i="17" s="1"/>
  <c r="M35" i="17"/>
  <c r="Z35" i="17" s="1"/>
  <c r="N35" i="17"/>
  <c r="AA35" i="17" s="1"/>
  <c r="O35" i="17"/>
  <c r="AB35" i="17" s="1"/>
  <c r="P35" i="17"/>
  <c r="AC35" i="17" s="1"/>
  <c r="Q35" i="17"/>
  <c r="AD35" i="17" s="1"/>
  <c r="R35" i="17"/>
  <c r="AE35" i="17" s="1"/>
  <c r="S35" i="17"/>
  <c r="AF35" i="17" s="1"/>
  <c r="T35" i="17"/>
  <c r="AG35" i="17" s="1"/>
  <c r="U35" i="17"/>
  <c r="AH35" i="17" s="1"/>
  <c r="V35" i="17"/>
  <c r="AI35" i="17" s="1"/>
  <c r="J36" i="17"/>
  <c r="W36" i="17" s="1"/>
  <c r="K36" i="17"/>
  <c r="X36" i="17" s="1"/>
  <c r="L36" i="17"/>
  <c r="Y36" i="17" s="1"/>
  <c r="M36" i="17"/>
  <c r="Z36" i="17" s="1"/>
  <c r="N36" i="17"/>
  <c r="AA36" i="17" s="1"/>
  <c r="O36" i="17"/>
  <c r="AB36" i="17" s="1"/>
  <c r="P36" i="17"/>
  <c r="AC36" i="17" s="1"/>
  <c r="Q36" i="17"/>
  <c r="AD36" i="17" s="1"/>
  <c r="R36" i="17"/>
  <c r="AE36" i="17" s="1"/>
  <c r="S36" i="17"/>
  <c r="AF36" i="17" s="1"/>
  <c r="T36" i="17"/>
  <c r="AG36" i="17" s="1"/>
  <c r="U36" i="17"/>
  <c r="AH36" i="17" s="1"/>
  <c r="V36" i="17"/>
  <c r="AI36" i="17" s="1"/>
  <c r="J37" i="17"/>
  <c r="W37" i="17" s="1"/>
  <c r="K37" i="17"/>
  <c r="X37" i="17" s="1"/>
  <c r="L37" i="17"/>
  <c r="Y37" i="17" s="1"/>
  <c r="M37" i="17"/>
  <c r="Z37" i="17" s="1"/>
  <c r="N37" i="17"/>
  <c r="AA37" i="17" s="1"/>
  <c r="O37" i="17"/>
  <c r="AB37" i="17" s="1"/>
  <c r="P37" i="17"/>
  <c r="AC37" i="17" s="1"/>
  <c r="Q37" i="17"/>
  <c r="AD37" i="17" s="1"/>
  <c r="R37" i="17"/>
  <c r="AE37" i="17" s="1"/>
  <c r="S37" i="17"/>
  <c r="AF37" i="17" s="1"/>
  <c r="T37" i="17"/>
  <c r="AG37" i="17" s="1"/>
  <c r="U37" i="17"/>
  <c r="AH37" i="17" s="1"/>
  <c r="V37" i="17"/>
  <c r="AI37" i="17" s="1"/>
  <c r="J38" i="17"/>
  <c r="W38" i="17" s="1"/>
  <c r="K38" i="17"/>
  <c r="X38" i="17" s="1"/>
  <c r="L38" i="17"/>
  <c r="Y38" i="17" s="1"/>
  <c r="M38" i="17"/>
  <c r="Z38" i="17" s="1"/>
  <c r="N38" i="17"/>
  <c r="AA38" i="17" s="1"/>
  <c r="O38" i="17"/>
  <c r="AB38" i="17" s="1"/>
  <c r="P38" i="17"/>
  <c r="AC38" i="17" s="1"/>
  <c r="Q38" i="17"/>
  <c r="AD38" i="17" s="1"/>
  <c r="R38" i="17"/>
  <c r="AE38" i="17" s="1"/>
  <c r="S38" i="17"/>
  <c r="AF38" i="17" s="1"/>
  <c r="T38" i="17"/>
  <c r="AG38" i="17" s="1"/>
  <c r="U38" i="17"/>
  <c r="AH38" i="17" s="1"/>
  <c r="V38" i="17"/>
  <c r="AI38" i="17" s="1"/>
  <c r="J39" i="17"/>
  <c r="W39" i="17" s="1"/>
  <c r="K39" i="17"/>
  <c r="X39" i="17" s="1"/>
  <c r="L39" i="17"/>
  <c r="Y39" i="17" s="1"/>
  <c r="M39" i="17"/>
  <c r="Z39" i="17" s="1"/>
  <c r="N39" i="17"/>
  <c r="AA39" i="17" s="1"/>
  <c r="O39" i="17"/>
  <c r="AB39" i="17" s="1"/>
  <c r="P39" i="17"/>
  <c r="AC39" i="17" s="1"/>
  <c r="Q39" i="17"/>
  <c r="AD39" i="17" s="1"/>
  <c r="R39" i="17"/>
  <c r="AE39" i="17" s="1"/>
  <c r="S39" i="17"/>
  <c r="AF39" i="17" s="1"/>
  <c r="T39" i="17"/>
  <c r="AG39" i="17" s="1"/>
  <c r="U39" i="17"/>
  <c r="AH39" i="17" s="1"/>
  <c r="V39" i="17"/>
  <c r="AI39" i="17" s="1"/>
  <c r="J41" i="17"/>
  <c r="W41" i="17" s="1"/>
  <c r="K41" i="17"/>
  <c r="X41" i="17" s="1"/>
  <c r="L41" i="17"/>
  <c r="Y41" i="17" s="1"/>
  <c r="M41" i="17"/>
  <c r="Z41" i="17" s="1"/>
  <c r="N41" i="17"/>
  <c r="AA41" i="17" s="1"/>
  <c r="O41" i="17"/>
  <c r="AB41" i="17" s="1"/>
  <c r="P41" i="17"/>
  <c r="AC41" i="17" s="1"/>
  <c r="Q41" i="17"/>
  <c r="AD41" i="17" s="1"/>
  <c r="R41" i="17"/>
  <c r="AE41" i="17" s="1"/>
  <c r="S41" i="17"/>
  <c r="AF41" i="17" s="1"/>
  <c r="T41" i="17"/>
  <c r="AG41" i="17" s="1"/>
  <c r="U41" i="17"/>
  <c r="AH41" i="17" s="1"/>
  <c r="V41" i="17"/>
  <c r="AI41" i="17" s="1"/>
  <c r="J42" i="17"/>
  <c r="W42" i="17" s="1"/>
  <c r="K42" i="17"/>
  <c r="X42" i="17" s="1"/>
  <c r="L42" i="17"/>
  <c r="Y42" i="17" s="1"/>
  <c r="M42" i="17"/>
  <c r="Z42" i="17" s="1"/>
  <c r="N42" i="17"/>
  <c r="AA42" i="17" s="1"/>
  <c r="O42" i="17"/>
  <c r="AB42" i="17" s="1"/>
  <c r="P42" i="17"/>
  <c r="AC42" i="17" s="1"/>
  <c r="Q42" i="17"/>
  <c r="AD42" i="17" s="1"/>
  <c r="R42" i="17"/>
  <c r="AE42" i="17" s="1"/>
  <c r="S42" i="17"/>
  <c r="AF42" i="17" s="1"/>
  <c r="T42" i="17"/>
  <c r="AG42" i="17" s="1"/>
  <c r="U42" i="17"/>
  <c r="AH42" i="17" s="1"/>
  <c r="V42" i="17"/>
  <c r="AI42" i="17" s="1"/>
  <c r="J43" i="17"/>
  <c r="W43" i="17" s="1"/>
  <c r="K43" i="17"/>
  <c r="X43" i="17" s="1"/>
  <c r="L43" i="17"/>
  <c r="Y43" i="17" s="1"/>
  <c r="M43" i="17"/>
  <c r="Z43" i="17" s="1"/>
  <c r="N43" i="17"/>
  <c r="AA43" i="17" s="1"/>
  <c r="O43" i="17"/>
  <c r="AB43" i="17" s="1"/>
  <c r="P43" i="17"/>
  <c r="AC43" i="17" s="1"/>
  <c r="Q43" i="17"/>
  <c r="AD43" i="17" s="1"/>
  <c r="R43" i="17"/>
  <c r="AE43" i="17" s="1"/>
  <c r="S43" i="17"/>
  <c r="AF43" i="17" s="1"/>
  <c r="T43" i="17"/>
  <c r="AG43" i="17" s="1"/>
  <c r="U43" i="17"/>
  <c r="AH43" i="17" s="1"/>
  <c r="V43" i="17"/>
  <c r="AI43" i="17" s="1"/>
  <c r="J44" i="17"/>
  <c r="W44" i="17" s="1"/>
  <c r="K44" i="17"/>
  <c r="X44" i="17" s="1"/>
  <c r="L44" i="17"/>
  <c r="Y44" i="17" s="1"/>
  <c r="M44" i="17"/>
  <c r="Z44" i="17" s="1"/>
  <c r="N44" i="17"/>
  <c r="AA44" i="17" s="1"/>
  <c r="O44" i="17"/>
  <c r="AB44" i="17" s="1"/>
  <c r="P44" i="17"/>
  <c r="AC44" i="17" s="1"/>
  <c r="Q44" i="17"/>
  <c r="AD44" i="17" s="1"/>
  <c r="R44" i="17"/>
  <c r="AE44" i="17" s="1"/>
  <c r="S44" i="17"/>
  <c r="AF44" i="17" s="1"/>
  <c r="T44" i="17"/>
  <c r="AG44" i="17" s="1"/>
  <c r="U44" i="17"/>
  <c r="AH44" i="17" s="1"/>
  <c r="V44" i="17"/>
  <c r="AI44" i="17" s="1"/>
  <c r="J45" i="17"/>
  <c r="W45" i="17" s="1"/>
  <c r="K45" i="17"/>
  <c r="X45" i="17" s="1"/>
  <c r="L45" i="17"/>
  <c r="Y45" i="17" s="1"/>
  <c r="M45" i="17"/>
  <c r="Z45" i="17" s="1"/>
  <c r="N45" i="17"/>
  <c r="AA45" i="17" s="1"/>
  <c r="O45" i="17"/>
  <c r="AB45" i="17" s="1"/>
  <c r="P45" i="17"/>
  <c r="AC45" i="17" s="1"/>
  <c r="Q45" i="17"/>
  <c r="AD45" i="17" s="1"/>
  <c r="R45" i="17"/>
  <c r="AE45" i="17" s="1"/>
  <c r="S45" i="17"/>
  <c r="AF45" i="17" s="1"/>
  <c r="T45" i="17"/>
  <c r="AG45" i="17" s="1"/>
  <c r="U45" i="17"/>
  <c r="AH45" i="17" s="1"/>
  <c r="V45" i="17"/>
  <c r="AI45" i="17" s="1"/>
  <c r="J46" i="17"/>
  <c r="W46" i="17" s="1"/>
  <c r="K46" i="17"/>
  <c r="X46" i="17" s="1"/>
  <c r="L46" i="17"/>
  <c r="Y46" i="17" s="1"/>
  <c r="M46" i="17"/>
  <c r="Z46" i="17" s="1"/>
  <c r="N46" i="17"/>
  <c r="AA46" i="17" s="1"/>
  <c r="O46" i="17"/>
  <c r="AB46" i="17" s="1"/>
  <c r="P46" i="17"/>
  <c r="AC46" i="17" s="1"/>
  <c r="Q46" i="17"/>
  <c r="AD46" i="17" s="1"/>
  <c r="R46" i="17"/>
  <c r="AE46" i="17" s="1"/>
  <c r="S46" i="17"/>
  <c r="AF46" i="17" s="1"/>
  <c r="T46" i="17"/>
  <c r="AG46" i="17" s="1"/>
  <c r="U46" i="17"/>
  <c r="AH46" i="17" s="1"/>
  <c r="V46" i="17"/>
  <c r="AI46" i="17" s="1"/>
  <c r="J47" i="17"/>
  <c r="W47" i="17" s="1"/>
  <c r="K47" i="17"/>
  <c r="X47" i="17" s="1"/>
  <c r="L47" i="17"/>
  <c r="Y47" i="17" s="1"/>
  <c r="M47" i="17"/>
  <c r="Z47" i="17" s="1"/>
  <c r="N47" i="17"/>
  <c r="AA47" i="17" s="1"/>
  <c r="O47" i="17"/>
  <c r="AB47" i="17" s="1"/>
  <c r="P47" i="17"/>
  <c r="AC47" i="17" s="1"/>
  <c r="Q47" i="17"/>
  <c r="AD47" i="17" s="1"/>
  <c r="R47" i="17"/>
  <c r="AE47" i="17" s="1"/>
  <c r="S47" i="17"/>
  <c r="AF47" i="17" s="1"/>
  <c r="T47" i="17"/>
  <c r="AG47" i="17" s="1"/>
  <c r="U47" i="17"/>
  <c r="AH47" i="17" s="1"/>
  <c r="V47" i="17"/>
  <c r="AI47" i="17" s="1"/>
  <c r="J48" i="17"/>
  <c r="W48" i="17" s="1"/>
  <c r="K48" i="17"/>
  <c r="X48" i="17" s="1"/>
  <c r="L48" i="17"/>
  <c r="Y48" i="17" s="1"/>
  <c r="M48" i="17"/>
  <c r="Z48" i="17" s="1"/>
  <c r="N48" i="17"/>
  <c r="AA48" i="17" s="1"/>
  <c r="O48" i="17"/>
  <c r="AB48" i="17" s="1"/>
  <c r="P48" i="17"/>
  <c r="AC48" i="17" s="1"/>
  <c r="Q48" i="17"/>
  <c r="AD48" i="17" s="1"/>
  <c r="R48" i="17"/>
  <c r="AE48" i="17" s="1"/>
  <c r="S48" i="17"/>
  <c r="AF48" i="17" s="1"/>
  <c r="T48" i="17"/>
  <c r="AG48" i="17" s="1"/>
  <c r="U48" i="17"/>
  <c r="AH48" i="17" s="1"/>
  <c r="V48" i="17"/>
  <c r="AI48" i="17" s="1"/>
  <c r="J49" i="17"/>
  <c r="W49" i="17" s="1"/>
  <c r="K49" i="17"/>
  <c r="X49" i="17" s="1"/>
  <c r="L49" i="17"/>
  <c r="Y49" i="17" s="1"/>
  <c r="M49" i="17"/>
  <c r="Z49" i="17" s="1"/>
  <c r="N49" i="17"/>
  <c r="AA49" i="17" s="1"/>
  <c r="O49" i="17"/>
  <c r="AB49" i="17" s="1"/>
  <c r="P49" i="17"/>
  <c r="AC49" i="17" s="1"/>
  <c r="Q49" i="17"/>
  <c r="AD49" i="17" s="1"/>
  <c r="R49" i="17"/>
  <c r="AE49" i="17" s="1"/>
  <c r="S49" i="17"/>
  <c r="AF49" i="17" s="1"/>
  <c r="T49" i="17"/>
  <c r="AG49" i="17" s="1"/>
  <c r="U49" i="17"/>
  <c r="AH49" i="17" s="1"/>
  <c r="V49" i="17"/>
  <c r="AI49" i="17" s="1"/>
  <c r="J50" i="17"/>
  <c r="W50" i="17" s="1"/>
  <c r="K50" i="17"/>
  <c r="X50" i="17" s="1"/>
  <c r="L50" i="17"/>
  <c r="Y50" i="17" s="1"/>
  <c r="M50" i="17"/>
  <c r="Z50" i="17" s="1"/>
  <c r="N50" i="17"/>
  <c r="AA50" i="17" s="1"/>
  <c r="O50" i="17"/>
  <c r="AB50" i="17" s="1"/>
  <c r="P50" i="17"/>
  <c r="AC50" i="17" s="1"/>
  <c r="Q50" i="17"/>
  <c r="AD50" i="17" s="1"/>
  <c r="R50" i="17"/>
  <c r="AE50" i="17" s="1"/>
  <c r="S50" i="17"/>
  <c r="AF50" i="17" s="1"/>
  <c r="T50" i="17"/>
  <c r="AG50" i="17" s="1"/>
  <c r="U50" i="17"/>
  <c r="AH50" i="17" s="1"/>
  <c r="V50" i="17"/>
  <c r="AI50" i="17" s="1"/>
  <c r="J51" i="17"/>
  <c r="W51" i="17" s="1"/>
  <c r="K51" i="17"/>
  <c r="X51" i="17" s="1"/>
  <c r="L51" i="17"/>
  <c r="Y51" i="17" s="1"/>
  <c r="M51" i="17"/>
  <c r="Z51" i="17" s="1"/>
  <c r="N51" i="17"/>
  <c r="AA51" i="17" s="1"/>
  <c r="O51" i="17"/>
  <c r="AB51" i="17" s="1"/>
  <c r="P51" i="17"/>
  <c r="AC51" i="17" s="1"/>
  <c r="Q51" i="17"/>
  <c r="AD51" i="17" s="1"/>
  <c r="R51" i="17"/>
  <c r="AE51" i="17" s="1"/>
  <c r="S51" i="17"/>
  <c r="AF51" i="17" s="1"/>
  <c r="T51" i="17"/>
  <c r="AG51" i="17" s="1"/>
  <c r="U51" i="17"/>
  <c r="AH51" i="17" s="1"/>
  <c r="V51" i="17"/>
  <c r="AI51" i="17" s="1"/>
  <c r="J52" i="17"/>
  <c r="W52" i="17" s="1"/>
  <c r="K52" i="17"/>
  <c r="X52" i="17" s="1"/>
  <c r="L52" i="17"/>
  <c r="Y52" i="17" s="1"/>
  <c r="M52" i="17"/>
  <c r="Z52" i="17" s="1"/>
  <c r="N52" i="17"/>
  <c r="AA52" i="17" s="1"/>
  <c r="O52" i="17"/>
  <c r="AB52" i="17" s="1"/>
  <c r="P52" i="17"/>
  <c r="AC52" i="17" s="1"/>
  <c r="Q52" i="17"/>
  <c r="AD52" i="17" s="1"/>
  <c r="R52" i="17"/>
  <c r="AE52" i="17" s="1"/>
  <c r="S52" i="17"/>
  <c r="AF52" i="17" s="1"/>
  <c r="T52" i="17"/>
  <c r="AG52" i="17" s="1"/>
  <c r="U52" i="17"/>
  <c r="AH52" i="17" s="1"/>
  <c r="V52" i="17"/>
  <c r="AI52" i="17" s="1"/>
  <c r="J54" i="17"/>
  <c r="W54" i="17" s="1"/>
  <c r="K54" i="17"/>
  <c r="X54" i="17" s="1"/>
  <c r="L54" i="17"/>
  <c r="Y54" i="17" s="1"/>
  <c r="M54" i="17"/>
  <c r="Z54" i="17" s="1"/>
  <c r="N54" i="17"/>
  <c r="AA54" i="17" s="1"/>
  <c r="O54" i="17"/>
  <c r="AB54" i="17" s="1"/>
  <c r="P54" i="17"/>
  <c r="AC54" i="17" s="1"/>
  <c r="Q54" i="17"/>
  <c r="AD54" i="17" s="1"/>
  <c r="R54" i="17"/>
  <c r="AE54" i="17" s="1"/>
  <c r="S54" i="17"/>
  <c r="AF54" i="17" s="1"/>
  <c r="T54" i="17"/>
  <c r="AG54" i="17" s="1"/>
  <c r="U54" i="17"/>
  <c r="AH54" i="17" s="1"/>
  <c r="V54" i="17"/>
  <c r="AI54" i="17" s="1"/>
  <c r="J55" i="17"/>
  <c r="W55" i="17" s="1"/>
  <c r="K55" i="17"/>
  <c r="X55" i="17" s="1"/>
  <c r="L55" i="17"/>
  <c r="Y55" i="17" s="1"/>
  <c r="M55" i="17"/>
  <c r="Z55" i="17" s="1"/>
  <c r="N55" i="17"/>
  <c r="AA55" i="17" s="1"/>
  <c r="O55" i="17"/>
  <c r="AB55" i="17" s="1"/>
  <c r="P55" i="17"/>
  <c r="AC55" i="17" s="1"/>
  <c r="Q55" i="17"/>
  <c r="AD55" i="17" s="1"/>
  <c r="R55" i="17"/>
  <c r="AE55" i="17" s="1"/>
  <c r="S55" i="17"/>
  <c r="AF55" i="17" s="1"/>
  <c r="T55" i="17"/>
  <c r="AG55" i="17" s="1"/>
  <c r="U55" i="17"/>
  <c r="AH55" i="17" s="1"/>
  <c r="V55" i="17"/>
  <c r="AI55" i="17" s="1"/>
  <c r="J56" i="17"/>
  <c r="W56" i="17" s="1"/>
  <c r="K56" i="17"/>
  <c r="X56" i="17" s="1"/>
  <c r="L56" i="17"/>
  <c r="Y56" i="17" s="1"/>
  <c r="M56" i="17"/>
  <c r="Z56" i="17" s="1"/>
  <c r="N56" i="17"/>
  <c r="AA56" i="17" s="1"/>
  <c r="O56" i="17"/>
  <c r="AB56" i="17" s="1"/>
  <c r="P56" i="17"/>
  <c r="AC56" i="17" s="1"/>
  <c r="Q56" i="17"/>
  <c r="AD56" i="17" s="1"/>
  <c r="R56" i="17"/>
  <c r="AE56" i="17" s="1"/>
  <c r="S56" i="17"/>
  <c r="AF56" i="17" s="1"/>
  <c r="T56" i="17"/>
  <c r="AG56" i="17" s="1"/>
  <c r="U56" i="17"/>
  <c r="AH56" i="17" s="1"/>
  <c r="V56" i="17"/>
  <c r="AI56" i="17" s="1"/>
  <c r="J57" i="17"/>
  <c r="W57" i="17" s="1"/>
  <c r="K57" i="17"/>
  <c r="X57" i="17" s="1"/>
  <c r="L57" i="17"/>
  <c r="Y57" i="17" s="1"/>
  <c r="M57" i="17"/>
  <c r="Z57" i="17" s="1"/>
  <c r="N57" i="17"/>
  <c r="AA57" i="17" s="1"/>
  <c r="O57" i="17"/>
  <c r="AB57" i="17" s="1"/>
  <c r="P57" i="17"/>
  <c r="AC57" i="17" s="1"/>
  <c r="Q57" i="17"/>
  <c r="AD57" i="17" s="1"/>
  <c r="R57" i="17"/>
  <c r="AE57" i="17" s="1"/>
  <c r="S57" i="17"/>
  <c r="AF57" i="17" s="1"/>
  <c r="T57" i="17"/>
  <c r="AG57" i="17" s="1"/>
  <c r="U57" i="17"/>
  <c r="AH57" i="17" s="1"/>
  <c r="V57" i="17"/>
  <c r="AI57" i="17" s="1"/>
  <c r="J58" i="17"/>
  <c r="W58" i="17" s="1"/>
  <c r="K58" i="17"/>
  <c r="X58" i="17" s="1"/>
  <c r="L58" i="17"/>
  <c r="Y58" i="17" s="1"/>
  <c r="M58" i="17"/>
  <c r="Z58" i="17" s="1"/>
  <c r="N58" i="17"/>
  <c r="AA58" i="17" s="1"/>
  <c r="O58" i="17"/>
  <c r="AB58" i="17" s="1"/>
  <c r="P58" i="17"/>
  <c r="AC58" i="17" s="1"/>
  <c r="Q58" i="17"/>
  <c r="AD58" i="17" s="1"/>
  <c r="R58" i="17"/>
  <c r="AE58" i="17" s="1"/>
  <c r="S58" i="17"/>
  <c r="AF58" i="17" s="1"/>
  <c r="T58" i="17"/>
  <c r="AG58" i="17" s="1"/>
  <c r="U58" i="17"/>
  <c r="AH58" i="17" s="1"/>
  <c r="V58" i="17"/>
  <c r="AI58" i="17" s="1"/>
  <c r="J59" i="17"/>
  <c r="W59" i="17" s="1"/>
  <c r="K59" i="17"/>
  <c r="X59" i="17" s="1"/>
  <c r="L59" i="17"/>
  <c r="Y59" i="17" s="1"/>
  <c r="M59" i="17"/>
  <c r="Z59" i="17" s="1"/>
  <c r="N59" i="17"/>
  <c r="AA59" i="17" s="1"/>
  <c r="O59" i="17"/>
  <c r="AB59" i="17" s="1"/>
  <c r="P59" i="17"/>
  <c r="AC59" i="17" s="1"/>
  <c r="Q59" i="17"/>
  <c r="AD59" i="17" s="1"/>
  <c r="R59" i="17"/>
  <c r="AE59" i="17" s="1"/>
  <c r="S59" i="17"/>
  <c r="AF59" i="17" s="1"/>
  <c r="T59" i="17"/>
  <c r="AG59" i="17" s="1"/>
  <c r="U59" i="17"/>
  <c r="AH59" i="17" s="1"/>
  <c r="V59" i="17"/>
  <c r="AI59" i="17" s="1"/>
  <c r="J60" i="17"/>
  <c r="W60" i="17" s="1"/>
  <c r="K60" i="17"/>
  <c r="X60" i="17" s="1"/>
  <c r="L60" i="17"/>
  <c r="Y60" i="17" s="1"/>
  <c r="M60" i="17"/>
  <c r="Z60" i="17" s="1"/>
  <c r="N60" i="17"/>
  <c r="AA60" i="17" s="1"/>
  <c r="O60" i="17"/>
  <c r="AB60" i="17" s="1"/>
  <c r="P60" i="17"/>
  <c r="AC60" i="17" s="1"/>
  <c r="Q60" i="17"/>
  <c r="AD60" i="17" s="1"/>
  <c r="R60" i="17"/>
  <c r="AE60" i="17" s="1"/>
  <c r="S60" i="17"/>
  <c r="AF60" i="17" s="1"/>
  <c r="T60" i="17"/>
  <c r="AG60" i="17" s="1"/>
  <c r="U60" i="17"/>
  <c r="AH60" i="17" s="1"/>
  <c r="V60" i="17"/>
  <c r="AI60" i="17" s="1"/>
  <c r="J61" i="17"/>
  <c r="W61" i="17" s="1"/>
  <c r="K61" i="17"/>
  <c r="X61" i="17" s="1"/>
  <c r="L61" i="17"/>
  <c r="Y61" i="17" s="1"/>
  <c r="M61" i="17"/>
  <c r="Z61" i="17" s="1"/>
  <c r="N61" i="17"/>
  <c r="AA61" i="17" s="1"/>
  <c r="O61" i="17"/>
  <c r="AB61" i="17" s="1"/>
  <c r="P61" i="17"/>
  <c r="AC61" i="17" s="1"/>
  <c r="Q61" i="17"/>
  <c r="AD61" i="17" s="1"/>
  <c r="R61" i="17"/>
  <c r="AE61" i="17" s="1"/>
  <c r="S61" i="17"/>
  <c r="AF61" i="17" s="1"/>
  <c r="T61" i="17"/>
  <c r="AG61" i="17" s="1"/>
  <c r="U61" i="17"/>
  <c r="AH61" i="17" s="1"/>
  <c r="V61" i="17"/>
  <c r="AI61" i="17" s="1"/>
  <c r="J62" i="17"/>
  <c r="W62" i="17" s="1"/>
  <c r="K62" i="17"/>
  <c r="X62" i="17" s="1"/>
  <c r="L62" i="17"/>
  <c r="Y62" i="17" s="1"/>
  <c r="M62" i="17"/>
  <c r="Z62" i="17" s="1"/>
  <c r="N62" i="17"/>
  <c r="AA62" i="17" s="1"/>
  <c r="O62" i="17"/>
  <c r="AB62" i="17" s="1"/>
  <c r="P62" i="17"/>
  <c r="AC62" i="17" s="1"/>
  <c r="Q62" i="17"/>
  <c r="AD62" i="17" s="1"/>
  <c r="R62" i="17"/>
  <c r="AE62" i="17" s="1"/>
  <c r="S62" i="17"/>
  <c r="AF62" i="17" s="1"/>
  <c r="T62" i="17"/>
  <c r="AG62" i="17" s="1"/>
  <c r="U62" i="17"/>
  <c r="AH62" i="17" s="1"/>
  <c r="V62" i="17"/>
  <c r="AI62" i="17" s="1"/>
  <c r="J63" i="17"/>
  <c r="W63" i="17" s="1"/>
  <c r="K63" i="17"/>
  <c r="X63" i="17" s="1"/>
  <c r="L63" i="17"/>
  <c r="Y63" i="17" s="1"/>
  <c r="M63" i="17"/>
  <c r="Z63" i="17" s="1"/>
  <c r="N63" i="17"/>
  <c r="AA63" i="17" s="1"/>
  <c r="O63" i="17"/>
  <c r="AB63" i="17" s="1"/>
  <c r="P63" i="17"/>
  <c r="AC63" i="17" s="1"/>
  <c r="Q63" i="17"/>
  <c r="AD63" i="17" s="1"/>
  <c r="R63" i="17"/>
  <c r="AE63" i="17" s="1"/>
  <c r="S63" i="17"/>
  <c r="AF63" i="17" s="1"/>
  <c r="T63" i="17"/>
  <c r="AG63" i="17" s="1"/>
  <c r="U63" i="17"/>
  <c r="AH63" i="17" s="1"/>
  <c r="V63" i="17"/>
  <c r="AI63" i="17" s="1"/>
  <c r="J64" i="17"/>
  <c r="W64" i="17" s="1"/>
  <c r="K64" i="17"/>
  <c r="X64" i="17" s="1"/>
  <c r="L64" i="17"/>
  <c r="Y64" i="17" s="1"/>
  <c r="M64" i="17"/>
  <c r="Z64" i="17" s="1"/>
  <c r="N64" i="17"/>
  <c r="AA64" i="17" s="1"/>
  <c r="O64" i="17"/>
  <c r="AB64" i="17" s="1"/>
  <c r="P64" i="17"/>
  <c r="AC64" i="17" s="1"/>
  <c r="Q64" i="17"/>
  <c r="AD64" i="17" s="1"/>
  <c r="R64" i="17"/>
  <c r="AE64" i="17" s="1"/>
  <c r="S64" i="17"/>
  <c r="AF64" i="17" s="1"/>
  <c r="T64" i="17"/>
  <c r="AG64" i="17" s="1"/>
  <c r="U64" i="17"/>
  <c r="AH64" i="17" s="1"/>
  <c r="V64" i="17"/>
  <c r="AI64" i="17" s="1"/>
  <c r="J65" i="17"/>
  <c r="W65" i="17" s="1"/>
  <c r="K65" i="17"/>
  <c r="X65" i="17" s="1"/>
  <c r="L65" i="17"/>
  <c r="Y65" i="17" s="1"/>
  <c r="M65" i="17"/>
  <c r="Z65" i="17" s="1"/>
  <c r="N65" i="17"/>
  <c r="AA65" i="17" s="1"/>
  <c r="O65" i="17"/>
  <c r="AB65" i="17" s="1"/>
  <c r="P65" i="17"/>
  <c r="AC65" i="17" s="1"/>
  <c r="Q65" i="17"/>
  <c r="AD65" i="17" s="1"/>
  <c r="R65" i="17"/>
  <c r="AE65" i="17" s="1"/>
  <c r="S65" i="17"/>
  <c r="AF65" i="17" s="1"/>
  <c r="T65" i="17"/>
  <c r="AG65" i="17" s="1"/>
  <c r="U65" i="17"/>
  <c r="AH65" i="17" s="1"/>
  <c r="V65" i="17"/>
  <c r="AI65" i="17" s="1"/>
  <c r="J67" i="17"/>
  <c r="W67" i="17" s="1"/>
  <c r="K67" i="17"/>
  <c r="X67" i="17" s="1"/>
  <c r="L67" i="17"/>
  <c r="Y67" i="17" s="1"/>
  <c r="M67" i="17"/>
  <c r="Z67" i="17" s="1"/>
  <c r="N67" i="17"/>
  <c r="AA67" i="17" s="1"/>
  <c r="O67" i="17"/>
  <c r="AB67" i="17" s="1"/>
  <c r="P67" i="17"/>
  <c r="AC67" i="17" s="1"/>
  <c r="Q67" i="17"/>
  <c r="AD67" i="17" s="1"/>
  <c r="R67" i="17"/>
  <c r="AE67" i="17" s="1"/>
  <c r="S67" i="17"/>
  <c r="AF67" i="17" s="1"/>
  <c r="T67" i="17"/>
  <c r="AG67" i="17" s="1"/>
  <c r="U67" i="17"/>
  <c r="AH67" i="17" s="1"/>
  <c r="V67" i="17"/>
  <c r="AI67" i="17" s="1"/>
  <c r="J68" i="17"/>
  <c r="W68" i="17" s="1"/>
  <c r="K68" i="17"/>
  <c r="X68" i="17" s="1"/>
  <c r="L68" i="17"/>
  <c r="Y68" i="17" s="1"/>
  <c r="M68" i="17"/>
  <c r="Z68" i="17" s="1"/>
  <c r="N68" i="17"/>
  <c r="AA68" i="17" s="1"/>
  <c r="O68" i="17"/>
  <c r="AB68" i="17" s="1"/>
  <c r="P68" i="17"/>
  <c r="AC68" i="17" s="1"/>
  <c r="Q68" i="17"/>
  <c r="AD68" i="17" s="1"/>
  <c r="R68" i="17"/>
  <c r="AE68" i="17" s="1"/>
  <c r="S68" i="17"/>
  <c r="AF68" i="17" s="1"/>
  <c r="T68" i="17"/>
  <c r="AG68" i="17" s="1"/>
  <c r="U68" i="17"/>
  <c r="AH68" i="17" s="1"/>
  <c r="V68" i="17"/>
  <c r="AI68" i="17" s="1"/>
  <c r="J69" i="17"/>
  <c r="W69" i="17" s="1"/>
  <c r="K69" i="17"/>
  <c r="X69" i="17" s="1"/>
  <c r="L69" i="17"/>
  <c r="Y69" i="17" s="1"/>
  <c r="M69" i="17"/>
  <c r="Z69" i="17" s="1"/>
  <c r="N69" i="17"/>
  <c r="AA69" i="17" s="1"/>
  <c r="O69" i="17"/>
  <c r="AB69" i="17" s="1"/>
  <c r="P69" i="17"/>
  <c r="AC69" i="17" s="1"/>
  <c r="Q69" i="17"/>
  <c r="AD69" i="17" s="1"/>
  <c r="R69" i="17"/>
  <c r="AE69" i="17" s="1"/>
  <c r="S69" i="17"/>
  <c r="AF69" i="17" s="1"/>
  <c r="T69" i="17"/>
  <c r="AG69" i="17" s="1"/>
  <c r="U69" i="17"/>
  <c r="AH69" i="17" s="1"/>
  <c r="V69" i="17"/>
  <c r="AI69" i="17" s="1"/>
  <c r="J70" i="17"/>
  <c r="W70" i="17" s="1"/>
  <c r="K70" i="17"/>
  <c r="X70" i="17" s="1"/>
  <c r="L70" i="17"/>
  <c r="Y70" i="17" s="1"/>
  <c r="M70" i="17"/>
  <c r="Z70" i="17" s="1"/>
  <c r="N70" i="17"/>
  <c r="AA70" i="17" s="1"/>
  <c r="O70" i="17"/>
  <c r="AB70" i="17" s="1"/>
  <c r="P70" i="17"/>
  <c r="AC70" i="17" s="1"/>
  <c r="Q70" i="17"/>
  <c r="AD70" i="17" s="1"/>
  <c r="R70" i="17"/>
  <c r="AE70" i="17" s="1"/>
  <c r="S70" i="17"/>
  <c r="AF70" i="17" s="1"/>
  <c r="T70" i="17"/>
  <c r="AG70" i="17" s="1"/>
  <c r="U70" i="17"/>
  <c r="AH70" i="17" s="1"/>
  <c r="V70" i="17"/>
  <c r="AI70" i="17" s="1"/>
  <c r="J71" i="17"/>
  <c r="W71" i="17" s="1"/>
  <c r="K71" i="17"/>
  <c r="X71" i="17" s="1"/>
  <c r="L71" i="17"/>
  <c r="Y71" i="17" s="1"/>
  <c r="M71" i="17"/>
  <c r="Z71" i="17" s="1"/>
  <c r="N71" i="17"/>
  <c r="AA71" i="17" s="1"/>
  <c r="O71" i="17"/>
  <c r="AB71" i="17" s="1"/>
  <c r="P71" i="17"/>
  <c r="AC71" i="17" s="1"/>
  <c r="Q71" i="17"/>
  <c r="AD71" i="17" s="1"/>
  <c r="R71" i="17"/>
  <c r="AE71" i="17" s="1"/>
  <c r="S71" i="17"/>
  <c r="AF71" i="17" s="1"/>
  <c r="T71" i="17"/>
  <c r="AG71" i="17" s="1"/>
  <c r="U71" i="17"/>
  <c r="AH71" i="17" s="1"/>
  <c r="V71" i="17"/>
  <c r="AI71" i="17" s="1"/>
  <c r="J72" i="17"/>
  <c r="W72" i="17" s="1"/>
  <c r="K72" i="17"/>
  <c r="X72" i="17" s="1"/>
  <c r="L72" i="17"/>
  <c r="Y72" i="17" s="1"/>
  <c r="M72" i="17"/>
  <c r="Z72" i="17" s="1"/>
  <c r="N72" i="17"/>
  <c r="AA72" i="17" s="1"/>
  <c r="O72" i="17"/>
  <c r="AB72" i="17" s="1"/>
  <c r="P72" i="17"/>
  <c r="AC72" i="17" s="1"/>
  <c r="Q72" i="17"/>
  <c r="AD72" i="17" s="1"/>
  <c r="R72" i="17"/>
  <c r="AE72" i="17" s="1"/>
  <c r="S72" i="17"/>
  <c r="AF72" i="17" s="1"/>
  <c r="T72" i="17"/>
  <c r="AG72" i="17" s="1"/>
  <c r="U72" i="17"/>
  <c r="AH72" i="17" s="1"/>
  <c r="V72" i="17"/>
  <c r="AI72" i="17" s="1"/>
  <c r="J73" i="17"/>
  <c r="W73" i="17" s="1"/>
  <c r="K73" i="17"/>
  <c r="X73" i="17" s="1"/>
  <c r="L73" i="17"/>
  <c r="Y73" i="17" s="1"/>
  <c r="M73" i="17"/>
  <c r="Z73" i="17" s="1"/>
  <c r="N73" i="17"/>
  <c r="AA73" i="17" s="1"/>
  <c r="O73" i="17"/>
  <c r="AB73" i="17" s="1"/>
  <c r="P73" i="17"/>
  <c r="AC73" i="17" s="1"/>
  <c r="Q73" i="17"/>
  <c r="AD73" i="17" s="1"/>
  <c r="R73" i="17"/>
  <c r="AE73" i="17" s="1"/>
  <c r="S73" i="17"/>
  <c r="AF73" i="17" s="1"/>
  <c r="T73" i="17"/>
  <c r="AG73" i="17" s="1"/>
  <c r="U73" i="17"/>
  <c r="AH73" i="17" s="1"/>
  <c r="V73" i="17"/>
  <c r="AI73" i="17" s="1"/>
  <c r="J74" i="17"/>
  <c r="W74" i="17" s="1"/>
  <c r="K74" i="17"/>
  <c r="X74" i="17" s="1"/>
  <c r="L74" i="17"/>
  <c r="Y74" i="17" s="1"/>
  <c r="M74" i="17"/>
  <c r="Z74" i="17" s="1"/>
  <c r="N74" i="17"/>
  <c r="AA74" i="17" s="1"/>
  <c r="O74" i="17"/>
  <c r="AB74" i="17" s="1"/>
  <c r="P74" i="17"/>
  <c r="AC74" i="17" s="1"/>
  <c r="Q74" i="17"/>
  <c r="AD74" i="17" s="1"/>
  <c r="R74" i="17"/>
  <c r="AE74" i="17" s="1"/>
  <c r="S74" i="17"/>
  <c r="AF74" i="17" s="1"/>
  <c r="T74" i="17"/>
  <c r="AG74" i="17" s="1"/>
  <c r="U74" i="17"/>
  <c r="AH74" i="17" s="1"/>
  <c r="V74" i="17"/>
  <c r="AI74" i="17" s="1"/>
  <c r="J75" i="17"/>
  <c r="W75" i="17" s="1"/>
  <c r="K75" i="17"/>
  <c r="X75" i="17" s="1"/>
  <c r="L75" i="17"/>
  <c r="Y75" i="17" s="1"/>
  <c r="M75" i="17"/>
  <c r="Z75" i="17" s="1"/>
  <c r="N75" i="17"/>
  <c r="AA75" i="17" s="1"/>
  <c r="O75" i="17"/>
  <c r="AB75" i="17" s="1"/>
  <c r="P75" i="17"/>
  <c r="AC75" i="17" s="1"/>
  <c r="Q75" i="17"/>
  <c r="AD75" i="17" s="1"/>
  <c r="R75" i="17"/>
  <c r="AE75" i="17" s="1"/>
  <c r="S75" i="17"/>
  <c r="AF75" i="17" s="1"/>
  <c r="T75" i="17"/>
  <c r="AG75" i="17" s="1"/>
  <c r="U75" i="17"/>
  <c r="AH75" i="17" s="1"/>
  <c r="V75" i="17"/>
  <c r="AI75" i="17" s="1"/>
  <c r="J76" i="17"/>
  <c r="W76" i="17" s="1"/>
  <c r="K76" i="17"/>
  <c r="X76" i="17" s="1"/>
  <c r="L76" i="17"/>
  <c r="Y76" i="17" s="1"/>
  <c r="M76" i="17"/>
  <c r="Z76" i="17" s="1"/>
  <c r="N76" i="17"/>
  <c r="AA76" i="17" s="1"/>
  <c r="O76" i="17"/>
  <c r="AB76" i="17" s="1"/>
  <c r="P76" i="17"/>
  <c r="AC76" i="17" s="1"/>
  <c r="Q76" i="17"/>
  <c r="AD76" i="17" s="1"/>
  <c r="R76" i="17"/>
  <c r="AE76" i="17" s="1"/>
  <c r="S76" i="17"/>
  <c r="AF76" i="17" s="1"/>
  <c r="T76" i="17"/>
  <c r="AG76" i="17" s="1"/>
  <c r="U76" i="17"/>
  <c r="AH76" i="17" s="1"/>
  <c r="V76" i="17"/>
  <c r="AI76" i="17" s="1"/>
  <c r="J77" i="17"/>
  <c r="W77" i="17" s="1"/>
  <c r="K77" i="17"/>
  <c r="X77" i="17" s="1"/>
  <c r="L77" i="17"/>
  <c r="Y77" i="17" s="1"/>
  <c r="M77" i="17"/>
  <c r="Z77" i="17" s="1"/>
  <c r="N77" i="17"/>
  <c r="AA77" i="17" s="1"/>
  <c r="O77" i="17"/>
  <c r="AB77" i="17" s="1"/>
  <c r="P77" i="17"/>
  <c r="AC77" i="17" s="1"/>
  <c r="Q77" i="17"/>
  <c r="AD77" i="17" s="1"/>
  <c r="R77" i="17"/>
  <c r="AE77" i="17" s="1"/>
  <c r="S77" i="17"/>
  <c r="AF77" i="17" s="1"/>
  <c r="T77" i="17"/>
  <c r="AG77" i="17" s="1"/>
  <c r="U77" i="17"/>
  <c r="AH77" i="17" s="1"/>
  <c r="V77" i="17"/>
  <c r="AI77" i="17" s="1"/>
  <c r="J78" i="17"/>
  <c r="W78" i="17" s="1"/>
  <c r="K78" i="17"/>
  <c r="X78" i="17" s="1"/>
  <c r="L78" i="17"/>
  <c r="Y78" i="17" s="1"/>
  <c r="M78" i="17"/>
  <c r="Z78" i="17" s="1"/>
  <c r="N78" i="17"/>
  <c r="AA78" i="17" s="1"/>
  <c r="O78" i="17"/>
  <c r="AB78" i="17" s="1"/>
  <c r="P78" i="17"/>
  <c r="AC78" i="17" s="1"/>
  <c r="Q78" i="17"/>
  <c r="AD78" i="17" s="1"/>
  <c r="R78" i="17"/>
  <c r="AE78" i="17" s="1"/>
  <c r="S78" i="17"/>
  <c r="AF78" i="17" s="1"/>
  <c r="T78" i="17"/>
  <c r="AG78" i="17" s="1"/>
  <c r="U78" i="17"/>
  <c r="AH78" i="17" s="1"/>
  <c r="V78" i="17"/>
  <c r="AI78" i="17" s="1"/>
  <c r="J80" i="17"/>
  <c r="W80" i="17" s="1"/>
  <c r="K80" i="17"/>
  <c r="X80" i="17" s="1"/>
  <c r="L80" i="17"/>
  <c r="Y80" i="17" s="1"/>
  <c r="M80" i="17"/>
  <c r="Z80" i="17" s="1"/>
  <c r="N80" i="17"/>
  <c r="AA80" i="17" s="1"/>
  <c r="O80" i="17"/>
  <c r="AB80" i="17" s="1"/>
  <c r="P80" i="17"/>
  <c r="AC80" i="17" s="1"/>
  <c r="Q80" i="17"/>
  <c r="AD80" i="17" s="1"/>
  <c r="R80" i="17"/>
  <c r="AE80" i="17" s="1"/>
  <c r="S80" i="17"/>
  <c r="AF80" i="17" s="1"/>
  <c r="T80" i="17"/>
  <c r="AG80" i="17" s="1"/>
  <c r="U80" i="17"/>
  <c r="AH80" i="17" s="1"/>
  <c r="V80" i="17"/>
  <c r="AI80" i="17" s="1"/>
  <c r="J81" i="17"/>
  <c r="W81" i="17" s="1"/>
  <c r="K81" i="17"/>
  <c r="X81" i="17" s="1"/>
  <c r="L81" i="17"/>
  <c r="Y81" i="17" s="1"/>
  <c r="M81" i="17"/>
  <c r="Z81" i="17" s="1"/>
  <c r="N81" i="17"/>
  <c r="AA81" i="17" s="1"/>
  <c r="O81" i="17"/>
  <c r="AB81" i="17" s="1"/>
  <c r="P81" i="17"/>
  <c r="AC81" i="17" s="1"/>
  <c r="Q81" i="17"/>
  <c r="AD81" i="17" s="1"/>
  <c r="R81" i="17"/>
  <c r="AE81" i="17" s="1"/>
  <c r="S81" i="17"/>
  <c r="AF81" i="17" s="1"/>
  <c r="T81" i="17"/>
  <c r="AG81" i="17" s="1"/>
  <c r="U81" i="17"/>
  <c r="AH81" i="17" s="1"/>
  <c r="V81" i="17"/>
  <c r="AI81" i="17" s="1"/>
  <c r="J82" i="17"/>
  <c r="W82" i="17" s="1"/>
  <c r="K82" i="17"/>
  <c r="X82" i="17" s="1"/>
  <c r="L82" i="17"/>
  <c r="Y82" i="17" s="1"/>
  <c r="M82" i="17"/>
  <c r="Z82" i="17" s="1"/>
  <c r="N82" i="17"/>
  <c r="AA82" i="17" s="1"/>
  <c r="O82" i="17"/>
  <c r="AB82" i="17" s="1"/>
  <c r="P82" i="17"/>
  <c r="AC82" i="17" s="1"/>
  <c r="Q82" i="17"/>
  <c r="AD82" i="17" s="1"/>
  <c r="R82" i="17"/>
  <c r="AE82" i="17" s="1"/>
  <c r="S82" i="17"/>
  <c r="AF82" i="17" s="1"/>
  <c r="T82" i="17"/>
  <c r="AG82" i="17" s="1"/>
  <c r="U82" i="17"/>
  <c r="AH82" i="17" s="1"/>
  <c r="V82" i="17"/>
  <c r="AI82" i="17" s="1"/>
  <c r="J83" i="17"/>
  <c r="W83" i="17" s="1"/>
  <c r="K83" i="17"/>
  <c r="X83" i="17" s="1"/>
  <c r="L83" i="17"/>
  <c r="Y83" i="17" s="1"/>
  <c r="M83" i="17"/>
  <c r="Z83" i="17" s="1"/>
  <c r="N83" i="17"/>
  <c r="AA83" i="17" s="1"/>
  <c r="O83" i="17"/>
  <c r="AB83" i="17" s="1"/>
  <c r="P83" i="17"/>
  <c r="AC83" i="17" s="1"/>
  <c r="Q83" i="17"/>
  <c r="AD83" i="17" s="1"/>
  <c r="R83" i="17"/>
  <c r="AE83" i="17" s="1"/>
  <c r="S83" i="17"/>
  <c r="AF83" i="17" s="1"/>
  <c r="T83" i="17"/>
  <c r="AG83" i="17" s="1"/>
  <c r="U83" i="17"/>
  <c r="AH83" i="17" s="1"/>
  <c r="V83" i="17"/>
  <c r="AI83" i="17" s="1"/>
  <c r="J84" i="17"/>
  <c r="W84" i="17" s="1"/>
  <c r="K84" i="17"/>
  <c r="X84" i="17" s="1"/>
  <c r="L84" i="17"/>
  <c r="Y84" i="17" s="1"/>
  <c r="M84" i="17"/>
  <c r="Z84" i="17" s="1"/>
  <c r="N84" i="17"/>
  <c r="AA84" i="17" s="1"/>
  <c r="O84" i="17"/>
  <c r="AB84" i="17" s="1"/>
  <c r="P84" i="17"/>
  <c r="AC84" i="17" s="1"/>
  <c r="Q84" i="17"/>
  <c r="AD84" i="17" s="1"/>
  <c r="R84" i="17"/>
  <c r="AE84" i="17" s="1"/>
  <c r="S84" i="17"/>
  <c r="AF84" i="17" s="1"/>
  <c r="T84" i="17"/>
  <c r="AG84" i="17" s="1"/>
  <c r="U84" i="17"/>
  <c r="AH84" i="17" s="1"/>
  <c r="V84" i="17"/>
  <c r="AI84" i="17" s="1"/>
  <c r="J85" i="17"/>
  <c r="W85" i="17" s="1"/>
  <c r="K85" i="17"/>
  <c r="X85" i="17" s="1"/>
  <c r="L85" i="17"/>
  <c r="Y85" i="17" s="1"/>
  <c r="M85" i="17"/>
  <c r="Z85" i="17" s="1"/>
  <c r="N85" i="17"/>
  <c r="AA85" i="17" s="1"/>
  <c r="O85" i="17"/>
  <c r="AB85" i="17" s="1"/>
  <c r="P85" i="17"/>
  <c r="AC85" i="17" s="1"/>
  <c r="Q85" i="17"/>
  <c r="AD85" i="17" s="1"/>
  <c r="R85" i="17"/>
  <c r="AE85" i="17" s="1"/>
  <c r="S85" i="17"/>
  <c r="AF85" i="17" s="1"/>
  <c r="T85" i="17"/>
  <c r="AG85" i="17" s="1"/>
  <c r="U85" i="17"/>
  <c r="AH85" i="17" s="1"/>
  <c r="V85" i="17"/>
  <c r="AI85" i="17" s="1"/>
  <c r="J86" i="17"/>
  <c r="W86" i="17" s="1"/>
  <c r="K86" i="17"/>
  <c r="X86" i="17" s="1"/>
  <c r="L86" i="17"/>
  <c r="Y86" i="17" s="1"/>
  <c r="M86" i="17"/>
  <c r="Z86" i="17" s="1"/>
  <c r="N86" i="17"/>
  <c r="AA86" i="17" s="1"/>
  <c r="O86" i="17"/>
  <c r="AB86" i="17" s="1"/>
  <c r="P86" i="17"/>
  <c r="AC86" i="17" s="1"/>
  <c r="Q86" i="17"/>
  <c r="AD86" i="17" s="1"/>
  <c r="R86" i="17"/>
  <c r="AE86" i="17" s="1"/>
  <c r="S86" i="17"/>
  <c r="AF86" i="17" s="1"/>
  <c r="T86" i="17"/>
  <c r="AG86" i="17" s="1"/>
  <c r="U86" i="17"/>
  <c r="AH86" i="17" s="1"/>
  <c r="V86" i="17"/>
  <c r="AI86" i="17" s="1"/>
  <c r="J87" i="17"/>
  <c r="W87" i="17" s="1"/>
  <c r="K87" i="17"/>
  <c r="X87" i="17" s="1"/>
  <c r="L87" i="17"/>
  <c r="Y87" i="17" s="1"/>
  <c r="M87" i="17"/>
  <c r="Z87" i="17" s="1"/>
  <c r="N87" i="17"/>
  <c r="AA87" i="17" s="1"/>
  <c r="O87" i="17"/>
  <c r="AB87" i="17" s="1"/>
  <c r="P87" i="17"/>
  <c r="AC87" i="17" s="1"/>
  <c r="Q87" i="17"/>
  <c r="AD87" i="17" s="1"/>
  <c r="R87" i="17"/>
  <c r="AE87" i="17" s="1"/>
  <c r="S87" i="17"/>
  <c r="AF87" i="17" s="1"/>
  <c r="T87" i="17"/>
  <c r="AG87" i="17" s="1"/>
  <c r="U87" i="17"/>
  <c r="AH87" i="17" s="1"/>
  <c r="V87" i="17"/>
  <c r="AI87" i="17" s="1"/>
  <c r="J88" i="17"/>
  <c r="W88" i="17" s="1"/>
  <c r="K88" i="17"/>
  <c r="X88" i="17" s="1"/>
  <c r="L88" i="17"/>
  <c r="Y88" i="17" s="1"/>
  <c r="M88" i="17"/>
  <c r="Z88" i="17" s="1"/>
  <c r="N88" i="17"/>
  <c r="AA88" i="17" s="1"/>
  <c r="O88" i="17"/>
  <c r="AB88" i="17" s="1"/>
  <c r="P88" i="17"/>
  <c r="AC88" i="17" s="1"/>
  <c r="Q88" i="17"/>
  <c r="AD88" i="17" s="1"/>
  <c r="R88" i="17"/>
  <c r="AE88" i="17" s="1"/>
  <c r="S88" i="17"/>
  <c r="AF88" i="17" s="1"/>
  <c r="T88" i="17"/>
  <c r="AG88" i="17" s="1"/>
  <c r="U88" i="17"/>
  <c r="AH88" i="17" s="1"/>
  <c r="V88" i="17"/>
  <c r="AI88" i="17" s="1"/>
  <c r="J89" i="17"/>
  <c r="W89" i="17" s="1"/>
  <c r="K89" i="17"/>
  <c r="X89" i="17" s="1"/>
  <c r="L89" i="17"/>
  <c r="Y89" i="17" s="1"/>
  <c r="M89" i="17"/>
  <c r="Z89" i="17" s="1"/>
  <c r="N89" i="17"/>
  <c r="AA89" i="17" s="1"/>
  <c r="O89" i="17"/>
  <c r="AB89" i="17" s="1"/>
  <c r="P89" i="17"/>
  <c r="AC89" i="17" s="1"/>
  <c r="Q89" i="17"/>
  <c r="AD89" i="17" s="1"/>
  <c r="R89" i="17"/>
  <c r="AE89" i="17" s="1"/>
  <c r="S89" i="17"/>
  <c r="AF89" i="17" s="1"/>
  <c r="T89" i="17"/>
  <c r="AG89" i="17" s="1"/>
  <c r="U89" i="17"/>
  <c r="AH89" i="17" s="1"/>
  <c r="V89" i="17"/>
  <c r="AI89" i="17" s="1"/>
  <c r="J90" i="17"/>
  <c r="W90" i="17" s="1"/>
  <c r="K90" i="17"/>
  <c r="X90" i="17" s="1"/>
  <c r="L90" i="17"/>
  <c r="Y90" i="17" s="1"/>
  <c r="M90" i="17"/>
  <c r="Z90" i="17" s="1"/>
  <c r="N90" i="17"/>
  <c r="AA90" i="17" s="1"/>
  <c r="O90" i="17"/>
  <c r="AB90" i="17" s="1"/>
  <c r="P90" i="17"/>
  <c r="AC90" i="17" s="1"/>
  <c r="Q90" i="17"/>
  <c r="AD90" i="17" s="1"/>
  <c r="R90" i="17"/>
  <c r="AE90" i="17" s="1"/>
  <c r="S90" i="17"/>
  <c r="AF90" i="17" s="1"/>
  <c r="T90" i="17"/>
  <c r="AG90" i="17" s="1"/>
  <c r="U90" i="17"/>
  <c r="AH90" i="17" s="1"/>
  <c r="V90" i="17"/>
  <c r="AI90" i="17" s="1"/>
  <c r="J91" i="17"/>
  <c r="W91" i="17" s="1"/>
  <c r="K91" i="17"/>
  <c r="X91" i="17" s="1"/>
  <c r="L91" i="17"/>
  <c r="Y91" i="17" s="1"/>
  <c r="M91" i="17"/>
  <c r="Z91" i="17" s="1"/>
  <c r="N91" i="17"/>
  <c r="AA91" i="17" s="1"/>
  <c r="O91" i="17"/>
  <c r="AB91" i="17" s="1"/>
  <c r="P91" i="17"/>
  <c r="AC91" i="17" s="1"/>
  <c r="Q91" i="17"/>
  <c r="AD91" i="17" s="1"/>
  <c r="R91" i="17"/>
  <c r="AE91" i="17" s="1"/>
  <c r="S91" i="17"/>
  <c r="AF91" i="17" s="1"/>
  <c r="T91" i="17"/>
  <c r="AG91" i="17" s="1"/>
  <c r="U91" i="17"/>
  <c r="AH91" i="17" s="1"/>
  <c r="V91" i="17"/>
  <c r="AI91" i="17" s="1"/>
  <c r="J93" i="17"/>
  <c r="W93" i="17" s="1"/>
  <c r="K93" i="17"/>
  <c r="X93" i="17" s="1"/>
  <c r="L93" i="17"/>
  <c r="Y93" i="17" s="1"/>
  <c r="M93" i="17"/>
  <c r="Z93" i="17" s="1"/>
  <c r="N93" i="17"/>
  <c r="AA93" i="17" s="1"/>
  <c r="O93" i="17"/>
  <c r="AB93" i="17" s="1"/>
  <c r="P93" i="17"/>
  <c r="AC93" i="17" s="1"/>
  <c r="Q93" i="17"/>
  <c r="AD93" i="17" s="1"/>
  <c r="R93" i="17"/>
  <c r="AE93" i="17" s="1"/>
  <c r="S93" i="17"/>
  <c r="AF93" i="17" s="1"/>
  <c r="T93" i="17"/>
  <c r="AG93" i="17" s="1"/>
  <c r="U93" i="17"/>
  <c r="AH93" i="17" s="1"/>
  <c r="V93" i="17"/>
  <c r="AI93" i="17" s="1"/>
  <c r="J94" i="17"/>
  <c r="W94" i="17" s="1"/>
  <c r="K94" i="17"/>
  <c r="X94" i="17" s="1"/>
  <c r="L94" i="17"/>
  <c r="Y94" i="17" s="1"/>
  <c r="M94" i="17"/>
  <c r="Z94" i="17" s="1"/>
  <c r="N94" i="17"/>
  <c r="AA94" i="17" s="1"/>
  <c r="O94" i="17"/>
  <c r="AB94" i="17" s="1"/>
  <c r="P94" i="17"/>
  <c r="AC94" i="17" s="1"/>
  <c r="Q94" i="17"/>
  <c r="AD94" i="17" s="1"/>
  <c r="R94" i="17"/>
  <c r="AE94" i="17" s="1"/>
  <c r="S94" i="17"/>
  <c r="AF94" i="17" s="1"/>
  <c r="T94" i="17"/>
  <c r="AG94" i="17" s="1"/>
  <c r="U94" i="17"/>
  <c r="AH94" i="17" s="1"/>
  <c r="V94" i="17"/>
  <c r="AI94" i="17" s="1"/>
  <c r="J95" i="17"/>
  <c r="W95" i="17" s="1"/>
  <c r="K95" i="17"/>
  <c r="X95" i="17" s="1"/>
  <c r="L95" i="17"/>
  <c r="Y95" i="17" s="1"/>
  <c r="M95" i="17"/>
  <c r="Z95" i="17" s="1"/>
  <c r="N95" i="17"/>
  <c r="AA95" i="17" s="1"/>
  <c r="O95" i="17"/>
  <c r="AB95" i="17" s="1"/>
  <c r="P95" i="17"/>
  <c r="AC95" i="17" s="1"/>
  <c r="Q95" i="17"/>
  <c r="AD95" i="17" s="1"/>
  <c r="R95" i="17"/>
  <c r="AE95" i="17" s="1"/>
  <c r="S95" i="17"/>
  <c r="AF95" i="17" s="1"/>
  <c r="T95" i="17"/>
  <c r="AG95" i="17" s="1"/>
  <c r="U95" i="17"/>
  <c r="AH95" i="17" s="1"/>
  <c r="V95" i="17"/>
  <c r="AI95" i="17" s="1"/>
  <c r="J96" i="17"/>
  <c r="W96" i="17" s="1"/>
  <c r="K96" i="17"/>
  <c r="X96" i="17" s="1"/>
  <c r="L96" i="17"/>
  <c r="Y96" i="17" s="1"/>
  <c r="M96" i="17"/>
  <c r="Z96" i="17" s="1"/>
  <c r="N96" i="17"/>
  <c r="AA96" i="17" s="1"/>
  <c r="O96" i="17"/>
  <c r="AB96" i="17" s="1"/>
  <c r="P96" i="17"/>
  <c r="AC96" i="17" s="1"/>
  <c r="Q96" i="17"/>
  <c r="AD96" i="17" s="1"/>
  <c r="R96" i="17"/>
  <c r="AE96" i="17" s="1"/>
  <c r="S96" i="17"/>
  <c r="AF96" i="17" s="1"/>
  <c r="T96" i="17"/>
  <c r="AG96" i="17" s="1"/>
  <c r="U96" i="17"/>
  <c r="AH96" i="17" s="1"/>
  <c r="V96" i="17"/>
  <c r="AI96" i="17" s="1"/>
  <c r="J97" i="17"/>
  <c r="W97" i="17" s="1"/>
  <c r="K97" i="17"/>
  <c r="X97" i="17" s="1"/>
  <c r="L97" i="17"/>
  <c r="Y97" i="17" s="1"/>
  <c r="M97" i="17"/>
  <c r="Z97" i="17" s="1"/>
  <c r="N97" i="17"/>
  <c r="AA97" i="17" s="1"/>
  <c r="O97" i="17"/>
  <c r="AB97" i="17" s="1"/>
  <c r="P97" i="17"/>
  <c r="AC97" i="17" s="1"/>
  <c r="Q97" i="17"/>
  <c r="AD97" i="17" s="1"/>
  <c r="R97" i="17"/>
  <c r="AE97" i="17" s="1"/>
  <c r="S97" i="17"/>
  <c r="AF97" i="17" s="1"/>
  <c r="T97" i="17"/>
  <c r="AG97" i="17" s="1"/>
  <c r="U97" i="17"/>
  <c r="AH97" i="17" s="1"/>
  <c r="V97" i="17"/>
  <c r="AI97" i="17" s="1"/>
  <c r="J98" i="17"/>
  <c r="W98" i="17" s="1"/>
  <c r="K98" i="17"/>
  <c r="X98" i="17" s="1"/>
  <c r="L98" i="17"/>
  <c r="Y98" i="17" s="1"/>
  <c r="M98" i="17"/>
  <c r="Z98" i="17" s="1"/>
  <c r="N98" i="17"/>
  <c r="AA98" i="17" s="1"/>
  <c r="O98" i="17"/>
  <c r="AB98" i="17" s="1"/>
  <c r="P98" i="17"/>
  <c r="AC98" i="17" s="1"/>
  <c r="Q98" i="17"/>
  <c r="AD98" i="17" s="1"/>
  <c r="R98" i="17"/>
  <c r="AE98" i="17" s="1"/>
  <c r="S98" i="17"/>
  <c r="AF98" i="17" s="1"/>
  <c r="T98" i="17"/>
  <c r="AG98" i="17" s="1"/>
  <c r="U98" i="17"/>
  <c r="AH98" i="17" s="1"/>
  <c r="V98" i="17"/>
  <c r="AI98" i="17" s="1"/>
  <c r="J99" i="17"/>
  <c r="W99" i="17" s="1"/>
  <c r="K99" i="17"/>
  <c r="X99" i="17" s="1"/>
  <c r="L99" i="17"/>
  <c r="Y99" i="17" s="1"/>
  <c r="M99" i="17"/>
  <c r="Z99" i="17" s="1"/>
  <c r="N99" i="17"/>
  <c r="AA99" i="17" s="1"/>
  <c r="O99" i="17"/>
  <c r="AB99" i="17" s="1"/>
  <c r="P99" i="17"/>
  <c r="AC99" i="17" s="1"/>
  <c r="Q99" i="17"/>
  <c r="AD99" i="17" s="1"/>
  <c r="R99" i="17"/>
  <c r="AE99" i="17" s="1"/>
  <c r="S99" i="17"/>
  <c r="AF99" i="17" s="1"/>
  <c r="T99" i="17"/>
  <c r="AG99" i="17" s="1"/>
  <c r="U99" i="17"/>
  <c r="AH99" i="17" s="1"/>
  <c r="V99" i="17"/>
  <c r="AI99" i="17" s="1"/>
  <c r="J100" i="17"/>
  <c r="W100" i="17" s="1"/>
  <c r="K100" i="17"/>
  <c r="X100" i="17" s="1"/>
  <c r="L100" i="17"/>
  <c r="Y100" i="17" s="1"/>
  <c r="M100" i="17"/>
  <c r="Z100" i="17" s="1"/>
  <c r="N100" i="17"/>
  <c r="AA100" i="17" s="1"/>
  <c r="O100" i="17"/>
  <c r="AB100" i="17" s="1"/>
  <c r="P100" i="17"/>
  <c r="AC100" i="17" s="1"/>
  <c r="Q100" i="17"/>
  <c r="AD100" i="17" s="1"/>
  <c r="R100" i="17"/>
  <c r="AE100" i="17" s="1"/>
  <c r="S100" i="17"/>
  <c r="AF100" i="17" s="1"/>
  <c r="T100" i="17"/>
  <c r="AG100" i="17" s="1"/>
  <c r="U100" i="17"/>
  <c r="AH100" i="17" s="1"/>
  <c r="V100" i="17"/>
  <c r="AI100" i="17" s="1"/>
  <c r="J101" i="17"/>
  <c r="W101" i="17" s="1"/>
  <c r="K101" i="17"/>
  <c r="X101" i="17" s="1"/>
  <c r="L101" i="17"/>
  <c r="Y101" i="17" s="1"/>
  <c r="M101" i="17"/>
  <c r="Z101" i="17" s="1"/>
  <c r="N101" i="17"/>
  <c r="AA101" i="17" s="1"/>
  <c r="O101" i="17"/>
  <c r="AB101" i="17" s="1"/>
  <c r="P101" i="17"/>
  <c r="AC101" i="17" s="1"/>
  <c r="Q101" i="17"/>
  <c r="AD101" i="17" s="1"/>
  <c r="R101" i="17"/>
  <c r="AE101" i="17" s="1"/>
  <c r="S101" i="17"/>
  <c r="AF101" i="17" s="1"/>
  <c r="T101" i="17"/>
  <c r="AG101" i="17" s="1"/>
  <c r="U101" i="17"/>
  <c r="AH101" i="17" s="1"/>
  <c r="V101" i="17"/>
  <c r="AI101" i="17" s="1"/>
  <c r="J102" i="17"/>
  <c r="W102" i="17" s="1"/>
  <c r="K102" i="17"/>
  <c r="X102" i="17" s="1"/>
  <c r="L102" i="17"/>
  <c r="Y102" i="17" s="1"/>
  <c r="M102" i="17"/>
  <c r="Z102" i="17" s="1"/>
  <c r="N102" i="17"/>
  <c r="AA102" i="17" s="1"/>
  <c r="O102" i="17"/>
  <c r="AB102" i="17" s="1"/>
  <c r="P102" i="17"/>
  <c r="AC102" i="17" s="1"/>
  <c r="Q102" i="17"/>
  <c r="AD102" i="17" s="1"/>
  <c r="R102" i="17"/>
  <c r="AE102" i="17" s="1"/>
  <c r="S102" i="17"/>
  <c r="AF102" i="17" s="1"/>
  <c r="T102" i="17"/>
  <c r="AG102" i="17" s="1"/>
  <c r="U102" i="17"/>
  <c r="AH102" i="17" s="1"/>
  <c r="V102" i="17"/>
  <c r="AI102" i="17" s="1"/>
  <c r="J103" i="17"/>
  <c r="W103" i="17" s="1"/>
  <c r="K103" i="17"/>
  <c r="X103" i="17" s="1"/>
  <c r="L103" i="17"/>
  <c r="Y103" i="17" s="1"/>
  <c r="M103" i="17"/>
  <c r="Z103" i="17" s="1"/>
  <c r="N103" i="17"/>
  <c r="AA103" i="17" s="1"/>
  <c r="O103" i="17"/>
  <c r="AB103" i="17" s="1"/>
  <c r="P103" i="17"/>
  <c r="AC103" i="17" s="1"/>
  <c r="Q103" i="17"/>
  <c r="AD103" i="17" s="1"/>
  <c r="R103" i="17"/>
  <c r="AE103" i="17" s="1"/>
  <c r="S103" i="17"/>
  <c r="AF103" i="17" s="1"/>
  <c r="T103" i="17"/>
  <c r="AG103" i="17" s="1"/>
  <c r="U103" i="17"/>
  <c r="AH103" i="17" s="1"/>
  <c r="V103" i="17"/>
  <c r="AI103" i="17" s="1"/>
  <c r="J104" i="17"/>
  <c r="W104" i="17" s="1"/>
  <c r="K104" i="17"/>
  <c r="X104" i="17" s="1"/>
  <c r="L104" i="17"/>
  <c r="Y104" i="17" s="1"/>
  <c r="M104" i="17"/>
  <c r="Z104" i="17" s="1"/>
  <c r="N104" i="17"/>
  <c r="AA104" i="17" s="1"/>
  <c r="O104" i="17"/>
  <c r="AB104" i="17" s="1"/>
  <c r="P104" i="17"/>
  <c r="AC104" i="17" s="1"/>
  <c r="Q104" i="17"/>
  <c r="AD104" i="17" s="1"/>
  <c r="R104" i="17"/>
  <c r="AE104" i="17" s="1"/>
  <c r="S104" i="17"/>
  <c r="AF104" i="17" s="1"/>
  <c r="T104" i="17"/>
  <c r="AG104" i="17" s="1"/>
  <c r="U104" i="17"/>
  <c r="AH104" i="17" s="1"/>
  <c r="V104" i="17"/>
  <c r="AI104" i="17" s="1"/>
  <c r="J106" i="17"/>
  <c r="W106" i="17" s="1"/>
  <c r="K106" i="17"/>
  <c r="X106" i="17" s="1"/>
  <c r="L106" i="17"/>
  <c r="Y106" i="17" s="1"/>
  <c r="M106" i="17"/>
  <c r="Z106" i="17" s="1"/>
  <c r="N106" i="17"/>
  <c r="AA106" i="17" s="1"/>
  <c r="O106" i="17"/>
  <c r="AB106" i="17" s="1"/>
  <c r="P106" i="17"/>
  <c r="AC106" i="17" s="1"/>
  <c r="Q106" i="17"/>
  <c r="AD106" i="17" s="1"/>
  <c r="R106" i="17"/>
  <c r="AE106" i="17" s="1"/>
  <c r="S106" i="17"/>
  <c r="AF106" i="17" s="1"/>
  <c r="T106" i="17"/>
  <c r="AG106" i="17" s="1"/>
  <c r="U106" i="17"/>
  <c r="AH106" i="17" s="1"/>
  <c r="V106" i="17"/>
  <c r="AI106" i="17" s="1"/>
  <c r="J107" i="17"/>
  <c r="W107" i="17" s="1"/>
  <c r="K107" i="17"/>
  <c r="X107" i="17" s="1"/>
  <c r="L107" i="17"/>
  <c r="Y107" i="17" s="1"/>
  <c r="M107" i="17"/>
  <c r="Z107" i="17" s="1"/>
  <c r="N107" i="17"/>
  <c r="AA107" i="17" s="1"/>
  <c r="O107" i="17"/>
  <c r="AB107" i="17" s="1"/>
  <c r="P107" i="17"/>
  <c r="AC107" i="17" s="1"/>
  <c r="Q107" i="17"/>
  <c r="AD107" i="17" s="1"/>
  <c r="R107" i="17"/>
  <c r="AE107" i="17" s="1"/>
  <c r="S107" i="17"/>
  <c r="AF107" i="17" s="1"/>
  <c r="T107" i="17"/>
  <c r="AG107" i="17" s="1"/>
  <c r="U107" i="17"/>
  <c r="AH107" i="17" s="1"/>
  <c r="V107" i="17"/>
  <c r="AI107" i="17" s="1"/>
  <c r="J108" i="17"/>
  <c r="W108" i="17" s="1"/>
  <c r="K108" i="17"/>
  <c r="X108" i="17" s="1"/>
  <c r="L108" i="17"/>
  <c r="Y108" i="17" s="1"/>
  <c r="M108" i="17"/>
  <c r="Z108" i="17" s="1"/>
  <c r="N108" i="17"/>
  <c r="AA108" i="17" s="1"/>
  <c r="O108" i="17"/>
  <c r="AB108" i="17" s="1"/>
  <c r="P108" i="17"/>
  <c r="AC108" i="17" s="1"/>
  <c r="Q108" i="17"/>
  <c r="AD108" i="17" s="1"/>
  <c r="R108" i="17"/>
  <c r="AE108" i="17" s="1"/>
  <c r="S108" i="17"/>
  <c r="AF108" i="17" s="1"/>
  <c r="T108" i="17"/>
  <c r="AG108" i="17" s="1"/>
  <c r="U108" i="17"/>
  <c r="AH108" i="17" s="1"/>
  <c r="V108" i="17"/>
  <c r="AI108" i="17" s="1"/>
  <c r="J109" i="17"/>
  <c r="W109" i="17" s="1"/>
  <c r="K109" i="17"/>
  <c r="X109" i="17" s="1"/>
  <c r="L109" i="17"/>
  <c r="Y109" i="17" s="1"/>
  <c r="M109" i="17"/>
  <c r="Z109" i="17" s="1"/>
  <c r="N109" i="17"/>
  <c r="AA109" i="17" s="1"/>
  <c r="O109" i="17"/>
  <c r="AB109" i="17" s="1"/>
  <c r="P109" i="17"/>
  <c r="AC109" i="17" s="1"/>
  <c r="Q109" i="17"/>
  <c r="AD109" i="17" s="1"/>
  <c r="R109" i="17"/>
  <c r="AE109" i="17" s="1"/>
  <c r="S109" i="17"/>
  <c r="AF109" i="17" s="1"/>
  <c r="T109" i="17"/>
  <c r="AG109" i="17" s="1"/>
  <c r="U109" i="17"/>
  <c r="AH109" i="17" s="1"/>
  <c r="V109" i="17"/>
  <c r="AI109" i="17" s="1"/>
  <c r="J110" i="17"/>
  <c r="W110" i="17" s="1"/>
  <c r="K110" i="17"/>
  <c r="X110" i="17" s="1"/>
  <c r="L110" i="17"/>
  <c r="Y110" i="17" s="1"/>
  <c r="M110" i="17"/>
  <c r="Z110" i="17" s="1"/>
  <c r="N110" i="17"/>
  <c r="AA110" i="17" s="1"/>
  <c r="O110" i="17"/>
  <c r="AB110" i="17" s="1"/>
  <c r="P110" i="17"/>
  <c r="AC110" i="17" s="1"/>
  <c r="Q110" i="17"/>
  <c r="AD110" i="17" s="1"/>
  <c r="R110" i="17"/>
  <c r="AE110" i="17" s="1"/>
  <c r="S110" i="17"/>
  <c r="AF110" i="17" s="1"/>
  <c r="T110" i="17"/>
  <c r="AG110" i="17" s="1"/>
  <c r="U110" i="17"/>
  <c r="AH110" i="17" s="1"/>
  <c r="V110" i="17"/>
  <c r="AI110" i="17" s="1"/>
  <c r="J111" i="17"/>
  <c r="W111" i="17" s="1"/>
  <c r="K111" i="17"/>
  <c r="X111" i="17" s="1"/>
  <c r="L111" i="17"/>
  <c r="Y111" i="17" s="1"/>
  <c r="M111" i="17"/>
  <c r="Z111" i="17" s="1"/>
  <c r="N111" i="17"/>
  <c r="AA111" i="17" s="1"/>
  <c r="O111" i="17"/>
  <c r="AB111" i="17" s="1"/>
  <c r="P111" i="17"/>
  <c r="AC111" i="17" s="1"/>
  <c r="Q111" i="17"/>
  <c r="AD111" i="17" s="1"/>
  <c r="R111" i="17"/>
  <c r="AE111" i="17" s="1"/>
  <c r="S111" i="17"/>
  <c r="AF111" i="17" s="1"/>
  <c r="T111" i="17"/>
  <c r="AG111" i="17" s="1"/>
  <c r="U111" i="17"/>
  <c r="AH111" i="17" s="1"/>
  <c r="V111" i="17"/>
  <c r="AI111" i="17" s="1"/>
  <c r="J112" i="17"/>
  <c r="W112" i="17" s="1"/>
  <c r="K112" i="17"/>
  <c r="X112" i="17" s="1"/>
  <c r="L112" i="17"/>
  <c r="Y112" i="17" s="1"/>
  <c r="M112" i="17"/>
  <c r="Z112" i="17" s="1"/>
  <c r="N112" i="17"/>
  <c r="AA112" i="17" s="1"/>
  <c r="O112" i="17"/>
  <c r="AB112" i="17" s="1"/>
  <c r="P112" i="17"/>
  <c r="AC112" i="17" s="1"/>
  <c r="Q112" i="17"/>
  <c r="AD112" i="17" s="1"/>
  <c r="R112" i="17"/>
  <c r="AE112" i="17" s="1"/>
  <c r="S112" i="17"/>
  <c r="AF112" i="17" s="1"/>
  <c r="T112" i="17"/>
  <c r="AG112" i="17" s="1"/>
  <c r="U112" i="17"/>
  <c r="AH112" i="17" s="1"/>
  <c r="V112" i="17"/>
  <c r="AI112" i="17" s="1"/>
  <c r="J113" i="17"/>
  <c r="W113" i="17" s="1"/>
  <c r="K113" i="17"/>
  <c r="X113" i="17" s="1"/>
  <c r="L113" i="17"/>
  <c r="Y113" i="17" s="1"/>
  <c r="M113" i="17"/>
  <c r="Z113" i="17" s="1"/>
  <c r="N113" i="17"/>
  <c r="AA113" i="17" s="1"/>
  <c r="O113" i="17"/>
  <c r="AB113" i="17" s="1"/>
  <c r="P113" i="17"/>
  <c r="AC113" i="17" s="1"/>
  <c r="Q113" i="17"/>
  <c r="AD113" i="17" s="1"/>
  <c r="R113" i="17"/>
  <c r="AE113" i="17" s="1"/>
  <c r="S113" i="17"/>
  <c r="AF113" i="17" s="1"/>
  <c r="T113" i="17"/>
  <c r="AG113" i="17" s="1"/>
  <c r="U113" i="17"/>
  <c r="AH113" i="17" s="1"/>
  <c r="V113" i="17"/>
  <c r="AI113" i="17" s="1"/>
  <c r="J114" i="17"/>
  <c r="W114" i="17" s="1"/>
  <c r="K114" i="17"/>
  <c r="X114" i="17" s="1"/>
  <c r="L114" i="17"/>
  <c r="Y114" i="17" s="1"/>
  <c r="M114" i="17"/>
  <c r="Z114" i="17" s="1"/>
  <c r="N114" i="17"/>
  <c r="AA114" i="17" s="1"/>
  <c r="O114" i="17"/>
  <c r="AB114" i="17" s="1"/>
  <c r="P114" i="17"/>
  <c r="AC114" i="17" s="1"/>
  <c r="Q114" i="17"/>
  <c r="AD114" i="17" s="1"/>
  <c r="R114" i="17"/>
  <c r="AE114" i="17" s="1"/>
  <c r="S114" i="17"/>
  <c r="AF114" i="17" s="1"/>
  <c r="T114" i="17"/>
  <c r="AG114" i="17" s="1"/>
  <c r="U114" i="17"/>
  <c r="AH114" i="17" s="1"/>
  <c r="V114" i="17"/>
  <c r="AI114" i="17" s="1"/>
  <c r="J115" i="17"/>
  <c r="W115" i="17" s="1"/>
  <c r="K115" i="17"/>
  <c r="X115" i="17" s="1"/>
  <c r="L115" i="17"/>
  <c r="Y115" i="17" s="1"/>
  <c r="M115" i="17"/>
  <c r="Z115" i="17" s="1"/>
  <c r="N115" i="17"/>
  <c r="AA115" i="17" s="1"/>
  <c r="O115" i="17"/>
  <c r="AB115" i="17" s="1"/>
  <c r="P115" i="17"/>
  <c r="AC115" i="17" s="1"/>
  <c r="Q115" i="17"/>
  <c r="AD115" i="17" s="1"/>
  <c r="R115" i="17"/>
  <c r="AE115" i="17" s="1"/>
  <c r="S115" i="17"/>
  <c r="AF115" i="17" s="1"/>
  <c r="T115" i="17"/>
  <c r="AG115" i="17" s="1"/>
  <c r="U115" i="17"/>
  <c r="AH115" i="17" s="1"/>
  <c r="V115" i="17"/>
  <c r="AI115" i="17" s="1"/>
  <c r="J116" i="17"/>
  <c r="W116" i="17" s="1"/>
  <c r="K116" i="17"/>
  <c r="X116" i="17" s="1"/>
  <c r="L116" i="17"/>
  <c r="Y116" i="17" s="1"/>
  <c r="M116" i="17"/>
  <c r="Z116" i="17" s="1"/>
  <c r="N116" i="17"/>
  <c r="AA116" i="17" s="1"/>
  <c r="O116" i="17"/>
  <c r="AB116" i="17" s="1"/>
  <c r="P116" i="17"/>
  <c r="AC116" i="17" s="1"/>
  <c r="Q116" i="17"/>
  <c r="AD116" i="17" s="1"/>
  <c r="R116" i="17"/>
  <c r="AE116" i="17" s="1"/>
  <c r="S116" i="17"/>
  <c r="AF116" i="17" s="1"/>
  <c r="T116" i="17"/>
  <c r="AG116" i="17" s="1"/>
  <c r="U116" i="17"/>
  <c r="AH116" i="17" s="1"/>
  <c r="V116" i="17"/>
  <c r="AI116" i="17" s="1"/>
  <c r="J117" i="17"/>
  <c r="W117" i="17" s="1"/>
  <c r="K117" i="17"/>
  <c r="X117" i="17" s="1"/>
  <c r="L117" i="17"/>
  <c r="Y117" i="17" s="1"/>
  <c r="M117" i="17"/>
  <c r="Z117" i="17" s="1"/>
  <c r="N117" i="17"/>
  <c r="AA117" i="17" s="1"/>
  <c r="O117" i="17"/>
  <c r="AB117" i="17" s="1"/>
  <c r="P117" i="17"/>
  <c r="AC117" i="17" s="1"/>
  <c r="Q117" i="17"/>
  <c r="AD117" i="17" s="1"/>
  <c r="R117" i="17"/>
  <c r="AE117" i="17" s="1"/>
  <c r="S117" i="17"/>
  <c r="AF117" i="17" s="1"/>
  <c r="T117" i="17"/>
  <c r="AG117" i="17" s="1"/>
  <c r="U117" i="17"/>
  <c r="AH117" i="17" s="1"/>
  <c r="V117" i="17"/>
  <c r="AI117" i="17" s="1"/>
  <c r="J119" i="17"/>
  <c r="W119" i="17" s="1"/>
  <c r="K119" i="17"/>
  <c r="X119" i="17" s="1"/>
  <c r="L119" i="17"/>
  <c r="Y119" i="17" s="1"/>
  <c r="M119" i="17"/>
  <c r="Z119" i="17" s="1"/>
  <c r="N119" i="17"/>
  <c r="AA119" i="17" s="1"/>
  <c r="O119" i="17"/>
  <c r="AB119" i="17" s="1"/>
  <c r="P119" i="17"/>
  <c r="AC119" i="17" s="1"/>
  <c r="Q119" i="17"/>
  <c r="AD119" i="17" s="1"/>
  <c r="R119" i="17"/>
  <c r="AE119" i="17" s="1"/>
  <c r="S119" i="17"/>
  <c r="AF119" i="17" s="1"/>
  <c r="T119" i="17"/>
  <c r="AG119" i="17" s="1"/>
  <c r="U119" i="17"/>
  <c r="AH119" i="17" s="1"/>
  <c r="V119" i="17"/>
  <c r="AI119" i="17" s="1"/>
  <c r="J120" i="17"/>
  <c r="W120" i="17" s="1"/>
  <c r="K120" i="17"/>
  <c r="X120" i="17" s="1"/>
  <c r="L120" i="17"/>
  <c r="Y120" i="17" s="1"/>
  <c r="M120" i="17"/>
  <c r="Z120" i="17" s="1"/>
  <c r="N120" i="17"/>
  <c r="AA120" i="17" s="1"/>
  <c r="O120" i="17"/>
  <c r="AB120" i="17" s="1"/>
  <c r="P120" i="17"/>
  <c r="AC120" i="17" s="1"/>
  <c r="Q120" i="17"/>
  <c r="AD120" i="17" s="1"/>
  <c r="R120" i="17"/>
  <c r="AE120" i="17" s="1"/>
  <c r="S120" i="17"/>
  <c r="AF120" i="17" s="1"/>
  <c r="T120" i="17"/>
  <c r="AG120" i="17" s="1"/>
  <c r="U120" i="17"/>
  <c r="AH120" i="17" s="1"/>
  <c r="V120" i="17"/>
  <c r="AI120" i="17" s="1"/>
  <c r="J121" i="17"/>
  <c r="W121" i="17" s="1"/>
  <c r="K121" i="17"/>
  <c r="X121" i="17" s="1"/>
  <c r="L121" i="17"/>
  <c r="Y121" i="17" s="1"/>
  <c r="M121" i="17"/>
  <c r="Z121" i="17" s="1"/>
  <c r="N121" i="17"/>
  <c r="AA121" i="17" s="1"/>
  <c r="O121" i="17"/>
  <c r="AB121" i="17" s="1"/>
  <c r="P121" i="17"/>
  <c r="AC121" i="17" s="1"/>
  <c r="Q121" i="17"/>
  <c r="AD121" i="17" s="1"/>
  <c r="R121" i="17"/>
  <c r="AE121" i="17" s="1"/>
  <c r="S121" i="17"/>
  <c r="AF121" i="17" s="1"/>
  <c r="T121" i="17"/>
  <c r="AG121" i="17" s="1"/>
  <c r="U121" i="17"/>
  <c r="AH121" i="17" s="1"/>
  <c r="V121" i="17"/>
  <c r="AI121" i="17" s="1"/>
  <c r="J122" i="17"/>
  <c r="W122" i="17" s="1"/>
  <c r="K122" i="17"/>
  <c r="X122" i="17" s="1"/>
  <c r="L122" i="17"/>
  <c r="Y122" i="17" s="1"/>
  <c r="M122" i="17"/>
  <c r="Z122" i="17" s="1"/>
  <c r="N122" i="17"/>
  <c r="AA122" i="17" s="1"/>
  <c r="O122" i="17"/>
  <c r="AB122" i="17" s="1"/>
  <c r="P122" i="17"/>
  <c r="AC122" i="17" s="1"/>
  <c r="Q122" i="17"/>
  <c r="AD122" i="17" s="1"/>
  <c r="R122" i="17"/>
  <c r="AE122" i="17" s="1"/>
  <c r="S122" i="17"/>
  <c r="AF122" i="17" s="1"/>
  <c r="T122" i="17"/>
  <c r="AG122" i="17" s="1"/>
  <c r="U122" i="17"/>
  <c r="AH122" i="17" s="1"/>
  <c r="V122" i="17"/>
  <c r="AI122" i="17" s="1"/>
  <c r="J123" i="17"/>
  <c r="W123" i="17" s="1"/>
  <c r="K123" i="17"/>
  <c r="X123" i="17" s="1"/>
  <c r="L123" i="17"/>
  <c r="Y123" i="17" s="1"/>
  <c r="M123" i="17"/>
  <c r="Z123" i="17" s="1"/>
  <c r="N123" i="17"/>
  <c r="AA123" i="17" s="1"/>
  <c r="O123" i="17"/>
  <c r="AB123" i="17" s="1"/>
  <c r="P123" i="17"/>
  <c r="AC123" i="17" s="1"/>
  <c r="Q123" i="17"/>
  <c r="AD123" i="17" s="1"/>
  <c r="R123" i="17"/>
  <c r="AE123" i="17" s="1"/>
  <c r="S123" i="17"/>
  <c r="AF123" i="17" s="1"/>
  <c r="T123" i="17"/>
  <c r="AG123" i="17" s="1"/>
  <c r="U123" i="17"/>
  <c r="AH123" i="17" s="1"/>
  <c r="V123" i="17"/>
  <c r="AI123" i="17" s="1"/>
  <c r="J124" i="17"/>
  <c r="W124" i="17" s="1"/>
  <c r="K124" i="17"/>
  <c r="X124" i="17" s="1"/>
  <c r="L124" i="17"/>
  <c r="Y124" i="17" s="1"/>
  <c r="M124" i="17"/>
  <c r="Z124" i="17" s="1"/>
  <c r="N124" i="17"/>
  <c r="AA124" i="17" s="1"/>
  <c r="O124" i="17"/>
  <c r="AB124" i="17" s="1"/>
  <c r="P124" i="17"/>
  <c r="AC124" i="17" s="1"/>
  <c r="Q124" i="17"/>
  <c r="AD124" i="17" s="1"/>
  <c r="R124" i="17"/>
  <c r="AE124" i="17" s="1"/>
  <c r="S124" i="17"/>
  <c r="AF124" i="17" s="1"/>
  <c r="T124" i="17"/>
  <c r="AG124" i="17" s="1"/>
  <c r="U124" i="17"/>
  <c r="AH124" i="17" s="1"/>
  <c r="V124" i="17"/>
  <c r="AI124" i="17" s="1"/>
  <c r="J125" i="17"/>
  <c r="W125" i="17" s="1"/>
  <c r="K125" i="17"/>
  <c r="X125" i="17" s="1"/>
  <c r="L125" i="17"/>
  <c r="Y125" i="17" s="1"/>
  <c r="M125" i="17"/>
  <c r="Z125" i="17" s="1"/>
  <c r="N125" i="17"/>
  <c r="AA125" i="17" s="1"/>
  <c r="O125" i="17"/>
  <c r="AB125" i="17" s="1"/>
  <c r="P125" i="17"/>
  <c r="AC125" i="17" s="1"/>
  <c r="Q125" i="17"/>
  <c r="AD125" i="17" s="1"/>
  <c r="R125" i="17"/>
  <c r="AE125" i="17" s="1"/>
  <c r="S125" i="17"/>
  <c r="AF125" i="17" s="1"/>
  <c r="T125" i="17"/>
  <c r="AG125" i="17" s="1"/>
  <c r="U125" i="17"/>
  <c r="AH125" i="17" s="1"/>
  <c r="V125" i="17"/>
  <c r="AI125" i="17" s="1"/>
  <c r="J126" i="17"/>
  <c r="W126" i="17" s="1"/>
  <c r="K126" i="17"/>
  <c r="X126" i="17" s="1"/>
  <c r="L126" i="17"/>
  <c r="Y126" i="17" s="1"/>
  <c r="M126" i="17"/>
  <c r="Z126" i="17" s="1"/>
  <c r="N126" i="17"/>
  <c r="AA126" i="17" s="1"/>
  <c r="O126" i="17"/>
  <c r="AB126" i="17" s="1"/>
  <c r="P126" i="17"/>
  <c r="AC126" i="17" s="1"/>
  <c r="Q126" i="17"/>
  <c r="AD126" i="17" s="1"/>
  <c r="R126" i="17"/>
  <c r="AE126" i="17" s="1"/>
  <c r="S126" i="17"/>
  <c r="AF126" i="17" s="1"/>
  <c r="T126" i="17"/>
  <c r="AG126" i="17" s="1"/>
  <c r="U126" i="17"/>
  <c r="AH126" i="17" s="1"/>
  <c r="V126" i="17"/>
  <c r="AI126" i="17" s="1"/>
  <c r="J127" i="17"/>
  <c r="W127" i="17" s="1"/>
  <c r="K127" i="17"/>
  <c r="X127" i="17" s="1"/>
  <c r="L127" i="17"/>
  <c r="Y127" i="17" s="1"/>
  <c r="M127" i="17"/>
  <c r="Z127" i="17" s="1"/>
  <c r="N127" i="17"/>
  <c r="AA127" i="17" s="1"/>
  <c r="O127" i="17"/>
  <c r="AB127" i="17" s="1"/>
  <c r="P127" i="17"/>
  <c r="AC127" i="17" s="1"/>
  <c r="Q127" i="17"/>
  <c r="AD127" i="17" s="1"/>
  <c r="R127" i="17"/>
  <c r="AE127" i="17" s="1"/>
  <c r="S127" i="17"/>
  <c r="AF127" i="17" s="1"/>
  <c r="T127" i="17"/>
  <c r="AG127" i="17" s="1"/>
  <c r="U127" i="17"/>
  <c r="AH127" i="17" s="1"/>
  <c r="V127" i="17"/>
  <c r="AI127" i="17" s="1"/>
  <c r="J128" i="17"/>
  <c r="W128" i="17" s="1"/>
  <c r="K128" i="17"/>
  <c r="X128" i="17" s="1"/>
  <c r="L128" i="17"/>
  <c r="Y128" i="17" s="1"/>
  <c r="M128" i="17"/>
  <c r="Z128" i="17" s="1"/>
  <c r="N128" i="17"/>
  <c r="AA128" i="17" s="1"/>
  <c r="O128" i="17"/>
  <c r="AB128" i="17" s="1"/>
  <c r="P128" i="17"/>
  <c r="AC128" i="17" s="1"/>
  <c r="Q128" i="17"/>
  <c r="AD128" i="17" s="1"/>
  <c r="R128" i="17"/>
  <c r="AE128" i="17" s="1"/>
  <c r="S128" i="17"/>
  <c r="AF128" i="17" s="1"/>
  <c r="T128" i="17"/>
  <c r="AG128" i="17" s="1"/>
  <c r="U128" i="17"/>
  <c r="AH128" i="17" s="1"/>
  <c r="V128" i="17"/>
  <c r="AI128" i="17" s="1"/>
  <c r="J129" i="17"/>
  <c r="W129" i="17" s="1"/>
  <c r="K129" i="17"/>
  <c r="X129" i="17" s="1"/>
  <c r="L129" i="17"/>
  <c r="Y129" i="17" s="1"/>
  <c r="M129" i="17"/>
  <c r="Z129" i="17" s="1"/>
  <c r="N129" i="17"/>
  <c r="AA129" i="17" s="1"/>
  <c r="O129" i="17"/>
  <c r="AB129" i="17" s="1"/>
  <c r="P129" i="17"/>
  <c r="AC129" i="17" s="1"/>
  <c r="Q129" i="17"/>
  <c r="AD129" i="17" s="1"/>
  <c r="R129" i="17"/>
  <c r="AE129" i="17" s="1"/>
  <c r="S129" i="17"/>
  <c r="AF129" i="17" s="1"/>
  <c r="T129" i="17"/>
  <c r="AG129" i="17" s="1"/>
  <c r="U129" i="17"/>
  <c r="AH129" i="17" s="1"/>
  <c r="V129" i="17"/>
  <c r="AI129" i="17" s="1"/>
  <c r="J130" i="17"/>
  <c r="W130" i="17" s="1"/>
  <c r="K130" i="17"/>
  <c r="X130" i="17" s="1"/>
  <c r="L130" i="17"/>
  <c r="Y130" i="17" s="1"/>
  <c r="M130" i="17"/>
  <c r="Z130" i="17" s="1"/>
  <c r="N130" i="17"/>
  <c r="AA130" i="17" s="1"/>
  <c r="O130" i="17"/>
  <c r="AB130" i="17" s="1"/>
  <c r="P130" i="17"/>
  <c r="AC130" i="17" s="1"/>
  <c r="Q130" i="17"/>
  <c r="AD130" i="17" s="1"/>
  <c r="R130" i="17"/>
  <c r="AE130" i="17" s="1"/>
  <c r="S130" i="17"/>
  <c r="AF130" i="17" s="1"/>
  <c r="T130" i="17"/>
  <c r="AG130" i="17" s="1"/>
  <c r="U130" i="17"/>
  <c r="AH130" i="17" s="1"/>
  <c r="V130" i="17"/>
  <c r="AI130" i="17" s="1"/>
  <c r="J132" i="17"/>
  <c r="W132" i="17" s="1"/>
  <c r="K132" i="17"/>
  <c r="X132" i="17" s="1"/>
  <c r="L132" i="17"/>
  <c r="Y132" i="17" s="1"/>
  <c r="M132" i="17"/>
  <c r="Z132" i="17" s="1"/>
  <c r="N132" i="17"/>
  <c r="AA132" i="17" s="1"/>
  <c r="O132" i="17"/>
  <c r="AB132" i="17" s="1"/>
  <c r="P132" i="17"/>
  <c r="AC132" i="17" s="1"/>
  <c r="Q132" i="17"/>
  <c r="AD132" i="17" s="1"/>
  <c r="R132" i="17"/>
  <c r="AE132" i="17" s="1"/>
  <c r="S132" i="17"/>
  <c r="AF132" i="17" s="1"/>
  <c r="T132" i="17"/>
  <c r="AG132" i="17" s="1"/>
  <c r="U132" i="17"/>
  <c r="AH132" i="17" s="1"/>
  <c r="V132" i="17"/>
  <c r="AI132" i="17" s="1"/>
  <c r="J133" i="17"/>
  <c r="W133" i="17" s="1"/>
  <c r="K133" i="17"/>
  <c r="X133" i="17" s="1"/>
  <c r="L133" i="17"/>
  <c r="Y133" i="17" s="1"/>
  <c r="M133" i="17"/>
  <c r="Z133" i="17" s="1"/>
  <c r="N133" i="17"/>
  <c r="AA133" i="17" s="1"/>
  <c r="O133" i="17"/>
  <c r="AB133" i="17" s="1"/>
  <c r="P133" i="17"/>
  <c r="AC133" i="17" s="1"/>
  <c r="Q133" i="17"/>
  <c r="AD133" i="17" s="1"/>
  <c r="R133" i="17"/>
  <c r="AE133" i="17" s="1"/>
  <c r="S133" i="17"/>
  <c r="AF133" i="17" s="1"/>
  <c r="T133" i="17"/>
  <c r="AG133" i="17" s="1"/>
  <c r="U133" i="17"/>
  <c r="AH133" i="17" s="1"/>
  <c r="V133" i="17"/>
  <c r="AI133" i="17" s="1"/>
  <c r="J134" i="17"/>
  <c r="W134" i="17" s="1"/>
  <c r="K134" i="17"/>
  <c r="X134" i="17" s="1"/>
  <c r="L134" i="17"/>
  <c r="Y134" i="17" s="1"/>
  <c r="M134" i="17"/>
  <c r="Z134" i="17" s="1"/>
  <c r="N134" i="17"/>
  <c r="AA134" i="17" s="1"/>
  <c r="O134" i="17"/>
  <c r="AB134" i="17" s="1"/>
  <c r="P134" i="17"/>
  <c r="AC134" i="17" s="1"/>
  <c r="Q134" i="17"/>
  <c r="AD134" i="17" s="1"/>
  <c r="R134" i="17"/>
  <c r="AE134" i="17" s="1"/>
  <c r="S134" i="17"/>
  <c r="AF134" i="17" s="1"/>
  <c r="T134" i="17"/>
  <c r="AG134" i="17" s="1"/>
  <c r="U134" i="17"/>
  <c r="AH134" i="17" s="1"/>
  <c r="V134" i="17"/>
  <c r="AI134" i="17" s="1"/>
  <c r="J135" i="17"/>
  <c r="W135" i="17" s="1"/>
  <c r="K135" i="17"/>
  <c r="X135" i="17" s="1"/>
  <c r="L135" i="17"/>
  <c r="Y135" i="17" s="1"/>
  <c r="M135" i="17"/>
  <c r="Z135" i="17" s="1"/>
  <c r="N135" i="17"/>
  <c r="AA135" i="17" s="1"/>
  <c r="O135" i="17"/>
  <c r="AB135" i="17" s="1"/>
  <c r="P135" i="17"/>
  <c r="AC135" i="17" s="1"/>
  <c r="Q135" i="17"/>
  <c r="AD135" i="17" s="1"/>
  <c r="R135" i="17"/>
  <c r="AE135" i="17" s="1"/>
  <c r="S135" i="17"/>
  <c r="AF135" i="17" s="1"/>
  <c r="T135" i="17"/>
  <c r="AG135" i="17" s="1"/>
  <c r="U135" i="17"/>
  <c r="AH135" i="17" s="1"/>
  <c r="V135" i="17"/>
  <c r="AI135" i="17" s="1"/>
  <c r="J136" i="17"/>
  <c r="W136" i="17" s="1"/>
  <c r="K136" i="17"/>
  <c r="X136" i="17" s="1"/>
  <c r="L136" i="17"/>
  <c r="Y136" i="17" s="1"/>
  <c r="M136" i="17"/>
  <c r="Z136" i="17" s="1"/>
  <c r="N136" i="17"/>
  <c r="AA136" i="17" s="1"/>
  <c r="O136" i="17"/>
  <c r="AB136" i="17" s="1"/>
  <c r="P136" i="17"/>
  <c r="AC136" i="17" s="1"/>
  <c r="Q136" i="17"/>
  <c r="AD136" i="17" s="1"/>
  <c r="R136" i="17"/>
  <c r="AE136" i="17" s="1"/>
  <c r="S136" i="17"/>
  <c r="AF136" i="17" s="1"/>
  <c r="T136" i="17"/>
  <c r="AG136" i="17" s="1"/>
  <c r="U136" i="17"/>
  <c r="AH136" i="17" s="1"/>
  <c r="V136" i="17"/>
  <c r="AI136" i="17" s="1"/>
  <c r="J137" i="17"/>
  <c r="W137" i="17" s="1"/>
  <c r="K137" i="17"/>
  <c r="X137" i="17" s="1"/>
  <c r="L137" i="17"/>
  <c r="Y137" i="17" s="1"/>
  <c r="M137" i="17"/>
  <c r="Z137" i="17" s="1"/>
  <c r="N137" i="17"/>
  <c r="AA137" i="17" s="1"/>
  <c r="O137" i="17"/>
  <c r="AB137" i="17" s="1"/>
  <c r="P137" i="17"/>
  <c r="AC137" i="17" s="1"/>
  <c r="Q137" i="17"/>
  <c r="AD137" i="17" s="1"/>
  <c r="R137" i="17"/>
  <c r="AE137" i="17" s="1"/>
  <c r="S137" i="17"/>
  <c r="AF137" i="17" s="1"/>
  <c r="T137" i="17"/>
  <c r="AG137" i="17" s="1"/>
  <c r="U137" i="17"/>
  <c r="AH137" i="17" s="1"/>
  <c r="V137" i="17"/>
  <c r="AI137" i="17" s="1"/>
  <c r="J138" i="17"/>
  <c r="W138" i="17" s="1"/>
  <c r="K138" i="17"/>
  <c r="X138" i="17" s="1"/>
  <c r="L138" i="17"/>
  <c r="Y138" i="17" s="1"/>
  <c r="M138" i="17"/>
  <c r="Z138" i="17" s="1"/>
  <c r="N138" i="17"/>
  <c r="AA138" i="17" s="1"/>
  <c r="O138" i="17"/>
  <c r="AB138" i="17" s="1"/>
  <c r="P138" i="17"/>
  <c r="AC138" i="17" s="1"/>
  <c r="Q138" i="17"/>
  <c r="AD138" i="17" s="1"/>
  <c r="R138" i="17"/>
  <c r="AE138" i="17" s="1"/>
  <c r="S138" i="17"/>
  <c r="AF138" i="17" s="1"/>
  <c r="T138" i="17"/>
  <c r="AG138" i="17" s="1"/>
  <c r="U138" i="17"/>
  <c r="AH138" i="17" s="1"/>
  <c r="V138" i="17"/>
  <c r="AI138" i="17" s="1"/>
  <c r="J139" i="17"/>
  <c r="W139" i="17" s="1"/>
  <c r="K139" i="17"/>
  <c r="X139" i="17" s="1"/>
  <c r="L139" i="17"/>
  <c r="Y139" i="17" s="1"/>
  <c r="M139" i="17"/>
  <c r="Z139" i="17" s="1"/>
  <c r="N139" i="17"/>
  <c r="AA139" i="17" s="1"/>
  <c r="O139" i="17"/>
  <c r="AB139" i="17" s="1"/>
  <c r="P139" i="17"/>
  <c r="AC139" i="17" s="1"/>
  <c r="Q139" i="17"/>
  <c r="AD139" i="17" s="1"/>
  <c r="R139" i="17"/>
  <c r="AE139" i="17" s="1"/>
  <c r="S139" i="17"/>
  <c r="AF139" i="17" s="1"/>
  <c r="T139" i="17"/>
  <c r="AG139" i="17" s="1"/>
  <c r="U139" i="17"/>
  <c r="AH139" i="17" s="1"/>
  <c r="V139" i="17"/>
  <c r="AI139" i="17" s="1"/>
  <c r="J140" i="17"/>
  <c r="W140" i="17" s="1"/>
  <c r="K140" i="17"/>
  <c r="X140" i="17" s="1"/>
  <c r="L140" i="17"/>
  <c r="Y140" i="17" s="1"/>
  <c r="M140" i="17"/>
  <c r="Z140" i="17" s="1"/>
  <c r="N140" i="17"/>
  <c r="AA140" i="17" s="1"/>
  <c r="O140" i="17"/>
  <c r="AB140" i="17" s="1"/>
  <c r="P140" i="17"/>
  <c r="AC140" i="17" s="1"/>
  <c r="Q140" i="17"/>
  <c r="AD140" i="17" s="1"/>
  <c r="R140" i="17"/>
  <c r="AE140" i="17" s="1"/>
  <c r="S140" i="17"/>
  <c r="AF140" i="17" s="1"/>
  <c r="T140" i="17"/>
  <c r="AG140" i="17" s="1"/>
  <c r="U140" i="17"/>
  <c r="AH140" i="17" s="1"/>
  <c r="V140" i="17"/>
  <c r="AI140" i="17" s="1"/>
  <c r="J141" i="17"/>
  <c r="W141" i="17" s="1"/>
  <c r="K141" i="17"/>
  <c r="X141" i="17" s="1"/>
  <c r="L141" i="17"/>
  <c r="Y141" i="17" s="1"/>
  <c r="M141" i="17"/>
  <c r="Z141" i="17" s="1"/>
  <c r="N141" i="17"/>
  <c r="AA141" i="17" s="1"/>
  <c r="O141" i="17"/>
  <c r="AB141" i="17" s="1"/>
  <c r="P141" i="17"/>
  <c r="AC141" i="17" s="1"/>
  <c r="Q141" i="17"/>
  <c r="AD141" i="17" s="1"/>
  <c r="R141" i="17"/>
  <c r="AE141" i="17" s="1"/>
  <c r="S141" i="17"/>
  <c r="AF141" i="17" s="1"/>
  <c r="T141" i="17"/>
  <c r="AG141" i="17" s="1"/>
  <c r="U141" i="17"/>
  <c r="AH141" i="17" s="1"/>
  <c r="V141" i="17"/>
  <c r="AI141" i="17" s="1"/>
  <c r="J142" i="17"/>
  <c r="W142" i="17" s="1"/>
  <c r="K142" i="17"/>
  <c r="X142" i="17" s="1"/>
  <c r="L142" i="17"/>
  <c r="Y142" i="17" s="1"/>
  <c r="M142" i="17"/>
  <c r="Z142" i="17" s="1"/>
  <c r="N142" i="17"/>
  <c r="AA142" i="17" s="1"/>
  <c r="O142" i="17"/>
  <c r="AB142" i="17" s="1"/>
  <c r="P142" i="17"/>
  <c r="AC142" i="17" s="1"/>
  <c r="Q142" i="17"/>
  <c r="AD142" i="17" s="1"/>
  <c r="R142" i="17"/>
  <c r="AE142" i="17" s="1"/>
  <c r="S142" i="17"/>
  <c r="AF142" i="17" s="1"/>
  <c r="T142" i="17"/>
  <c r="AG142" i="17" s="1"/>
  <c r="U142" i="17"/>
  <c r="AH142" i="17" s="1"/>
  <c r="V142" i="17"/>
  <c r="AI142" i="17" s="1"/>
  <c r="J143" i="17"/>
  <c r="W143" i="17" s="1"/>
  <c r="K143" i="17"/>
  <c r="X143" i="17" s="1"/>
  <c r="L143" i="17"/>
  <c r="Y143" i="17" s="1"/>
  <c r="M143" i="17"/>
  <c r="Z143" i="17" s="1"/>
  <c r="N143" i="17"/>
  <c r="AA143" i="17" s="1"/>
  <c r="O143" i="17"/>
  <c r="AB143" i="17" s="1"/>
  <c r="P143" i="17"/>
  <c r="AC143" i="17" s="1"/>
  <c r="Q143" i="17"/>
  <c r="AD143" i="17" s="1"/>
  <c r="R143" i="17"/>
  <c r="AE143" i="17" s="1"/>
  <c r="S143" i="17"/>
  <c r="AF143" i="17" s="1"/>
  <c r="T143" i="17"/>
  <c r="AG143" i="17" s="1"/>
  <c r="U143" i="17"/>
  <c r="AH143" i="17" s="1"/>
  <c r="V143" i="17"/>
  <c r="AI143" i="17" s="1"/>
  <c r="J145" i="17"/>
  <c r="W145" i="17" s="1"/>
  <c r="K145" i="17"/>
  <c r="X145" i="17" s="1"/>
  <c r="L145" i="17"/>
  <c r="Y145" i="17" s="1"/>
  <c r="M145" i="17"/>
  <c r="Z145" i="17" s="1"/>
  <c r="N145" i="17"/>
  <c r="AA145" i="17" s="1"/>
  <c r="O145" i="17"/>
  <c r="AB145" i="17" s="1"/>
  <c r="P145" i="17"/>
  <c r="AC145" i="17" s="1"/>
  <c r="Q145" i="17"/>
  <c r="AD145" i="17" s="1"/>
  <c r="R145" i="17"/>
  <c r="AE145" i="17" s="1"/>
  <c r="S145" i="17"/>
  <c r="AF145" i="17" s="1"/>
  <c r="T145" i="17"/>
  <c r="AG145" i="17" s="1"/>
  <c r="U145" i="17"/>
  <c r="AH145" i="17" s="1"/>
  <c r="V145" i="17"/>
  <c r="AI145" i="17" s="1"/>
  <c r="J146" i="17"/>
  <c r="W146" i="17" s="1"/>
  <c r="K146" i="17"/>
  <c r="X146" i="17" s="1"/>
  <c r="L146" i="17"/>
  <c r="Y146" i="17" s="1"/>
  <c r="M146" i="17"/>
  <c r="Z146" i="17" s="1"/>
  <c r="N146" i="17"/>
  <c r="AA146" i="17" s="1"/>
  <c r="O146" i="17"/>
  <c r="AB146" i="17" s="1"/>
  <c r="P146" i="17"/>
  <c r="AC146" i="17" s="1"/>
  <c r="Q146" i="17"/>
  <c r="AD146" i="17" s="1"/>
  <c r="R146" i="17"/>
  <c r="AE146" i="17" s="1"/>
  <c r="S146" i="17"/>
  <c r="AF146" i="17" s="1"/>
  <c r="T146" i="17"/>
  <c r="AG146" i="17" s="1"/>
  <c r="U146" i="17"/>
  <c r="AH146" i="17" s="1"/>
  <c r="V146" i="17"/>
  <c r="AI146" i="17" s="1"/>
  <c r="J147" i="17"/>
  <c r="W147" i="17" s="1"/>
  <c r="K147" i="17"/>
  <c r="X147" i="17" s="1"/>
  <c r="L147" i="17"/>
  <c r="Y147" i="17" s="1"/>
  <c r="M147" i="17"/>
  <c r="Z147" i="17" s="1"/>
  <c r="N147" i="17"/>
  <c r="AA147" i="17" s="1"/>
  <c r="O147" i="17"/>
  <c r="AB147" i="17" s="1"/>
  <c r="P147" i="17"/>
  <c r="AC147" i="17" s="1"/>
  <c r="Q147" i="17"/>
  <c r="AD147" i="17" s="1"/>
  <c r="R147" i="17"/>
  <c r="AE147" i="17" s="1"/>
  <c r="S147" i="17"/>
  <c r="AF147" i="17" s="1"/>
  <c r="T147" i="17"/>
  <c r="AG147" i="17" s="1"/>
  <c r="U147" i="17"/>
  <c r="AH147" i="17" s="1"/>
  <c r="V147" i="17"/>
  <c r="AI147" i="17" s="1"/>
  <c r="J148" i="17"/>
  <c r="W148" i="17" s="1"/>
  <c r="K148" i="17"/>
  <c r="X148" i="17" s="1"/>
  <c r="L148" i="17"/>
  <c r="Y148" i="17" s="1"/>
  <c r="M148" i="17"/>
  <c r="Z148" i="17" s="1"/>
  <c r="N148" i="17"/>
  <c r="AA148" i="17" s="1"/>
  <c r="O148" i="17"/>
  <c r="AB148" i="17" s="1"/>
  <c r="P148" i="17"/>
  <c r="AC148" i="17" s="1"/>
  <c r="Q148" i="17"/>
  <c r="AD148" i="17" s="1"/>
  <c r="R148" i="17"/>
  <c r="AE148" i="17" s="1"/>
  <c r="S148" i="17"/>
  <c r="AF148" i="17" s="1"/>
  <c r="T148" i="17"/>
  <c r="AG148" i="17" s="1"/>
  <c r="U148" i="17"/>
  <c r="AH148" i="17" s="1"/>
  <c r="V148" i="17"/>
  <c r="AI148" i="17" s="1"/>
  <c r="J149" i="17"/>
  <c r="W149" i="17" s="1"/>
  <c r="K149" i="17"/>
  <c r="X149" i="17" s="1"/>
  <c r="L149" i="17"/>
  <c r="Y149" i="17" s="1"/>
  <c r="M149" i="17"/>
  <c r="Z149" i="17" s="1"/>
  <c r="N149" i="17"/>
  <c r="AA149" i="17" s="1"/>
  <c r="O149" i="17"/>
  <c r="AB149" i="17" s="1"/>
  <c r="P149" i="17"/>
  <c r="AC149" i="17" s="1"/>
  <c r="Q149" i="17"/>
  <c r="AD149" i="17" s="1"/>
  <c r="R149" i="17"/>
  <c r="AE149" i="17" s="1"/>
  <c r="S149" i="17"/>
  <c r="AF149" i="17" s="1"/>
  <c r="T149" i="17"/>
  <c r="AG149" i="17" s="1"/>
  <c r="U149" i="17"/>
  <c r="AH149" i="17" s="1"/>
  <c r="V149" i="17"/>
  <c r="AI149" i="17" s="1"/>
  <c r="J150" i="17"/>
  <c r="W150" i="17" s="1"/>
  <c r="K150" i="17"/>
  <c r="X150" i="17" s="1"/>
  <c r="L150" i="17"/>
  <c r="Y150" i="17" s="1"/>
  <c r="M150" i="17"/>
  <c r="Z150" i="17" s="1"/>
  <c r="N150" i="17"/>
  <c r="AA150" i="17" s="1"/>
  <c r="O150" i="17"/>
  <c r="AB150" i="17" s="1"/>
  <c r="P150" i="17"/>
  <c r="AC150" i="17" s="1"/>
  <c r="Q150" i="17"/>
  <c r="AD150" i="17" s="1"/>
  <c r="R150" i="17"/>
  <c r="AE150" i="17" s="1"/>
  <c r="S150" i="17"/>
  <c r="AF150" i="17" s="1"/>
  <c r="T150" i="17"/>
  <c r="AG150" i="17" s="1"/>
  <c r="U150" i="17"/>
  <c r="AH150" i="17" s="1"/>
  <c r="V150" i="17"/>
  <c r="AI150" i="17" s="1"/>
  <c r="J151" i="17"/>
  <c r="W151" i="17" s="1"/>
  <c r="K151" i="17"/>
  <c r="X151" i="17" s="1"/>
  <c r="L151" i="17"/>
  <c r="Y151" i="17" s="1"/>
  <c r="M151" i="17"/>
  <c r="Z151" i="17" s="1"/>
  <c r="N151" i="17"/>
  <c r="AA151" i="17" s="1"/>
  <c r="O151" i="17"/>
  <c r="AB151" i="17" s="1"/>
  <c r="P151" i="17"/>
  <c r="AC151" i="17" s="1"/>
  <c r="Q151" i="17"/>
  <c r="AD151" i="17" s="1"/>
  <c r="R151" i="17"/>
  <c r="AE151" i="17" s="1"/>
  <c r="S151" i="17"/>
  <c r="AF151" i="17" s="1"/>
  <c r="T151" i="17"/>
  <c r="AG151" i="17" s="1"/>
  <c r="U151" i="17"/>
  <c r="AH151" i="17" s="1"/>
  <c r="V151" i="17"/>
  <c r="AI151" i="17" s="1"/>
  <c r="J152" i="17"/>
  <c r="W152" i="17" s="1"/>
  <c r="K152" i="17"/>
  <c r="X152" i="17" s="1"/>
  <c r="L152" i="17"/>
  <c r="Y152" i="17" s="1"/>
  <c r="M152" i="17"/>
  <c r="Z152" i="17" s="1"/>
  <c r="N152" i="17"/>
  <c r="AA152" i="17" s="1"/>
  <c r="O152" i="17"/>
  <c r="AB152" i="17" s="1"/>
  <c r="P152" i="17"/>
  <c r="AC152" i="17" s="1"/>
  <c r="Q152" i="17"/>
  <c r="AD152" i="17" s="1"/>
  <c r="R152" i="17"/>
  <c r="AE152" i="17" s="1"/>
  <c r="S152" i="17"/>
  <c r="AF152" i="17" s="1"/>
  <c r="T152" i="17"/>
  <c r="AG152" i="17" s="1"/>
  <c r="U152" i="17"/>
  <c r="AH152" i="17" s="1"/>
  <c r="V152" i="17"/>
  <c r="AI152" i="17" s="1"/>
  <c r="J153" i="17"/>
  <c r="W153" i="17" s="1"/>
  <c r="K153" i="17"/>
  <c r="X153" i="17" s="1"/>
  <c r="L153" i="17"/>
  <c r="Y153" i="17" s="1"/>
  <c r="M153" i="17"/>
  <c r="Z153" i="17" s="1"/>
  <c r="N153" i="17"/>
  <c r="AA153" i="17" s="1"/>
  <c r="O153" i="17"/>
  <c r="AB153" i="17" s="1"/>
  <c r="P153" i="17"/>
  <c r="AC153" i="17" s="1"/>
  <c r="Q153" i="17"/>
  <c r="AD153" i="17" s="1"/>
  <c r="R153" i="17"/>
  <c r="AE153" i="17" s="1"/>
  <c r="S153" i="17"/>
  <c r="AF153" i="17" s="1"/>
  <c r="T153" i="17"/>
  <c r="AG153" i="17" s="1"/>
  <c r="U153" i="17"/>
  <c r="AH153" i="17" s="1"/>
  <c r="V153" i="17"/>
  <c r="AI153" i="17" s="1"/>
  <c r="J154" i="17"/>
  <c r="W154" i="17" s="1"/>
  <c r="K154" i="17"/>
  <c r="X154" i="17" s="1"/>
  <c r="L154" i="17"/>
  <c r="Y154" i="17" s="1"/>
  <c r="M154" i="17"/>
  <c r="Z154" i="17" s="1"/>
  <c r="N154" i="17"/>
  <c r="AA154" i="17" s="1"/>
  <c r="O154" i="17"/>
  <c r="AB154" i="17" s="1"/>
  <c r="P154" i="17"/>
  <c r="AC154" i="17" s="1"/>
  <c r="Q154" i="17"/>
  <c r="AD154" i="17" s="1"/>
  <c r="R154" i="17"/>
  <c r="AE154" i="17" s="1"/>
  <c r="S154" i="17"/>
  <c r="AF154" i="17" s="1"/>
  <c r="T154" i="17"/>
  <c r="AG154" i="17" s="1"/>
  <c r="U154" i="17"/>
  <c r="AH154" i="17" s="1"/>
  <c r="V154" i="17"/>
  <c r="AI154" i="17" s="1"/>
  <c r="J155" i="17"/>
  <c r="W155" i="17" s="1"/>
  <c r="K155" i="17"/>
  <c r="X155" i="17" s="1"/>
  <c r="L155" i="17"/>
  <c r="Y155" i="17" s="1"/>
  <c r="M155" i="17"/>
  <c r="Z155" i="17" s="1"/>
  <c r="N155" i="17"/>
  <c r="AA155" i="17" s="1"/>
  <c r="O155" i="17"/>
  <c r="AB155" i="17" s="1"/>
  <c r="P155" i="17"/>
  <c r="AC155" i="17" s="1"/>
  <c r="Q155" i="17"/>
  <c r="AD155" i="17" s="1"/>
  <c r="R155" i="17"/>
  <c r="AE155" i="17" s="1"/>
  <c r="S155" i="17"/>
  <c r="AF155" i="17" s="1"/>
  <c r="T155" i="17"/>
  <c r="AG155" i="17" s="1"/>
  <c r="U155" i="17"/>
  <c r="AH155" i="17" s="1"/>
  <c r="V155" i="17"/>
  <c r="AI155" i="17" s="1"/>
  <c r="J156" i="17"/>
  <c r="W156" i="17" s="1"/>
  <c r="K156" i="17"/>
  <c r="X156" i="17" s="1"/>
  <c r="L156" i="17"/>
  <c r="Y156" i="17" s="1"/>
  <c r="M156" i="17"/>
  <c r="Z156" i="17" s="1"/>
  <c r="N156" i="17"/>
  <c r="AA156" i="17" s="1"/>
  <c r="O156" i="17"/>
  <c r="AB156" i="17" s="1"/>
  <c r="P156" i="17"/>
  <c r="AC156" i="17" s="1"/>
  <c r="Q156" i="17"/>
  <c r="AD156" i="17" s="1"/>
  <c r="R156" i="17"/>
  <c r="AE156" i="17" s="1"/>
  <c r="S156" i="17"/>
  <c r="AF156" i="17" s="1"/>
  <c r="T156" i="17"/>
  <c r="AG156" i="17" s="1"/>
  <c r="U156" i="17"/>
  <c r="AH156" i="17" s="1"/>
  <c r="V156" i="17"/>
  <c r="AI156" i="17" s="1"/>
  <c r="J158" i="17"/>
  <c r="W158" i="17" s="1"/>
  <c r="K158" i="17"/>
  <c r="X158" i="17" s="1"/>
  <c r="L158" i="17"/>
  <c r="Y158" i="17" s="1"/>
  <c r="M158" i="17"/>
  <c r="Z158" i="17" s="1"/>
  <c r="N158" i="17"/>
  <c r="AA158" i="17" s="1"/>
  <c r="O158" i="17"/>
  <c r="AB158" i="17" s="1"/>
  <c r="P158" i="17"/>
  <c r="AC158" i="17" s="1"/>
  <c r="Q158" i="17"/>
  <c r="AD158" i="17" s="1"/>
  <c r="R158" i="17"/>
  <c r="AE158" i="17" s="1"/>
  <c r="S158" i="17"/>
  <c r="AF158" i="17" s="1"/>
  <c r="T158" i="17"/>
  <c r="AG158" i="17" s="1"/>
  <c r="U158" i="17"/>
  <c r="AH158" i="17" s="1"/>
  <c r="V158" i="17"/>
  <c r="AI158" i="17" s="1"/>
  <c r="J159" i="17"/>
  <c r="W159" i="17" s="1"/>
  <c r="K159" i="17"/>
  <c r="X159" i="17" s="1"/>
  <c r="L159" i="17"/>
  <c r="Y159" i="17" s="1"/>
  <c r="M159" i="17"/>
  <c r="Z159" i="17" s="1"/>
  <c r="N159" i="17"/>
  <c r="AA159" i="17" s="1"/>
  <c r="O159" i="17"/>
  <c r="AB159" i="17" s="1"/>
  <c r="P159" i="17"/>
  <c r="AC159" i="17" s="1"/>
  <c r="Q159" i="17"/>
  <c r="AD159" i="17" s="1"/>
  <c r="R159" i="17"/>
  <c r="AE159" i="17" s="1"/>
  <c r="S159" i="17"/>
  <c r="AF159" i="17" s="1"/>
  <c r="T159" i="17"/>
  <c r="AG159" i="17" s="1"/>
  <c r="U159" i="17"/>
  <c r="AH159" i="17" s="1"/>
  <c r="V159" i="17"/>
  <c r="AI159" i="17" s="1"/>
  <c r="J160" i="17"/>
  <c r="W160" i="17" s="1"/>
  <c r="K160" i="17"/>
  <c r="X160" i="17" s="1"/>
  <c r="L160" i="17"/>
  <c r="Y160" i="17" s="1"/>
  <c r="M160" i="17"/>
  <c r="Z160" i="17" s="1"/>
  <c r="N160" i="17"/>
  <c r="AA160" i="17" s="1"/>
  <c r="O160" i="17"/>
  <c r="AB160" i="17" s="1"/>
  <c r="P160" i="17"/>
  <c r="AC160" i="17" s="1"/>
  <c r="Q160" i="17"/>
  <c r="AD160" i="17" s="1"/>
  <c r="R160" i="17"/>
  <c r="AE160" i="17" s="1"/>
  <c r="S160" i="17"/>
  <c r="AF160" i="17" s="1"/>
  <c r="T160" i="17"/>
  <c r="AG160" i="17" s="1"/>
  <c r="U160" i="17"/>
  <c r="AH160" i="17" s="1"/>
  <c r="V160" i="17"/>
  <c r="AI160" i="17" s="1"/>
  <c r="J161" i="17"/>
  <c r="W161" i="17" s="1"/>
  <c r="K161" i="17"/>
  <c r="X161" i="17" s="1"/>
  <c r="L161" i="17"/>
  <c r="Y161" i="17" s="1"/>
  <c r="M161" i="17"/>
  <c r="Z161" i="17" s="1"/>
  <c r="N161" i="17"/>
  <c r="AA161" i="17" s="1"/>
  <c r="O161" i="17"/>
  <c r="AB161" i="17" s="1"/>
  <c r="P161" i="17"/>
  <c r="AC161" i="17" s="1"/>
  <c r="Q161" i="17"/>
  <c r="AD161" i="17" s="1"/>
  <c r="R161" i="17"/>
  <c r="AE161" i="17" s="1"/>
  <c r="S161" i="17"/>
  <c r="AF161" i="17" s="1"/>
  <c r="T161" i="17"/>
  <c r="AG161" i="17" s="1"/>
  <c r="U161" i="17"/>
  <c r="AH161" i="17" s="1"/>
  <c r="V161" i="17"/>
  <c r="AI161" i="17" s="1"/>
  <c r="J162" i="17"/>
  <c r="W162" i="17" s="1"/>
  <c r="K162" i="17"/>
  <c r="X162" i="17" s="1"/>
  <c r="L162" i="17"/>
  <c r="Y162" i="17" s="1"/>
  <c r="M162" i="17"/>
  <c r="Z162" i="17" s="1"/>
  <c r="N162" i="17"/>
  <c r="AA162" i="17" s="1"/>
  <c r="O162" i="17"/>
  <c r="AB162" i="17" s="1"/>
  <c r="P162" i="17"/>
  <c r="AC162" i="17" s="1"/>
  <c r="Q162" i="17"/>
  <c r="AD162" i="17" s="1"/>
  <c r="R162" i="17"/>
  <c r="AE162" i="17" s="1"/>
  <c r="S162" i="17"/>
  <c r="AF162" i="17" s="1"/>
  <c r="T162" i="17"/>
  <c r="AG162" i="17" s="1"/>
  <c r="U162" i="17"/>
  <c r="AH162" i="17" s="1"/>
  <c r="V162" i="17"/>
  <c r="AI162" i="17" s="1"/>
  <c r="J163" i="17"/>
  <c r="W163" i="17" s="1"/>
  <c r="K163" i="17"/>
  <c r="X163" i="17" s="1"/>
  <c r="L163" i="17"/>
  <c r="Y163" i="17" s="1"/>
  <c r="M163" i="17"/>
  <c r="Z163" i="17" s="1"/>
  <c r="N163" i="17"/>
  <c r="AA163" i="17" s="1"/>
  <c r="O163" i="17"/>
  <c r="AB163" i="17" s="1"/>
  <c r="P163" i="17"/>
  <c r="AC163" i="17" s="1"/>
  <c r="Q163" i="17"/>
  <c r="AD163" i="17" s="1"/>
  <c r="R163" i="17"/>
  <c r="AE163" i="17" s="1"/>
  <c r="S163" i="17"/>
  <c r="AF163" i="17" s="1"/>
  <c r="T163" i="17"/>
  <c r="AG163" i="17" s="1"/>
  <c r="U163" i="17"/>
  <c r="AH163" i="17" s="1"/>
  <c r="V163" i="17"/>
  <c r="AI163" i="17" s="1"/>
  <c r="J164" i="17"/>
  <c r="W164" i="17" s="1"/>
  <c r="K164" i="17"/>
  <c r="X164" i="17" s="1"/>
  <c r="L164" i="17"/>
  <c r="Y164" i="17" s="1"/>
  <c r="M164" i="17"/>
  <c r="Z164" i="17" s="1"/>
  <c r="N164" i="17"/>
  <c r="AA164" i="17" s="1"/>
  <c r="O164" i="17"/>
  <c r="AB164" i="17" s="1"/>
  <c r="P164" i="17"/>
  <c r="AC164" i="17" s="1"/>
  <c r="Q164" i="17"/>
  <c r="AD164" i="17" s="1"/>
  <c r="R164" i="17"/>
  <c r="AE164" i="17" s="1"/>
  <c r="S164" i="17"/>
  <c r="AF164" i="17" s="1"/>
  <c r="T164" i="17"/>
  <c r="AG164" i="17" s="1"/>
  <c r="U164" i="17"/>
  <c r="AH164" i="17" s="1"/>
  <c r="V164" i="17"/>
  <c r="AI164" i="17" s="1"/>
  <c r="J165" i="17"/>
  <c r="W165" i="17" s="1"/>
  <c r="K165" i="17"/>
  <c r="X165" i="17" s="1"/>
  <c r="L165" i="17"/>
  <c r="Y165" i="17" s="1"/>
  <c r="M165" i="17"/>
  <c r="Z165" i="17" s="1"/>
  <c r="N165" i="17"/>
  <c r="AA165" i="17" s="1"/>
  <c r="O165" i="17"/>
  <c r="AB165" i="17" s="1"/>
  <c r="P165" i="17"/>
  <c r="AC165" i="17" s="1"/>
  <c r="Q165" i="17"/>
  <c r="AD165" i="17" s="1"/>
  <c r="R165" i="17"/>
  <c r="AE165" i="17" s="1"/>
  <c r="S165" i="17"/>
  <c r="AF165" i="17" s="1"/>
  <c r="T165" i="17"/>
  <c r="AG165" i="17" s="1"/>
  <c r="U165" i="17"/>
  <c r="AH165" i="17" s="1"/>
  <c r="V165" i="17"/>
  <c r="AI165" i="17" s="1"/>
  <c r="J166" i="17"/>
  <c r="W166" i="17" s="1"/>
  <c r="K166" i="17"/>
  <c r="X166" i="17" s="1"/>
  <c r="L166" i="17"/>
  <c r="Y166" i="17" s="1"/>
  <c r="M166" i="17"/>
  <c r="Z166" i="17" s="1"/>
  <c r="N166" i="17"/>
  <c r="AA166" i="17" s="1"/>
  <c r="O166" i="17"/>
  <c r="AB166" i="17" s="1"/>
  <c r="P166" i="17"/>
  <c r="AC166" i="17" s="1"/>
  <c r="Q166" i="17"/>
  <c r="AD166" i="17" s="1"/>
  <c r="R166" i="17"/>
  <c r="AE166" i="17" s="1"/>
  <c r="S166" i="17"/>
  <c r="AF166" i="17" s="1"/>
  <c r="T166" i="17"/>
  <c r="AG166" i="17" s="1"/>
  <c r="U166" i="17"/>
  <c r="AH166" i="17" s="1"/>
  <c r="V166" i="17"/>
  <c r="AI166" i="17" s="1"/>
  <c r="J167" i="17"/>
  <c r="W167" i="17" s="1"/>
  <c r="K167" i="17"/>
  <c r="X167" i="17" s="1"/>
  <c r="L167" i="17"/>
  <c r="Y167" i="17" s="1"/>
  <c r="M167" i="17"/>
  <c r="Z167" i="17" s="1"/>
  <c r="N167" i="17"/>
  <c r="AA167" i="17" s="1"/>
  <c r="O167" i="17"/>
  <c r="AB167" i="17" s="1"/>
  <c r="P167" i="17"/>
  <c r="AC167" i="17" s="1"/>
  <c r="Q167" i="17"/>
  <c r="AD167" i="17" s="1"/>
  <c r="R167" i="17"/>
  <c r="AE167" i="17" s="1"/>
  <c r="S167" i="17"/>
  <c r="AF167" i="17" s="1"/>
  <c r="T167" i="17"/>
  <c r="AG167" i="17" s="1"/>
  <c r="U167" i="17"/>
  <c r="AH167" i="17" s="1"/>
  <c r="V167" i="17"/>
  <c r="AI167" i="17" s="1"/>
  <c r="J168" i="17"/>
  <c r="W168" i="17" s="1"/>
  <c r="K168" i="17"/>
  <c r="X168" i="17" s="1"/>
  <c r="L168" i="17"/>
  <c r="Y168" i="17" s="1"/>
  <c r="M168" i="17"/>
  <c r="Z168" i="17" s="1"/>
  <c r="N168" i="17"/>
  <c r="AA168" i="17" s="1"/>
  <c r="O168" i="17"/>
  <c r="AB168" i="17" s="1"/>
  <c r="P168" i="17"/>
  <c r="AC168" i="17" s="1"/>
  <c r="Q168" i="17"/>
  <c r="AD168" i="17" s="1"/>
  <c r="R168" i="17"/>
  <c r="AE168" i="17" s="1"/>
  <c r="S168" i="17"/>
  <c r="AF168" i="17" s="1"/>
  <c r="T168" i="17"/>
  <c r="AG168" i="17" s="1"/>
  <c r="U168" i="17"/>
  <c r="AH168" i="17" s="1"/>
  <c r="V168" i="17"/>
  <c r="AI168" i="17" s="1"/>
  <c r="J169" i="17"/>
  <c r="W169" i="17" s="1"/>
  <c r="K169" i="17"/>
  <c r="X169" i="17" s="1"/>
  <c r="L169" i="17"/>
  <c r="Y169" i="17" s="1"/>
  <c r="M169" i="17"/>
  <c r="Z169" i="17" s="1"/>
  <c r="N169" i="17"/>
  <c r="AA169" i="17" s="1"/>
  <c r="O169" i="17"/>
  <c r="AB169" i="17" s="1"/>
  <c r="P169" i="17"/>
  <c r="AC169" i="17" s="1"/>
  <c r="Q169" i="17"/>
  <c r="AD169" i="17" s="1"/>
  <c r="R169" i="17"/>
  <c r="AE169" i="17" s="1"/>
  <c r="S169" i="17"/>
  <c r="AF169" i="17" s="1"/>
  <c r="T169" i="17"/>
  <c r="AG169" i="17" s="1"/>
  <c r="U169" i="17"/>
  <c r="AH169" i="17" s="1"/>
  <c r="V169" i="17"/>
  <c r="AI169" i="17" s="1"/>
  <c r="J171" i="17"/>
  <c r="W171" i="17" s="1"/>
  <c r="K171" i="17"/>
  <c r="X171" i="17" s="1"/>
  <c r="L171" i="17"/>
  <c r="Y171" i="17" s="1"/>
  <c r="M171" i="17"/>
  <c r="Z171" i="17" s="1"/>
  <c r="N171" i="17"/>
  <c r="AA171" i="17" s="1"/>
  <c r="O171" i="17"/>
  <c r="AB171" i="17" s="1"/>
  <c r="P171" i="17"/>
  <c r="AC171" i="17" s="1"/>
  <c r="Q171" i="17"/>
  <c r="AD171" i="17" s="1"/>
  <c r="R171" i="17"/>
  <c r="AE171" i="17" s="1"/>
  <c r="S171" i="17"/>
  <c r="AF171" i="17" s="1"/>
  <c r="T171" i="17"/>
  <c r="AG171" i="17" s="1"/>
  <c r="U171" i="17"/>
  <c r="AH171" i="17" s="1"/>
  <c r="V171" i="17"/>
  <c r="AI171" i="17" s="1"/>
  <c r="J172" i="17"/>
  <c r="W172" i="17" s="1"/>
  <c r="K172" i="17"/>
  <c r="X172" i="17" s="1"/>
  <c r="L172" i="17"/>
  <c r="Y172" i="17" s="1"/>
  <c r="M172" i="17"/>
  <c r="Z172" i="17" s="1"/>
  <c r="N172" i="17"/>
  <c r="AA172" i="17" s="1"/>
  <c r="O172" i="17"/>
  <c r="AB172" i="17" s="1"/>
  <c r="P172" i="17"/>
  <c r="AC172" i="17" s="1"/>
  <c r="Q172" i="17"/>
  <c r="AD172" i="17" s="1"/>
  <c r="R172" i="17"/>
  <c r="AE172" i="17" s="1"/>
  <c r="S172" i="17"/>
  <c r="AF172" i="17" s="1"/>
  <c r="T172" i="17"/>
  <c r="AG172" i="17" s="1"/>
  <c r="U172" i="17"/>
  <c r="AH172" i="17" s="1"/>
  <c r="V172" i="17"/>
  <c r="AI172" i="17" s="1"/>
  <c r="J173" i="17"/>
  <c r="W173" i="17" s="1"/>
  <c r="K173" i="17"/>
  <c r="X173" i="17" s="1"/>
  <c r="L173" i="17"/>
  <c r="Y173" i="17" s="1"/>
  <c r="M173" i="17"/>
  <c r="Z173" i="17" s="1"/>
  <c r="N173" i="17"/>
  <c r="AA173" i="17" s="1"/>
  <c r="O173" i="17"/>
  <c r="AB173" i="17" s="1"/>
  <c r="P173" i="17"/>
  <c r="AC173" i="17" s="1"/>
  <c r="Q173" i="17"/>
  <c r="AD173" i="17" s="1"/>
  <c r="R173" i="17"/>
  <c r="AE173" i="17" s="1"/>
  <c r="S173" i="17"/>
  <c r="AF173" i="17" s="1"/>
  <c r="T173" i="17"/>
  <c r="AG173" i="17" s="1"/>
  <c r="U173" i="17"/>
  <c r="AH173" i="17" s="1"/>
  <c r="V173" i="17"/>
  <c r="AI173" i="17" s="1"/>
  <c r="J174" i="17"/>
  <c r="W174" i="17" s="1"/>
  <c r="K174" i="17"/>
  <c r="X174" i="17" s="1"/>
  <c r="L174" i="17"/>
  <c r="Y174" i="17" s="1"/>
  <c r="M174" i="17"/>
  <c r="Z174" i="17" s="1"/>
  <c r="N174" i="17"/>
  <c r="AA174" i="17" s="1"/>
  <c r="O174" i="17"/>
  <c r="AB174" i="17" s="1"/>
  <c r="P174" i="17"/>
  <c r="AC174" i="17" s="1"/>
  <c r="Q174" i="17"/>
  <c r="AD174" i="17" s="1"/>
  <c r="R174" i="17"/>
  <c r="AE174" i="17" s="1"/>
  <c r="S174" i="17"/>
  <c r="AF174" i="17" s="1"/>
  <c r="T174" i="17"/>
  <c r="AG174" i="17" s="1"/>
  <c r="U174" i="17"/>
  <c r="AH174" i="17" s="1"/>
  <c r="V174" i="17"/>
  <c r="AI174" i="17" s="1"/>
  <c r="J175" i="17"/>
  <c r="W175" i="17" s="1"/>
  <c r="K175" i="17"/>
  <c r="X175" i="17" s="1"/>
  <c r="L175" i="17"/>
  <c r="Y175" i="17" s="1"/>
  <c r="M175" i="17"/>
  <c r="Z175" i="17" s="1"/>
  <c r="N175" i="17"/>
  <c r="AA175" i="17" s="1"/>
  <c r="O175" i="17"/>
  <c r="AB175" i="17" s="1"/>
  <c r="P175" i="17"/>
  <c r="AC175" i="17" s="1"/>
  <c r="Q175" i="17"/>
  <c r="AD175" i="17" s="1"/>
  <c r="R175" i="17"/>
  <c r="AE175" i="17" s="1"/>
  <c r="S175" i="17"/>
  <c r="AF175" i="17" s="1"/>
  <c r="T175" i="17"/>
  <c r="AG175" i="17" s="1"/>
  <c r="U175" i="17"/>
  <c r="AH175" i="17" s="1"/>
  <c r="V175" i="17"/>
  <c r="AI175" i="17" s="1"/>
  <c r="J176" i="17"/>
  <c r="W176" i="17" s="1"/>
  <c r="K176" i="17"/>
  <c r="X176" i="17" s="1"/>
  <c r="L176" i="17"/>
  <c r="Y176" i="17" s="1"/>
  <c r="M176" i="17"/>
  <c r="Z176" i="17" s="1"/>
  <c r="N176" i="17"/>
  <c r="AA176" i="17" s="1"/>
  <c r="O176" i="17"/>
  <c r="AB176" i="17" s="1"/>
  <c r="P176" i="17"/>
  <c r="AC176" i="17" s="1"/>
  <c r="Q176" i="17"/>
  <c r="AD176" i="17" s="1"/>
  <c r="R176" i="17"/>
  <c r="AE176" i="17" s="1"/>
  <c r="S176" i="17"/>
  <c r="AF176" i="17" s="1"/>
  <c r="T176" i="17"/>
  <c r="AG176" i="17" s="1"/>
  <c r="U176" i="17"/>
  <c r="AH176" i="17" s="1"/>
  <c r="V176" i="17"/>
  <c r="AI176" i="17" s="1"/>
  <c r="J177" i="17"/>
  <c r="W177" i="17" s="1"/>
  <c r="K177" i="17"/>
  <c r="X177" i="17" s="1"/>
  <c r="L177" i="17"/>
  <c r="Y177" i="17" s="1"/>
  <c r="M177" i="17"/>
  <c r="Z177" i="17" s="1"/>
  <c r="N177" i="17"/>
  <c r="AA177" i="17" s="1"/>
  <c r="O177" i="17"/>
  <c r="AB177" i="17" s="1"/>
  <c r="P177" i="17"/>
  <c r="AC177" i="17" s="1"/>
  <c r="Q177" i="17"/>
  <c r="AD177" i="17" s="1"/>
  <c r="R177" i="17"/>
  <c r="AE177" i="17" s="1"/>
  <c r="S177" i="17"/>
  <c r="AF177" i="17" s="1"/>
  <c r="T177" i="17"/>
  <c r="AG177" i="17" s="1"/>
  <c r="U177" i="17"/>
  <c r="AH177" i="17" s="1"/>
  <c r="V177" i="17"/>
  <c r="AI177" i="17" s="1"/>
  <c r="J178" i="17"/>
  <c r="W178" i="17" s="1"/>
  <c r="K178" i="17"/>
  <c r="X178" i="17" s="1"/>
  <c r="L178" i="17"/>
  <c r="Y178" i="17" s="1"/>
  <c r="M178" i="17"/>
  <c r="Z178" i="17" s="1"/>
  <c r="N178" i="17"/>
  <c r="AA178" i="17" s="1"/>
  <c r="O178" i="17"/>
  <c r="AB178" i="17" s="1"/>
  <c r="P178" i="17"/>
  <c r="AC178" i="17" s="1"/>
  <c r="Q178" i="17"/>
  <c r="AD178" i="17" s="1"/>
  <c r="R178" i="17"/>
  <c r="AE178" i="17" s="1"/>
  <c r="S178" i="17"/>
  <c r="AF178" i="17" s="1"/>
  <c r="T178" i="17"/>
  <c r="AG178" i="17" s="1"/>
  <c r="U178" i="17"/>
  <c r="AH178" i="17" s="1"/>
  <c r="V178" i="17"/>
  <c r="AI178" i="17" s="1"/>
  <c r="J179" i="17"/>
  <c r="W179" i="17" s="1"/>
  <c r="K179" i="17"/>
  <c r="X179" i="17" s="1"/>
  <c r="L179" i="17"/>
  <c r="Y179" i="17" s="1"/>
  <c r="M179" i="17"/>
  <c r="Z179" i="17" s="1"/>
  <c r="N179" i="17"/>
  <c r="AA179" i="17" s="1"/>
  <c r="O179" i="17"/>
  <c r="AB179" i="17" s="1"/>
  <c r="P179" i="17"/>
  <c r="AC179" i="17" s="1"/>
  <c r="Q179" i="17"/>
  <c r="AD179" i="17" s="1"/>
  <c r="R179" i="17"/>
  <c r="AE179" i="17" s="1"/>
  <c r="S179" i="17"/>
  <c r="AF179" i="17" s="1"/>
  <c r="T179" i="17"/>
  <c r="AG179" i="17" s="1"/>
  <c r="U179" i="17"/>
  <c r="AH179" i="17" s="1"/>
  <c r="V179" i="17"/>
  <c r="AI179" i="17" s="1"/>
  <c r="J180" i="17"/>
  <c r="W180" i="17" s="1"/>
  <c r="K180" i="17"/>
  <c r="X180" i="17" s="1"/>
  <c r="L180" i="17"/>
  <c r="Y180" i="17" s="1"/>
  <c r="M180" i="17"/>
  <c r="Z180" i="17" s="1"/>
  <c r="N180" i="17"/>
  <c r="AA180" i="17" s="1"/>
  <c r="O180" i="17"/>
  <c r="AB180" i="17" s="1"/>
  <c r="P180" i="17"/>
  <c r="AC180" i="17" s="1"/>
  <c r="Q180" i="17"/>
  <c r="AD180" i="17" s="1"/>
  <c r="R180" i="17"/>
  <c r="AE180" i="17" s="1"/>
  <c r="S180" i="17"/>
  <c r="AF180" i="17" s="1"/>
  <c r="T180" i="17"/>
  <c r="AG180" i="17" s="1"/>
  <c r="U180" i="17"/>
  <c r="AH180" i="17" s="1"/>
  <c r="V180" i="17"/>
  <c r="AI180" i="17" s="1"/>
  <c r="J181" i="17"/>
  <c r="W181" i="17" s="1"/>
  <c r="K181" i="17"/>
  <c r="X181" i="17" s="1"/>
  <c r="L181" i="17"/>
  <c r="Y181" i="17" s="1"/>
  <c r="M181" i="17"/>
  <c r="Z181" i="17" s="1"/>
  <c r="N181" i="17"/>
  <c r="AA181" i="17" s="1"/>
  <c r="O181" i="17"/>
  <c r="AB181" i="17" s="1"/>
  <c r="P181" i="17"/>
  <c r="AC181" i="17" s="1"/>
  <c r="Q181" i="17"/>
  <c r="AD181" i="17" s="1"/>
  <c r="R181" i="17"/>
  <c r="AE181" i="17" s="1"/>
  <c r="S181" i="17"/>
  <c r="AF181" i="17" s="1"/>
  <c r="T181" i="17"/>
  <c r="AG181" i="17" s="1"/>
  <c r="U181" i="17"/>
  <c r="AH181" i="17" s="1"/>
  <c r="V181" i="17"/>
  <c r="AI181" i="17" s="1"/>
  <c r="J182" i="17"/>
  <c r="W182" i="17" s="1"/>
  <c r="K182" i="17"/>
  <c r="X182" i="17" s="1"/>
  <c r="L182" i="17"/>
  <c r="Y182" i="17" s="1"/>
  <c r="M182" i="17"/>
  <c r="Z182" i="17" s="1"/>
  <c r="N182" i="17"/>
  <c r="AA182" i="17" s="1"/>
  <c r="O182" i="17"/>
  <c r="AB182" i="17" s="1"/>
  <c r="P182" i="17"/>
  <c r="AC182" i="17" s="1"/>
  <c r="Q182" i="17"/>
  <c r="AD182" i="17" s="1"/>
  <c r="R182" i="17"/>
  <c r="AE182" i="17" s="1"/>
  <c r="S182" i="17"/>
  <c r="AF182" i="17" s="1"/>
  <c r="T182" i="17"/>
  <c r="AG182" i="17" s="1"/>
  <c r="U182" i="17"/>
  <c r="AH182" i="17" s="1"/>
  <c r="V182" i="17"/>
  <c r="AI182" i="17" s="1"/>
  <c r="K3" i="17"/>
  <c r="X3" i="17" s="1"/>
  <c r="L3" i="17"/>
  <c r="Y3" i="17" s="1"/>
  <c r="M3" i="17"/>
  <c r="Z3" i="17" s="1"/>
  <c r="N3" i="17"/>
  <c r="AA3" i="17" s="1"/>
  <c r="O3" i="17"/>
  <c r="AB3" i="17" s="1"/>
  <c r="P3" i="17"/>
  <c r="AC3" i="17" s="1"/>
  <c r="Q3" i="17"/>
  <c r="AD3" i="17" s="1"/>
  <c r="R3" i="17"/>
  <c r="AE3" i="17" s="1"/>
  <c r="S3" i="17"/>
  <c r="AF3" i="17" s="1"/>
  <c r="T3" i="17"/>
  <c r="AG3" i="17" s="1"/>
  <c r="U3" i="17"/>
  <c r="AH3" i="17" s="1"/>
  <c r="V3" i="17"/>
  <c r="AI3" i="17" s="1"/>
  <c r="J3" i="17"/>
  <c r="W3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12" i="17"/>
  <c r="H12" i="17" s="1"/>
  <c r="G13" i="17"/>
  <c r="H13" i="17" s="1"/>
  <c r="G14" i="17"/>
  <c r="G15" i="17"/>
  <c r="H15" i="17" s="1"/>
  <c r="G16" i="17"/>
  <c r="H16" i="17" s="1"/>
  <c r="G17" i="17"/>
  <c r="H17" i="17" s="1"/>
  <c r="G18" i="17"/>
  <c r="H18" i="17" s="1"/>
  <c r="G19" i="17"/>
  <c r="H19" i="17" s="1"/>
  <c r="G20" i="17"/>
  <c r="H20" i="17" s="1"/>
  <c r="G21" i="17"/>
  <c r="H21" i="17" s="1"/>
  <c r="G22" i="17"/>
  <c r="H22" i="17" s="1"/>
  <c r="G23" i="17"/>
  <c r="H23" i="17" s="1"/>
  <c r="G24" i="17"/>
  <c r="H24" i="17" s="1"/>
  <c r="G25" i="17"/>
  <c r="H25" i="17" s="1"/>
  <c r="G26" i="17"/>
  <c r="H26" i="17" s="1"/>
  <c r="G27" i="17"/>
  <c r="G28" i="17"/>
  <c r="H28" i="17" s="1"/>
  <c r="G29" i="17"/>
  <c r="H29" i="17" s="1"/>
  <c r="G30" i="17"/>
  <c r="H30" i="17" s="1"/>
  <c r="G31" i="17"/>
  <c r="H31" i="17" s="1"/>
  <c r="G32" i="17"/>
  <c r="H32" i="17" s="1"/>
  <c r="G33" i="17"/>
  <c r="H33" i="17" s="1"/>
  <c r="G34" i="17"/>
  <c r="H34" i="17" s="1"/>
  <c r="G35" i="17"/>
  <c r="H35" i="17" s="1"/>
  <c r="G36" i="17"/>
  <c r="H36" i="17" s="1"/>
  <c r="G37" i="17"/>
  <c r="H37" i="17" s="1"/>
  <c r="G38" i="17"/>
  <c r="H38" i="17" s="1"/>
  <c r="G39" i="17"/>
  <c r="H39" i="17" s="1"/>
  <c r="G40" i="17"/>
  <c r="G41" i="17"/>
  <c r="H41" i="17" s="1"/>
  <c r="G42" i="17"/>
  <c r="H42" i="17" s="1"/>
  <c r="G43" i="17"/>
  <c r="H43" i="17" s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G54" i="17"/>
  <c r="H54" i="17" s="1"/>
  <c r="G55" i="17"/>
  <c r="H55" i="17" s="1"/>
  <c r="G56" i="17"/>
  <c r="H56" i="17" s="1"/>
  <c r="G57" i="17"/>
  <c r="H57" i="17" s="1"/>
  <c r="G58" i="17"/>
  <c r="H58" i="17" s="1"/>
  <c r="G59" i="17"/>
  <c r="H59" i="17" s="1"/>
  <c r="G60" i="17"/>
  <c r="H60" i="17" s="1"/>
  <c r="G61" i="17"/>
  <c r="H61" i="17" s="1"/>
  <c r="G62" i="17"/>
  <c r="H62" i="17" s="1"/>
  <c r="G63" i="17"/>
  <c r="H63" i="17" s="1"/>
  <c r="G64" i="17"/>
  <c r="H64" i="17" s="1"/>
  <c r="G65" i="17"/>
  <c r="H65" i="17" s="1"/>
  <c r="G66" i="17"/>
  <c r="G67" i="17"/>
  <c r="H67" i="17" s="1"/>
  <c r="G68" i="17"/>
  <c r="H68" i="17" s="1"/>
  <c r="G69" i="17"/>
  <c r="H69" i="17" s="1"/>
  <c r="G70" i="17"/>
  <c r="H70" i="17" s="1"/>
  <c r="G71" i="17"/>
  <c r="H71" i="17" s="1"/>
  <c r="G72" i="17"/>
  <c r="H72" i="17" s="1"/>
  <c r="G73" i="17"/>
  <c r="H73" i="17" s="1"/>
  <c r="G74" i="17"/>
  <c r="H74" i="17" s="1"/>
  <c r="G75" i="17"/>
  <c r="H75" i="17" s="1"/>
  <c r="G76" i="17"/>
  <c r="H76" i="17" s="1"/>
  <c r="G77" i="17"/>
  <c r="H77" i="17" s="1"/>
  <c r="G78" i="17"/>
  <c r="H78" i="17" s="1"/>
  <c r="G79" i="17"/>
  <c r="G80" i="17"/>
  <c r="H80" i="17" s="1"/>
  <c r="G81" i="17"/>
  <c r="H81" i="17" s="1"/>
  <c r="G82" i="17"/>
  <c r="H82" i="17" s="1"/>
  <c r="G83" i="17"/>
  <c r="H83" i="17" s="1"/>
  <c r="G84" i="17"/>
  <c r="H84" i="17" s="1"/>
  <c r="G85" i="17"/>
  <c r="H85" i="17" s="1"/>
  <c r="G86" i="17"/>
  <c r="H86" i="17" s="1"/>
  <c r="G87" i="17"/>
  <c r="H87" i="17" s="1"/>
  <c r="G88" i="17"/>
  <c r="H88" i="17" s="1"/>
  <c r="G89" i="17"/>
  <c r="H89" i="17" s="1"/>
  <c r="G90" i="17"/>
  <c r="H90" i="17" s="1"/>
  <c r="G91" i="17"/>
  <c r="H91" i="17" s="1"/>
  <c r="G92" i="17"/>
  <c r="G93" i="17"/>
  <c r="H93" i="17" s="1"/>
  <c r="G94" i="17"/>
  <c r="H94" i="17" s="1"/>
  <c r="G95" i="17"/>
  <c r="H95" i="17" s="1"/>
  <c r="G96" i="17"/>
  <c r="H96" i="17" s="1"/>
  <c r="G97" i="17"/>
  <c r="H97" i="17" s="1"/>
  <c r="G98" i="17"/>
  <c r="H98" i="17" s="1"/>
  <c r="G99" i="17"/>
  <c r="H99" i="17" s="1"/>
  <c r="G100" i="17"/>
  <c r="H100" i="17" s="1"/>
  <c r="G101" i="17"/>
  <c r="H101" i="17" s="1"/>
  <c r="G102" i="17"/>
  <c r="H102" i="17" s="1"/>
  <c r="G103" i="17"/>
  <c r="H103" i="17" s="1"/>
  <c r="G104" i="17"/>
  <c r="H104" i="17" s="1"/>
  <c r="G105" i="17"/>
  <c r="G106" i="17"/>
  <c r="H106" i="17" s="1"/>
  <c r="G107" i="17"/>
  <c r="H107" i="17" s="1"/>
  <c r="G108" i="17"/>
  <c r="H108" i="17" s="1"/>
  <c r="G109" i="17"/>
  <c r="H109" i="17" s="1"/>
  <c r="G110" i="17"/>
  <c r="H110" i="17" s="1"/>
  <c r="G111" i="17"/>
  <c r="H111" i="17" s="1"/>
  <c r="G112" i="17"/>
  <c r="H112" i="17" s="1"/>
  <c r="G113" i="17"/>
  <c r="H113" i="17" s="1"/>
  <c r="G114" i="17"/>
  <c r="H114" i="17" s="1"/>
  <c r="G115" i="17"/>
  <c r="H115" i="17" s="1"/>
  <c r="G116" i="17"/>
  <c r="H116" i="17" s="1"/>
  <c r="G117" i="17"/>
  <c r="H117" i="17" s="1"/>
  <c r="G118" i="17"/>
  <c r="G119" i="17"/>
  <c r="H119" i="17" s="1"/>
  <c r="G120" i="17"/>
  <c r="H120" i="17" s="1"/>
  <c r="G121" i="17"/>
  <c r="H121" i="17" s="1"/>
  <c r="G122" i="17"/>
  <c r="H122" i="17" s="1"/>
  <c r="G123" i="17"/>
  <c r="H123" i="17" s="1"/>
  <c r="G124" i="17"/>
  <c r="H124" i="17" s="1"/>
  <c r="G125" i="17"/>
  <c r="H125" i="17" s="1"/>
  <c r="G126" i="17"/>
  <c r="H126" i="17" s="1"/>
  <c r="G127" i="17"/>
  <c r="H127" i="17" s="1"/>
  <c r="G128" i="17"/>
  <c r="H128" i="17" s="1"/>
  <c r="G129" i="17"/>
  <c r="H129" i="17" s="1"/>
  <c r="G130" i="17"/>
  <c r="H130" i="17" s="1"/>
  <c r="G131" i="17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G3" i="17"/>
  <c r="H3" i="17" s="1"/>
  <c r="I184" i="17"/>
  <c r="AF14" i="17" l="1"/>
  <c r="AG14" i="17"/>
  <c r="AF183" i="17"/>
  <c r="AF170" i="17"/>
  <c r="AF157" i="17"/>
  <c r="AF144" i="17"/>
  <c r="AF131" i="17"/>
  <c r="AF118" i="17"/>
  <c r="AF105" i="17"/>
  <c r="AF92" i="17"/>
  <c r="AF79" i="17"/>
  <c r="AF66" i="17"/>
  <c r="AF53" i="17"/>
  <c r="AF40" i="17"/>
  <c r="AF27" i="17"/>
  <c r="AD157" i="17"/>
  <c r="AE92" i="17"/>
  <c r="AD14" i="17"/>
  <c r="AC183" i="17"/>
  <c r="AC144" i="17"/>
  <c r="AC131" i="17"/>
  <c r="AC118" i="17"/>
  <c r="AC105" i="17"/>
  <c r="AC92" i="17"/>
  <c r="AC79" i="17"/>
  <c r="AC66" i="17"/>
  <c r="AC53" i="17"/>
  <c r="AC40" i="17"/>
  <c r="AC27" i="17"/>
  <c r="AC14" i="17"/>
  <c r="AE118" i="17"/>
  <c r="AD53" i="17"/>
  <c r="AD27" i="17"/>
  <c r="AB183" i="17"/>
  <c r="AB170" i="17"/>
  <c r="AB131" i="17"/>
  <c r="AB118" i="17"/>
  <c r="AB105" i="17"/>
  <c r="AB92" i="17"/>
  <c r="AB79" i="17"/>
  <c r="AB66" i="17"/>
  <c r="AB53" i="17"/>
  <c r="AB40" i="17"/>
  <c r="AB27" i="17"/>
  <c r="AB14" i="17"/>
  <c r="AA183" i="17"/>
  <c r="AA170" i="17"/>
  <c r="AA157" i="17"/>
  <c r="AA144" i="17"/>
  <c r="AA131" i="17"/>
  <c r="AA118" i="17"/>
  <c r="AA105" i="17"/>
  <c r="AA92" i="17"/>
  <c r="AA79" i="17"/>
  <c r="AA66" i="17"/>
  <c r="AA53" i="17"/>
  <c r="AA40" i="17"/>
  <c r="AA27" i="17"/>
  <c r="AA14" i="17"/>
  <c r="Z183" i="17"/>
  <c r="Z170" i="17"/>
  <c r="Z157" i="17"/>
  <c r="Z144" i="17"/>
  <c r="Z131" i="17"/>
  <c r="Z118" i="17"/>
  <c r="Z105" i="17"/>
  <c r="Z92" i="17"/>
  <c r="Z79" i="17"/>
  <c r="Z66" i="17"/>
  <c r="Z53" i="17"/>
  <c r="Z40" i="17"/>
  <c r="Z27" i="17"/>
  <c r="AE157" i="17"/>
  <c r="AE53" i="17"/>
  <c r="AE40" i="17"/>
  <c r="AD144" i="17"/>
  <c r="AD105" i="17"/>
  <c r="AD92" i="17"/>
  <c r="AD79" i="17"/>
  <c r="AD66" i="17"/>
  <c r="AD40" i="17"/>
  <c r="AC170" i="17"/>
  <c r="AC157" i="17"/>
  <c r="AB157" i="17"/>
  <c r="AB144" i="17"/>
  <c r="Z14" i="17"/>
  <c r="Y183" i="17"/>
  <c r="Y170" i="17"/>
  <c r="Y157" i="17"/>
  <c r="Y144" i="17"/>
  <c r="Y131" i="17"/>
  <c r="Y118" i="17"/>
  <c r="Y105" i="17"/>
  <c r="Y92" i="17"/>
  <c r="Y79" i="17"/>
  <c r="Y66" i="17"/>
  <c r="Y53" i="17"/>
  <c r="Y40" i="17"/>
  <c r="Y27" i="17"/>
  <c r="AE183" i="17"/>
  <c r="AE170" i="17"/>
  <c r="AE131" i="17"/>
  <c r="AE105" i="17"/>
  <c r="AD170" i="17"/>
  <c r="Y14" i="17"/>
  <c r="X183" i="17"/>
  <c r="X157" i="17"/>
  <c r="X131" i="17"/>
  <c r="X92" i="17"/>
  <c r="X53" i="17"/>
  <c r="X27" i="17"/>
  <c r="AD183" i="17"/>
  <c r="AD118" i="17"/>
  <c r="X144" i="17"/>
  <c r="X105" i="17"/>
  <c r="X79" i="17"/>
  <c r="W14" i="17"/>
  <c r="W170" i="17"/>
  <c r="AI118" i="17"/>
  <c r="AI79" i="17"/>
  <c r="W66" i="17"/>
  <c r="W53" i="17"/>
  <c r="AI40" i="17"/>
  <c r="AI27" i="17"/>
  <c r="AE144" i="17"/>
  <c r="AE66" i="17"/>
  <c r="AE27" i="17"/>
  <c r="AD131" i="17"/>
  <c r="X66" i="17"/>
  <c r="AI183" i="17"/>
  <c r="W157" i="17"/>
  <c r="AI144" i="17"/>
  <c r="AE79" i="17"/>
  <c r="AE14" i="17"/>
  <c r="X170" i="17"/>
  <c r="X118" i="17"/>
  <c r="X40" i="17"/>
  <c r="X14" i="17"/>
  <c r="W183" i="17"/>
  <c r="AI170" i="17"/>
  <c r="AI157" i="17"/>
  <c r="W144" i="17"/>
  <c r="AI131" i="17"/>
  <c r="W131" i="17"/>
  <c r="W118" i="17"/>
  <c r="AI105" i="17"/>
  <c r="W105" i="17"/>
  <c r="AI92" i="17"/>
  <c r="W92" i="17"/>
  <c r="W79" i="17"/>
  <c r="AI66" i="17"/>
  <c r="AI53" i="17"/>
  <c r="W40" i="17"/>
  <c r="W27" i="17"/>
  <c r="AI14" i="17"/>
  <c r="AH183" i="17"/>
  <c r="AH170" i="17"/>
  <c r="AH157" i="17"/>
  <c r="AH144" i="17"/>
  <c r="AH131" i="17"/>
  <c r="AH118" i="17"/>
  <c r="AH105" i="17"/>
  <c r="AH92" i="17"/>
  <c r="AH79" i="17"/>
  <c r="AH66" i="17"/>
  <c r="AH53" i="17"/>
  <c r="AH40" i="17"/>
  <c r="AH27" i="17"/>
  <c r="AH14" i="17"/>
  <c r="AG183" i="17"/>
  <c r="AG170" i="17"/>
  <c r="AG157" i="17"/>
  <c r="AG144" i="17"/>
  <c r="AG131" i="17"/>
  <c r="AG118" i="17"/>
  <c r="AG105" i="17"/>
  <c r="AG92" i="17"/>
  <c r="AG79" i="17"/>
  <c r="AG66" i="17"/>
  <c r="AG53" i="17"/>
  <c r="AG40" i="17"/>
  <c r="AG27" i="17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3" i="17"/>
  <c r="H184" i="17" l="1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" i="13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2" i="14"/>
  <c r="AD3" i="13"/>
  <c r="AE3" i="13"/>
  <c r="AF3" i="13"/>
  <c r="AG3" i="13"/>
  <c r="AH3" i="13"/>
  <c r="AI3" i="13"/>
  <c r="AJ3" i="13"/>
  <c r="AK3" i="13"/>
  <c r="AL3" i="13"/>
  <c r="AM3" i="13"/>
  <c r="AN3" i="13"/>
  <c r="AD4" i="13"/>
  <c r="AE4" i="13"/>
  <c r="AF4" i="13"/>
  <c r="AG4" i="13"/>
  <c r="AH4" i="13"/>
  <c r="AI4" i="13"/>
  <c r="AJ4" i="13"/>
  <c r="AK4" i="13"/>
  <c r="AL4" i="13"/>
  <c r="AM4" i="13"/>
  <c r="AN4" i="13"/>
  <c r="AD5" i="13"/>
  <c r="AE5" i="13"/>
  <c r="AF5" i="13"/>
  <c r="AG5" i="13"/>
  <c r="AH5" i="13"/>
  <c r="AI5" i="13"/>
  <c r="AJ5" i="13"/>
  <c r="AK5" i="13"/>
  <c r="AL5" i="13"/>
  <c r="AM5" i="13"/>
  <c r="AN5" i="13"/>
  <c r="AD6" i="13"/>
  <c r="AE6" i="13"/>
  <c r="AF6" i="13"/>
  <c r="AG6" i="13"/>
  <c r="AH6" i="13"/>
  <c r="AI6" i="13"/>
  <c r="AJ6" i="13"/>
  <c r="AK6" i="13"/>
  <c r="AL6" i="13"/>
  <c r="AM6" i="13"/>
  <c r="AN6" i="13"/>
  <c r="AD7" i="13"/>
  <c r="AE7" i="13"/>
  <c r="AF7" i="13"/>
  <c r="AG7" i="13"/>
  <c r="AH7" i="13"/>
  <c r="AI7" i="13"/>
  <c r="AJ7" i="13"/>
  <c r="AK7" i="13"/>
  <c r="AL7" i="13"/>
  <c r="AM7" i="13"/>
  <c r="AN7" i="13"/>
  <c r="AD8" i="13"/>
  <c r="AE8" i="13"/>
  <c r="AF8" i="13"/>
  <c r="AG8" i="13"/>
  <c r="AH8" i="13"/>
  <c r="AI8" i="13"/>
  <c r="AJ8" i="13"/>
  <c r="AK8" i="13"/>
  <c r="AL8" i="13"/>
  <c r="AM8" i="13"/>
  <c r="AN8" i="13"/>
  <c r="AD9" i="13"/>
  <c r="AE9" i="13"/>
  <c r="AF9" i="13"/>
  <c r="AG9" i="13"/>
  <c r="AH9" i="13"/>
  <c r="AI9" i="13"/>
  <c r="AJ9" i="13"/>
  <c r="AK9" i="13"/>
  <c r="AL9" i="13"/>
  <c r="AM9" i="13"/>
  <c r="AN9" i="13"/>
  <c r="AD10" i="13"/>
  <c r="AE10" i="13"/>
  <c r="AF10" i="13"/>
  <c r="AG10" i="13"/>
  <c r="AH10" i="13"/>
  <c r="AI10" i="13"/>
  <c r="AJ10" i="13"/>
  <c r="AK10" i="13"/>
  <c r="AL10" i="13"/>
  <c r="AM10" i="13"/>
  <c r="AN10" i="13"/>
  <c r="AD11" i="13"/>
  <c r="AE11" i="13"/>
  <c r="AF11" i="13"/>
  <c r="AG11" i="13"/>
  <c r="AH11" i="13"/>
  <c r="AI11" i="13"/>
  <c r="AJ11" i="13"/>
  <c r="AK11" i="13"/>
  <c r="AL11" i="13"/>
  <c r="AM11" i="13"/>
  <c r="AN11" i="13"/>
  <c r="AD12" i="13"/>
  <c r="AE12" i="13"/>
  <c r="AF12" i="13"/>
  <c r="AG12" i="13"/>
  <c r="AH12" i="13"/>
  <c r="AI12" i="13"/>
  <c r="AJ12" i="13"/>
  <c r="AK12" i="13"/>
  <c r="AL12" i="13"/>
  <c r="AM12" i="13"/>
  <c r="AN12" i="13"/>
  <c r="AD13" i="13"/>
  <c r="AE13" i="13"/>
  <c r="AF13" i="13"/>
  <c r="AG13" i="13"/>
  <c r="AH13" i="13"/>
  <c r="AI13" i="13"/>
  <c r="AJ13" i="13"/>
  <c r="AK13" i="13"/>
  <c r="AL13" i="13"/>
  <c r="AM13" i="13"/>
  <c r="AN13" i="13"/>
  <c r="AD14" i="13"/>
  <c r="AE14" i="13"/>
  <c r="AF14" i="13"/>
  <c r="AG14" i="13"/>
  <c r="AH14" i="13"/>
  <c r="AI14" i="13"/>
  <c r="AJ14" i="13"/>
  <c r="AK14" i="13"/>
  <c r="AL14" i="13"/>
  <c r="AM14" i="13"/>
  <c r="AN14" i="13"/>
  <c r="AD15" i="13"/>
  <c r="AE15" i="13"/>
  <c r="AF15" i="13"/>
  <c r="AG15" i="13"/>
  <c r="AH15" i="13"/>
  <c r="AI15" i="13"/>
  <c r="AJ15" i="13"/>
  <c r="AK15" i="13"/>
  <c r="AL15" i="13"/>
  <c r="AM15" i="13"/>
  <c r="AN15" i="13"/>
  <c r="AD16" i="13"/>
  <c r="AE16" i="13"/>
  <c r="AF16" i="13"/>
  <c r="AG16" i="13"/>
  <c r="AH16" i="13"/>
  <c r="AI16" i="13"/>
  <c r="AJ16" i="13"/>
  <c r="AK16" i="13"/>
  <c r="AL16" i="13"/>
  <c r="AM16" i="13"/>
  <c r="AN16" i="13"/>
  <c r="AD17" i="13"/>
  <c r="AE17" i="13"/>
  <c r="AF17" i="13"/>
  <c r="AG17" i="13"/>
  <c r="AH17" i="13"/>
  <c r="AI17" i="13"/>
  <c r="AJ17" i="13"/>
  <c r="AK17" i="13"/>
  <c r="AL17" i="13"/>
  <c r="AM17" i="13"/>
  <c r="AN17" i="13"/>
  <c r="AD18" i="13"/>
  <c r="AE18" i="13"/>
  <c r="AF18" i="13"/>
  <c r="AG18" i="13"/>
  <c r="AH18" i="13"/>
  <c r="AI18" i="13"/>
  <c r="AJ18" i="13"/>
  <c r="AK18" i="13"/>
  <c r="AL18" i="13"/>
  <c r="AM18" i="13"/>
  <c r="AN18" i="13"/>
  <c r="AD19" i="13"/>
  <c r="AE19" i="13"/>
  <c r="AF19" i="13"/>
  <c r="AG19" i="13"/>
  <c r="AH19" i="13"/>
  <c r="AI19" i="13"/>
  <c r="AJ19" i="13"/>
  <c r="AK19" i="13"/>
  <c r="AL19" i="13"/>
  <c r="AM19" i="13"/>
  <c r="AN19" i="13"/>
  <c r="AD20" i="13"/>
  <c r="AE20" i="13"/>
  <c r="AF20" i="13"/>
  <c r="AG20" i="13"/>
  <c r="AH20" i="13"/>
  <c r="AI20" i="13"/>
  <c r="AJ20" i="13"/>
  <c r="AK20" i="13"/>
  <c r="AL20" i="13"/>
  <c r="AM20" i="13"/>
  <c r="AN20" i="13"/>
  <c r="AD21" i="13"/>
  <c r="AE21" i="13"/>
  <c r="AF21" i="13"/>
  <c r="AG21" i="13"/>
  <c r="AH21" i="13"/>
  <c r="AI21" i="13"/>
  <c r="AJ21" i="13"/>
  <c r="AK21" i="13"/>
  <c r="AL21" i="13"/>
  <c r="AM21" i="13"/>
  <c r="AN21" i="13"/>
  <c r="AD22" i="13"/>
  <c r="AE22" i="13"/>
  <c r="AF22" i="13"/>
  <c r="AG22" i="13"/>
  <c r="AH22" i="13"/>
  <c r="AI22" i="13"/>
  <c r="AJ22" i="13"/>
  <c r="AK22" i="13"/>
  <c r="AL22" i="13"/>
  <c r="AM22" i="13"/>
  <c r="AN22" i="13"/>
  <c r="AD23" i="13"/>
  <c r="AE23" i="13"/>
  <c r="AF23" i="13"/>
  <c r="AG23" i="13"/>
  <c r="AH23" i="13"/>
  <c r="AI23" i="13"/>
  <c r="AJ23" i="13"/>
  <c r="AK23" i="13"/>
  <c r="AL23" i="13"/>
  <c r="AM23" i="13"/>
  <c r="AN23" i="13"/>
  <c r="AD24" i="13"/>
  <c r="AE24" i="13"/>
  <c r="AF24" i="13"/>
  <c r="AG24" i="13"/>
  <c r="AH24" i="13"/>
  <c r="AI24" i="13"/>
  <c r="AJ24" i="13"/>
  <c r="AK24" i="13"/>
  <c r="AL24" i="13"/>
  <c r="AM24" i="13"/>
  <c r="AN24" i="13"/>
  <c r="AD25" i="13"/>
  <c r="AE25" i="13"/>
  <c r="AF25" i="13"/>
  <c r="AG25" i="13"/>
  <c r="AH25" i="13"/>
  <c r="AI25" i="13"/>
  <c r="AJ25" i="13"/>
  <c r="AK25" i="13"/>
  <c r="AL25" i="13"/>
  <c r="AM25" i="13"/>
  <c r="AN25" i="13"/>
  <c r="AD26" i="13"/>
  <c r="AE26" i="13"/>
  <c r="AF26" i="13"/>
  <c r="AG26" i="13"/>
  <c r="AH26" i="13"/>
  <c r="AI26" i="13"/>
  <c r="AJ26" i="13"/>
  <c r="AK26" i="13"/>
  <c r="AL26" i="13"/>
  <c r="AM26" i="13"/>
  <c r="AN26" i="13"/>
  <c r="AD27" i="13"/>
  <c r="AE27" i="13"/>
  <c r="AF27" i="13"/>
  <c r="AG27" i="13"/>
  <c r="AH27" i="13"/>
  <c r="AI27" i="13"/>
  <c r="AJ27" i="13"/>
  <c r="AK27" i="13"/>
  <c r="AL27" i="13"/>
  <c r="AM27" i="13"/>
  <c r="AN27" i="13"/>
  <c r="AD28" i="13"/>
  <c r="AE28" i="13"/>
  <c r="AF28" i="13"/>
  <c r="AG28" i="13"/>
  <c r="AH28" i="13"/>
  <c r="AI28" i="13"/>
  <c r="AJ28" i="13"/>
  <c r="AK28" i="13"/>
  <c r="AL28" i="13"/>
  <c r="AM28" i="13"/>
  <c r="AN28" i="13"/>
  <c r="AD29" i="13"/>
  <c r="AE29" i="13"/>
  <c r="AF29" i="13"/>
  <c r="AG29" i="13"/>
  <c r="AH29" i="13"/>
  <c r="AI29" i="13"/>
  <c r="AJ29" i="13"/>
  <c r="AK29" i="13"/>
  <c r="AL29" i="13"/>
  <c r="AM29" i="13"/>
  <c r="AN29" i="13"/>
  <c r="AD30" i="13"/>
  <c r="AE30" i="13"/>
  <c r="AF30" i="13"/>
  <c r="AG30" i="13"/>
  <c r="AH30" i="13"/>
  <c r="AI30" i="13"/>
  <c r="AJ30" i="13"/>
  <c r="AK30" i="13"/>
  <c r="AL30" i="13"/>
  <c r="AM30" i="13"/>
  <c r="AN30" i="13"/>
  <c r="AD31" i="13"/>
  <c r="AE31" i="13"/>
  <c r="AF31" i="13"/>
  <c r="AG31" i="13"/>
  <c r="AH31" i="13"/>
  <c r="AI31" i="13"/>
  <c r="AJ31" i="13"/>
  <c r="AK31" i="13"/>
  <c r="AL31" i="13"/>
  <c r="AM31" i="13"/>
  <c r="AN31" i="13"/>
  <c r="AD32" i="13"/>
  <c r="AE32" i="13"/>
  <c r="AF32" i="13"/>
  <c r="AG32" i="13"/>
  <c r="AH32" i="13"/>
  <c r="AI32" i="13"/>
  <c r="AJ32" i="13"/>
  <c r="AK32" i="13"/>
  <c r="AL32" i="13"/>
  <c r="AM32" i="13"/>
  <c r="AN32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" i="1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C23" i="4" l="1"/>
  <c r="C26" i="4"/>
  <c r="C32" i="4"/>
  <c r="C33" i="4"/>
  <c r="C38" i="4"/>
  <c r="C2" i="4"/>
  <c r="F2" i="2" s="1"/>
  <c r="C3" i="4"/>
  <c r="C4" i="4"/>
  <c r="C5" i="4"/>
  <c r="C6" i="4"/>
  <c r="C7" i="4"/>
  <c r="C8" i="4"/>
  <c r="C9" i="4"/>
  <c r="C10" i="4"/>
  <c r="C13" i="4"/>
  <c r="C15" i="4"/>
  <c r="C16" i="4"/>
  <c r="C18" i="4"/>
  <c r="C34" i="4"/>
  <c r="C44" i="4"/>
  <c r="C11" i="4"/>
  <c r="C51" i="4"/>
  <c r="C29" i="4"/>
  <c r="C53" i="4"/>
  <c r="C49" i="4"/>
  <c r="C14" i="4"/>
  <c r="C17" i="4"/>
  <c r="C47" i="4"/>
  <c r="C19" i="4"/>
  <c r="C48" i="4"/>
  <c r="C45" i="4"/>
  <c r="C12" i="4"/>
  <c r="C52" i="4"/>
  <c r="C30" i="4"/>
  <c r="C24" i="4"/>
  <c r="C54" i="4"/>
  <c r="C20" i="4"/>
  <c r="C21" i="4"/>
  <c r="C22" i="4"/>
  <c r="C50" i="4"/>
  <c r="C25" i="4"/>
  <c r="C28" i="4"/>
  <c r="C27" i="4"/>
  <c r="C31" i="4"/>
  <c r="C35" i="4"/>
  <c r="C36" i="4"/>
  <c r="C37" i="4"/>
  <c r="C39" i="4"/>
  <c r="C40" i="4"/>
  <c r="C41" i="4"/>
  <c r="C42" i="4"/>
  <c r="C43" i="4"/>
  <c r="C46" i="4"/>
  <c r="F3" i="2" l="1"/>
  <c r="F15" i="2"/>
  <c r="F27" i="2"/>
  <c r="F39" i="2"/>
  <c r="F51" i="2"/>
  <c r="F63" i="2"/>
  <c r="F75" i="2"/>
  <c r="F87" i="2"/>
  <c r="F99" i="2"/>
  <c r="F111" i="2"/>
  <c r="F123" i="2"/>
  <c r="F135" i="2"/>
  <c r="F147" i="2"/>
  <c r="F159" i="2"/>
  <c r="F171" i="2"/>
  <c r="F183" i="2"/>
  <c r="F195" i="2"/>
  <c r="F207" i="2"/>
  <c r="F219" i="2"/>
  <c r="F231" i="2"/>
  <c r="F243" i="2"/>
  <c r="F255" i="2"/>
  <c r="F267" i="2"/>
  <c r="F279" i="2"/>
  <c r="F291" i="2"/>
  <c r="F303" i="2"/>
  <c r="F315" i="2"/>
  <c r="F327" i="2"/>
  <c r="F339" i="2"/>
  <c r="F351" i="2"/>
  <c r="F363" i="2"/>
  <c r="F375" i="2"/>
  <c r="F387" i="2"/>
  <c r="F399" i="2"/>
  <c r="F411" i="2"/>
  <c r="F423" i="2"/>
  <c r="F435" i="2"/>
  <c r="F447" i="2"/>
  <c r="F459" i="2"/>
  <c r="F471" i="2"/>
  <c r="F483" i="2"/>
  <c r="F495" i="2"/>
  <c r="F507" i="2"/>
  <c r="F519" i="2"/>
  <c r="F531" i="2"/>
  <c r="F543" i="2"/>
  <c r="F555" i="2"/>
  <c r="F567" i="2"/>
  <c r="F579" i="2"/>
  <c r="F591" i="2"/>
  <c r="F603" i="2"/>
  <c r="F615" i="2"/>
  <c r="F627" i="2"/>
  <c r="F639" i="2"/>
  <c r="F651" i="2"/>
  <c r="F4" i="2"/>
  <c r="F16" i="2"/>
  <c r="F28" i="2"/>
  <c r="F40" i="2"/>
  <c r="F52" i="2"/>
  <c r="F64" i="2"/>
  <c r="F76" i="2"/>
  <c r="F88" i="2"/>
  <c r="F100" i="2"/>
  <c r="F112" i="2"/>
  <c r="F124" i="2"/>
  <c r="F136" i="2"/>
  <c r="F148" i="2"/>
  <c r="F160" i="2"/>
  <c r="F172" i="2"/>
  <c r="F184" i="2"/>
  <c r="F196" i="2"/>
  <c r="F208" i="2"/>
  <c r="F220" i="2"/>
  <c r="F232" i="2"/>
  <c r="F244" i="2"/>
  <c r="F256" i="2"/>
  <c r="F268" i="2"/>
  <c r="F280" i="2"/>
  <c r="F292" i="2"/>
  <c r="F304" i="2"/>
  <c r="F316" i="2"/>
  <c r="F328" i="2"/>
  <c r="F340" i="2"/>
  <c r="F352" i="2"/>
  <c r="F5" i="2"/>
  <c r="F19" i="2"/>
  <c r="F33" i="2"/>
  <c r="F47" i="2"/>
  <c r="F6" i="2"/>
  <c r="F20" i="2"/>
  <c r="F34" i="2"/>
  <c r="F48" i="2"/>
  <c r="F62" i="2"/>
  <c r="F78" i="2"/>
  <c r="F92" i="2"/>
  <c r="F106" i="2"/>
  <c r="F120" i="2"/>
  <c r="F134" i="2"/>
  <c r="F150" i="2"/>
  <c r="F164" i="2"/>
  <c r="F178" i="2"/>
  <c r="F192" i="2"/>
  <c r="F206" i="2"/>
  <c r="F222" i="2"/>
  <c r="F236" i="2"/>
  <c r="F250" i="2"/>
  <c r="F264" i="2"/>
  <c r="F278" i="2"/>
  <c r="F294" i="2"/>
  <c r="F308" i="2"/>
  <c r="F322" i="2"/>
  <c r="F336" i="2"/>
  <c r="F350" i="2"/>
  <c r="F365" i="2"/>
  <c r="F378" i="2"/>
  <c r="F391" i="2"/>
  <c r="F404" i="2"/>
  <c r="F417" i="2"/>
  <c r="F430" i="2"/>
  <c r="F443" i="2"/>
  <c r="F456" i="2"/>
  <c r="F469" i="2"/>
  <c r="F482" i="2"/>
  <c r="F496" i="2"/>
  <c r="F509" i="2"/>
  <c r="F522" i="2"/>
  <c r="F535" i="2"/>
  <c r="F548" i="2"/>
  <c r="F561" i="2"/>
  <c r="F574" i="2"/>
  <c r="F587" i="2"/>
  <c r="F600" i="2"/>
  <c r="F613" i="2"/>
  <c r="F626" i="2"/>
  <c r="F640" i="2"/>
  <c r="F653" i="2"/>
  <c r="F7" i="2"/>
  <c r="F21" i="2"/>
  <c r="F35" i="2"/>
  <c r="F49" i="2"/>
  <c r="F65" i="2"/>
  <c r="F79" i="2"/>
  <c r="F93" i="2"/>
  <c r="F107" i="2"/>
  <c r="F121" i="2"/>
  <c r="F137" i="2"/>
  <c r="F151" i="2"/>
  <c r="F165" i="2"/>
  <c r="F179" i="2"/>
  <c r="F193" i="2"/>
  <c r="F209" i="2"/>
  <c r="F223" i="2"/>
  <c r="F237" i="2"/>
  <c r="F251" i="2"/>
  <c r="F265" i="2"/>
  <c r="F281" i="2"/>
  <c r="F295" i="2"/>
  <c r="F309" i="2"/>
  <c r="F323" i="2"/>
  <c r="F337" i="2"/>
  <c r="F353" i="2"/>
  <c r="F366" i="2"/>
  <c r="F379" i="2"/>
  <c r="F392" i="2"/>
  <c r="F405" i="2"/>
  <c r="F418" i="2"/>
  <c r="F431" i="2"/>
  <c r="F444" i="2"/>
  <c r="F457" i="2"/>
  <c r="F470" i="2"/>
  <c r="F484" i="2"/>
  <c r="F497" i="2"/>
  <c r="F510" i="2"/>
  <c r="F8" i="2"/>
  <c r="F25" i="2"/>
  <c r="F44" i="2"/>
  <c r="F61" i="2"/>
  <c r="F81" i="2"/>
  <c r="F97" i="2"/>
  <c r="F115" i="2"/>
  <c r="F131" i="2"/>
  <c r="F149" i="2"/>
  <c r="F167" i="2"/>
  <c r="F185" i="2"/>
  <c r="F201" i="2"/>
  <c r="F217" i="2"/>
  <c r="F235" i="2"/>
  <c r="F253" i="2"/>
  <c r="F271" i="2"/>
  <c r="F287" i="2"/>
  <c r="F305" i="2"/>
  <c r="F321" i="2"/>
  <c r="F341" i="2"/>
  <c r="F357" i="2"/>
  <c r="F372" i="2"/>
  <c r="F388" i="2"/>
  <c r="F403" i="2"/>
  <c r="F420" i="2"/>
  <c r="F436" i="2"/>
  <c r="F451" i="2"/>
  <c r="F466" i="2"/>
  <c r="F481" i="2"/>
  <c r="F499" i="2"/>
  <c r="F514" i="2"/>
  <c r="F528" i="2"/>
  <c r="F542" i="2"/>
  <c r="F557" i="2"/>
  <c r="F571" i="2"/>
  <c r="F585" i="2"/>
  <c r="F599" i="2"/>
  <c r="F614" i="2"/>
  <c r="F629" i="2"/>
  <c r="F643" i="2"/>
  <c r="F657" i="2"/>
  <c r="F30" i="2"/>
  <c r="F310" i="2"/>
  <c r="F393" i="2"/>
  <c r="F439" i="2"/>
  <c r="F487" i="2"/>
  <c r="F517" i="2"/>
  <c r="F546" i="2"/>
  <c r="F575" i="2"/>
  <c r="F604" i="2"/>
  <c r="F632" i="2"/>
  <c r="F660" i="2"/>
  <c r="F31" i="2"/>
  <c r="F139" i="2"/>
  <c r="F205" i="2"/>
  <c r="F259" i="2"/>
  <c r="F311" i="2"/>
  <c r="F361" i="2"/>
  <c r="F409" i="2"/>
  <c r="F455" i="2"/>
  <c r="F488" i="2"/>
  <c r="F533" i="2"/>
  <c r="F590" i="2"/>
  <c r="F647" i="2"/>
  <c r="F13" i="2"/>
  <c r="F104" i="2"/>
  <c r="F174" i="2"/>
  <c r="F242" i="2"/>
  <c r="F330" i="2"/>
  <c r="F395" i="2"/>
  <c r="F458" i="2"/>
  <c r="F520" i="2"/>
  <c r="F563" i="2"/>
  <c r="F620" i="2"/>
  <c r="F9" i="2"/>
  <c r="F26" i="2"/>
  <c r="F45" i="2"/>
  <c r="F66" i="2"/>
  <c r="F82" i="2"/>
  <c r="F98" i="2"/>
  <c r="F116" i="2"/>
  <c r="F132" i="2"/>
  <c r="F152" i="2"/>
  <c r="F168" i="2"/>
  <c r="F186" i="2"/>
  <c r="F202" i="2"/>
  <c r="F218" i="2"/>
  <c r="F238" i="2"/>
  <c r="F254" i="2"/>
  <c r="F272" i="2"/>
  <c r="F288" i="2"/>
  <c r="F306" i="2"/>
  <c r="F324" i="2"/>
  <c r="F342" i="2"/>
  <c r="F358" i="2"/>
  <c r="F373" i="2"/>
  <c r="F389" i="2"/>
  <c r="F406" i="2"/>
  <c r="F421" i="2"/>
  <c r="F437" i="2"/>
  <c r="F452" i="2"/>
  <c r="F467" i="2"/>
  <c r="F485" i="2"/>
  <c r="F500" i="2"/>
  <c r="F515" i="2"/>
  <c r="F529" i="2"/>
  <c r="F544" i="2"/>
  <c r="F558" i="2"/>
  <c r="F572" i="2"/>
  <c r="F586" i="2"/>
  <c r="F601" i="2"/>
  <c r="F616" i="2"/>
  <c r="F630" i="2"/>
  <c r="F644" i="2"/>
  <c r="F658" i="2"/>
  <c r="F10" i="2"/>
  <c r="F29" i="2"/>
  <c r="F46" i="2"/>
  <c r="F67" i="2"/>
  <c r="F83" i="2"/>
  <c r="F101" i="2"/>
  <c r="F117" i="2"/>
  <c r="F133" i="2"/>
  <c r="F153" i="2"/>
  <c r="F169" i="2"/>
  <c r="F187" i="2"/>
  <c r="F203" i="2"/>
  <c r="F221" i="2"/>
  <c r="F239" i="2"/>
  <c r="F257" i="2"/>
  <c r="F273" i="2"/>
  <c r="F289" i="2"/>
  <c r="F307" i="2"/>
  <c r="F325" i="2"/>
  <c r="F343" i="2"/>
  <c r="F359" i="2"/>
  <c r="F374" i="2"/>
  <c r="F390" i="2"/>
  <c r="F407" i="2"/>
  <c r="F422" i="2"/>
  <c r="F438" i="2"/>
  <c r="F453" i="2"/>
  <c r="F468" i="2"/>
  <c r="F486" i="2"/>
  <c r="F501" i="2"/>
  <c r="F516" i="2"/>
  <c r="F530" i="2"/>
  <c r="F545" i="2"/>
  <c r="F559" i="2"/>
  <c r="F573" i="2"/>
  <c r="F588" i="2"/>
  <c r="F602" i="2"/>
  <c r="F617" i="2"/>
  <c r="F631" i="2"/>
  <c r="F645" i="2"/>
  <c r="F659" i="2"/>
  <c r="F11" i="2"/>
  <c r="F50" i="2"/>
  <c r="F68" i="2"/>
  <c r="F84" i="2"/>
  <c r="F102" i="2"/>
  <c r="F118" i="2"/>
  <c r="F138" i="2"/>
  <c r="F154" i="2"/>
  <c r="F170" i="2"/>
  <c r="F188" i="2"/>
  <c r="F204" i="2"/>
  <c r="F224" i="2"/>
  <c r="F240" i="2"/>
  <c r="F258" i="2"/>
  <c r="F274" i="2"/>
  <c r="F290" i="2"/>
  <c r="F326" i="2"/>
  <c r="F344" i="2"/>
  <c r="F360" i="2"/>
  <c r="F376" i="2"/>
  <c r="F408" i="2"/>
  <c r="F424" i="2"/>
  <c r="F454" i="2"/>
  <c r="F472" i="2"/>
  <c r="F502" i="2"/>
  <c r="F532" i="2"/>
  <c r="F560" i="2"/>
  <c r="F589" i="2"/>
  <c r="F618" i="2"/>
  <c r="F646" i="2"/>
  <c r="F12" i="2"/>
  <c r="F53" i="2"/>
  <c r="F69" i="2"/>
  <c r="F85" i="2"/>
  <c r="F103" i="2"/>
  <c r="F119" i="2"/>
  <c r="F155" i="2"/>
  <c r="F173" i="2"/>
  <c r="F189" i="2"/>
  <c r="F225" i="2"/>
  <c r="F241" i="2"/>
  <c r="F275" i="2"/>
  <c r="F293" i="2"/>
  <c r="F329" i="2"/>
  <c r="F345" i="2"/>
  <c r="F377" i="2"/>
  <c r="F394" i="2"/>
  <c r="F425" i="2"/>
  <c r="F440" i="2"/>
  <c r="F473" i="2"/>
  <c r="F503" i="2"/>
  <c r="F518" i="2"/>
  <c r="F547" i="2"/>
  <c r="F562" i="2"/>
  <c r="F576" i="2"/>
  <c r="F605" i="2"/>
  <c r="F619" i="2"/>
  <c r="F633" i="2"/>
  <c r="F661" i="2"/>
  <c r="F32" i="2"/>
  <c r="F54" i="2"/>
  <c r="F70" i="2"/>
  <c r="F86" i="2"/>
  <c r="F122" i="2"/>
  <c r="F140" i="2"/>
  <c r="F156" i="2"/>
  <c r="F190" i="2"/>
  <c r="F210" i="2"/>
  <c r="F226" i="2"/>
  <c r="F260" i="2"/>
  <c r="F276" i="2"/>
  <c r="F296" i="2"/>
  <c r="F312" i="2"/>
  <c r="F346" i="2"/>
  <c r="F362" i="2"/>
  <c r="F380" i="2"/>
  <c r="F410" i="2"/>
  <c r="F426" i="2"/>
  <c r="F441" i="2"/>
  <c r="F474" i="2"/>
  <c r="F489" i="2"/>
  <c r="F504" i="2"/>
  <c r="F534" i="2"/>
  <c r="F549" i="2"/>
  <c r="F577" i="2"/>
  <c r="F592" i="2"/>
  <c r="F606" i="2"/>
  <c r="F634" i="2"/>
  <c r="F14" i="2"/>
  <c r="F55" i="2"/>
  <c r="F89" i="2"/>
  <c r="F125" i="2"/>
  <c r="F157" i="2"/>
  <c r="F191" i="2"/>
  <c r="F227" i="2"/>
  <c r="F261" i="2"/>
  <c r="F297" i="2"/>
  <c r="F331" i="2"/>
  <c r="F364" i="2"/>
  <c r="F396" i="2"/>
  <c r="F427" i="2"/>
  <c r="F460" i="2"/>
  <c r="F490" i="2"/>
  <c r="F521" i="2"/>
  <c r="F550" i="2"/>
  <c r="F578" i="2"/>
  <c r="F607" i="2"/>
  <c r="F635" i="2"/>
  <c r="F656" i="2"/>
  <c r="F57" i="2"/>
  <c r="F398" i="2"/>
  <c r="F552" i="2"/>
  <c r="F637" i="2"/>
  <c r="F58" i="2"/>
  <c r="F198" i="2"/>
  <c r="F300" i="2"/>
  <c r="F400" i="2"/>
  <c r="F525" i="2"/>
  <c r="F638" i="2"/>
  <c r="F59" i="2"/>
  <c r="F269" i="2"/>
  <c r="F401" i="2"/>
  <c r="F526" i="2"/>
  <c r="F611" i="2"/>
  <c r="F60" i="2"/>
  <c r="F200" i="2"/>
  <c r="F302" i="2"/>
  <c r="F434" i="2"/>
  <c r="F527" i="2"/>
  <c r="F642" i="2"/>
  <c r="F71" i="2"/>
  <c r="F245" i="2"/>
  <c r="F347" i="2"/>
  <c r="F475" i="2"/>
  <c r="F593" i="2"/>
  <c r="F72" i="2"/>
  <c r="F212" i="2"/>
  <c r="F348" i="2"/>
  <c r="F476" i="2"/>
  <c r="F594" i="2"/>
  <c r="F73" i="2"/>
  <c r="F213" i="2"/>
  <c r="F317" i="2"/>
  <c r="F446" i="2"/>
  <c r="F538" i="2"/>
  <c r="F650" i="2"/>
  <c r="F74" i="2"/>
  <c r="F248" i="2"/>
  <c r="F384" i="2"/>
  <c r="F478" i="2"/>
  <c r="F568" i="2"/>
  <c r="F42" i="2"/>
  <c r="F181" i="2"/>
  <c r="F285" i="2"/>
  <c r="F416" i="2"/>
  <c r="F540" i="2"/>
  <c r="F654" i="2"/>
  <c r="F80" i="2"/>
  <c r="F252" i="2"/>
  <c r="F386" i="2"/>
  <c r="F513" i="2"/>
  <c r="F628" i="2"/>
  <c r="F17" i="2"/>
  <c r="F56" i="2"/>
  <c r="F90" i="2"/>
  <c r="F126" i="2"/>
  <c r="F158" i="2"/>
  <c r="F194" i="2"/>
  <c r="F228" i="2"/>
  <c r="F262" i="2"/>
  <c r="F298" i="2"/>
  <c r="F332" i="2"/>
  <c r="F367" i="2"/>
  <c r="F397" i="2"/>
  <c r="F428" i="2"/>
  <c r="F461" i="2"/>
  <c r="F491" i="2"/>
  <c r="F523" i="2"/>
  <c r="F551" i="2"/>
  <c r="F580" i="2"/>
  <c r="F608" i="2"/>
  <c r="F636" i="2"/>
  <c r="F662" i="2"/>
  <c r="F18" i="2"/>
  <c r="F91" i="2"/>
  <c r="F127" i="2"/>
  <c r="F161" i="2"/>
  <c r="F197" i="2"/>
  <c r="F229" i="2"/>
  <c r="F263" i="2"/>
  <c r="F299" i="2"/>
  <c r="F333" i="2"/>
  <c r="F368" i="2"/>
  <c r="F429" i="2"/>
  <c r="F462" i="2"/>
  <c r="F492" i="2"/>
  <c r="F524" i="2"/>
  <c r="F581" i="2"/>
  <c r="F609" i="2"/>
  <c r="F22" i="2"/>
  <c r="F94" i="2"/>
  <c r="F128" i="2"/>
  <c r="F162" i="2"/>
  <c r="F230" i="2"/>
  <c r="F266" i="2"/>
  <c r="F334" i="2"/>
  <c r="F369" i="2"/>
  <c r="F432" i="2"/>
  <c r="F463" i="2"/>
  <c r="F493" i="2"/>
  <c r="F553" i="2"/>
  <c r="F582" i="2"/>
  <c r="F610" i="2"/>
  <c r="F23" i="2"/>
  <c r="F95" i="2"/>
  <c r="F129" i="2"/>
  <c r="F163" i="2"/>
  <c r="F199" i="2"/>
  <c r="F233" i="2"/>
  <c r="F301" i="2"/>
  <c r="F335" i="2"/>
  <c r="F370" i="2"/>
  <c r="F433" i="2"/>
  <c r="F464" i="2"/>
  <c r="F494" i="2"/>
  <c r="F554" i="2"/>
  <c r="F583" i="2"/>
  <c r="F641" i="2"/>
  <c r="F24" i="2"/>
  <c r="F96" i="2"/>
  <c r="F130" i="2"/>
  <c r="F166" i="2"/>
  <c r="F234" i="2"/>
  <c r="F270" i="2"/>
  <c r="F338" i="2"/>
  <c r="F371" i="2"/>
  <c r="F402" i="2"/>
  <c r="F465" i="2"/>
  <c r="F498" i="2"/>
  <c r="F556" i="2"/>
  <c r="F584" i="2"/>
  <c r="F612" i="2"/>
  <c r="F36" i="2"/>
  <c r="F105" i="2"/>
  <c r="F141" i="2"/>
  <c r="F175" i="2"/>
  <c r="F211" i="2"/>
  <c r="F277" i="2"/>
  <c r="F313" i="2"/>
  <c r="F381" i="2"/>
  <c r="F412" i="2"/>
  <c r="F442" i="2"/>
  <c r="F505" i="2"/>
  <c r="F536" i="2"/>
  <c r="F564" i="2"/>
  <c r="F621" i="2"/>
  <c r="F648" i="2"/>
  <c r="F37" i="2"/>
  <c r="F108" i="2"/>
  <c r="F142" i="2"/>
  <c r="F176" i="2"/>
  <c r="F246" i="2"/>
  <c r="F282" i="2"/>
  <c r="F314" i="2"/>
  <c r="F382" i="2"/>
  <c r="F413" i="2"/>
  <c r="F445" i="2"/>
  <c r="F506" i="2"/>
  <c r="F537" i="2"/>
  <c r="F565" i="2"/>
  <c r="F622" i="2"/>
  <c r="F649" i="2"/>
  <c r="F38" i="2"/>
  <c r="F109" i="2"/>
  <c r="F143" i="2"/>
  <c r="F177" i="2"/>
  <c r="F247" i="2"/>
  <c r="F283" i="2"/>
  <c r="F349" i="2"/>
  <c r="F383" i="2"/>
  <c r="F414" i="2"/>
  <c r="F477" i="2"/>
  <c r="F508" i="2"/>
  <c r="F566" i="2"/>
  <c r="F595" i="2"/>
  <c r="F623" i="2"/>
  <c r="F41" i="2"/>
  <c r="F110" i="2"/>
  <c r="F144" i="2"/>
  <c r="F180" i="2"/>
  <c r="F214" i="2"/>
  <c r="F284" i="2"/>
  <c r="F318" i="2"/>
  <c r="F354" i="2"/>
  <c r="F415" i="2"/>
  <c r="F448" i="2"/>
  <c r="F511" i="2"/>
  <c r="F539" i="2"/>
  <c r="F596" i="2"/>
  <c r="F624" i="2"/>
  <c r="F652" i="2"/>
  <c r="F77" i="2"/>
  <c r="F113" i="2"/>
  <c r="F145" i="2"/>
  <c r="F215" i="2"/>
  <c r="F249" i="2"/>
  <c r="F319" i="2"/>
  <c r="F355" i="2"/>
  <c r="F385" i="2"/>
  <c r="F449" i="2"/>
  <c r="F479" i="2"/>
  <c r="F512" i="2"/>
  <c r="F569" i="2"/>
  <c r="F597" i="2"/>
  <c r="F625" i="2"/>
  <c r="F43" i="2"/>
  <c r="F114" i="2"/>
  <c r="F146" i="2"/>
  <c r="F182" i="2"/>
  <c r="F216" i="2"/>
  <c r="F286" i="2"/>
  <c r="F320" i="2"/>
  <c r="F356" i="2"/>
  <c r="F419" i="2"/>
  <c r="F450" i="2"/>
  <c r="F480" i="2"/>
  <c r="F541" i="2"/>
  <c r="F570" i="2"/>
  <c r="F598" i="2"/>
  <c r="F655" i="2"/>
  <c r="D2" i="7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2" i="4"/>
</calcChain>
</file>

<file path=xl/sharedStrings.xml><?xml version="1.0" encoding="utf-8"?>
<sst xmlns="http://schemas.openxmlformats.org/spreadsheetml/2006/main" count="3569" uniqueCount="711">
  <si>
    <t>Famiglia</t>
  </si>
  <si>
    <t>Quantità</t>
  </si>
  <si>
    <t>Percentuale</t>
  </si>
  <si>
    <t>Rottame ott. misto</t>
  </si>
  <si>
    <t>Tornitura Euro/pb3</t>
  </si>
  <si>
    <t>Sfridi/Spezzoni Euro/Pb3</t>
  </si>
  <si>
    <t>Pani Ot Euro</t>
  </si>
  <si>
    <t>Rame</t>
  </si>
  <si>
    <t>Zinco</t>
  </si>
  <si>
    <t>Piombo</t>
  </si>
  <si>
    <t>Tornitura N.B.</t>
  </si>
  <si>
    <t>Sfridi/Spezzoni N.B.</t>
  </si>
  <si>
    <t>Rame Catodi</t>
  </si>
  <si>
    <t>libero</t>
  </si>
  <si>
    <t>Totale</t>
  </si>
  <si>
    <t>Granulato Cu 99</t>
  </si>
  <si>
    <t>Tornitura Cz 132</t>
  </si>
  <si>
    <t>Sfridi/Spezzoni Cz132</t>
  </si>
  <si>
    <t>Prolega CU-AS</t>
  </si>
  <si>
    <t>Sfridi/Spezzoni LFB-CZLL-OT60/40</t>
  </si>
  <si>
    <t>Tornitura LFB-CZLL-OT60/40</t>
  </si>
  <si>
    <t>Prolega CU-B</t>
  </si>
  <si>
    <t>Prolega CU-SN</t>
  </si>
  <si>
    <t>Stagno</t>
  </si>
  <si>
    <t>Ritagli Ot63-70</t>
  </si>
  <si>
    <t>Lastra stagnata</t>
  </si>
  <si>
    <t>Sfridi/Spezzoni CZA25-26</t>
  </si>
  <si>
    <t>Tornitura CZA25-26</t>
  </si>
  <si>
    <t>Ritagli Ot85-90</t>
  </si>
  <si>
    <t>Prolega CU-FE</t>
  </si>
  <si>
    <t>Alluminio</t>
  </si>
  <si>
    <t>Prolega CU-AL</t>
  </si>
  <si>
    <t>Prolega CU-P</t>
  </si>
  <si>
    <t>Sfridi/Spezzoni SYD</t>
  </si>
  <si>
    <t>Tornitura SYD</t>
  </si>
  <si>
    <t>Prolega CU-MN</t>
  </si>
  <si>
    <t>Prolega CU-SI</t>
  </si>
  <si>
    <t>Sfridi/Spezzoni 713R</t>
  </si>
  <si>
    <t>Tornitura 713R</t>
  </si>
  <si>
    <t>Prolega CU-Altro</t>
  </si>
  <si>
    <t>Tornitura SIBRALL</t>
  </si>
  <si>
    <t>Sfrdi/Spezzoni SIBRASS</t>
  </si>
  <si>
    <t>resa</t>
  </si>
  <si>
    <t>Articolo</t>
  </si>
  <si>
    <t>Descrizione</t>
  </si>
  <si>
    <t>Quantita</t>
  </si>
  <si>
    <t>lega</t>
  </si>
  <si>
    <t>BIL01330</t>
  </si>
  <si>
    <t>Billette Euro-HS Diam. 330 CW617N</t>
  </si>
  <si>
    <t>01</t>
  </si>
  <si>
    <t>BIL02210</t>
  </si>
  <si>
    <t>Billette Prf.Stp. Diam. 210</t>
  </si>
  <si>
    <t>02</t>
  </si>
  <si>
    <t>BIL02330</t>
  </si>
  <si>
    <t>Billette Prf.Stp. Diam. 330 CW612N</t>
  </si>
  <si>
    <t>BIL04210</t>
  </si>
  <si>
    <t>Billette MS Pb2 Diam. 210</t>
  </si>
  <si>
    <t>04</t>
  </si>
  <si>
    <t>BIL04330</t>
  </si>
  <si>
    <t>Billette MS Pb2 Diam. 330 CW617N</t>
  </si>
  <si>
    <t>BIL05210</t>
  </si>
  <si>
    <t>Billette Q Q B Diam. 210</t>
  </si>
  <si>
    <t>05</t>
  </si>
  <si>
    <t>BIL05330</t>
  </si>
  <si>
    <t>Billette Q Q B Diam. 330 CW608N</t>
  </si>
  <si>
    <t>BIL07210</t>
  </si>
  <si>
    <t>Billette 39 Pb3 Diam. 210</t>
  </si>
  <si>
    <t>07</t>
  </si>
  <si>
    <t>BIL07330</t>
  </si>
  <si>
    <t>Billette 39 Pb3 Diam. 330 CW614N</t>
  </si>
  <si>
    <t>BIL08210</t>
  </si>
  <si>
    <t>Billette CZ 132 Diam. 210</t>
  </si>
  <si>
    <t>08</t>
  </si>
  <si>
    <t>BIL08330</t>
  </si>
  <si>
    <t>Billette CZ 132 Diam. 330 CW602N</t>
  </si>
  <si>
    <t>BIL09210</t>
  </si>
  <si>
    <t>Billette Euro Diam. 210</t>
  </si>
  <si>
    <t>09</t>
  </si>
  <si>
    <t>BIL09330</t>
  </si>
  <si>
    <t>Billette Euro Diam. 330 CW617N</t>
  </si>
  <si>
    <t>BIL12210</t>
  </si>
  <si>
    <t>Billette FAB Diam. 210</t>
  </si>
  <si>
    <t>12</t>
  </si>
  <si>
    <t>BIL12330</t>
  </si>
  <si>
    <t>Billette FAB Diam. 330 CW617N</t>
  </si>
  <si>
    <t>BIL13210</t>
  </si>
  <si>
    <t>Billette GSM Diam. 210</t>
  </si>
  <si>
    <t>13</t>
  </si>
  <si>
    <t>BIL13330</t>
  </si>
  <si>
    <t>Billette GSM Diam. 330 CW612N</t>
  </si>
  <si>
    <t>BIL14210</t>
  </si>
  <si>
    <t>Billette CZ-LL Diam. 210</t>
  </si>
  <si>
    <t>14</t>
  </si>
  <si>
    <t>BIL14330</t>
  </si>
  <si>
    <t>Billette CZ-LL Diam. 330 CW511L</t>
  </si>
  <si>
    <t>BIL15330</t>
  </si>
  <si>
    <t>Billette CZA25 Diam. 330 CW625N</t>
  </si>
  <si>
    <t>15</t>
  </si>
  <si>
    <t>BIL16330</t>
  </si>
  <si>
    <t>Billette CZA26L Diam. 330 CW626N</t>
  </si>
  <si>
    <t>16</t>
  </si>
  <si>
    <t>BIL18330</t>
  </si>
  <si>
    <t>Billette 37P Diam. 330 C27451</t>
  </si>
  <si>
    <t>18</t>
  </si>
  <si>
    <t>BIL19330</t>
  </si>
  <si>
    <t>Billette SYD Diam. 330 CW725R</t>
  </si>
  <si>
    <t>19</t>
  </si>
  <si>
    <t>BIL20330</t>
  </si>
  <si>
    <t>Billette NLB Diam. 330</t>
  </si>
  <si>
    <t>20</t>
  </si>
  <si>
    <t>BIL21210</t>
  </si>
  <si>
    <t>Billette 36 Pb3 Diam. 210</t>
  </si>
  <si>
    <t>21</t>
  </si>
  <si>
    <t>BIL21330</t>
  </si>
  <si>
    <t>Billette 36 Pb3 Diam. 330 CW603N</t>
  </si>
  <si>
    <t>BIL25330</t>
  </si>
  <si>
    <t>Billette PSSP Diam. 330 CW613N</t>
  </si>
  <si>
    <t>25</t>
  </si>
  <si>
    <t>BIL26330</t>
  </si>
  <si>
    <t>Billette CZBRW Diam. 330 CW602N</t>
  </si>
  <si>
    <t>26</t>
  </si>
  <si>
    <t>BIL27330</t>
  </si>
  <si>
    <t>Billette 39 Pb3-HS Diam. 330 CW614N</t>
  </si>
  <si>
    <t>27</t>
  </si>
  <si>
    <t>BIL28330</t>
  </si>
  <si>
    <t>Billette LFB Diam. 330 CW510L</t>
  </si>
  <si>
    <t>28</t>
  </si>
  <si>
    <t>BIL30330</t>
  </si>
  <si>
    <t>Billette OT 60/40 Diam. 330 CW509L</t>
  </si>
  <si>
    <t>30</t>
  </si>
  <si>
    <t>BIL31330</t>
  </si>
  <si>
    <t>Billette OT/63 Diam. 330 CW508L</t>
  </si>
  <si>
    <t>31</t>
  </si>
  <si>
    <t>BIL37330</t>
  </si>
  <si>
    <t>Billette CZ-NL Diam. 330 CW511L</t>
  </si>
  <si>
    <t>37</t>
  </si>
  <si>
    <t>BIL38330</t>
  </si>
  <si>
    <t>Billette SIBRASS Diam. 330 CW724R</t>
  </si>
  <si>
    <t>38</t>
  </si>
  <si>
    <t>BIL39330</t>
  </si>
  <si>
    <t>Billette CW600 Diam. 330 CW600N</t>
  </si>
  <si>
    <t>39</t>
  </si>
  <si>
    <t>Codice</t>
  </si>
  <si>
    <t>Gruppo m</t>
  </si>
  <si>
    <t>MP02501</t>
  </si>
  <si>
    <t>MP02508</t>
  </si>
  <si>
    <t>MP02509</t>
  </si>
  <si>
    <t>MP02514</t>
  </si>
  <si>
    <t>MP02515</t>
  </si>
  <si>
    <t>MP02528</t>
  </si>
  <si>
    <t>MP04009</t>
  </si>
  <si>
    <t>MP04077</t>
  </si>
  <si>
    <t>MP04079</t>
  </si>
  <si>
    <t>MP04084</t>
  </si>
  <si>
    <t>MP04088</t>
  </si>
  <si>
    <t>MP04467</t>
  </si>
  <si>
    <t>MP06014</t>
  </si>
  <si>
    <t>MP06028</t>
  </si>
  <si>
    <t>MP06030</t>
  </si>
  <si>
    <t>MP06107</t>
  </si>
  <si>
    <t>MP06108</t>
  </si>
  <si>
    <t>MP06109</t>
  </si>
  <si>
    <t>MP06116</t>
  </si>
  <si>
    <t>MP07007</t>
  </si>
  <si>
    <t>MP07014</t>
  </si>
  <si>
    <t>MP08001</t>
  </si>
  <si>
    <t>MP08004</t>
  </si>
  <si>
    <t>MP08005</t>
  </si>
  <si>
    <t>MP08007</t>
  </si>
  <si>
    <t>MP08008</t>
  </si>
  <si>
    <t>MP08009</t>
  </si>
  <si>
    <t>MP08014</t>
  </si>
  <si>
    <t>MP08019</t>
  </si>
  <si>
    <t>MP08028</t>
  </si>
  <si>
    <t>MP08029</t>
  </si>
  <si>
    <t>MP08030</t>
  </si>
  <si>
    <t>MP08038</t>
  </si>
  <si>
    <t>MP09008</t>
  </si>
  <si>
    <t>MP09009</t>
  </si>
  <si>
    <t>MP09014</t>
  </si>
  <si>
    <t>MP10070</t>
  </si>
  <si>
    <t>MP13701</t>
  </si>
  <si>
    <t>MP14572</t>
  </si>
  <si>
    <t>MP21009</t>
  </si>
  <si>
    <t>MP21014</t>
  </si>
  <si>
    <t>MP21015</t>
  </si>
  <si>
    <t>MP24031</t>
  </si>
  <si>
    <t>MP24057</t>
  </si>
  <si>
    <t>MP24060</t>
  </si>
  <si>
    <t>MP24231</t>
  </si>
  <si>
    <t>MP25060</t>
  </si>
  <si>
    <t>MP42093</t>
  </si>
  <si>
    <t>MP42097</t>
  </si>
  <si>
    <t>MP60009</t>
  </si>
  <si>
    <t>MP04067</t>
  </si>
  <si>
    <t>MP04078</t>
  </si>
  <si>
    <t>MP04082</t>
  </si>
  <si>
    <t>MP08015</t>
  </si>
  <si>
    <t>MP08016</t>
  </si>
  <si>
    <t>MP10074</t>
  </si>
  <si>
    <t>MP10076</t>
  </si>
  <si>
    <t>MP12009</t>
  </si>
  <si>
    <t>MP21028</t>
  </si>
  <si>
    <t>MP24064</t>
  </si>
  <si>
    <t>MP42095</t>
  </si>
  <si>
    <t>MP06015</t>
  </si>
  <si>
    <t>MP06009</t>
  </si>
  <si>
    <t>MP06119</t>
  </si>
  <si>
    <t>MP07015</t>
  </si>
  <si>
    <t>MP07028</t>
  </si>
  <si>
    <t>MP09018</t>
  </si>
  <si>
    <t>MP09028</t>
  </si>
  <si>
    <t>MP12007</t>
  </si>
  <si>
    <t>MP21008</t>
  </si>
  <si>
    <t>MP42089</t>
  </si>
  <si>
    <t>MP06038</t>
  </si>
  <si>
    <t>MP07019</t>
  </si>
  <si>
    <t>MP08032</t>
  </si>
  <si>
    <t>MP09019</t>
  </si>
  <si>
    <t>MP10075</t>
  </si>
  <si>
    <t>MP24063</t>
  </si>
  <si>
    <t>MP42094</t>
  </si>
  <si>
    <t>MP06019</t>
  </si>
  <si>
    <t>MP08013</t>
  </si>
  <si>
    <t>MP06007</t>
  </si>
  <si>
    <t>MP06008</t>
  </si>
  <si>
    <t>MP06016</t>
  </si>
  <si>
    <t>MP07008</t>
  </si>
  <si>
    <t>MP07009</t>
  </si>
  <si>
    <t>MP21007</t>
  </si>
  <si>
    <t>MP21016</t>
  </si>
  <si>
    <t>MP06020</t>
  </si>
  <si>
    <t>MP140</t>
  </si>
  <si>
    <t>MP160</t>
  </si>
  <si>
    <t>MP166</t>
  </si>
  <si>
    <t>MP155</t>
  </si>
  <si>
    <t>MP110</t>
  </si>
  <si>
    <t>MP170</t>
  </si>
  <si>
    <t>MP180</t>
  </si>
  <si>
    <t>MP310</t>
  </si>
  <si>
    <t>MP190</t>
  </si>
  <si>
    <t>MP220</t>
  </si>
  <si>
    <t>MP044</t>
  </si>
  <si>
    <t>MP046</t>
  </si>
  <si>
    <t>MP070</t>
  </si>
  <si>
    <t>MP090</t>
  </si>
  <si>
    <t>MP060</t>
  </si>
  <si>
    <t>MP094</t>
  </si>
  <si>
    <t>MP164</t>
  </si>
  <si>
    <t>MP148</t>
  </si>
  <si>
    <t>MP156</t>
  </si>
  <si>
    <t>MP230</t>
  </si>
  <si>
    <t>MP280</t>
  </si>
  <si>
    <t>MP240</t>
  </si>
  <si>
    <t>MP250</t>
  </si>
  <si>
    <t>MP168</t>
  </si>
  <si>
    <t>MP290</t>
  </si>
  <si>
    <t>MP313</t>
  </si>
  <si>
    <t>MP210</t>
  </si>
  <si>
    <t>MP320</t>
  </si>
  <si>
    <t>MP260</t>
  </si>
  <si>
    <t>MP300</t>
  </si>
  <si>
    <t>MP035</t>
  </si>
  <si>
    <t>MP010</t>
  </si>
  <si>
    <t>MP048</t>
  </si>
  <si>
    <t>MP096</t>
  </si>
  <si>
    <t>MP270</t>
  </si>
  <si>
    <t>MP307</t>
  </si>
  <si>
    <t>MP056</t>
  </si>
  <si>
    <t>MP312</t>
  </si>
  <si>
    <t>MP020</t>
  </si>
  <si>
    <t>MP040</t>
  </si>
  <si>
    <t>Cartellino</t>
  </si>
  <si>
    <t>Descrizione famiglia</t>
  </si>
  <si>
    <t>art</t>
  </si>
  <si>
    <t>des</t>
  </si>
  <si>
    <t>prezzo</t>
  </si>
  <si>
    <t>resa1</t>
  </si>
  <si>
    <t>qta1</t>
  </si>
  <si>
    <t>Cu</t>
  </si>
  <si>
    <t>Pb</t>
  </si>
  <si>
    <t>Sn</t>
  </si>
  <si>
    <t>Fe</t>
  </si>
  <si>
    <t>Ni</t>
  </si>
  <si>
    <t>Al</t>
  </si>
  <si>
    <t>Mn</t>
  </si>
  <si>
    <t>Si</t>
  </si>
  <si>
    <t>As</t>
  </si>
  <si>
    <t>Sb</t>
  </si>
  <si>
    <t>Cd</t>
  </si>
  <si>
    <t>altri</t>
  </si>
  <si>
    <t>Zn</t>
  </si>
  <si>
    <t>MP02107</t>
  </si>
  <si>
    <t>Billette Berna</t>
  </si>
  <si>
    <t>Pani Ottone Lega Barra</t>
  </si>
  <si>
    <t>Pani Cu</t>
  </si>
  <si>
    <t>Pani Zinco Elettrolitico</t>
  </si>
  <si>
    <t>Pani Zinco GOB</t>
  </si>
  <si>
    <t>Pani Zinco Secondario</t>
  </si>
  <si>
    <t>Pani Sn</t>
  </si>
  <si>
    <t>Pani Piombo</t>
  </si>
  <si>
    <t>Catodi Cu</t>
  </si>
  <si>
    <t>Tornitura NB</t>
  </si>
  <si>
    <t>MP08023</t>
  </si>
  <si>
    <t>Spezzoni NB</t>
  </si>
  <si>
    <t>Tornitura Pb3</t>
  </si>
  <si>
    <t>Spezzoni  Pb3</t>
  </si>
  <si>
    <t>Tornitura Cz132</t>
  </si>
  <si>
    <t>Tornitura Euro</t>
  </si>
  <si>
    <t>Spezzoni Cz132</t>
  </si>
  <si>
    <t>Tornitura CZ-LL</t>
  </si>
  <si>
    <t>spezzoni CZ LL</t>
  </si>
  <si>
    <t>Rott. Cu Misto+Granulato</t>
  </si>
  <si>
    <t>Rottame Ot Misto Frantumato</t>
  </si>
  <si>
    <t>Granulato Rame Cu 98%</t>
  </si>
  <si>
    <t>MP14573</t>
  </si>
  <si>
    <t>Granulato Rame Cu 99%</t>
  </si>
  <si>
    <t>SPEZZONI OT 60/40</t>
  </si>
  <si>
    <t>Ritagli Ot 67</t>
  </si>
  <si>
    <t>Ritagli Ot 63/70/85</t>
  </si>
  <si>
    <t>lastra Sn 63</t>
  </si>
  <si>
    <t>Ritagli Ot70</t>
  </si>
  <si>
    <t>Tornitura LFB</t>
  </si>
  <si>
    <t>Spezzoni LFB</t>
  </si>
  <si>
    <t>Bossoli OT/70</t>
  </si>
  <si>
    <t>Spezzoni CZA25</t>
  </si>
  <si>
    <t>Pani Al</t>
  </si>
  <si>
    <t>Tornitura CZA25</t>
  </si>
  <si>
    <t>MP42087</t>
  </si>
  <si>
    <t>Madrelega CU/NI30</t>
  </si>
  <si>
    <t>MP42088</t>
  </si>
  <si>
    <t>Madrelega CU/MN30</t>
  </si>
  <si>
    <t>Madrelega CU/SI</t>
  </si>
  <si>
    <t>MP42090</t>
  </si>
  <si>
    <t>Madrelega CU/SN30</t>
  </si>
  <si>
    <t>Madrelega CU/AS30</t>
  </si>
  <si>
    <t>Madrelega CU/P15</t>
  </si>
  <si>
    <t>Madrelega CU/AL50</t>
  </si>
  <si>
    <t>MP42096</t>
  </si>
  <si>
    <t>Madrelega CU/FE30</t>
  </si>
  <si>
    <t>Madrelega CU/B 98/2</t>
  </si>
  <si>
    <t>Spezzoni SYD</t>
  </si>
  <si>
    <t>MP42098</t>
  </si>
  <si>
    <t>Prolega Cu/CA</t>
  </si>
  <si>
    <t>Spezzoni Euro</t>
  </si>
  <si>
    <t>SPEZZONI CZA26</t>
  </si>
  <si>
    <t>RITAGLI OT/63</t>
  </si>
  <si>
    <t>MP06024</t>
  </si>
  <si>
    <t>MP08024</t>
  </si>
  <si>
    <t>Spezzoni 713R</t>
  </si>
  <si>
    <t>Tornitura Ot Sibrass</t>
  </si>
  <si>
    <t>Spezzoni Ot Sibrass CW724R</t>
  </si>
  <si>
    <t>MP06023</t>
  </si>
  <si>
    <t>MP100</t>
  </si>
  <si>
    <t>MP050</t>
  </si>
  <si>
    <t>MP055</t>
  </si>
  <si>
    <t>MP145</t>
  </si>
  <si>
    <t>MP245</t>
  </si>
  <si>
    <t>MP303</t>
  </si>
  <si>
    <t>MP305</t>
  </si>
  <si>
    <t>MP302</t>
  </si>
  <si>
    <t>Materiale</t>
  </si>
  <si>
    <t>Gruppo merci</t>
  </si>
  <si>
    <t>gruppo m.</t>
  </si>
  <si>
    <t>famiglia</t>
  </si>
  <si>
    <t>MP049</t>
  </si>
  <si>
    <t>MP149</t>
  </si>
  <si>
    <t>MP200</t>
  </si>
  <si>
    <t>MP308</t>
  </si>
  <si>
    <t>MP311</t>
  </si>
  <si>
    <t>MP314</t>
  </si>
  <si>
    <t>MP315</t>
  </si>
  <si>
    <t>MP02009</t>
  </si>
  <si>
    <t>MP02101</t>
  </si>
  <si>
    <t>MP02104</t>
  </si>
  <si>
    <t>MP02109</t>
  </si>
  <si>
    <t>MP02131</t>
  </si>
  <si>
    <t>MP02167</t>
  </si>
  <si>
    <t>MP02504</t>
  </si>
  <si>
    <t>MP02507</t>
  </si>
  <si>
    <t>MP02516</t>
  </si>
  <si>
    <t>MP02530</t>
  </si>
  <si>
    <t>MP04001</t>
  </si>
  <si>
    <t>MP04004</t>
  </si>
  <si>
    <t>MP04007</t>
  </si>
  <si>
    <t>MP04031</t>
  </si>
  <si>
    <t>MP04053</t>
  </si>
  <si>
    <t>MP04060</t>
  </si>
  <si>
    <t>MP05067</t>
  </si>
  <si>
    <t>MP06001</t>
  </si>
  <si>
    <t>MP06003</t>
  </si>
  <si>
    <t>MP06004</t>
  </si>
  <si>
    <t>MP06005</t>
  </si>
  <si>
    <t>MP06011</t>
  </si>
  <si>
    <t>MP06031</t>
  </si>
  <si>
    <t>MP06034</t>
  </si>
  <si>
    <t>MP06036</t>
  </si>
  <si>
    <t>MP06060</t>
  </si>
  <si>
    <t>MP06067</t>
  </si>
  <si>
    <t>MP06101</t>
  </si>
  <si>
    <t>MP06104</t>
  </si>
  <si>
    <t>MP07001</t>
  </si>
  <si>
    <t>MP07016</t>
  </si>
  <si>
    <t>MP07030</t>
  </si>
  <si>
    <t>MP08003</t>
  </si>
  <si>
    <t>MP08025</t>
  </si>
  <si>
    <t>MP08257</t>
  </si>
  <si>
    <t>MP09001</t>
  </si>
  <si>
    <t>MP09004</t>
  </si>
  <si>
    <t>MP09007</t>
  </si>
  <si>
    <t>MP09011</t>
  </si>
  <si>
    <t>MP09015</t>
  </si>
  <si>
    <t>MP09016</t>
  </si>
  <si>
    <t>MP09023</t>
  </si>
  <si>
    <t>MP09024</t>
  </si>
  <si>
    <t>MP09030</t>
  </si>
  <si>
    <t>MP09034</t>
  </si>
  <si>
    <t>MP10042</t>
  </si>
  <si>
    <t>MP10055</t>
  </si>
  <si>
    <t>MP10065</t>
  </si>
  <si>
    <t>MP10069</t>
  </si>
  <si>
    <t>MP12001</t>
  </si>
  <si>
    <t>MP12008</t>
  </si>
  <si>
    <t>MP12901</t>
  </si>
  <si>
    <t>MP13101</t>
  </si>
  <si>
    <t>MP13601</t>
  </si>
  <si>
    <t>MP14571</t>
  </si>
  <si>
    <t>MP14582</t>
  </si>
  <si>
    <t>MP15067</t>
  </si>
  <si>
    <t>MP20058</t>
  </si>
  <si>
    <t>MP21001</t>
  </si>
  <si>
    <t>MP21004</t>
  </si>
  <si>
    <t>MP21030</t>
  </si>
  <si>
    <t>MP22101</t>
  </si>
  <si>
    <t>MP24062</t>
  </si>
  <si>
    <t>MP24065</t>
  </si>
  <si>
    <t>MP24080</t>
  </si>
  <si>
    <t>MP24257</t>
  </si>
  <si>
    <t>MP24260</t>
  </si>
  <si>
    <t>MP25160</t>
  </si>
  <si>
    <t>MP26161</t>
  </si>
  <si>
    <t>MP28031</t>
  </si>
  <si>
    <t>MP36088</t>
  </si>
  <si>
    <t>MP38001</t>
  </si>
  <si>
    <t>MP42083</t>
  </si>
  <si>
    <t>MP02538</t>
  </si>
  <si>
    <t>MP21038</t>
  </si>
  <si>
    <t>MP02519</t>
  </si>
  <si>
    <t>MP011</t>
  </si>
  <si>
    <t>MP130</t>
  </si>
  <si>
    <t>Billette Vendute Euro</t>
  </si>
  <si>
    <t>Spezz.Billette OT/58</t>
  </si>
  <si>
    <t>Spezz.Billette MS Pb2</t>
  </si>
  <si>
    <t>Spezz.Billette 39 Pb3</t>
  </si>
  <si>
    <t>Spezzoni Billetta CZ-LL</t>
  </si>
  <si>
    <t>Spezzoni Billetta SiBrass CW724R</t>
  </si>
  <si>
    <t>Pani OT/58</t>
  </si>
  <si>
    <t>Pani MS Pb2</t>
  </si>
  <si>
    <t>Pani 39 Pb3</t>
  </si>
  <si>
    <t>Pani OT Lega Barra</t>
  </si>
  <si>
    <t>Pani OT/63</t>
  </si>
  <si>
    <t>Pani OT/60</t>
  </si>
  <si>
    <t>Pani OT/70</t>
  </si>
  <si>
    <t>Pani Rame</t>
  </si>
  <si>
    <t>Pani zinco elettrolitico</t>
  </si>
  <si>
    <t>Pani zinco GOB 98,5</t>
  </si>
  <si>
    <t>Pani zinco 2a fusione</t>
  </si>
  <si>
    <t>Pani stagno</t>
  </si>
  <si>
    <t>Pani piombo 99.97%</t>
  </si>
  <si>
    <t>Catodi Rame</t>
  </si>
  <si>
    <t>Lastra Rame 6 mm x 1000 mm  x 1000 mm</t>
  </si>
  <si>
    <t>Tornitura OT/58</t>
  </si>
  <si>
    <t>Tornitura C67300</t>
  </si>
  <si>
    <t>Tornitura MS Pb2</t>
  </si>
  <si>
    <t>Tornitura Q Q B</t>
  </si>
  <si>
    <t>Tornitura CZ 132</t>
  </si>
  <si>
    <t>Tornitura 607N</t>
  </si>
  <si>
    <t>Tornitura CZA26</t>
  </si>
  <si>
    <t>Tornitura SYD CW725R</t>
  </si>
  <si>
    <t>Tornitura NLB</t>
  </si>
  <si>
    <t>Tornitura Navale</t>
  </si>
  <si>
    <t>Tornitura OT 60/40</t>
  </si>
  <si>
    <t>Tornitura OT/63</t>
  </si>
  <si>
    <t>Tornitura CZ 129</t>
  </si>
  <si>
    <t>Tornitura C363</t>
  </si>
  <si>
    <t>Tornitura OT/70</t>
  </si>
  <si>
    <t>Tornitura Rame</t>
  </si>
  <si>
    <t>Tornitura essiccata OT/58</t>
  </si>
  <si>
    <t>Tornitura essiccata MS Pb2</t>
  </si>
  <si>
    <t>Tornitura essiccata 39 Pb3</t>
  </si>
  <si>
    <t>Tornitura essiccata CZ 132</t>
  </si>
  <si>
    <t>Tornitura essiccata Euro</t>
  </si>
  <si>
    <t>Tornitura essiccata CZA26</t>
  </si>
  <si>
    <t>Tornitura essiccata SYD CW725R</t>
  </si>
  <si>
    <t>Segatura OT/58</t>
  </si>
  <si>
    <t>Segatura 39 Pb3</t>
  </si>
  <si>
    <t>Segatura Euro</t>
  </si>
  <si>
    <t>Segatura CZ-LL</t>
  </si>
  <si>
    <t>Segatura CZA25</t>
  </si>
  <si>
    <t>Segatura CZA26</t>
  </si>
  <si>
    <t>Segatura SYD CW725R</t>
  </si>
  <si>
    <t>Segatura LFB</t>
  </si>
  <si>
    <t>Spezzoni OT/58</t>
  </si>
  <si>
    <t>Spezzoni C67300</t>
  </si>
  <si>
    <t>Spezzoni MS Pb2</t>
  </si>
  <si>
    <t>Spezzoni Q Q B</t>
  </si>
  <si>
    <t>Spezzoni Ot 39 PB3</t>
  </si>
  <si>
    <t>Spezzoni CZ 132</t>
  </si>
  <si>
    <t>Spezzoni EURO</t>
  </si>
  <si>
    <t>Spezzoni GSM</t>
  </si>
  <si>
    <t>Spezzoni CZ-LL</t>
  </si>
  <si>
    <t>Spezzoni CZA26</t>
  </si>
  <si>
    <t>Spezzoni SYD CW725R</t>
  </si>
  <si>
    <t>Spezzoni Navale</t>
  </si>
  <si>
    <t>Spezzoni OT MN</t>
  </si>
  <si>
    <t>Spezzoni Ot LFB</t>
  </si>
  <si>
    <t>Spezzoni Ot 60/40</t>
  </si>
  <si>
    <t>Spezzoni OTS D</t>
  </si>
  <si>
    <t>Spezzoni di tubo OT/67</t>
  </si>
  <si>
    <t>Tranciatura OT/58</t>
  </si>
  <si>
    <t>Tranciatura MS Pb2</t>
  </si>
  <si>
    <t>Tranciatura 39 Pb3</t>
  </si>
  <si>
    <t>Tranciatura CZ 132</t>
  </si>
  <si>
    <t>Tranciatura Euro</t>
  </si>
  <si>
    <t>Tranciatura 607N</t>
  </si>
  <si>
    <t>Tranciatura CZ-LL</t>
  </si>
  <si>
    <t>Tranciatura CZA26</t>
  </si>
  <si>
    <t>Tranciatura SYD CW725R</t>
  </si>
  <si>
    <t>Tranciatura Navale</t>
  </si>
  <si>
    <t>Tranciatura LFB</t>
  </si>
  <si>
    <t>Tranciatura CZ 129</t>
  </si>
  <si>
    <t>Rottame Ottone Taps</t>
  </si>
  <si>
    <t>Rottame OT/65</t>
  </si>
  <si>
    <t>Rottame OT/95</t>
  </si>
  <si>
    <t>Rottame Rame 95%</t>
  </si>
  <si>
    <t>Rottame Rame 96%</t>
  </si>
  <si>
    <t>Rottame Cu 1a</t>
  </si>
  <si>
    <t>Rottame Cu 2a</t>
  </si>
  <si>
    <t>Rottame Cu 3a</t>
  </si>
  <si>
    <t>Rottame cromato OT/58</t>
  </si>
  <si>
    <t>Rottame cromato 39 Pb3</t>
  </si>
  <si>
    <t>Rottame cromato CZ 132</t>
  </si>
  <si>
    <t>Rottame cromato Euro</t>
  </si>
  <si>
    <t>Rottame campagnolo OT/58</t>
  </si>
  <si>
    <t>Rottame giallo OT/58</t>
  </si>
  <si>
    <t>Rottame ottone misto</t>
  </si>
  <si>
    <t>Rottame ottone macinato</t>
  </si>
  <si>
    <t>Rottame granulato Rame 97%</t>
  </si>
  <si>
    <t>Rottame granulato Rame 98%</t>
  </si>
  <si>
    <t>Rottame granulato Rame 99%</t>
  </si>
  <si>
    <t>Rottame granulato alluminio</t>
  </si>
  <si>
    <t>Rottame macinato Rame</t>
  </si>
  <si>
    <t>Placche OT/68</t>
  </si>
  <si>
    <t>Scarto di barra OT/58</t>
  </si>
  <si>
    <t>Scarto di barra MS Pb2</t>
  </si>
  <si>
    <t>Scarto di barra 39 Pb3</t>
  </si>
  <si>
    <t>Scarto di barra Euro</t>
  </si>
  <si>
    <t>Scarto di barra  CZ-LL</t>
  </si>
  <si>
    <t>Scarto di barra CZA25</t>
  </si>
  <si>
    <t>Scarto di barra CZA26</t>
  </si>
  <si>
    <t>Scarto di barra LFB</t>
  </si>
  <si>
    <t>Piastre di condensa OT/58</t>
  </si>
  <si>
    <t>Ritagli OT/77</t>
  </si>
  <si>
    <t>Tubi Ottone 80/20</t>
  </si>
  <si>
    <t>Ritagli zinco</t>
  </si>
  <si>
    <t>Ritagli stagnati OT/67</t>
  </si>
  <si>
    <t>Ritagli stagnati OT/70</t>
  </si>
  <si>
    <t>Bossoletti OT/70</t>
  </si>
  <si>
    <t>Tubi condensa OT 70/29/1</t>
  </si>
  <si>
    <t>Filo OT/63</t>
  </si>
  <si>
    <t>Granulato piombo</t>
  </si>
  <si>
    <t>Granella OT/58</t>
  </si>
  <si>
    <t>Madrelega CU/CA 95/5</t>
  </si>
  <si>
    <t>Metallo nei forni Euro</t>
  </si>
  <si>
    <t>Descrizione materiale</t>
  </si>
  <si>
    <t>Euro-HS</t>
  </si>
  <si>
    <t>Pr.St</t>
  </si>
  <si>
    <t>MSPb2</t>
  </si>
  <si>
    <t>QQB</t>
  </si>
  <si>
    <t>39Pb3</t>
  </si>
  <si>
    <t>CZ132</t>
  </si>
  <si>
    <t>Euro</t>
  </si>
  <si>
    <t>607N</t>
  </si>
  <si>
    <t>FAB</t>
  </si>
  <si>
    <t>GSM</t>
  </si>
  <si>
    <t>CZ-LL</t>
  </si>
  <si>
    <t>CZA25</t>
  </si>
  <si>
    <t>CZA26</t>
  </si>
  <si>
    <t>708R</t>
  </si>
  <si>
    <t>37P</t>
  </si>
  <si>
    <t>SYD</t>
  </si>
  <si>
    <t>36Pb3</t>
  </si>
  <si>
    <t>N.B.</t>
  </si>
  <si>
    <t>LFB</t>
  </si>
  <si>
    <t>OT60/40</t>
  </si>
  <si>
    <t>OT/63</t>
  </si>
  <si>
    <t>SiBrass</t>
  </si>
  <si>
    <t>Verifica se il materiale è stato rilevato</t>
  </si>
  <si>
    <t>Codice Materiale</t>
  </si>
  <si>
    <t>Etichette di riga</t>
  </si>
  <si>
    <t>Totale complessivo</t>
  </si>
  <si>
    <t>Media di Cu</t>
  </si>
  <si>
    <t>Media di Pb</t>
  </si>
  <si>
    <t>Media di Sn</t>
  </si>
  <si>
    <t>Media di Fe</t>
  </si>
  <si>
    <t>Media di Ni</t>
  </si>
  <si>
    <t>Media di Al</t>
  </si>
  <si>
    <t>Media di Mn</t>
  </si>
  <si>
    <t>Media di Si</t>
  </si>
  <si>
    <t>Media di As</t>
  </si>
  <si>
    <t>Media di Sb</t>
  </si>
  <si>
    <t>Media di Cd</t>
  </si>
  <si>
    <t>Media di altri</t>
  </si>
  <si>
    <t>Media di Zn</t>
  </si>
  <si>
    <t>Media di Totale</t>
  </si>
  <si>
    <t>Billette/R. OT/58</t>
  </si>
  <si>
    <t>Billette/R. MS Pb2</t>
  </si>
  <si>
    <t>Billette/R. 39 PB3</t>
  </si>
  <si>
    <t>Billette/R. Euro</t>
  </si>
  <si>
    <t>Billette/R. OT/63</t>
  </si>
  <si>
    <t>Billette/R. Rame</t>
  </si>
  <si>
    <t>Spezz.Billette CZ 132</t>
  </si>
  <si>
    <t>Spezz.Billette Euro</t>
  </si>
  <si>
    <t>Spezz.Billette CZA25</t>
  </si>
  <si>
    <t>Spezz.Billette CZA26</t>
  </si>
  <si>
    <t>Spezz.Billette LFB</t>
  </si>
  <si>
    <t>Spezz.Billette OT60/40 CW509L</t>
  </si>
  <si>
    <t>Pani Alluminio</t>
  </si>
  <si>
    <t>Tornitura 39Pb3</t>
  </si>
  <si>
    <t>Tornitura EBRALL CW724R</t>
  </si>
  <si>
    <t>Segatura CZ 132</t>
  </si>
  <si>
    <t>Segatura OT 60/40</t>
  </si>
  <si>
    <t>Spezzoni C 674</t>
  </si>
  <si>
    <t>Spezzoni Ot LFB-B</t>
  </si>
  <si>
    <t>Spezzoni SIBRASS</t>
  </si>
  <si>
    <t>Tranciatura CZA25</t>
  </si>
  <si>
    <t>Spezzoni 37P</t>
  </si>
  <si>
    <t>Tranciatura C 674</t>
  </si>
  <si>
    <t>Tranciatura 60/40</t>
  </si>
  <si>
    <t>Scarto di barra 39 CZ132</t>
  </si>
  <si>
    <t>Scarto di barra OT60/40 CW509L</t>
  </si>
  <si>
    <t>Ritagli OT/63</t>
  </si>
  <si>
    <t>Ritagli OT/67</t>
  </si>
  <si>
    <t>Ritagli OT/70</t>
  </si>
  <si>
    <t>Ritagli OT/90</t>
  </si>
  <si>
    <t>Ritagli OT/85</t>
  </si>
  <si>
    <t>Ritagli stagnati OT/63</t>
  </si>
  <si>
    <t>Madrelega AL/B</t>
  </si>
  <si>
    <t>Madrelega CU/NI</t>
  </si>
  <si>
    <t>Madrelega CU/Mn</t>
  </si>
  <si>
    <t>Madrelega CU/Si</t>
  </si>
  <si>
    <t>Madrelega CU/Sn</t>
  </si>
  <si>
    <t>Madrelega CU/AS</t>
  </si>
  <si>
    <t>Madrelega CU/P</t>
  </si>
  <si>
    <t>Madrelega CU/AL</t>
  </si>
  <si>
    <t>Madrelega CU/FE</t>
  </si>
  <si>
    <t>Scarto di Barra SiBrass CW724R</t>
  </si>
  <si>
    <t>minimo</t>
  </si>
  <si>
    <t>massimo</t>
  </si>
  <si>
    <t>descr</t>
  </si>
  <si>
    <t>C67300</t>
  </si>
  <si>
    <t>OT 70/30</t>
  </si>
  <si>
    <t>NLB</t>
  </si>
  <si>
    <t>610</t>
  </si>
  <si>
    <t>CW713R</t>
  </si>
  <si>
    <t>PSSP</t>
  </si>
  <si>
    <t>OTS D</t>
  </si>
  <si>
    <t>CZ129</t>
  </si>
  <si>
    <t>EbrallCW724R</t>
  </si>
  <si>
    <t>Media</t>
  </si>
  <si>
    <t>descr lega</t>
  </si>
  <si>
    <t>n.colate</t>
  </si>
  <si>
    <t>n.bill.</t>
  </si>
  <si>
    <t>n.bill.tag.</t>
  </si>
  <si>
    <t>q.tà sfrido</t>
  </si>
  <si>
    <t>q.tà</t>
  </si>
  <si>
    <t>-</t>
  </si>
  <si>
    <t>rame</t>
  </si>
  <si>
    <t>piombo</t>
  </si>
  <si>
    <t>stagno</t>
  </si>
  <si>
    <t>ferro</t>
  </si>
  <si>
    <t>nichel</t>
  </si>
  <si>
    <t>allum.</t>
  </si>
  <si>
    <t>mangan.</t>
  </si>
  <si>
    <t>silicio</t>
  </si>
  <si>
    <t>arsenico</t>
  </si>
  <si>
    <t>fosforo</t>
  </si>
  <si>
    <t>antimonio</t>
  </si>
  <si>
    <t>cadmio</t>
  </si>
  <si>
    <t>zinco</t>
  </si>
  <si>
    <t>Totale altri metalli</t>
  </si>
  <si>
    <t>EURO-HS</t>
  </si>
  <si>
    <t>1-Media</t>
  </si>
  <si>
    <t>2-Min</t>
  </si>
  <si>
    <t>3-Max</t>
  </si>
  <si>
    <t>4-Dev.st.</t>
  </si>
  <si>
    <t>5-Cp</t>
  </si>
  <si>
    <t>6-Cpk</t>
  </si>
  <si>
    <t>CZBRW</t>
  </si>
  <si>
    <t>39Pb3-HS</t>
  </si>
  <si>
    <t>CZ-NL</t>
  </si>
  <si>
    <t>CW600</t>
  </si>
  <si>
    <t/>
  </si>
  <si>
    <t>(vuoto)</t>
  </si>
  <si>
    <t>Somma di Quantita</t>
  </si>
  <si>
    <t>% netta</t>
  </si>
  <si>
    <t>Somma di Quantità</t>
  </si>
  <si>
    <t>Consumi</t>
  </si>
  <si>
    <t>Consumi su percentuale</t>
  </si>
  <si>
    <t>Produzioni</t>
  </si>
  <si>
    <t>Consumi calcolati da file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</si>
</sst>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-&quot;L.&quot;\ * #,##0.00_-;\-&quot;L.&quot;\ * #,##0.00_-;_-&quot;L.&quot;\ * &quot;-&quot;??_-;_-@_-"/>
    <numFmt numFmtId="165" formatCode="#,##0.000"/>
    <numFmt numFmtId="166" formatCode="_-* #,##0.000_-;\-* #,##0.000_-;_-* &quot;-&quot;??_-;_-@_-"/>
    <numFmt numFmtId="167" formatCode="_-[$€]\ * #,##0.00_-;\-[$€]\ * #,##0.00_-;_-[$€]\ * &quot;-&quot;??_-;_-@_-"/>
    <numFmt numFmtId="168" formatCode="0.000"/>
    <numFmt numFmtId="169" formatCode="#,##0.0"/>
    <numFmt numFmtId="170" formatCode="_-* #,##0.00_-;\-* #,##0.0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9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/>
    <xf numFmtId="0" fontId="6" fillId="0" borderId="0" xfId="3" applyFont="1" applyAlignment="1">
      <alignment horizontal="center"/>
    </xf>
    <xf numFmtId="166" fontId="1" fillId="0" borderId="13" xfId="387" applyNumberFormat="1" applyFont="1" applyFill="1" applyBorder="1"/>
    <xf numFmtId="168" fontId="0" fillId="8" borderId="11" xfId="0" applyNumberFormat="1" applyFill="1" applyBorder="1"/>
    <xf numFmtId="0" fontId="8" fillId="0" borderId="0" xfId="0" applyFont="1" applyAlignment="1">
      <alignment vertical="center"/>
    </xf>
    <xf numFmtId="168" fontId="3" fillId="6" borderId="18" xfId="0" applyNumberFormat="1" applyFont="1" applyFill="1" applyBorder="1" applyAlignment="1">
      <alignment horizontal="center"/>
    </xf>
    <xf numFmtId="168" fontId="10" fillId="8" borderId="11" xfId="0" applyNumberFormat="1" applyFont="1" applyFill="1" applyBorder="1"/>
    <xf numFmtId="168" fontId="0" fillId="0" borderId="11" xfId="0" applyNumberFormat="1" applyBorder="1"/>
    <xf numFmtId="2" fontId="0" fillId="0" borderId="0" xfId="2" applyNumberFormat="1" applyFont="1"/>
    <xf numFmtId="168" fontId="0" fillId="8" borderId="11" xfId="0" quotePrefix="1" applyNumberFormat="1" applyFill="1" applyBorder="1"/>
    <xf numFmtId="168" fontId="0" fillId="6" borderId="15" xfId="0" applyNumberFormat="1" applyFill="1" applyBorder="1"/>
    <xf numFmtId="0" fontId="0" fillId="0" borderId="8" xfId="0" applyBorder="1" applyProtection="1">
      <protection locked="0"/>
    </xf>
    <xf numFmtId="168" fontId="3" fillId="6" borderId="17" xfId="0" applyNumberFormat="1" applyFont="1" applyFill="1" applyBorder="1" applyAlignment="1">
      <alignment horizontal="center"/>
    </xf>
    <xf numFmtId="168" fontId="10" fillId="0" borderId="0" xfId="0" applyNumberFormat="1" applyFont="1"/>
    <xf numFmtId="0" fontId="0" fillId="0" borderId="11" xfId="0" applyBorder="1" applyProtection="1">
      <protection locked="0"/>
    </xf>
    <xf numFmtId="0" fontId="6" fillId="7" borderId="0" xfId="3" applyFont="1" applyFill="1" applyAlignment="1">
      <alignment horizontal="center"/>
    </xf>
    <xf numFmtId="0" fontId="0" fillId="0" borderId="10" xfId="0" applyBorder="1" applyProtection="1">
      <protection locked="0"/>
    </xf>
    <xf numFmtId="4" fontId="0" fillId="7" borderId="13" xfId="0" applyNumberFormat="1" applyFill="1" applyBorder="1"/>
    <xf numFmtId="168" fontId="0" fillId="7" borderId="9" xfId="0" applyNumberFormat="1" applyFill="1" applyBorder="1" applyAlignment="1" applyProtection="1">
      <alignment horizontal="center"/>
      <protection locked="0"/>
    </xf>
    <xf numFmtId="1" fontId="0" fillId="0" borderId="19" xfId="0" applyNumberFormat="1" applyBorder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0" fontId="0" fillId="0" borderId="0" xfId="0" applyProtection="1">
      <protection locked="0"/>
    </xf>
    <xf numFmtId="168" fontId="0" fillId="0" borderId="11" xfId="0" applyNumberFormat="1" applyBorder="1" applyProtection="1">
      <protection locked="0"/>
    </xf>
    <xf numFmtId="4" fontId="0" fillId="0" borderId="13" xfId="0" applyNumberFormat="1" applyBorder="1"/>
    <xf numFmtId="168" fontId="0" fillId="6" borderId="5" xfId="0" applyNumberFormat="1" applyFill="1" applyBorder="1" applyAlignment="1">
      <alignment horizontal="center"/>
    </xf>
    <xf numFmtId="168" fontId="0" fillId="6" borderId="17" xfId="0" applyNumberFormat="1" applyFill="1" applyBorder="1"/>
    <xf numFmtId="0" fontId="0" fillId="6" borderId="8" xfId="0" applyFill="1" applyBorder="1" applyProtection="1">
      <protection locked="0"/>
    </xf>
    <xf numFmtId="0" fontId="8" fillId="0" borderId="0" xfId="0" applyFont="1"/>
    <xf numFmtId="168" fontId="0" fillId="8" borderId="12" xfId="0" applyNumberFormat="1" applyFill="1" applyBorder="1"/>
    <xf numFmtId="168" fontId="0" fillId="0" borderId="0" xfId="0" applyNumberFormat="1"/>
    <xf numFmtId="168" fontId="10" fillId="8" borderId="0" xfId="0" applyNumberFormat="1" applyFont="1" applyFill="1"/>
    <xf numFmtId="168" fontId="10" fillId="8" borderId="4" xfId="0" applyNumberFormat="1" applyFont="1" applyFill="1" applyBorder="1"/>
    <xf numFmtId="166" fontId="1" fillId="0" borderId="0" xfId="387" applyNumberFormat="1" applyFont="1" applyFill="1" applyBorder="1"/>
    <xf numFmtId="0" fontId="0" fillId="8" borderId="11" xfId="0" applyFill="1" applyBorder="1" applyProtection="1">
      <protection locked="0"/>
    </xf>
    <xf numFmtId="0" fontId="0" fillId="6" borderId="8" xfId="0" applyFill="1" applyBorder="1" applyAlignment="1" applyProtection="1">
      <alignment horizontal="right"/>
      <protection locked="0"/>
    </xf>
    <xf numFmtId="168" fontId="0" fillId="6" borderId="0" xfId="0" applyNumberFormat="1" applyFill="1" applyAlignment="1" applyProtection="1">
      <alignment horizontal="center"/>
      <protection locked="0"/>
    </xf>
    <xf numFmtId="43" fontId="0" fillId="0" borderId="0" xfId="1" applyFont="1" applyBorder="1" applyProtection="1">
      <protection locked="0"/>
    </xf>
    <xf numFmtId="0" fontId="0" fillId="0" borderId="0" xfId="0" pivotButton="1"/>
    <xf numFmtId="0" fontId="0" fillId="3" borderId="10" xfId="0" applyFill="1" applyBorder="1" applyProtection="1">
      <protection locked="0"/>
    </xf>
    <xf numFmtId="168" fontId="10" fillId="8" borderId="14" xfId="0" applyNumberFormat="1" applyFont="1" applyFill="1" applyBorder="1"/>
    <xf numFmtId="4" fontId="0" fillId="0" borderId="8" xfId="0" applyNumberFormat="1" applyBorder="1" applyProtection="1">
      <protection locked="0"/>
    </xf>
    <xf numFmtId="0" fontId="0" fillId="3" borderId="0" xfId="0" applyFill="1" applyProtection="1">
      <protection locked="0"/>
    </xf>
    <xf numFmtId="0" fontId="7" fillId="3" borderId="0" xfId="0" applyFont="1" applyFill="1" applyProtection="1">
      <protection locked="0"/>
    </xf>
    <xf numFmtId="0" fontId="0" fillId="7" borderId="8" xfId="0" applyFill="1" applyBorder="1" applyProtection="1">
      <protection locked="0"/>
    </xf>
    <xf numFmtId="49" fontId="1" fillId="5" borderId="0" xfId="25" applyNumberFormat="1" applyFill="1"/>
    <xf numFmtId="0" fontId="6" fillId="7" borderId="13" xfId="3" applyFont="1" applyFill="1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left"/>
    </xf>
    <xf numFmtId="168" fontId="10" fillId="0" borderId="4" xfId="0" applyNumberFormat="1" applyFont="1" applyBorder="1"/>
    <xf numFmtId="1" fontId="0" fillId="8" borderId="19" xfId="0" applyNumberFormat="1" applyFill="1" applyBorder="1" applyAlignment="1">
      <alignment horizontal="center"/>
    </xf>
    <xf numFmtId="43" fontId="0" fillId="0" borderId="8" xfId="1" applyFont="1" applyBorder="1" applyProtection="1">
      <protection locked="0"/>
    </xf>
    <xf numFmtId="0" fontId="0" fillId="7" borderId="0" xfId="0" applyFill="1"/>
    <xf numFmtId="49" fontId="1" fillId="2" borderId="0" xfId="25" applyNumberFormat="1" applyFill="1"/>
    <xf numFmtId="0" fontId="0" fillId="7" borderId="13" xfId="0" applyFill="1" applyBorder="1"/>
    <xf numFmtId="168" fontId="0" fillId="7" borderId="8" xfId="0" applyNumberFormat="1" applyFill="1" applyBorder="1" applyAlignment="1" applyProtection="1">
      <alignment horizontal="center"/>
      <protection locked="0"/>
    </xf>
    <xf numFmtId="0" fontId="4" fillId="0" borderId="13" xfId="3" applyBorder="1"/>
    <xf numFmtId="168" fontId="0" fillId="0" borderId="8" xfId="0" applyNumberFormat="1" applyBorder="1" applyProtection="1">
      <protection locked="0"/>
    </xf>
    <xf numFmtId="2" fontId="0" fillId="7" borderId="13" xfId="2" applyNumberFormat="1" applyFont="1" applyFill="1" applyBorder="1"/>
    <xf numFmtId="49" fontId="0" fillId="0" borderId="0" xfId="0" applyNumberFormat="1"/>
    <xf numFmtId="168" fontId="10" fillId="0" borderId="10" xfId="0" applyNumberFormat="1" applyFont="1" applyBorder="1"/>
    <xf numFmtId="49" fontId="1" fillId="0" borderId="0" xfId="382" applyNumberFormat="1"/>
    <xf numFmtId="0" fontId="4" fillId="0" borderId="0" xfId="3"/>
    <xf numFmtId="168" fontId="10" fillId="8" borderId="21" xfId="0" applyNumberFormat="1" applyFont="1" applyFill="1" applyBorder="1"/>
    <xf numFmtId="168" fontId="10" fillId="8" borderId="7" xfId="0" applyNumberFormat="1" applyFont="1" applyFill="1" applyBorder="1"/>
    <xf numFmtId="168" fontId="10" fillId="8" borderId="10" xfId="0" applyNumberFormat="1" applyFont="1" applyFill="1" applyBorder="1"/>
    <xf numFmtId="168" fontId="3" fillId="6" borderId="6" xfId="0" applyNumberFormat="1" applyFont="1" applyFill="1" applyBorder="1" applyAlignment="1">
      <alignment horizontal="center"/>
    </xf>
    <xf numFmtId="168" fontId="10" fillId="0" borderId="11" xfId="0" applyNumberFormat="1" applyFont="1" applyBorder="1"/>
    <xf numFmtId="1" fontId="0" fillId="8" borderId="20" xfId="0" applyNumberFormat="1" applyFill="1" applyBorder="1" applyAlignment="1">
      <alignment horizontal="center"/>
    </xf>
    <xf numFmtId="0" fontId="6" fillId="0" borderId="7" xfId="59" applyFont="1" applyBorder="1"/>
    <xf numFmtId="0" fontId="1" fillId="0" borderId="0" xfId="25"/>
    <xf numFmtId="49" fontId="1" fillId="0" borderId="0" xfId="25" applyNumberFormat="1"/>
    <xf numFmtId="49" fontId="1" fillId="4" borderId="0" xfId="25" applyNumberFormat="1" applyFill="1"/>
    <xf numFmtId="0" fontId="1" fillId="4" borderId="0" xfId="25" applyFill="1"/>
    <xf numFmtId="0" fontId="1" fillId="3" borderId="0" xfId="25" applyFill="1"/>
    <xf numFmtId="0" fontId="2" fillId="0" borderId="0" xfId="25" applyFont="1"/>
    <xf numFmtId="0" fontId="1" fillId="5" borderId="0" xfId="25" applyFill="1"/>
    <xf numFmtId="0" fontId="5" fillId="2" borderId="0" xfId="59" applyFill="1"/>
    <xf numFmtId="0" fontId="5" fillId="0" borderId="0" xfId="59"/>
    <xf numFmtId="41" fontId="5" fillId="0" borderId="0" xfId="59" applyNumberFormat="1"/>
    <xf numFmtId="43" fontId="5" fillId="0" borderId="0" xfId="385" applyFont="1" applyFill="1"/>
    <xf numFmtId="166" fontId="5" fillId="0" borderId="0" xfId="385" applyNumberFormat="1" applyFont="1" applyFill="1"/>
    <xf numFmtId="0" fontId="5" fillId="3" borderId="0" xfId="59" applyFill="1"/>
    <xf numFmtId="166" fontId="1" fillId="0" borderId="0" xfId="385" applyNumberFormat="1" applyFont="1" applyFill="1"/>
    <xf numFmtId="165" fontId="5" fillId="0" borderId="0" xfId="59" applyNumberFormat="1"/>
    <xf numFmtId="49" fontId="5" fillId="3" borderId="0" xfId="59" applyNumberFormat="1" applyFill="1"/>
    <xf numFmtId="49" fontId="1" fillId="3" borderId="0" xfId="382" applyNumberFormat="1" applyFill="1"/>
    <xf numFmtId="168" fontId="10" fillId="8" borderId="12" xfId="0" applyNumberFormat="1" applyFont="1" applyFill="1" applyBorder="1"/>
    <xf numFmtId="49" fontId="1" fillId="0" borderId="0" xfId="28" applyNumberFormat="1"/>
    <xf numFmtId="49" fontId="1" fillId="0" borderId="0" xfId="76" applyNumberFormat="1"/>
    <xf numFmtId="49" fontId="1" fillId="0" borderId="0" xfId="79" applyNumberFormat="1"/>
    <xf numFmtId="49" fontId="1" fillId="0" borderId="0" xfId="130" applyNumberFormat="1"/>
    <xf numFmtId="49" fontId="1" fillId="0" borderId="0" xfId="179" applyNumberFormat="1"/>
    <xf numFmtId="49" fontId="1" fillId="0" borderId="0" xfId="174" applyNumberFormat="1"/>
    <xf numFmtId="49" fontId="1" fillId="0" borderId="0" xfId="182" applyNumberFormat="1"/>
    <xf numFmtId="49" fontId="1" fillId="0" borderId="0" xfId="239" applyNumberFormat="1"/>
    <xf numFmtId="49" fontId="7" fillId="0" borderId="0" xfId="246" applyNumberFormat="1" applyFont="1"/>
    <xf numFmtId="49" fontId="1" fillId="0" borderId="0" xfId="255" applyNumberFormat="1"/>
    <xf numFmtId="49" fontId="1" fillId="0" borderId="0" xfId="271" applyNumberFormat="1"/>
    <xf numFmtId="49" fontId="1" fillId="0" borderId="0" xfId="303" applyNumberFormat="1"/>
    <xf numFmtId="49" fontId="1" fillId="0" borderId="0" xfId="310" applyNumberFormat="1"/>
    <xf numFmtId="49" fontId="1" fillId="0" borderId="0" xfId="377" applyNumberFormat="1"/>
    <xf numFmtId="0" fontId="0" fillId="9" borderId="13" xfId="0" applyFill="1" applyBorder="1" applyAlignment="1">
      <alignment vertical="top"/>
    </xf>
    <xf numFmtId="0" fontId="0" fillId="9" borderId="13" xfId="0" quotePrefix="1" applyFill="1" applyBorder="1" applyAlignment="1">
      <alignment vertical="top"/>
    </xf>
    <xf numFmtId="0" fontId="0" fillId="9" borderId="13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9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10" borderId="13" xfId="0" applyFill="1" applyBorder="1" applyAlignment="1">
      <alignment vertical="top"/>
    </xf>
    <xf numFmtId="3" fontId="0" fillId="10" borderId="13" xfId="0" applyNumberFormat="1" applyFill="1" applyBorder="1" applyAlignment="1">
      <alignment horizontal="right" vertical="top"/>
    </xf>
    <xf numFmtId="169" fontId="0" fillId="10" borderId="13" xfId="0" applyNumberFormat="1" applyFill="1" applyBorder="1" applyAlignment="1">
      <alignment horizontal="right" vertical="top"/>
    </xf>
    <xf numFmtId="0" fontId="0" fillId="7" borderId="13" xfId="0" applyFill="1" applyBorder="1" applyAlignment="1">
      <alignment vertical="top"/>
    </xf>
    <xf numFmtId="4" fontId="0" fillId="0" borderId="0" xfId="0" pivotButton="1" applyNumberFormat="1"/>
    <xf numFmtId="4" fontId="0" fillId="0" borderId="0" xfId="0" applyNumberFormat="1" applyAlignment="1">
      <alignment horizontal="left"/>
    </xf>
    <xf numFmtId="168" fontId="3" fillId="6" borderId="0" xfId="0" applyNumberFormat="1" applyFont="1" applyFill="1" applyAlignment="1">
      <alignment horizontal="center"/>
    </xf>
    <xf numFmtId="168" fontId="3" fillId="3" borderId="2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8" fontId="10" fillId="3" borderId="11" xfId="0" applyNumberFormat="1" applyFont="1" applyFill="1" applyBorder="1"/>
    <xf numFmtId="168" fontId="10" fillId="3" borderId="12" xfId="0" applyNumberFormat="1" applyFont="1" applyFill="1" applyBorder="1"/>
    <xf numFmtId="0" fontId="0" fillId="3" borderId="0" xfId="0" applyFill="1"/>
    <xf numFmtId="2" fontId="0" fillId="0" borderId="13" xfId="2" applyNumberFormat="1" applyFont="1" applyBorder="1"/>
    <xf numFmtId="170" fontId="0" fillId="0" borderId="0" xfId="392" applyNumberFormat="1" applyFont="1" applyBorder="1"/>
    <xf numFmtId="170" fontId="6" fillId="3" borderId="22" xfId="392" applyNumberFormat="1" applyFont="1" applyFill="1" applyBorder="1"/>
    <xf numFmtId="4" fontId="0" fillId="3" borderId="0" xfId="0" applyNumberFormat="1" applyFill="1"/>
    <xf numFmtId="4" fontId="0" fillId="0" borderId="0" xfId="0" quotePrefix="1" applyNumberFormat="1" applyAlignment="1">
      <alignment horizontal="left"/>
    </xf>
    <xf numFmtId="3" fontId="0" fillId="0" borderId="0" xfId="0" quotePrefix="1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2" fontId="0" fillId="2" borderId="0" xfId="2" applyNumberFormat="1" applyFont="1" applyFill="1"/>
    <xf numFmtId="170" fontId="6" fillId="2" borderId="22" xfId="392" applyNumberFormat="1" applyFont="1" applyFill="1" applyBorder="1"/>
    <xf numFmtId="4" fontId="0" fillId="2" borderId="0" xfId="0" applyNumberFormat="1" applyFill="1"/>
    <xf numFmtId="168" fontId="0" fillId="2" borderId="0" xfId="0" applyNumberFormat="1" applyFill="1"/>
    <xf numFmtId="168" fontId="3" fillId="6" borderId="16" xfId="0" applyNumberFormat="1" applyFont="1" applyFill="1" applyBorder="1" applyAlignment="1">
      <alignment horizontal="center"/>
    </xf>
    <xf numFmtId="168" fontId="3" fillId="6" borderId="2" xfId="0" applyNumberFormat="1" applyFont="1" applyFill="1" applyBorder="1" applyAlignment="1">
      <alignment horizontal="center"/>
    </xf>
    <xf numFmtId="168" fontId="3" fillId="6" borderId="15" xfId="0" applyNumberFormat="1" applyFont="1" applyFill="1" applyBorder="1" applyAlignment="1">
      <alignment horizontal="center"/>
    </xf>
    <xf numFmtId="168" fontId="3" fillId="6" borderId="3" xfId="0" applyNumberFormat="1" applyFont="1" applyFill="1" applyBorder="1" applyAlignment="1">
      <alignment horizontal="center"/>
    </xf>
  </cellXfs>
  <cellStyles count="393">
    <cellStyle name="Euro" xfId="4" xr:uid="{3BD60C3E-0558-417F-BC4B-68E5E6C23004}"/>
    <cellStyle name="Migliaia" xfId="1" builtinId="3"/>
    <cellStyle name="Migliaia [0]" xfId="392" builtinId="6"/>
    <cellStyle name="Migliaia [0] 2" xfId="33" xr:uid="{F4F88CDE-C368-41E8-ACD0-5C5312917BE8}"/>
    <cellStyle name="Migliaia [0] 3" xfId="34" xr:uid="{42A14D1A-B173-42E7-9E23-B3378761D103}"/>
    <cellStyle name="Migliaia [0] 4" xfId="6" xr:uid="{58AB21C2-2AB0-411F-BCBC-DF3DF2EBB5D0}"/>
    <cellStyle name="Migliaia 10" xfId="86" xr:uid="{638C6C6F-D195-4142-B05A-BF3FF148E25B}"/>
    <cellStyle name="Migliaia 11" xfId="98" xr:uid="{702F8983-E6C1-4499-8A19-17363C839CA0}"/>
    <cellStyle name="Migliaia 12" xfId="110" xr:uid="{8F609B1C-7394-4241-8239-B255D8607F75}"/>
    <cellStyle name="Migliaia 13" xfId="121" xr:uid="{5AA11893-7973-433C-906F-A1A0F6F98E2D}"/>
    <cellStyle name="Migliaia 14" xfId="150" xr:uid="{E9D721AC-5141-4C49-B4C0-FF7093238199}"/>
    <cellStyle name="Migliaia 15" xfId="155" xr:uid="{4B44D748-4B7F-44E8-8403-64922B42DC23}"/>
    <cellStyle name="Migliaia 16" xfId="163" xr:uid="{B525C96F-7D33-496A-A093-C4AE36E60F0F}"/>
    <cellStyle name="Migliaia 17" xfId="173" xr:uid="{921EEE0A-168C-4290-A903-071047F86842}"/>
    <cellStyle name="Migliaia 17 2" xfId="176" xr:uid="{DB5D7261-D9CF-47A7-9155-A06965FEC824}"/>
    <cellStyle name="Migliaia 18" xfId="183" xr:uid="{7D66AB9F-A26A-47FE-B5AB-0CB712F1F62C}"/>
    <cellStyle name="Migliaia 19" xfId="184" xr:uid="{F92B2EFC-BEB5-41AF-9189-F8BE8AD1F334}"/>
    <cellStyle name="Migliaia 2" xfId="10" xr:uid="{DD45A292-E04D-48C2-BCCA-F788A238888D}"/>
    <cellStyle name="Migliaia 2 2" xfId="35" xr:uid="{F86D0AAE-B12D-4266-A71D-EA538ED101C3}"/>
    <cellStyle name="Migliaia 2 3" xfId="205" xr:uid="{FD602185-7174-4342-9ED7-9E40FA4AC6A2}"/>
    <cellStyle name="Migliaia 20" xfId="188" xr:uid="{FBC08850-B164-48FB-A13F-3BD04CB4A87D}"/>
    <cellStyle name="Migliaia 21" xfId="198" xr:uid="{2686DDF5-F15A-4830-9A36-F7162A903570}"/>
    <cellStyle name="Migliaia 21 2" xfId="199" xr:uid="{316090D0-5AD0-4D5B-8F8A-F2D698AA138C}"/>
    <cellStyle name="Migliaia 22" xfId="208" xr:uid="{98B3806B-50DF-4A0B-94AF-ED11B2135AE9}"/>
    <cellStyle name="Migliaia 23" xfId="219" xr:uid="{A3B98EA1-0320-488A-9D9C-679E10BDD9C1}"/>
    <cellStyle name="Migliaia 24" xfId="220" xr:uid="{D5F1EC24-7EF3-463C-BB1B-88868813F9DA}"/>
    <cellStyle name="Migliaia 25" xfId="230" xr:uid="{221A8785-859A-4F39-8C9A-275EBF20F866}"/>
    <cellStyle name="Migliaia 26" xfId="229" xr:uid="{0A020436-A9D7-4320-87DB-839B6C829057}"/>
    <cellStyle name="Migliaia 27" xfId="251" xr:uid="{60EC97BA-4734-44DC-8127-441346FA7BA0}"/>
    <cellStyle name="Migliaia 28" xfId="258" xr:uid="{3010661C-C1A4-4D30-87AF-C1698B5B3867}"/>
    <cellStyle name="Migliaia 29" xfId="281" xr:uid="{920EC06B-A65D-4C43-AC80-DDB0D5BA5439}"/>
    <cellStyle name="Migliaia 3" xfId="16" xr:uid="{7FE674AF-2526-40F1-9F6C-C48BEBCB4193}"/>
    <cellStyle name="Migliaia 3 2" xfId="36" xr:uid="{F58788B7-3AC8-4148-92E3-99E5DA71774A}"/>
    <cellStyle name="Migliaia 3 3" xfId="37" xr:uid="{41B624A2-9B7F-4C7F-B489-52A6661DA105}"/>
    <cellStyle name="Migliaia 3 4" xfId="38" xr:uid="{9598F0CD-B95F-4403-AE6C-880CB10CD9FE}"/>
    <cellStyle name="Migliaia 3 5" xfId="192" xr:uid="{E637AACF-8EB6-40B3-90D1-B2BB0BEC6CB0}"/>
    <cellStyle name="Migliaia 30" xfId="291" xr:uid="{A4497396-8C78-4C4D-859C-9EF215311DD9}"/>
    <cellStyle name="Migliaia 31" xfId="301" xr:uid="{59A6262C-AAE7-4C16-8C69-DF1D5962C632}"/>
    <cellStyle name="Migliaia 32" xfId="304" xr:uid="{D0AF71B1-1A62-47D5-83C1-E18A12A68278}"/>
    <cellStyle name="Migliaia 33" xfId="313" xr:uid="{5A802099-BED8-42F6-9455-6183173AACF3}"/>
    <cellStyle name="Migliaia 34" xfId="314" xr:uid="{C4254240-7229-4C64-86D3-5EA8AD1B2F82}"/>
    <cellStyle name="Migliaia 35" xfId="315" xr:uid="{0F71A199-D478-465D-BBAE-9E87668D25E1}"/>
    <cellStyle name="Migliaia 36" xfId="316" xr:uid="{BA3E2274-857F-4517-AE87-2F6E60498AD6}"/>
    <cellStyle name="Migliaia 37" xfId="317" xr:uid="{7D3D4DB6-EC39-4F7A-A742-9F95371FCB04}"/>
    <cellStyle name="Migliaia 38" xfId="318" xr:uid="{63B858EB-1B7F-4F02-A7C8-81E42F9E6C14}"/>
    <cellStyle name="Migliaia 39" xfId="319" xr:uid="{ADA92BAF-89DC-40AE-BA59-69C66589D274}"/>
    <cellStyle name="Migliaia 4" xfId="22" xr:uid="{C6652758-384A-4BBA-817C-ECB2A2A619C0}"/>
    <cellStyle name="Migliaia 40" xfId="320" xr:uid="{F2C8B227-D069-42DD-BE17-4BE20526099D}"/>
    <cellStyle name="Migliaia 41" xfId="321" xr:uid="{25DC8EE8-4DCD-4DE5-A689-8403254CAD07}"/>
    <cellStyle name="Migliaia 42" xfId="363" xr:uid="{F538F6D5-A27E-4BBD-84B0-60485564801A}"/>
    <cellStyle name="Migliaia 43" xfId="364" xr:uid="{A1F64C66-1B25-4DC2-92C6-08FEF858F29E}"/>
    <cellStyle name="Migliaia 44" xfId="365" xr:uid="{D0693535-5169-496B-9C8C-B817A50519CD}"/>
    <cellStyle name="Migliaia 45" xfId="5" xr:uid="{4F237940-6C60-4912-B048-6BD8E958C110}"/>
    <cellStyle name="Migliaia 46" xfId="383" xr:uid="{3CEEF2F0-44C0-4B2B-98DC-7730D355E2FB}"/>
    <cellStyle name="Migliaia 47" xfId="388" xr:uid="{DC644208-1FF9-4E73-A6F8-58C779401E52}"/>
    <cellStyle name="Migliaia 48" xfId="390" xr:uid="{E8E46D88-DABF-4B59-9AE9-BA84A6A9FA5F}"/>
    <cellStyle name="Migliaia 49" xfId="387" xr:uid="{6235E907-8558-49CF-BB1E-CDBAED5159F3}"/>
    <cellStyle name="Migliaia 5" xfId="39" xr:uid="{EF87E476-C015-4535-A026-908E0377E049}"/>
    <cellStyle name="Migliaia 50" xfId="391" xr:uid="{660C228F-AAF1-4E98-93DB-DB10A96707AD}"/>
    <cellStyle name="Migliaia 51" xfId="386" xr:uid="{A3D1B1EC-D485-49EF-AFE1-DA435CC2BE4D}"/>
    <cellStyle name="Migliaia 52" xfId="385" xr:uid="{0BCBD668-6A01-466E-9EA6-E638299F24FB}"/>
    <cellStyle name="Migliaia 53" xfId="384" xr:uid="{68CB1D98-ED01-4EAE-A4BF-742AFE4550B4}"/>
    <cellStyle name="Migliaia 54" xfId="389" xr:uid="{520F9D3B-9E90-490B-8960-A981C1545073}"/>
    <cellStyle name="Migliaia 6" xfId="40" xr:uid="{3B3BCAD3-9911-4706-BBD6-C83CCC2D608B}"/>
    <cellStyle name="Migliaia 7" xfId="41" xr:uid="{7A2765B4-B497-4496-BEA0-C21FA557B3EC}"/>
    <cellStyle name="Migliaia 8" xfId="87" xr:uid="{7FD39FAA-2B22-4220-B105-F41C34D08357}"/>
    <cellStyle name="Migliaia 9" xfId="88" xr:uid="{3F746D6C-452D-4DFC-ABBC-51EC169F0F8C}"/>
    <cellStyle name="Normale" xfId="0" builtinId="0"/>
    <cellStyle name="Normale 10" xfId="19" xr:uid="{207D1EA3-659E-4D7C-B01B-5A104B40F4E0}"/>
    <cellStyle name="Normale 100" xfId="145" xr:uid="{D761D5EF-06F2-49D3-8856-DBADCDE39370}"/>
    <cellStyle name="Normale 101" xfId="144" xr:uid="{30D44386-A7B8-46FA-8CEC-4E66A0F06C47}"/>
    <cellStyle name="Normale 102" xfId="147" xr:uid="{44D33299-0A26-4306-B079-83A4DA728897}"/>
    <cellStyle name="Normale 103" xfId="146" xr:uid="{EB49A591-6EDC-43B4-BCAA-9A59C04176F6}"/>
    <cellStyle name="Normale 104" xfId="151" xr:uid="{12774089-7638-4A09-8D73-41A629F1D632}"/>
    <cellStyle name="Normale 105" xfId="152" xr:uid="{B3A656EE-C24F-44F0-AFC6-0C614792F1E5}"/>
    <cellStyle name="Normale 106" xfId="153" xr:uid="{355A8247-52C6-4598-9CF4-9288AFFB44E9}"/>
    <cellStyle name="Normale 107" xfId="149" xr:uid="{E7916A0E-4152-4089-A279-FFEACA42FDE2}"/>
    <cellStyle name="Normale 108" xfId="156" xr:uid="{86A504E0-4101-46CA-BCDE-887FC5A7D5BD}"/>
    <cellStyle name="Normale 109" xfId="154" xr:uid="{07866B4E-F217-4FFB-8A8D-11483095AA80}"/>
    <cellStyle name="Normale 11" xfId="20" xr:uid="{FF8DED1C-6F3B-45F9-B21E-1CC4220BC3FC}"/>
    <cellStyle name="Normale 110" xfId="158" xr:uid="{1958EA50-15F7-4835-984E-DEA7A54AE03D}"/>
    <cellStyle name="Normale 111" xfId="159" xr:uid="{9BB9EEE0-4349-4882-B1BC-AF29AFE7B7F8}"/>
    <cellStyle name="Normale 112" xfId="160" xr:uid="{0694D2D1-824C-41CF-8262-402785A559F5}"/>
    <cellStyle name="Normale 113" xfId="161" xr:uid="{3971CB36-0BDE-448E-8DD9-FC488D50F4B6}"/>
    <cellStyle name="Normale 114" xfId="157" xr:uid="{5723461E-7EB4-4E74-87D8-E9D215390C1E}"/>
    <cellStyle name="Normale 115" xfId="164" xr:uid="{10A87A51-929A-4BB2-AB7D-A75E79499E2C}"/>
    <cellStyle name="Normale 116" xfId="162" xr:uid="{E339F8DF-7763-498E-B4FD-D57C0822D625}"/>
    <cellStyle name="Normale 117" xfId="165" xr:uid="{C16AE6E3-8FD9-4D51-B075-8E6B2B1D74A5}"/>
    <cellStyle name="Normale 118" xfId="167" xr:uid="{534E513F-4F33-4BAF-86F7-D087BD009F0A}"/>
    <cellStyle name="Normale 119" xfId="166" xr:uid="{9DA07162-D10B-4C53-8696-9BB71CC1C80A}"/>
    <cellStyle name="Normale 12" xfId="21" xr:uid="{DDAA4E49-45AD-48C0-AF16-6C4CA87055B2}"/>
    <cellStyle name="Normale 120" xfId="168" xr:uid="{643D3356-FE4A-4176-B2D2-D2A2557CF613}"/>
    <cellStyle name="Normale 121" xfId="170" xr:uid="{1AC4D8BA-472C-461D-8D29-3369645BA902}"/>
    <cellStyle name="Normale 122" xfId="171" xr:uid="{25D4E364-5F52-441B-B1BB-4FECC1D4192A}"/>
    <cellStyle name="Normale 123" xfId="169" xr:uid="{F58E9DDB-64FA-4AEF-A389-E4FD57F0518C}"/>
    <cellStyle name="Normale 124" xfId="174" xr:uid="{BB230A0F-56EF-4A24-8430-7BB6AFDD4C4E}"/>
    <cellStyle name="Normale 124 2" xfId="196" xr:uid="{DF3D0DF2-91D7-4DEA-8D59-E522064F0A12}"/>
    <cellStyle name="Normale 125" xfId="172" xr:uid="{F5DAE3B6-9CB2-47E4-B631-1F51BA94FE4A}"/>
    <cellStyle name="Normale 125 2" xfId="175" xr:uid="{4A94F6F9-7DCA-486C-A774-28592925A304}"/>
    <cellStyle name="Normale 126" xfId="177" xr:uid="{91198034-29D3-4E1B-9A0B-25C44FD263F6}"/>
    <cellStyle name="Normale 127" xfId="178" xr:uid="{A62915F4-16E6-46D6-BA9C-A2A6DAF4280E}"/>
    <cellStyle name="Normale 127 2" xfId="195" xr:uid="{153AFF5D-8784-4C02-A769-08474DBB2DB4}"/>
    <cellStyle name="Normale 128" xfId="179" xr:uid="{9872B537-C2B9-43E0-B05F-47D95DD9829F}"/>
    <cellStyle name="Normale 129" xfId="181" xr:uid="{FA5BFB72-D5C6-48E0-B482-12CBBDE423A4}"/>
    <cellStyle name="Normale 13" xfId="24" xr:uid="{BDE3EB02-2C8C-49D5-B512-1F924AE8AB55}"/>
    <cellStyle name="Normale 130" xfId="180" xr:uid="{510BEFBB-C830-4F2C-8741-510C1D7F50B2}"/>
    <cellStyle name="Normale 131" xfId="185" xr:uid="{44BBA00B-37E6-4E2D-AF39-22A3DD02B9A3}"/>
    <cellStyle name="Normale 132" xfId="186" xr:uid="{77AE2BC4-797D-4BDF-A9F3-7E20CF01FBF7}"/>
    <cellStyle name="Normale 133" xfId="182" xr:uid="{8872B89E-45F7-4A89-8F8D-123CB277E5C5}"/>
    <cellStyle name="Normale 134" xfId="189" xr:uid="{6886F435-742A-47CB-8176-2800C8161D11}"/>
    <cellStyle name="Normale 134 2" xfId="193" xr:uid="{237FE00C-AD58-4C72-9B6F-556A9191027F}"/>
    <cellStyle name="Normale 135" xfId="187" xr:uid="{31C1CA07-E381-41FA-B467-502D16B56D17}"/>
    <cellStyle name="Normale 135 2" xfId="200" xr:uid="{325F7A47-DA30-41C0-9A1B-C4AA08BD4EE8}"/>
    <cellStyle name="Normale 136" xfId="190" xr:uid="{F45A86EB-1DDD-48C1-BA1F-2C33E98CBD2C}"/>
    <cellStyle name="Normale 137" xfId="201" xr:uid="{F886F3A5-E976-4A7A-876C-E17E85CBE546}"/>
    <cellStyle name="Normale 138" xfId="202" xr:uid="{EA5C1826-00B4-4FB9-9B98-1F386A3EA6FD}"/>
    <cellStyle name="Normale 139" xfId="203" xr:uid="{D13A5C3E-2D0F-4CE0-BE8A-4BE8EF6AD0BA}"/>
    <cellStyle name="Normale 14" xfId="25" xr:uid="{54585A13-D672-43F2-B120-326447BDEB2C}"/>
    <cellStyle name="Normale 140" xfId="207" xr:uid="{2AA5EEB7-9D6B-4E64-9961-8E9ADE9D93BA}"/>
    <cellStyle name="Normale 141" xfId="210" xr:uid="{29AF229D-3A17-4F52-BD7D-437C95ECF451}"/>
    <cellStyle name="Normale 142" xfId="211" xr:uid="{4FF185B8-AFBE-4260-A2BE-57F0B583736C}"/>
    <cellStyle name="Normale 143" xfId="212" xr:uid="{58CD3177-DD72-4C05-996F-103874372C91}"/>
    <cellStyle name="Normale 144" xfId="213" xr:uid="{0FB83935-DA4B-4A7F-A384-AD1EF2962C6E}"/>
    <cellStyle name="Normale 145" xfId="209" xr:uid="{137A6E63-7CD4-4400-9577-A674943D0F58}"/>
    <cellStyle name="Normale 146" xfId="215" xr:uid="{CC5B3E83-1FB9-4893-AF68-8920A00F6068}"/>
    <cellStyle name="Normale 147" xfId="216" xr:uid="{2F6085DB-5176-4F73-B90A-BE7F1F407422}"/>
    <cellStyle name="Normale 148" xfId="217" xr:uid="{822A5570-2520-4B31-BCBE-4E5D376EB60E}"/>
    <cellStyle name="Normale 149" xfId="214" xr:uid="{6C0E59C3-2EE2-451E-90FE-D1944F1F90BD}"/>
    <cellStyle name="Normale 15" xfId="28" xr:uid="{66B8D37B-1D6A-44CD-B636-77E38D96D676}"/>
    <cellStyle name="Normale 150" xfId="221" xr:uid="{E6238D54-F155-4B9A-A796-BDA4332509D3}"/>
    <cellStyle name="Normale 151" xfId="222" xr:uid="{3B2D85CC-C11E-4707-B1AD-C4093DF03240}"/>
    <cellStyle name="Normale 152" xfId="218" xr:uid="{B09D3793-AD16-47E0-B705-EBCE48EEB6C7}"/>
    <cellStyle name="Normale 153" xfId="224" xr:uid="{A46C1973-FFF7-4884-A2F6-58B032D6FB50}"/>
    <cellStyle name="Normale 154" xfId="225" xr:uid="{4484D110-FCEE-4820-B6DB-F5432E7FF0E6}"/>
    <cellStyle name="Normale 155" xfId="226" xr:uid="{A61BD554-056C-4963-A280-ADCB31389E81}"/>
    <cellStyle name="Normale 156" xfId="223" xr:uid="{8A730B36-4534-4400-A62F-ADCDCBE178DE}"/>
    <cellStyle name="Normale 157" xfId="227" xr:uid="{B3B3A6F0-50CE-46BB-8608-9506193A903E}"/>
    <cellStyle name="Normale 158" xfId="231" xr:uid="{A95A0FDA-6EB6-408C-B014-E63223D5C013}"/>
    <cellStyle name="Normale 159" xfId="232" xr:uid="{EF42CB7B-AFCE-44A7-8116-F0643618488E}"/>
    <cellStyle name="Normale 16" xfId="42" xr:uid="{8F739183-CEA1-48E7-9BEE-5ACE36D75C51}"/>
    <cellStyle name="Normale 160" xfId="233" xr:uid="{4BF900F3-8276-4893-A6FD-545DD6B9400B}"/>
    <cellStyle name="Normale 161" xfId="234" xr:uid="{1CD22270-90B9-4E96-8CC2-785E99EF0226}"/>
    <cellStyle name="Normale 162" xfId="235" xr:uid="{2F2E6C44-5557-4B24-B5A2-BDC72FBE6615}"/>
    <cellStyle name="Normale 163" xfId="236" xr:uid="{30006164-4D9E-4D20-9CA9-6FD17C58D218}"/>
    <cellStyle name="Normale 164" xfId="237" xr:uid="{0A5BA4B7-B4E6-4C07-9A5C-B1C4D07CEAC9}"/>
    <cellStyle name="Normale 164 2" xfId="238" xr:uid="{2BBFE0BC-6DCA-493D-9A4B-70DCEE6E2CA7}"/>
    <cellStyle name="Normale 165" xfId="228" xr:uid="{9B68A0E1-9F59-46B2-A895-7A3055D6C676}"/>
    <cellStyle name="Normale 166" xfId="240" xr:uid="{FC3BC61F-4307-4866-85F5-D73DA5701245}"/>
    <cellStyle name="Normale 167" xfId="241" xr:uid="{08BB6C7C-FF5F-4890-A023-949BD6737CBA}"/>
    <cellStyle name="Normale 168" xfId="242" xr:uid="{DB48EFD3-5E30-426F-AD0C-E2C333E69F10}"/>
    <cellStyle name="Normale 169" xfId="243" xr:uid="{41511EE1-DE3B-4C83-B214-9607358BA8B3}"/>
    <cellStyle name="Normale 17" xfId="43" xr:uid="{5ECAA75B-FEAB-4780-808A-5DC8123B0E7C}"/>
    <cellStyle name="Normale 170" xfId="239" xr:uid="{2A32D49E-0B1C-432E-969A-EAC4992A9803}"/>
    <cellStyle name="Normale 171" xfId="244" xr:uid="{E8C5EA32-24D9-4844-90C6-2938117C24D3}"/>
    <cellStyle name="Normale 172" xfId="245" xr:uid="{79DA1795-9909-46AF-8FD0-BB8BF4483A2C}"/>
    <cellStyle name="Normale 173" xfId="247" xr:uid="{7AD0E2E9-0C16-4374-A39A-B1B18BD7F26C}"/>
    <cellStyle name="Normale 174" xfId="248" xr:uid="{EDC40289-F2FE-49D8-91BB-F70816987271}"/>
    <cellStyle name="Normale 175" xfId="249" xr:uid="{5C9BA83F-C1FF-4F64-84DA-4CB5D79A1866}"/>
    <cellStyle name="Normale 176" xfId="246" xr:uid="{12E53929-9C62-4CF0-B656-1D2CDC87386B}"/>
    <cellStyle name="Normale 177" xfId="252" xr:uid="{48F18A30-0B3B-4F7A-9B84-E3E920B0AD71}"/>
    <cellStyle name="Normale 178" xfId="253" xr:uid="{A976D1F8-B03C-468C-ABA4-10E7C7F0C1D7}"/>
    <cellStyle name="Normale 179" xfId="254" xr:uid="{4C8958E8-AAD4-4266-9251-D38A786D1C17}"/>
    <cellStyle name="Normale 18" xfId="44" xr:uid="{22E9820F-98AC-4EAF-8C71-66DF097EE764}"/>
    <cellStyle name="Normale 180" xfId="250" xr:uid="{0CAA39D4-76FC-4A4C-8889-6253CD8276B9}"/>
    <cellStyle name="Normale 181" xfId="255" xr:uid="{F4A3E8FE-F902-4EDE-974A-55C086262449}"/>
    <cellStyle name="Normale 182" xfId="256" xr:uid="{F651F484-DA53-414F-A156-9CD69B38CFAC}"/>
    <cellStyle name="Normale 183" xfId="259" xr:uid="{F3F9A1E8-5875-4520-9616-107A68613819}"/>
    <cellStyle name="Normale 184" xfId="260" xr:uid="{EA08B2DA-3372-47E4-AEE0-0FF60E947EB3}"/>
    <cellStyle name="Normale 185" xfId="257" xr:uid="{91DCC613-C39F-49F2-A11C-F523C5014036}"/>
    <cellStyle name="Normale 186" xfId="261" xr:uid="{70C3967F-24F8-4BBF-BAF9-E740837B7BF3}"/>
    <cellStyle name="Normale 187" xfId="263" xr:uid="{23F0F7FE-9FD0-477E-B7B2-204227926503}"/>
    <cellStyle name="Normale 188" xfId="264" xr:uid="{3C676F9A-5F31-4FC2-B70C-92905C7E7437}"/>
    <cellStyle name="Normale 189" xfId="265" xr:uid="{B4C1613B-9976-48BE-95A3-778F060BBB6F}"/>
    <cellStyle name="Normale 19" xfId="45" xr:uid="{E2127B79-80E8-48DE-B83E-F8FEEF50ED00}"/>
    <cellStyle name="Normale 190" xfId="266" xr:uid="{697765E0-3832-4F42-886F-71DF64E39640}"/>
    <cellStyle name="Normale 191" xfId="262" xr:uid="{AB3FDE18-94FD-4C3E-AA88-9DBAF57A4281}"/>
    <cellStyle name="Normale 192" xfId="268" xr:uid="{00CEB816-588D-4E75-B6A0-5D79C0F2A4FA}"/>
    <cellStyle name="Normale 193" xfId="269" xr:uid="{8DBA93C3-8701-4EB3-ACF5-44401F756DC1}"/>
    <cellStyle name="Normale 194" xfId="270" xr:uid="{E5EF1E33-76A2-4F24-8FE7-6D5A5D7D11FD}"/>
    <cellStyle name="Normale 195" xfId="267" xr:uid="{C5270D27-857B-4FD5-824E-DC7FC7706551}"/>
    <cellStyle name="Normale 196" xfId="272" xr:uid="{54386160-6D01-4A3D-B61D-962ACB3AA351}"/>
    <cellStyle name="Normale 197" xfId="273" xr:uid="{39B0B7B5-9CC9-4FD9-9662-3500A5191D3B}"/>
    <cellStyle name="Normale 198" xfId="274" xr:uid="{422DD2FD-59A1-4AD2-8F4C-6E5C14992C87}"/>
    <cellStyle name="Normale 199" xfId="275" xr:uid="{CF844967-FA8C-4967-AE57-1BB837308EBB}"/>
    <cellStyle name="Normale 2" xfId="9" xr:uid="{EC25498C-62F1-4269-A6AD-C783173A3244}"/>
    <cellStyle name="Normale 2 2" xfId="46" xr:uid="{96E8476A-77B2-47A4-AA37-F492BFE4F445}"/>
    <cellStyle name="Normale 2 2 2" xfId="282" xr:uid="{094A80AC-910E-4911-95D0-7326FB7A6779}"/>
    <cellStyle name="Normale 2 2 3" xfId="283" xr:uid="{E6C58082-484B-4DC5-82DE-753B3B1C5A39}"/>
    <cellStyle name="Normale 2 2 3 2" xfId="284" xr:uid="{D0A04E4E-D77C-4028-91FA-1941A4AD486C}"/>
    <cellStyle name="Normale 2 3" xfId="47" xr:uid="{997350F3-ADF7-41A1-B35A-112B61303C30}"/>
    <cellStyle name="Normale 2 5" xfId="305" xr:uid="{B6687E3D-0196-443D-9FF6-0A663D4A0381}"/>
    <cellStyle name="Normale 20" xfId="48" xr:uid="{602581B1-6910-44B0-87E4-175162572335}"/>
    <cellStyle name="Normale 200" xfId="271" xr:uid="{12CA0792-EF61-489C-BFF7-94E72475C74C}"/>
    <cellStyle name="Normale 201" xfId="277" xr:uid="{02105BFC-F205-4FA4-AF54-1F4E18CD28F7}"/>
    <cellStyle name="Normale 202" xfId="278" xr:uid="{09CDDAF9-4602-42E0-99A4-0D855AD01564}"/>
    <cellStyle name="Normale 203" xfId="279" xr:uid="{20A093E4-C6AE-4EB5-B5F2-C119085A35AC}"/>
    <cellStyle name="Normale 204" xfId="276" xr:uid="{650C5779-172F-4144-88F3-3DC345E18802}"/>
    <cellStyle name="Normale 205" xfId="285" xr:uid="{10DF29CB-56B2-4D59-B436-F789919468EA}"/>
    <cellStyle name="Normale 206" xfId="286" xr:uid="{1AA19696-E1AF-48D7-BB02-434F99C2E233}"/>
    <cellStyle name="Normale 207" xfId="287" xr:uid="{FAEE45B9-E706-4EEE-8258-F53E8DF25789}"/>
    <cellStyle name="Normale 208" xfId="288" xr:uid="{C5B3FAC7-8B73-47B3-AC62-862D3A153E9F}"/>
    <cellStyle name="Normale 209" xfId="289" xr:uid="{DED662AD-DA10-40A2-AD1F-67CF2F5AC0E9}"/>
    <cellStyle name="Normale 21" xfId="49" xr:uid="{EFF03C9F-EECC-4B72-9C9E-29751B584E83}"/>
    <cellStyle name="Normale 210" xfId="280" xr:uid="{A92679B2-8ACA-4826-AF4A-D6B488077731}"/>
    <cellStyle name="Normale 211" xfId="292" xr:uid="{44549F0C-DB05-4C2C-ABF2-076FC89FAE94}"/>
    <cellStyle name="Normale 212" xfId="293" xr:uid="{D12B35C8-22A7-4BFF-8B2E-48AC16568D74}"/>
    <cellStyle name="Normale 213" xfId="294" xr:uid="{0A741E1C-C0C3-42F3-976A-3ECA62C78C9C}"/>
    <cellStyle name="Normale 214" xfId="295" xr:uid="{1597B635-5B4F-4728-BD34-E9CBA2617363}"/>
    <cellStyle name="Normale 215" xfId="296" xr:uid="{29861386-1C84-45AA-AF1A-A25585628265}"/>
    <cellStyle name="Normale 216" xfId="297" xr:uid="{77AB3587-7E0B-4849-A0DC-5642C41DC9E9}"/>
    <cellStyle name="Normale 217" xfId="298" xr:uid="{37B91F51-4DC4-494E-B0A7-D7C8EDC0AA49}"/>
    <cellStyle name="Normale 218" xfId="290" xr:uid="{BBE8A2A2-6572-4D25-8058-213F53DCF8D1}"/>
    <cellStyle name="Normale 219" xfId="299" xr:uid="{80C6860B-E315-4070-8909-A62436F53DD8}"/>
    <cellStyle name="Normale 22" xfId="50" xr:uid="{389897DC-7F00-44C7-B707-8C8E78BD55D4}"/>
    <cellStyle name="Normale 220" xfId="302" xr:uid="{7C5721AE-06F4-4DA6-9F97-4D78E9DA7947}"/>
    <cellStyle name="Normale 221" xfId="300" xr:uid="{741571D6-43A2-41CC-8CCF-5F1F1878542F}"/>
    <cellStyle name="Normale 222" xfId="306" xr:uid="{98D71895-814E-4BB8-8C64-9182E98B4063}"/>
    <cellStyle name="Normale 223" xfId="307" xr:uid="{E3651DA6-515A-4999-B4BE-F835E11CD79B}"/>
    <cellStyle name="Normale 224" xfId="303" xr:uid="{FAA0C9B3-BC36-4547-AC34-6B518216BF33}"/>
    <cellStyle name="Normale 225" xfId="308" xr:uid="{AA1CC4DA-B3AD-4EAF-9DAB-E3E92EF4CECF}"/>
    <cellStyle name="Normale 226" xfId="322" xr:uid="{CA3F5C85-B183-4A7C-B28E-1C69A41409DA}"/>
    <cellStyle name="Normale 227" xfId="323" xr:uid="{88C83279-54E0-4312-8944-B349464BFB5D}"/>
    <cellStyle name="Normale 228" xfId="324" xr:uid="{E2BA5B5D-8354-4DFA-B580-D3BAB59C7D4D}"/>
    <cellStyle name="Normale 229" xfId="325" xr:uid="{4C7F9389-9EBF-4A9B-BE9D-24387EEF4B00}"/>
    <cellStyle name="Normale 23" xfId="51" xr:uid="{2BC636D1-952D-4514-B930-A324B981E80C}"/>
    <cellStyle name="Normale 230" xfId="326" xr:uid="{7338316A-6831-49F2-A5F1-74721D33F91C}"/>
    <cellStyle name="Normale 231" xfId="327" xr:uid="{FD0C35DA-7ACE-40F1-A5EC-51FB59A953CE}"/>
    <cellStyle name="Normale 232" xfId="328" xr:uid="{F36E5C50-B927-451D-AFFA-B43DC767209C}"/>
    <cellStyle name="Normale 233" xfId="329" xr:uid="{DD02E807-0E9B-447C-A144-69891AD10DC9}"/>
    <cellStyle name="Normale 234" xfId="330" xr:uid="{99D93E73-CDE4-4487-A5DF-5287B0DE13BE}"/>
    <cellStyle name="Normale 235" xfId="331" xr:uid="{73A71ADF-3679-49D1-A8E3-EA145F8BCCBF}"/>
    <cellStyle name="Normale 236" xfId="332" xr:uid="{B1655D9C-7ACF-4829-A390-F7C4376A65E3}"/>
    <cellStyle name="Normale 237" xfId="333" xr:uid="{DC91EC92-3A56-4AD8-B7BB-2AB03A586B33}"/>
    <cellStyle name="Normale 238" xfId="334" xr:uid="{157345FC-A175-42BF-BD20-1F266B2C7623}"/>
    <cellStyle name="Normale 239" xfId="335" xr:uid="{706D8C76-BBC7-4608-AFEE-7C930678C034}"/>
    <cellStyle name="Normale 24" xfId="52" xr:uid="{3359ABB9-AE75-427A-93C1-00C3F8CD5369}"/>
    <cellStyle name="Normale 240" xfId="312" xr:uid="{36E2D618-6BB1-41F4-933A-626ED1E87E17}"/>
    <cellStyle name="Normale 241" xfId="336" xr:uid="{846F50B7-317D-48E1-B73C-4B02AD58CA34}"/>
    <cellStyle name="Normale 242" xfId="337" xr:uid="{405C0051-F50A-4D7F-9158-5DD7E8B87F9F}"/>
    <cellStyle name="Normale 243" xfId="338" xr:uid="{A7B9B528-C95B-4373-B782-031D372FCB9F}"/>
    <cellStyle name="Normale 244" xfId="339" xr:uid="{E706D54C-0F2D-432A-A05D-26B53388EB1D}"/>
    <cellStyle name="Normale 245" xfId="311" xr:uid="{BE42C05F-E3EB-4E92-BF2A-E77C1B21FD9E}"/>
    <cellStyle name="Normale 246" xfId="340" xr:uid="{CCD83678-4682-4BE0-838E-3CCAE9913EE2}"/>
    <cellStyle name="Normale 247" xfId="341" xr:uid="{6099EA0E-BFA3-4CA4-BDEB-2A30C22D604F}"/>
    <cellStyle name="Normale 248" xfId="342" xr:uid="{C74B1243-EA06-49DC-B258-22B6D1649F19}"/>
    <cellStyle name="Normale 249" xfId="343" xr:uid="{29B08F6F-327F-42B5-A5EB-C500800B23F3}"/>
    <cellStyle name="Normale 25" xfId="53" xr:uid="{044DBC45-0065-4A9C-A142-3469B9785651}"/>
    <cellStyle name="Normale 250" xfId="344" xr:uid="{B85585E7-647F-47D1-B781-1EC739F299D5}"/>
    <cellStyle name="Normale 251" xfId="345" xr:uid="{D2834145-B86E-4720-A8D7-47E72AF57409}"/>
    <cellStyle name="Normale 252" xfId="346" xr:uid="{9F83CBE9-F2A5-4422-AC32-1139FC8F21F7}"/>
    <cellStyle name="Normale 253" xfId="347" xr:uid="{833EE18C-E1F8-4A22-87D5-EC9E1C025F5F}"/>
    <cellStyle name="Normale 254" xfId="348" xr:uid="{1535F50F-6E96-4084-A7B5-58FE650AF528}"/>
    <cellStyle name="Normale 255" xfId="349" xr:uid="{E249FD10-5C3A-4831-B4CC-F58C284B9991}"/>
    <cellStyle name="Normale 256" xfId="350" xr:uid="{488A0F39-9253-4EF3-B45F-5305D00F0120}"/>
    <cellStyle name="Normale 257" xfId="351" xr:uid="{BF7448EB-E938-4D81-BEF7-0EF6EFCEA74D}"/>
    <cellStyle name="Normale 258" xfId="352" xr:uid="{64C74313-B870-4046-8B44-451E807C1641}"/>
    <cellStyle name="Normale 259" xfId="353" xr:uid="{CCC1325B-76A0-4E95-9835-DC875C32480B}"/>
    <cellStyle name="Normale 26" xfId="54" xr:uid="{8CE276A7-70F7-4FDC-B0CA-00BA708EB86D}"/>
    <cellStyle name="Normale 260" xfId="354" xr:uid="{B5EA63B3-9626-4683-B8C8-281C13E22C97}"/>
    <cellStyle name="Normale 261" xfId="310" xr:uid="{62604844-0636-4107-BC17-9202A2FB1C9B}"/>
    <cellStyle name="Normale 262" xfId="356" xr:uid="{7C880247-95D3-4D3F-8E9C-D0FB51C74EF9}"/>
    <cellStyle name="Normale 263" xfId="357" xr:uid="{6960F7DC-B5F5-4AC3-9F47-26C6066AEF33}"/>
    <cellStyle name="Normale 264" xfId="358" xr:uid="{B22F3B4A-C4A1-47C5-BDEB-631748A286A8}"/>
    <cellStyle name="Normale 265" xfId="359" xr:uid="{44D4914C-9C76-4816-8202-C1687EBD09FD}"/>
    <cellStyle name="Normale 266" xfId="360" xr:uid="{FFCDF669-28B2-4FD7-ABCE-E804BE3FEF88}"/>
    <cellStyle name="Normale 267" xfId="361" xr:uid="{942D98DD-B93C-46F3-8848-96D94A9E420A}"/>
    <cellStyle name="Normale 268" xfId="355" xr:uid="{D6C25751-FE2C-4C17-8B31-66C5D27BB3D6}"/>
    <cellStyle name="Normale 269" xfId="366" xr:uid="{96A2503C-C65E-41A1-9204-EC4DFB0ADC38}"/>
    <cellStyle name="Normale 27" xfId="55" xr:uid="{3ECEDC66-0108-4CAD-93BF-FD0012EB6C88}"/>
    <cellStyle name="Normale 270" xfId="367" xr:uid="{8B0F5DA9-4518-4046-B7CD-6128AD380156}"/>
    <cellStyle name="Normale 271" xfId="362" xr:uid="{BF87BFB6-C208-4482-ACFB-A9C8CE9AC37B}"/>
    <cellStyle name="Normale 272" xfId="368" xr:uid="{2806A12A-9F50-4A7B-9158-86D1CF54AE5D}"/>
    <cellStyle name="Normale 273" xfId="369" xr:uid="{0AD17320-DB81-4363-8280-BC60529F9B23}"/>
    <cellStyle name="Normale 274" xfId="370" xr:uid="{EAB6CB42-039D-4390-A13A-4D18CC904361}"/>
    <cellStyle name="Normale 275" xfId="374" xr:uid="{5B9BFEED-75C6-4A17-8E27-0B8B87B29ABC}"/>
    <cellStyle name="Normale 276" xfId="375" xr:uid="{239B8F96-8783-4646-A408-F5ACEECE88F2}"/>
    <cellStyle name="Normale 277" xfId="380" xr:uid="{7CC9C9FF-CEEE-411F-AE87-C77CA0885602}"/>
    <cellStyle name="Normale 278" xfId="3" xr:uid="{C6370737-BF0A-4650-8173-238D486B6BD7}"/>
    <cellStyle name="Normale 28" xfId="56" xr:uid="{F98CD7C8-9E98-4AF2-AE22-79DA6EC259AD}"/>
    <cellStyle name="Normale 281" xfId="371" xr:uid="{251E1991-160E-4051-B514-C691761C91A5}"/>
    <cellStyle name="Normale 286" xfId="372" xr:uid="{AB60A923-E2F2-4860-A48B-7B11599B2CEF}"/>
    <cellStyle name="Normale 29" xfId="57" xr:uid="{EB3F114A-E7B8-44EB-843D-7285D66884F4}"/>
    <cellStyle name="Normale 290" xfId="373" xr:uid="{05B7A1C2-F724-4E8D-B789-B70EA730B1BC}"/>
    <cellStyle name="Normale 298" xfId="376" xr:uid="{B6763FCE-B334-4779-88FD-12D86A7EE372}"/>
    <cellStyle name="Normale 3" xfId="11" xr:uid="{5A74D56E-676B-4433-9275-4C4F426E520E}"/>
    <cellStyle name="Normale 30" xfId="58" xr:uid="{A0712751-9832-4E98-82D2-10C0E24AC4F7}"/>
    <cellStyle name="Normale 303" xfId="377" xr:uid="{B4408833-42D1-4428-895E-13EBD20340C9}"/>
    <cellStyle name="Normale 305" xfId="378" xr:uid="{EF356D13-03E4-476C-86B7-B742640C8C94}"/>
    <cellStyle name="Normale 309" xfId="379" xr:uid="{9ECC3C9D-184B-46ED-85FF-1146E828290C}"/>
    <cellStyle name="Normale 31" xfId="59" xr:uid="{99AC56B9-D703-47EC-82E3-552A9A17EB97}"/>
    <cellStyle name="Normale 32" xfId="60" xr:uid="{CAF51DB6-D2F6-4D8F-8147-FAB08BD5872D}"/>
    <cellStyle name="Normale 323" xfId="381" xr:uid="{F8A2BD6F-641B-4C96-A5DD-99973A75BBAB}"/>
    <cellStyle name="Normale 327" xfId="382" xr:uid="{91E031FC-C397-4F08-B2A5-ED872E8B27A6}"/>
    <cellStyle name="Normale 33" xfId="61" xr:uid="{179CD195-1AED-4EA1-A2F8-12F98A00E5E0}"/>
    <cellStyle name="Normale 34" xfId="29" xr:uid="{8254BD28-9B42-4209-8BC6-4F9C196429EE}"/>
    <cellStyle name="Normale 34 2" xfId="62" xr:uid="{543E8DA8-9601-4895-8EDF-46F4BDCEC9B0}"/>
    <cellStyle name="Normale 34 3" xfId="63" xr:uid="{7DB6CE76-EA4E-41B1-B739-A96FF291648C}"/>
    <cellStyle name="Normale 34 4" xfId="64" xr:uid="{214DF21F-D28D-4C20-977E-EA298BB9A4D3}"/>
    <cellStyle name="Normale 34 5" xfId="191" xr:uid="{538BCECB-0551-47AF-B40E-91493B27BAEA}"/>
    <cellStyle name="Normale 35" xfId="26" xr:uid="{D9117AAE-B130-4835-BA8E-092611768750}"/>
    <cellStyle name="Normale 36" xfId="27" xr:uid="{4FAF8553-FECA-4718-84B8-B0C8FC1BE58C}"/>
    <cellStyle name="Normale 37" xfId="65" xr:uid="{9280C72A-ED58-459E-93B3-ABF7EC74C2A5}"/>
    <cellStyle name="Normale 38" xfId="66" xr:uid="{BD8CD843-EC3D-4E2C-9643-5E517443E57F}"/>
    <cellStyle name="Normale 39" xfId="31" xr:uid="{67A9D5B5-5CEC-4E77-958D-AF3CA3828BE3}"/>
    <cellStyle name="Normale 39 2" xfId="67" xr:uid="{F96A5AD5-7A15-4098-AB36-2280482C4BBA}"/>
    <cellStyle name="Normale 39 3" xfId="194" xr:uid="{F4A9E541-3A18-4459-BFF2-26D0F4841B34}"/>
    <cellStyle name="Normale 4" xfId="12" xr:uid="{CF35C6B6-B96F-4F64-B7AE-849B033AC1F5}"/>
    <cellStyle name="Normale 40" xfId="68" xr:uid="{D57F593A-B4D4-4C5C-9786-BB8831E09368}"/>
    <cellStyle name="Normale 41" xfId="69" xr:uid="{1BAC3FFF-B3F8-404B-9ADF-E734AC89F585}"/>
    <cellStyle name="Normale 42" xfId="70" xr:uid="{BD1FFE7D-EEC9-4949-AC1A-FA5E881484A3}"/>
    <cellStyle name="Normale 43" xfId="71" xr:uid="{F05F1E5D-705D-4C55-9A68-AC0F4B485D9B}"/>
    <cellStyle name="Normale 44" xfId="72" xr:uid="{FEA72BA8-96C5-4C85-9F01-180A2E35BA30}"/>
    <cellStyle name="Normale 45" xfId="32" xr:uid="{19431354-10D8-4879-8229-BC696C622A66}"/>
    <cellStyle name="Normale 46" xfId="77" xr:uid="{B2143503-1421-4AD0-9E75-A71D153E03B5}"/>
    <cellStyle name="Normale 47" xfId="78" xr:uid="{8784BEC6-409C-4882-917F-232E90D49A5B}"/>
    <cellStyle name="Normale 48" xfId="76" xr:uid="{433957AF-F7B8-448E-B934-7C7D0FBAA000}"/>
    <cellStyle name="Normale 49" xfId="81" xr:uid="{E5235A50-003E-4B25-A71E-63C694013169}"/>
    <cellStyle name="Normale 5" xfId="13" xr:uid="{DA6F6471-78D3-44ED-8B45-8196D5F6CB00}"/>
    <cellStyle name="Normale 50" xfId="79" xr:uid="{C329550F-633C-4017-B317-5C480EA5BB26}"/>
    <cellStyle name="Normale 51" xfId="82" xr:uid="{DEB76270-B4FF-4E1C-BF44-4419B1D38807}"/>
    <cellStyle name="Normale 52" xfId="80" xr:uid="{5E687890-62C3-42B7-86E9-F4235616C04B}"/>
    <cellStyle name="Normale 53" xfId="83" xr:uid="{953F4769-FE03-4554-9A17-D7BD3781426D}"/>
    <cellStyle name="Normale 54" xfId="84" xr:uid="{E86603A5-2E41-41AA-B6FC-351933691477}"/>
    <cellStyle name="Normale 55" xfId="89" xr:uid="{FD539070-040D-4D2A-A381-5B15807DEC80}"/>
    <cellStyle name="Normale 56" xfId="90" xr:uid="{D7A09169-FAB9-47B6-A2FF-621D51E607D4}"/>
    <cellStyle name="Normale 57" xfId="91" xr:uid="{7662C6AB-8540-403F-B7FD-33E72AC27F2E}"/>
    <cellStyle name="Normale 58" xfId="92" xr:uid="{805B9986-3C69-4140-9F1A-2195F242ACDF}"/>
    <cellStyle name="Normale 59" xfId="93" xr:uid="{FEB0F6F7-CDA1-487C-8D12-50BF4D7890A8}"/>
    <cellStyle name="Normale 6" xfId="14" xr:uid="{C8BB8954-2EAC-482C-8433-F04D5497EED4}"/>
    <cellStyle name="Normale 60" xfId="94" xr:uid="{C81ABA58-77C3-4149-BE3B-F07032537F7A}"/>
    <cellStyle name="Normale 61" xfId="95" xr:uid="{CB546999-14B1-4084-8806-6683E328A4B7}"/>
    <cellStyle name="Normale 62" xfId="96" xr:uid="{56DCE648-3EBF-4C31-853C-86E225724FBF}"/>
    <cellStyle name="Normale 63" xfId="85" xr:uid="{943C8B0F-7F79-4F13-9154-324D8A082988}"/>
    <cellStyle name="Normale 64" xfId="99" xr:uid="{8959D12F-81DC-4971-817A-38FD7BBA06A1}"/>
    <cellStyle name="Normale 65" xfId="100" xr:uid="{0378E111-7922-405B-B6C3-601E496EFE0B}"/>
    <cellStyle name="Normale 66" xfId="97" xr:uid="{8ACBB1F7-ACCD-49F0-8116-782B4B733F54}"/>
    <cellStyle name="Normale 66 2" xfId="102" xr:uid="{3ECFD7D8-6959-40B4-953F-E0FED9FA55BA}"/>
    <cellStyle name="Normale 67" xfId="101" xr:uid="{10F7913D-A651-4BF3-A011-68272E615D99}"/>
    <cellStyle name="Normale 68" xfId="103" xr:uid="{AFB6DEA5-1069-47C4-8370-606E886B2DE9}"/>
    <cellStyle name="Normale 68 2" xfId="109" xr:uid="{9C61EF8B-6D1B-4DCB-A67F-74CF44321E5C}"/>
    <cellStyle name="Normale 69" xfId="104" xr:uid="{83EB6ED0-B460-4638-A9B9-28CDC39CF0A8}"/>
    <cellStyle name="Normale 7" xfId="15" xr:uid="{260F5803-A9BB-41A1-BDBC-7B2A89108FE1}"/>
    <cellStyle name="Normale 70" xfId="105" xr:uid="{89984704-CD18-4AD1-8EE6-2F14D8510F1C}"/>
    <cellStyle name="Normale 71" xfId="106" xr:uid="{8F78FC74-070D-4F03-943C-7B1F9C43045B}"/>
    <cellStyle name="Normale 72" xfId="107" xr:uid="{BCF4EB2F-1A2B-465C-A86E-48E6E05352F4}"/>
    <cellStyle name="Normale 73" xfId="111" xr:uid="{BC261C2D-E276-47BB-9360-9DCDF9F832E7}"/>
    <cellStyle name="Normale 74" xfId="108" xr:uid="{A297D605-057D-403B-9F15-5957757136C0}"/>
    <cellStyle name="Normale 74 2" xfId="112" xr:uid="{FB0B8F45-C9A5-4B9E-8196-2653196E5751}"/>
    <cellStyle name="Normale 75" xfId="114" xr:uid="{89A77BAE-447C-4A4D-9DB9-7796E6905AD5}"/>
    <cellStyle name="Normale 76" xfId="113" xr:uid="{4A5C7813-CC50-4878-8245-E05744EDF37F}"/>
    <cellStyle name="Normale 76 2" xfId="148" xr:uid="{644B1820-8C82-4922-B5AA-885988808217}"/>
    <cellStyle name="Normale 77" xfId="116" xr:uid="{0D070C85-45B2-40CB-BD85-D3C49916181D}"/>
    <cellStyle name="Normale 78" xfId="117" xr:uid="{CD7BB053-AB5B-4825-9486-A9344A20A435}"/>
    <cellStyle name="Normale 79" xfId="118" xr:uid="{EF51EEA4-74B7-42A6-93A5-B6CF299304E8}"/>
    <cellStyle name="Normale 8" xfId="17" xr:uid="{A8C7F95A-DC1E-459F-81E5-45E9191C365C}"/>
    <cellStyle name="Normale 8 2" xfId="309" xr:uid="{C78FB57F-0B01-40BF-9906-CA50A77E13AE}"/>
    <cellStyle name="Normale 80" xfId="115" xr:uid="{F5868331-B009-4296-93B8-DC59D5D3A0AC}"/>
    <cellStyle name="Normale 80 2" xfId="119" xr:uid="{E73D06C6-D587-4BA6-BC82-2F861C675DB2}"/>
    <cellStyle name="Normale 80 3" xfId="125" xr:uid="{E6B15F66-CFEE-4EDE-94AF-8F809F14B77D}"/>
    <cellStyle name="Normale 80 3 2" xfId="137" xr:uid="{0331F8F3-0EF0-4D48-8F50-478317853A4D}"/>
    <cellStyle name="Normale 81" xfId="122" xr:uid="{EBDD03EB-74E8-4AA7-A71A-FB3E8DB26A8A}"/>
    <cellStyle name="Normale 81 2" xfId="197" xr:uid="{1C737807-B02E-4078-8DC7-929A9D341653}"/>
    <cellStyle name="Normale 82" xfId="120" xr:uid="{AE2333C7-5EDD-42B3-ADB4-A1B494517C09}"/>
    <cellStyle name="Normale 83" xfId="123" xr:uid="{FC4C8654-B28B-4840-A215-86667B7E233B}"/>
    <cellStyle name="Normale 84" xfId="126" xr:uid="{D26AD3EC-A8C4-4282-B9B6-67FA1D93AC58}"/>
    <cellStyle name="Normale 85" xfId="127" xr:uid="{6926A564-9090-45D2-B33B-F6710CA69059}"/>
    <cellStyle name="Normale 86" xfId="124" xr:uid="{F66C0362-095F-4943-9A31-7C7600C7EFDB}"/>
    <cellStyle name="Normale 87" xfId="129" xr:uid="{D39CA21D-CBF5-4CC1-952E-5ADF61D05AEF}"/>
    <cellStyle name="Normale 88" xfId="128" xr:uid="{172B5A37-758E-4572-87AB-98B1296DE22D}"/>
    <cellStyle name="Normale 88 2" xfId="138" xr:uid="{A23D28AB-FAD7-47FB-924C-7B40B5476956}"/>
    <cellStyle name="Normale 89" xfId="131" xr:uid="{19EFC600-9730-463E-8130-A8C61C239450}"/>
    <cellStyle name="Normale 9" xfId="18" xr:uid="{241BB711-01D8-405D-A0EE-B197AD713129}"/>
    <cellStyle name="Normale 9 2" xfId="30" xr:uid="{C9726EB9-09D3-4182-8B4F-6B3ECFD4F3CA}"/>
    <cellStyle name="Normale 9 3" xfId="73" xr:uid="{8E048B04-96C4-4F7D-B783-308E9453DD73}"/>
    <cellStyle name="Normale 9 4" xfId="74" xr:uid="{2E85D1D5-FC2F-4B30-BD5B-8B9CB4EF27A7}"/>
    <cellStyle name="Normale 9 5" xfId="204" xr:uid="{CECBEF5E-2359-4D54-9E86-08DA6FFDF413}"/>
    <cellStyle name="Normale 90" xfId="132" xr:uid="{0CCB86DB-6805-43FA-96C2-F3150F13AFA7}"/>
    <cellStyle name="Normale 91" xfId="133" xr:uid="{13F61470-FEEA-4CB6-BABE-FD20A42744C0}"/>
    <cellStyle name="Normale 92" xfId="134" xr:uid="{DE70EEFC-C02D-43FE-A9CD-6E874D1E6C48}"/>
    <cellStyle name="Normale 93" xfId="135" xr:uid="{4C14409D-3F4B-486E-BB4F-1E0F716AA82D}"/>
    <cellStyle name="Normale 94" xfId="130" xr:uid="{BA8EC278-7E28-4D9B-A9D6-868B313B9C30}"/>
    <cellStyle name="Normale 94 2" xfId="139" xr:uid="{2247259C-7F19-473A-B793-87EBBD431C6B}"/>
    <cellStyle name="Normale 95" xfId="140" xr:uid="{801F9BCF-916B-4789-A777-2E5457420446}"/>
    <cellStyle name="Normale 96" xfId="141" xr:uid="{8B908E4C-1018-4793-98C0-6EB269682E03}"/>
    <cellStyle name="Normale 97" xfId="142" xr:uid="{9D83BE29-F4A4-416B-BAA9-FE6F8AEECBC6}"/>
    <cellStyle name="Normale 98" xfId="136" xr:uid="{76990678-149C-46E9-9BF6-23295E3012EF}"/>
    <cellStyle name="Normale 99" xfId="143" xr:uid="{C14A84FD-0DA2-475E-9819-B0B109A13CEB}"/>
    <cellStyle name="Percentuale" xfId="2" builtinId="5"/>
    <cellStyle name="Percentuale 2" xfId="23" xr:uid="{9B3AFDC5-2B03-48B1-96C8-59B581D6DCD3}"/>
    <cellStyle name="Percentuale 2 2" xfId="206" xr:uid="{378EFB01-0616-4C0E-929E-40C279FC3403}"/>
    <cellStyle name="Percentuale 3" xfId="75" xr:uid="{0D519DEE-A673-49BF-915C-0D6AF53CD266}"/>
    <cellStyle name="Percentuale 4" xfId="7" xr:uid="{FD02196D-07F2-453A-A002-02D13D839730}"/>
    <cellStyle name="Valuta 2" xfId="8" xr:uid="{DAB46736-9DAB-46D4-9C9C-FB52E1C328B1}"/>
  </cellStyles>
  <dxfs count="1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Palacios" refreshedDate="45737.604332291667" createdVersion="8" refreshedVersion="8" minRefreshableVersion="3" recordCount="36" xr:uid="{135F45B2-AA6F-4082-8CE3-D9C693DD3A91}">
  <cacheSource type="worksheet">
    <worksheetSource ref="A1:E1048576" sheet="Produzioni"/>
  </cacheSource>
  <cacheFields count="5">
    <cacheField name="Articolo" numFmtId="0">
      <sharedItems containsBlank="1"/>
    </cacheField>
    <cacheField name="Descrizione" numFmtId="0">
      <sharedItems containsBlank="1"/>
    </cacheField>
    <cacheField name="lega" numFmtId="0">
      <sharedItems containsBlank="1"/>
    </cacheField>
    <cacheField name="Cartellino" numFmtId="0">
      <sharedItems containsString="0" containsBlank="1" containsNumber="1" containsInteger="1" minValue="2" maxValue="38" count="11">
        <n v="9"/>
        <n v="2"/>
        <n v="7"/>
        <n v="8"/>
        <n v="14"/>
        <n v="15"/>
        <n v="18"/>
        <n v="19"/>
        <n v="28"/>
        <n v="38"/>
        <m/>
      </sharedItems>
    </cacheField>
    <cacheField name="Quantita" numFmtId="4">
      <sharedItems containsString="0" containsBlank="1" containsNumber="1" minValue="0" maxValue="55853852.2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Palacios" refreshedDate="45737.611280671299" createdVersion="8" refreshedVersion="8" minRefreshableVersion="3" recordCount="53" xr:uid="{798F6BFD-85B2-49BC-81B3-D087817A8598}">
  <cacheSource type="worksheet">
    <worksheetSource ref="A1:U54" sheet="Analisi chimica IN"/>
  </cacheSource>
  <cacheFields count="21">
    <cacheField name="art" numFmtId="0">
      <sharedItems/>
    </cacheField>
    <cacheField name="des" numFmtId="0">
      <sharedItems containsBlank="1"/>
    </cacheField>
    <cacheField name="Famiglia" numFmtId="0">
      <sharedItems containsSemiMixedTypes="0" containsString="0" containsNumber="1" containsInteger="1" minValue="1" maxValue="72" count="39">
        <n v="12"/>
        <n v="20"/>
        <n v="41"/>
        <n v="31"/>
        <n v="71"/>
        <n v="35"/>
        <n v="6"/>
        <n v="16"/>
        <n v="2"/>
        <n v="3"/>
        <n v="13"/>
        <n v="4"/>
        <n v="14"/>
        <n v="42"/>
        <n v="1"/>
        <n v="43"/>
        <n v="51"/>
        <n v="52"/>
        <n v="11"/>
        <n v="15"/>
        <n v="72"/>
        <n v="5"/>
        <n v="65"/>
        <n v="59"/>
        <n v="60"/>
        <n v="55"/>
        <n v="61"/>
        <n v="56"/>
        <n v="62"/>
        <n v="63"/>
        <n v="57"/>
        <n v="7"/>
        <n v="17"/>
        <n v="58"/>
        <n v="8"/>
        <n v="18"/>
        <n v="9"/>
        <n v="19"/>
        <n v="64" u="1"/>
      </sharedItems>
    </cacheField>
    <cacheField name="prezzo" numFmtId="0">
      <sharedItems containsNonDate="0" containsString="0" containsBlank="1"/>
    </cacheField>
    <cacheField name="resa" numFmtId="0">
      <sharedItems containsSemiMixedTypes="0" containsString="0" containsNumber="1" containsInteger="1" minValue="100" maxValue="100"/>
    </cacheField>
    <cacheField name="resa1" numFmtId="0">
      <sharedItems containsString="0" containsBlank="1" containsNumber="1" minValue="80" maxValue="99.9"/>
    </cacheField>
    <cacheField name="qta1" numFmtId="4">
      <sharedItems containsString="0" containsBlank="1" containsNumber="1" containsInteger="1" minValue="99950" maxValue="100000"/>
    </cacheField>
    <cacheField name="Cu" numFmtId="168">
      <sharedItems containsSemiMixedTypes="0" containsString="0" containsNumber="1" minValue="0" maxValue="99.77"/>
    </cacheField>
    <cacheField name="Pb" numFmtId="168">
      <sharedItems containsSemiMixedTypes="0" containsString="0" containsNumber="1" minValue="0" maxValue="99.9"/>
    </cacheField>
    <cacheField name="Sn" numFmtId="168">
      <sharedItems containsSemiMixedTypes="0" containsString="0" containsNumber="1" minValue="0" maxValue="99.99"/>
    </cacheField>
    <cacheField name="Fe" numFmtId="168">
      <sharedItems containsSemiMixedTypes="0" containsString="0" containsNumber="1" minValue="0" maxValue="30"/>
    </cacheField>
    <cacheField name="Ni" numFmtId="168">
      <sharedItems containsSemiMixedTypes="0" containsString="0" containsNumber="1" minValue="0" maxValue="30"/>
    </cacheField>
    <cacheField name="Al" numFmtId="168">
      <sharedItems containsSemiMixedTypes="0" containsString="0" containsNumber="1" minValue="0" maxValue="99.9"/>
    </cacheField>
    <cacheField name="Mn" numFmtId="168">
      <sharedItems containsSemiMixedTypes="0" containsString="0" containsNumber="1" minValue="0" maxValue="99"/>
    </cacheField>
    <cacheField name="Si" numFmtId="168">
      <sharedItems containsSemiMixedTypes="0" containsString="0" containsNumber="1" minValue="0" maxValue="99"/>
    </cacheField>
    <cacheField name="As" numFmtId="168">
      <sharedItems containsSemiMixedTypes="0" containsString="0" containsNumber="1" minValue="0" maxValue="30"/>
    </cacheField>
    <cacheField name="Sb" numFmtId="168">
      <sharedItems containsSemiMixedTypes="0" containsString="0" containsNumber="1" minValue="0" maxValue="0.01"/>
    </cacheField>
    <cacheField name="Cd" numFmtId="168">
      <sharedItems containsSemiMixedTypes="0" containsString="0" containsNumber="1" minValue="0" maxValue="0.01"/>
    </cacheField>
    <cacheField name="altri" numFmtId="168">
      <sharedItems containsSemiMixedTypes="0" containsString="0" containsNumber="1" containsInteger="1" minValue="0" maxValue="5"/>
    </cacheField>
    <cacheField name="Zn" numFmtId="168">
      <sharedItems containsSemiMixedTypes="0" containsString="0" containsNumber="1" minValue="0" maxValue="100"/>
    </cacheField>
    <cacheField name="Totale" numFmtId="168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Palacios" refreshedDate="45740.563617708336" createdVersion="8" refreshedVersion="8" minRefreshableVersion="3" recordCount="662" xr:uid="{7414DAE5-EBA6-44DD-8612-E8732442C970}">
  <cacheSource type="worksheet">
    <worksheetSource ref="C1:D1048576" sheet="Consumi"/>
  </cacheSource>
  <cacheFields count="2">
    <cacheField name="Famiglia" numFmtId="0">
      <sharedItems containsString="0" containsBlank="1" containsNumber="1" containsInteger="1" minValue="1" maxValue="72" count="29">
        <n v="12"/>
        <n v="13"/>
        <n v="14"/>
        <n v="15"/>
        <n v="20"/>
        <n v="31"/>
        <n v="71"/>
        <n v="35"/>
        <n v="41"/>
        <n v="4"/>
        <n v="2"/>
        <n v="3"/>
        <n v="17"/>
        <n v="19"/>
        <n v="42"/>
        <n v="1"/>
        <n v="51"/>
        <n v="11"/>
        <n v="61"/>
        <n v="57"/>
        <n v="72"/>
        <n v="52"/>
        <n v="62"/>
        <n v="5"/>
        <n v="7"/>
        <n v="60"/>
        <n v="9"/>
        <n v="56"/>
        <m/>
      </sharedItems>
    </cacheField>
    <cacheField name="Quantità" numFmtId="0">
      <sharedItems containsString="0" containsBlank="1" containsNumber="1" minValue="-6946092.7929999996" maxValue="199724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BIL01330"/>
    <s v="Billette Euro-HS Diam. 330 CW617N"/>
    <s v="01"/>
    <x v="0"/>
    <n v="18962193.5"/>
  </r>
  <r>
    <s v="BIL02210"/>
    <s v="Billette Prf.Stp. Diam. 210"/>
    <s v="02"/>
    <x v="1"/>
    <n v="36759.300000000003"/>
  </r>
  <r>
    <s v="BIL02330"/>
    <s v="Billette Prf.Stp. Diam. 330 CW612N"/>
    <s v="02"/>
    <x v="1"/>
    <n v="3682923.8"/>
  </r>
  <r>
    <s v="BIL04210"/>
    <s v="Billette MS Pb2 Diam. 210"/>
    <s v="04"/>
    <x v="0"/>
    <n v="10405.799999999999"/>
  </r>
  <r>
    <s v="BIL04330"/>
    <s v="Billette MS Pb2 Diam. 330 CW617N"/>
    <s v="04"/>
    <x v="0"/>
    <n v="990259.7"/>
  </r>
  <r>
    <s v="BIL05210"/>
    <s v="Billette Q Q B Diam. 210"/>
    <s v="05"/>
    <x v="1"/>
    <n v="301380.09999999998"/>
  </r>
  <r>
    <s v="BIL05330"/>
    <s v="Billette Q Q B Diam. 330 CW608N"/>
    <s v="05"/>
    <x v="1"/>
    <n v="352950.2"/>
  </r>
  <r>
    <s v="BIL07210"/>
    <s v="Billette 39 Pb3 Diam. 210"/>
    <s v="07"/>
    <x v="2"/>
    <n v="11375882.9"/>
  </r>
  <r>
    <s v="BIL07330"/>
    <s v="Billette 39 Pb3 Diam. 330 CW614N"/>
    <s v="07"/>
    <x v="2"/>
    <n v="5163992.0999999996"/>
  </r>
  <r>
    <s v="BIL08210"/>
    <s v="Billette CZ 132 Diam. 210"/>
    <s v="08"/>
    <x v="3"/>
    <n v="163979"/>
  </r>
  <r>
    <s v="BIL08330"/>
    <s v="Billette CZ 132 Diam. 330 CW602N"/>
    <s v="08"/>
    <x v="3"/>
    <n v="6258260.2000000002"/>
  </r>
  <r>
    <s v="BIL09210"/>
    <s v="Billette Euro Diam. 210"/>
    <s v="09"/>
    <x v="0"/>
    <n v="17252744.699999999"/>
  </r>
  <r>
    <s v="BIL09330"/>
    <s v="Billette Euro Diam. 330 CW617N"/>
    <s v="09"/>
    <x v="0"/>
    <n v="55853852.200000003"/>
  </r>
  <r>
    <s v="BIL12210"/>
    <s v="Billette FAB Diam. 210"/>
    <s v="12"/>
    <x v="0"/>
    <n v="38368.1"/>
  </r>
  <r>
    <s v="BIL12330"/>
    <s v="Billette FAB Diam. 330 CW617N"/>
    <s v="12"/>
    <x v="0"/>
    <n v="143003.70000000001"/>
  </r>
  <r>
    <s v="BIL13210"/>
    <s v="Billette GSM Diam. 210"/>
    <s v="13"/>
    <x v="1"/>
    <n v="909774.1"/>
  </r>
  <r>
    <s v="BIL13330"/>
    <s v="Billette GSM Diam. 330 CW612N"/>
    <s v="13"/>
    <x v="1"/>
    <n v="388614.5"/>
  </r>
  <r>
    <s v="BIL14210"/>
    <s v="Billette CZ-LL Diam. 210"/>
    <s v="14"/>
    <x v="4"/>
    <n v="0"/>
  </r>
  <r>
    <s v="BIL14330"/>
    <s v="Billette CZ-LL Diam. 330 CW511L"/>
    <s v="14"/>
    <x v="4"/>
    <n v="3275413"/>
  </r>
  <r>
    <s v="BIL15330"/>
    <s v="Billette CZA25 Diam. 330 CW625N"/>
    <s v="15"/>
    <x v="5"/>
    <n v="1188085.2"/>
  </r>
  <r>
    <s v="BIL16330"/>
    <s v="Billette CZA26L Diam. 330 CW626N"/>
    <s v="16"/>
    <x v="5"/>
    <n v="170447.5"/>
  </r>
  <r>
    <s v="BIL18330"/>
    <s v="Billette 37P Diam. 330 C27451"/>
    <s v="18"/>
    <x v="6"/>
    <n v="200887.2"/>
  </r>
  <r>
    <s v="BIL19330"/>
    <s v="Billette SYD Diam. 330 CW725R"/>
    <s v="19"/>
    <x v="7"/>
    <n v="1570139.9"/>
  </r>
  <r>
    <s v="BIL20330"/>
    <s v="Billette NLB Diam. 330"/>
    <s v="20"/>
    <x v="8"/>
    <n v="1076028.3"/>
  </r>
  <r>
    <s v="BIL21210"/>
    <s v="Billette 36 Pb3 Diam. 210"/>
    <s v="21"/>
    <x v="2"/>
    <n v="97713.9"/>
  </r>
  <r>
    <s v="BIL21330"/>
    <s v="Billette 36 Pb3 Diam. 330 CW603N"/>
    <s v="21"/>
    <x v="2"/>
    <n v="229880.5"/>
  </r>
  <r>
    <s v="BIL25330"/>
    <s v="Billette PSSP Diam. 330 CW613N"/>
    <s v="25"/>
    <x v="1"/>
    <n v="125630.3"/>
  </r>
  <r>
    <s v="BIL26330"/>
    <s v="Billette CZBRW Diam. 330 CW602N"/>
    <s v="26"/>
    <x v="3"/>
    <n v="992011.1"/>
  </r>
  <r>
    <s v="BIL27330"/>
    <s v="Billette 39 Pb3-HS Diam. 330 CW614N"/>
    <s v="27"/>
    <x v="2"/>
    <n v="18125697.600000001"/>
  </r>
  <r>
    <s v="BIL28330"/>
    <s v="Billette LFB Diam. 330 CW510L"/>
    <s v="28"/>
    <x v="8"/>
    <n v="3587699"/>
  </r>
  <r>
    <s v="BIL30330"/>
    <s v="Billette OT 60/40 Diam. 330 CW509L"/>
    <s v="30"/>
    <x v="8"/>
    <n v="296898.90000000002"/>
  </r>
  <r>
    <s v="BIL31330"/>
    <s v="Billette OT/63 Diam. 330 CW508L"/>
    <s v="31"/>
    <x v="8"/>
    <n v="52583"/>
  </r>
  <r>
    <s v="BIL37330"/>
    <s v="Billette CZ-NL Diam. 330 CW511L"/>
    <s v="37"/>
    <x v="4"/>
    <n v="476346.6"/>
  </r>
  <r>
    <s v="BIL38330"/>
    <s v="Billette SIBRASS Diam. 330 CW724R"/>
    <s v="38"/>
    <x v="9"/>
    <n v="285859.09999999998"/>
  </r>
  <r>
    <s v="BIL39330"/>
    <s v="Billette CW600 Diam. 330 CW600N"/>
    <s v="39"/>
    <x v="3"/>
    <n v="66595"/>
  </r>
  <r>
    <m/>
    <m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MP02107"/>
    <s v="Billette Berna"/>
    <x v="0"/>
    <m/>
    <n v="100"/>
    <m/>
    <n v="99950"/>
    <n v="0"/>
    <n v="0"/>
    <n v="0"/>
    <n v="0"/>
    <n v="0"/>
    <n v="0"/>
    <n v="0"/>
    <n v="0"/>
    <n v="0"/>
    <n v="0"/>
    <n v="0"/>
    <n v="0"/>
    <n v="100"/>
    <n v="100"/>
  </r>
  <r>
    <s v="MP04009"/>
    <s v="Pani Ottone Lega Barra"/>
    <x v="1"/>
    <m/>
    <n v="100"/>
    <n v="99"/>
    <n v="99951"/>
    <n v="58.14"/>
    <n v="2.54"/>
    <n v="0.31"/>
    <n v="0.32"/>
    <n v="0.16"/>
    <n v="0.02"/>
    <n v="0"/>
    <n v="0"/>
    <n v="0"/>
    <n v="0"/>
    <n v="0"/>
    <n v="0"/>
    <n v="38.51"/>
    <n v="100"/>
  </r>
  <r>
    <s v="MP04067"/>
    <s v="Pani Cu"/>
    <x v="2"/>
    <m/>
    <n v="100"/>
    <m/>
    <n v="99952"/>
    <n v="0"/>
    <n v="0"/>
    <n v="0"/>
    <n v="0"/>
    <n v="0"/>
    <n v="0"/>
    <n v="0"/>
    <n v="0"/>
    <n v="0"/>
    <n v="0"/>
    <n v="0"/>
    <n v="0"/>
    <n v="100"/>
    <n v="100"/>
  </r>
  <r>
    <s v="MP04077"/>
    <s v="Pani Zinco Elettrolitico"/>
    <x v="3"/>
    <m/>
    <n v="100"/>
    <n v="99"/>
    <n v="99953"/>
    <n v="0.03"/>
    <n v="0.01"/>
    <n v="0"/>
    <n v="0.01"/>
    <n v="0"/>
    <n v="0"/>
    <n v="0"/>
    <n v="0"/>
    <n v="0"/>
    <n v="0"/>
    <n v="0"/>
    <n v="0"/>
    <n v="99.95"/>
    <n v="100"/>
  </r>
  <r>
    <s v="MP04078"/>
    <s v="Pani Zinco GOB"/>
    <x v="3"/>
    <m/>
    <n v="100"/>
    <n v="99"/>
    <n v="99954"/>
    <n v="0.05"/>
    <n v="0.48"/>
    <n v="0.06"/>
    <n v="0.04"/>
    <n v="0.01"/>
    <n v="0.05"/>
    <n v="0"/>
    <n v="0"/>
    <n v="0"/>
    <n v="0"/>
    <n v="0"/>
    <n v="0"/>
    <n v="99.31"/>
    <n v="100"/>
  </r>
  <r>
    <s v="MP04079"/>
    <s v="Pani Zinco Secondario"/>
    <x v="3"/>
    <m/>
    <n v="100"/>
    <n v="99"/>
    <n v="99955"/>
    <n v="0.12"/>
    <n v="0.65"/>
    <n v="0.22"/>
    <n v="0.04"/>
    <n v="0.01"/>
    <n v="0.1"/>
    <n v="0"/>
    <n v="0"/>
    <n v="0"/>
    <n v="0"/>
    <n v="0"/>
    <n v="0"/>
    <n v="98.86"/>
    <n v="100"/>
  </r>
  <r>
    <s v="MP04084"/>
    <s v="Pani Sn"/>
    <x v="4"/>
    <m/>
    <n v="100"/>
    <n v="99"/>
    <n v="99956"/>
    <n v="0"/>
    <n v="0"/>
    <n v="99.99"/>
    <n v="0"/>
    <n v="0"/>
    <n v="0"/>
    <n v="0"/>
    <n v="0"/>
    <n v="0"/>
    <n v="0"/>
    <n v="0"/>
    <n v="0"/>
    <n v="1.0000000000005116E-2"/>
    <n v="100"/>
  </r>
  <r>
    <s v="MP04088"/>
    <s v="Pani Piombo"/>
    <x v="5"/>
    <m/>
    <n v="100"/>
    <n v="99"/>
    <n v="99957"/>
    <n v="0"/>
    <n v="99.9"/>
    <n v="0"/>
    <n v="0"/>
    <n v="0"/>
    <n v="0"/>
    <n v="0"/>
    <n v="0"/>
    <n v="0"/>
    <n v="0"/>
    <n v="0"/>
    <n v="0"/>
    <n v="9.9999999999994316E-2"/>
    <n v="100"/>
  </r>
  <r>
    <s v="MP04467"/>
    <s v="Catodi Cu"/>
    <x v="2"/>
    <m/>
    <n v="100"/>
    <n v="99.9"/>
    <n v="99958"/>
    <n v="99.5"/>
    <n v="0.05"/>
    <n v="0.05"/>
    <n v="0.05"/>
    <n v="0"/>
    <n v="0"/>
    <n v="0"/>
    <n v="0"/>
    <n v="0"/>
    <n v="0"/>
    <n v="0"/>
    <n v="0"/>
    <n v="0.35000000000000853"/>
    <n v="100"/>
  </r>
  <r>
    <s v="MP06023"/>
    <s v="Tornitura NB"/>
    <x v="6"/>
    <m/>
    <n v="100"/>
    <n v="96"/>
    <n v="99959"/>
    <n v="61.13"/>
    <n v="0.17"/>
    <n v="0.8"/>
    <n v="7.0000000000000007E-2"/>
    <n v="0.03"/>
    <n v="0"/>
    <n v="0"/>
    <n v="0"/>
    <n v="0"/>
    <n v="0"/>
    <n v="0"/>
    <n v="0"/>
    <n v="37.799999999999997"/>
    <n v="100"/>
  </r>
  <r>
    <s v="MP08023"/>
    <s v="Spezzoni NB"/>
    <x v="7"/>
    <m/>
    <n v="100"/>
    <n v="99"/>
    <n v="99960"/>
    <n v="0"/>
    <n v="0"/>
    <n v="0"/>
    <n v="0"/>
    <n v="0"/>
    <n v="0"/>
    <n v="0"/>
    <n v="0"/>
    <n v="0"/>
    <n v="0"/>
    <n v="0"/>
    <n v="0"/>
    <n v="100"/>
    <n v="100"/>
  </r>
  <r>
    <s v="MP06007"/>
    <s v="Tornitura Pb3"/>
    <x v="8"/>
    <m/>
    <n v="100"/>
    <n v="93.7"/>
    <n v="99961"/>
    <n v="58.5"/>
    <n v="2.15"/>
    <n v="0.21"/>
    <n v="0.24"/>
    <n v="7.0000000000000007E-2"/>
    <n v="0"/>
    <n v="0"/>
    <n v="0"/>
    <n v="0"/>
    <n v="0"/>
    <n v="0"/>
    <n v="0"/>
    <n v="38.83"/>
    <n v="100"/>
  </r>
  <r>
    <s v="MP08007"/>
    <s v="Spezzoni  Pb3"/>
    <x v="0"/>
    <m/>
    <n v="100"/>
    <n v="99"/>
    <n v="99962"/>
    <n v="58.5"/>
    <n v="2.5"/>
    <n v="0.15"/>
    <n v="0.17"/>
    <n v="0.05"/>
    <n v="0"/>
    <n v="0"/>
    <n v="0"/>
    <n v="0"/>
    <n v="0"/>
    <n v="0"/>
    <n v="0"/>
    <n v="38.630000000000003"/>
    <n v="100"/>
  </r>
  <r>
    <s v="MP06008"/>
    <s v="Tornitura Cz132"/>
    <x v="9"/>
    <m/>
    <n v="100"/>
    <n v="95.51"/>
    <n v="99963"/>
    <n v="61.8"/>
    <n v="1.72"/>
    <n v="0.1"/>
    <n v="0.11"/>
    <n v="0.04"/>
    <n v="0"/>
    <n v="0"/>
    <n v="0"/>
    <n v="0"/>
    <n v="0"/>
    <n v="0"/>
    <n v="0"/>
    <n v="36.230000000000004"/>
    <n v="100"/>
  </r>
  <r>
    <s v="MP06009"/>
    <s v="Tornitura Euro"/>
    <x v="8"/>
    <m/>
    <n v="100"/>
    <m/>
    <n v="99964"/>
    <n v="58.5"/>
    <n v="1.96"/>
    <n v="0.22"/>
    <n v="0.24"/>
    <n v="0.09"/>
    <n v="0"/>
    <n v="0"/>
    <n v="0"/>
    <n v="0"/>
    <n v="0"/>
    <n v="0"/>
    <n v="0"/>
    <n v="38.989999999999995"/>
    <n v="100"/>
  </r>
  <r>
    <s v="MP08008"/>
    <s v="Spezzoni Cz132"/>
    <x v="10"/>
    <m/>
    <n v="100"/>
    <n v="99.5"/>
    <n v="99965"/>
    <n v="61.77"/>
    <n v="1.72"/>
    <n v="0.09"/>
    <n v="0.1"/>
    <n v="0.03"/>
    <n v="0"/>
    <n v="0"/>
    <n v="0"/>
    <n v="0"/>
    <n v="0"/>
    <n v="0"/>
    <n v="0"/>
    <n v="36.289999999999992"/>
    <n v="100"/>
  </r>
  <r>
    <s v="MP06014"/>
    <s v="Tornitura CZ-LL"/>
    <x v="11"/>
    <m/>
    <n v="100"/>
    <n v="93"/>
    <n v="99966"/>
    <n v="62.5"/>
    <n v="0.2"/>
    <n v="0.09"/>
    <n v="0.06"/>
    <n v="0.01"/>
    <n v="0"/>
    <n v="0"/>
    <n v="0"/>
    <n v="0"/>
    <n v="0"/>
    <n v="0"/>
    <n v="0"/>
    <n v="37.139999999999993"/>
    <n v="100"/>
  </r>
  <r>
    <s v="MP08014"/>
    <s v="spezzoni CZ LL"/>
    <x v="12"/>
    <m/>
    <n v="100"/>
    <n v="99.5"/>
    <n v="99967"/>
    <n v="62.5"/>
    <n v="0.15"/>
    <n v="0.1"/>
    <n v="0.05"/>
    <n v="0.02"/>
    <n v="0"/>
    <n v="0"/>
    <n v="0"/>
    <n v="0"/>
    <n v="0"/>
    <n v="0"/>
    <n v="0"/>
    <n v="37.18"/>
    <n v="100"/>
  </r>
  <r>
    <s v="MP10070"/>
    <s v="Rott. Cu Misto+Granulato"/>
    <x v="13"/>
    <m/>
    <n v="100"/>
    <n v="96.5"/>
    <n v="99968"/>
    <n v="98.89"/>
    <n v="0.15"/>
    <n v="0.05"/>
    <n v="0.12"/>
    <n v="0.03"/>
    <n v="0.01"/>
    <n v="0.01"/>
    <n v="0.01"/>
    <n v="0.01"/>
    <n v="0.01"/>
    <n v="0.01"/>
    <n v="0"/>
    <n v="0.69999999999996021"/>
    <n v="100"/>
  </r>
  <r>
    <s v="MP13701"/>
    <s v="Rottame Ot Misto Frantumato"/>
    <x v="14"/>
    <m/>
    <n v="100"/>
    <n v="95.6"/>
    <n v="99969"/>
    <n v="60.21"/>
    <n v="1.83"/>
    <n v="0.44"/>
    <n v="0.28999999999999998"/>
    <n v="0.34"/>
    <n v="0.1"/>
    <n v="0.01"/>
    <n v="0.01"/>
    <n v="0.01"/>
    <n v="0.01"/>
    <n v="0.01"/>
    <n v="0"/>
    <n v="36.740000000000009"/>
    <n v="100"/>
  </r>
  <r>
    <s v="MP14572"/>
    <s v="Granulato Rame Cu 98%"/>
    <x v="13"/>
    <m/>
    <n v="100"/>
    <m/>
    <n v="99970"/>
    <n v="99.11"/>
    <n v="0.32"/>
    <n v="0.09"/>
    <n v="0.02"/>
    <n v="0.03"/>
    <n v="0.01"/>
    <n v="0.01"/>
    <n v="0.01"/>
    <n v="0.01"/>
    <n v="0.01"/>
    <n v="0.01"/>
    <n v="0"/>
    <n v="0.36999999999997613"/>
    <n v="100"/>
  </r>
  <r>
    <s v="MP14573"/>
    <s v="Granulato Rame Cu 99%"/>
    <x v="15"/>
    <m/>
    <n v="100"/>
    <n v="99.9"/>
    <n v="99971"/>
    <n v="99.77"/>
    <n v="0.03"/>
    <n v="0.06"/>
    <n v="0.03"/>
    <n v="0.01"/>
    <n v="0"/>
    <n v="0"/>
    <n v="0"/>
    <n v="0"/>
    <n v="0"/>
    <n v="0"/>
    <n v="0"/>
    <n v="9.9999999999994316E-2"/>
    <n v="100"/>
  </r>
  <r>
    <s v="MP08030"/>
    <s v="SPEZZONI OT 60/40"/>
    <x v="12"/>
    <m/>
    <n v="100"/>
    <m/>
    <n v="99972"/>
    <n v="60.44"/>
    <n v="0.04"/>
    <n v="0.01"/>
    <n v="0.03"/>
    <n v="0"/>
    <n v="0"/>
    <n v="0"/>
    <n v="0"/>
    <n v="0"/>
    <n v="0"/>
    <n v="0"/>
    <n v="0"/>
    <n v="39.480000000000004"/>
    <n v="100"/>
  </r>
  <r>
    <s v="MP24057"/>
    <s v="Ritagli Ot 67"/>
    <x v="16"/>
    <m/>
    <n v="100"/>
    <m/>
    <n v="99973"/>
    <n v="67.39"/>
    <n v="0.01"/>
    <n v="0"/>
    <n v="0.02"/>
    <n v="0"/>
    <n v="0"/>
    <n v="0"/>
    <n v="0"/>
    <n v="0"/>
    <n v="0"/>
    <n v="0"/>
    <n v="0"/>
    <n v="32.58"/>
    <n v="100"/>
  </r>
  <r>
    <s v="MP24064"/>
    <s v="Ritagli Ot 63/70/85"/>
    <x v="17"/>
    <m/>
    <n v="100"/>
    <n v="99"/>
    <n v="99974"/>
    <n v="85.04"/>
    <n v="0.01"/>
    <n v="0"/>
    <n v="0.02"/>
    <n v="0"/>
    <n v="0"/>
    <n v="0"/>
    <n v="0"/>
    <n v="0"/>
    <n v="0"/>
    <n v="0"/>
    <n v="0"/>
    <n v="14.929999999999993"/>
    <n v="100"/>
  </r>
  <r>
    <s v="MP24231"/>
    <s v="lastra Sn 63"/>
    <x v="18"/>
    <m/>
    <n v="100"/>
    <n v="98.7"/>
    <n v="99975"/>
    <n v="65.099999999999994"/>
    <n v="0.01"/>
    <n v="1.1399999999999999"/>
    <n v="0.02"/>
    <n v="0.17"/>
    <n v="0"/>
    <n v="0"/>
    <n v="0"/>
    <n v="0"/>
    <n v="0"/>
    <n v="0"/>
    <n v="0"/>
    <n v="33.56"/>
    <n v="100"/>
  </r>
  <r>
    <s v="MP24060"/>
    <s v="Ritagli Ot70"/>
    <x v="16"/>
    <m/>
    <n v="100"/>
    <m/>
    <n v="99976"/>
    <n v="70"/>
    <n v="0"/>
    <n v="0"/>
    <n v="0.01"/>
    <n v="0"/>
    <n v="0"/>
    <n v="0"/>
    <n v="0"/>
    <n v="0"/>
    <n v="0"/>
    <n v="0"/>
    <n v="0"/>
    <n v="29.989999999999995"/>
    <n v="100"/>
  </r>
  <r>
    <s v="MP06028"/>
    <s v="Tornitura LFB"/>
    <x v="11"/>
    <m/>
    <n v="100"/>
    <n v="95"/>
    <n v="99977"/>
    <n v="59.37"/>
    <n v="0.19"/>
    <n v="0.16"/>
    <n v="0.06"/>
    <n v="0.02"/>
    <n v="0"/>
    <n v="0"/>
    <n v="0"/>
    <n v="0"/>
    <n v="0"/>
    <n v="0"/>
    <n v="0"/>
    <n v="40.200000000000003"/>
    <n v="100"/>
  </r>
  <r>
    <s v="MP08028"/>
    <s v="Spezzoni LFB"/>
    <x v="12"/>
    <m/>
    <n v="100"/>
    <n v="99"/>
    <n v="99978"/>
    <n v="58.43"/>
    <n v="0.15"/>
    <n v="0.16"/>
    <n v="7.0000000000000007E-2"/>
    <n v="0.01"/>
    <n v="0"/>
    <n v="0"/>
    <n v="0"/>
    <n v="0"/>
    <n v="0"/>
    <n v="0"/>
    <n v="0"/>
    <n v="41.180000000000007"/>
    <n v="100"/>
  </r>
  <r>
    <s v="MP25060"/>
    <s v="Bossoli OT/70"/>
    <x v="16"/>
    <m/>
    <n v="100"/>
    <m/>
    <n v="99979"/>
    <n v="70"/>
    <n v="0.02"/>
    <n v="0"/>
    <n v="0.02"/>
    <n v="0"/>
    <n v="0"/>
    <n v="0"/>
    <n v="0"/>
    <n v="0"/>
    <n v="0"/>
    <n v="0"/>
    <n v="0"/>
    <n v="29.960000000000008"/>
    <n v="100"/>
  </r>
  <r>
    <s v="MP08015"/>
    <s v="Spezzoni CZA25"/>
    <x v="19"/>
    <m/>
    <n v="100"/>
    <m/>
    <n v="99980"/>
    <n v="63.64"/>
    <n v="1.24"/>
    <n v="0.14000000000000001"/>
    <n v="0.09"/>
    <n v="0.03"/>
    <n v="0"/>
    <n v="0"/>
    <n v="0"/>
    <n v="0"/>
    <n v="0"/>
    <n v="0"/>
    <n v="0"/>
    <n v="34.86"/>
    <n v="100"/>
  </r>
  <r>
    <s v="MP04082"/>
    <s v="Pani Al"/>
    <x v="20"/>
    <m/>
    <n v="100"/>
    <n v="99"/>
    <n v="99981"/>
    <n v="0"/>
    <n v="0"/>
    <n v="0"/>
    <n v="0"/>
    <n v="0"/>
    <n v="99.9"/>
    <n v="0"/>
    <n v="0"/>
    <n v="0"/>
    <n v="0"/>
    <n v="0"/>
    <n v="0"/>
    <n v="9.9999999999994316E-2"/>
    <n v="100"/>
  </r>
  <r>
    <s v="MP06015"/>
    <s v="Tornitura CZA25"/>
    <x v="21"/>
    <m/>
    <n v="100"/>
    <m/>
    <n v="99982"/>
    <n v="63.9"/>
    <n v="1.3"/>
    <n v="0.19"/>
    <n v="0.13"/>
    <n v="0.06"/>
    <n v="0"/>
    <n v="0"/>
    <n v="0"/>
    <n v="0"/>
    <n v="0"/>
    <n v="0"/>
    <n v="0"/>
    <n v="34.42"/>
    <n v="100"/>
  </r>
  <r>
    <s v="MP42087"/>
    <s v="Madrelega CU/NI30"/>
    <x v="22"/>
    <m/>
    <n v="100"/>
    <n v="90"/>
    <n v="99983"/>
    <n v="70"/>
    <n v="0"/>
    <n v="0"/>
    <n v="0"/>
    <n v="30"/>
    <n v="0"/>
    <n v="0"/>
    <n v="0"/>
    <n v="0"/>
    <n v="0"/>
    <n v="0"/>
    <n v="0"/>
    <n v="0"/>
    <n v="100"/>
  </r>
  <r>
    <s v="MP42088"/>
    <s v="Madrelega CU/MN30"/>
    <x v="23"/>
    <m/>
    <n v="100"/>
    <n v="80"/>
    <n v="99984"/>
    <n v="1"/>
    <n v="0"/>
    <n v="0"/>
    <n v="0"/>
    <n v="0"/>
    <n v="0"/>
    <n v="99"/>
    <n v="0"/>
    <n v="0"/>
    <n v="0"/>
    <n v="0"/>
    <n v="0"/>
    <n v="0"/>
    <n v="100"/>
  </r>
  <r>
    <s v="MP42089"/>
    <s v="Madrelega CU/SI"/>
    <x v="24"/>
    <m/>
    <n v="100"/>
    <n v="80"/>
    <n v="99985"/>
    <n v="1"/>
    <n v="0"/>
    <n v="0"/>
    <n v="0"/>
    <n v="0"/>
    <n v="0"/>
    <n v="0"/>
    <n v="99"/>
    <n v="0"/>
    <n v="0"/>
    <n v="0"/>
    <n v="0"/>
    <n v="0"/>
    <n v="100"/>
  </r>
  <r>
    <s v="MP42090"/>
    <s v="Madrelega CU/SN30"/>
    <x v="25"/>
    <m/>
    <n v="100"/>
    <n v="90"/>
    <n v="99986"/>
    <n v="0"/>
    <n v="0"/>
    <n v="0"/>
    <n v="0"/>
    <n v="0"/>
    <n v="0"/>
    <n v="0"/>
    <n v="0"/>
    <n v="0"/>
    <n v="0"/>
    <n v="0"/>
    <n v="0"/>
    <n v="100"/>
    <n v="100"/>
  </r>
  <r>
    <s v="MP42093"/>
    <s v="Madrelega CU/AS30"/>
    <x v="26"/>
    <m/>
    <n v="100"/>
    <n v="90"/>
    <n v="99987"/>
    <n v="70"/>
    <n v="0"/>
    <n v="0"/>
    <n v="0"/>
    <n v="0"/>
    <n v="0"/>
    <n v="0"/>
    <n v="0"/>
    <n v="30"/>
    <n v="0"/>
    <n v="0"/>
    <n v="0"/>
    <n v="0"/>
    <n v="100"/>
  </r>
  <r>
    <s v="MP42094"/>
    <s v="Madrelega CU/P15"/>
    <x v="27"/>
    <m/>
    <n v="100"/>
    <n v="90"/>
    <n v="99988"/>
    <n v="85"/>
    <n v="0"/>
    <n v="0"/>
    <n v="0"/>
    <n v="0"/>
    <n v="0"/>
    <n v="0"/>
    <n v="0"/>
    <n v="0"/>
    <n v="0"/>
    <n v="0"/>
    <n v="0"/>
    <n v="15"/>
    <n v="100"/>
  </r>
  <r>
    <s v="MP42095"/>
    <s v="Madrelega CU/AL50"/>
    <x v="28"/>
    <m/>
    <n v="100"/>
    <n v="80"/>
    <n v="99989"/>
    <n v="50"/>
    <n v="0"/>
    <n v="0"/>
    <n v="0"/>
    <n v="0"/>
    <n v="50"/>
    <n v="0"/>
    <n v="0"/>
    <n v="0"/>
    <n v="0"/>
    <n v="0"/>
    <n v="0"/>
    <n v="0"/>
    <n v="100"/>
  </r>
  <r>
    <s v="MP42096"/>
    <s v="Madrelega CU/FE30"/>
    <x v="29"/>
    <m/>
    <n v="100"/>
    <n v="90"/>
    <n v="99990"/>
    <n v="70"/>
    <n v="0"/>
    <n v="0"/>
    <n v="30"/>
    <n v="0"/>
    <n v="0"/>
    <n v="0"/>
    <n v="0"/>
    <n v="0"/>
    <n v="0"/>
    <n v="0"/>
    <n v="0"/>
    <n v="0"/>
    <n v="100"/>
  </r>
  <r>
    <s v="MP42097"/>
    <s v="Madrelega CU/B 98/2"/>
    <x v="30"/>
    <m/>
    <n v="100"/>
    <n v="99"/>
    <n v="99991"/>
    <n v="98"/>
    <n v="0"/>
    <n v="0"/>
    <n v="0"/>
    <n v="0"/>
    <n v="0"/>
    <n v="0"/>
    <n v="0"/>
    <n v="0"/>
    <n v="0"/>
    <n v="0"/>
    <n v="2"/>
    <n v="0"/>
    <n v="100"/>
  </r>
  <r>
    <s v="MP06019"/>
    <s v="Tornitura SYD"/>
    <x v="31"/>
    <m/>
    <n v="100"/>
    <m/>
    <n v="99992"/>
    <n v="65.150000000000006"/>
    <n v="0.56000000000000005"/>
    <n v="0.04"/>
    <n v="0.06"/>
    <n v="0.02"/>
    <n v="0"/>
    <n v="0"/>
    <n v="0"/>
    <n v="0"/>
    <n v="0"/>
    <n v="0"/>
    <n v="0"/>
    <n v="34.169999999999987"/>
    <n v="100"/>
  </r>
  <r>
    <s v="MP08019"/>
    <s v="Spezzoni SYD"/>
    <x v="32"/>
    <m/>
    <n v="100"/>
    <m/>
    <n v="99993"/>
    <n v="65.47"/>
    <n v="0.49"/>
    <n v="0.04"/>
    <n v="0.05"/>
    <n v="0.01"/>
    <n v="0"/>
    <n v="0"/>
    <n v="0"/>
    <n v="0"/>
    <n v="0"/>
    <n v="0"/>
    <n v="0"/>
    <n v="33.94"/>
    <n v="100"/>
  </r>
  <r>
    <s v="MP42098"/>
    <s v="Prolega Cu/CA"/>
    <x v="33"/>
    <m/>
    <n v="100"/>
    <m/>
    <n v="99994"/>
    <n v="95"/>
    <n v="0"/>
    <n v="0"/>
    <n v="0"/>
    <n v="0"/>
    <n v="0"/>
    <n v="0"/>
    <n v="0"/>
    <n v="0"/>
    <n v="0"/>
    <n v="0"/>
    <n v="5"/>
    <n v="0"/>
    <n v="100"/>
  </r>
  <r>
    <s v="MP08009"/>
    <s v="Spezzoni Euro"/>
    <x v="0"/>
    <m/>
    <n v="100"/>
    <m/>
    <n v="99995"/>
    <n v="58.5"/>
    <n v="2.5"/>
    <n v="0.16"/>
    <n v="0.18"/>
    <n v="0.06"/>
    <n v="0"/>
    <n v="0"/>
    <n v="0"/>
    <n v="0"/>
    <n v="0"/>
    <n v="0"/>
    <n v="0"/>
    <n v="38.6"/>
    <n v="100"/>
  </r>
  <r>
    <s v="MP08016"/>
    <s v="SPEZZONI CZA26"/>
    <x v="19"/>
    <m/>
    <n v="100"/>
    <m/>
    <n v="99996"/>
    <n v="64.56"/>
    <n v="1.36"/>
    <n v="0.15"/>
    <n v="0.1"/>
    <n v="0.03"/>
    <n v="0"/>
    <n v="0"/>
    <n v="0"/>
    <n v="0"/>
    <n v="0"/>
    <n v="0"/>
    <n v="0"/>
    <n v="33.799999999999997"/>
    <n v="100"/>
  </r>
  <r>
    <s v="MP08005"/>
    <m/>
    <x v="0"/>
    <m/>
    <n v="100"/>
    <m/>
    <n v="99997"/>
    <n v="0"/>
    <n v="0"/>
    <n v="0"/>
    <n v="0"/>
    <n v="0"/>
    <n v="0"/>
    <n v="0"/>
    <n v="0"/>
    <n v="0"/>
    <n v="0"/>
    <n v="0"/>
    <n v="0"/>
    <n v="100"/>
    <n v="100"/>
  </r>
  <r>
    <s v="MP24031"/>
    <s v="RITAGLI OT/63"/>
    <x v="16"/>
    <m/>
    <n v="100"/>
    <m/>
    <n v="99998"/>
    <n v="64.78"/>
    <n v="0.01"/>
    <n v="0"/>
    <n v="0.03"/>
    <n v="0"/>
    <n v="0"/>
    <n v="0"/>
    <n v="0"/>
    <n v="0"/>
    <n v="0"/>
    <n v="0"/>
    <n v="0"/>
    <n v="35.179999999999993"/>
    <n v="100"/>
  </r>
  <r>
    <s v="MP06024"/>
    <s v="Tornitura 713R"/>
    <x v="34"/>
    <m/>
    <n v="100"/>
    <m/>
    <n v="99999"/>
    <n v="59.99"/>
    <n v="0.37"/>
    <n v="0.13"/>
    <n v="0.27"/>
    <n v="0.08"/>
    <n v="0"/>
    <n v="0"/>
    <n v="0"/>
    <n v="0"/>
    <n v="0"/>
    <n v="0"/>
    <n v="0"/>
    <n v="39.159999999999997"/>
    <n v="100"/>
  </r>
  <r>
    <s v="MP08024"/>
    <s v="Spezzoni 713R"/>
    <x v="35"/>
    <m/>
    <n v="100"/>
    <m/>
    <n v="100000"/>
    <n v="59.93"/>
    <n v="0.52"/>
    <n v="0.05"/>
    <n v="0.36"/>
    <n v="0.03"/>
    <n v="0"/>
    <n v="0"/>
    <n v="0"/>
    <n v="0"/>
    <n v="0"/>
    <n v="0"/>
    <n v="0"/>
    <n v="39.11"/>
    <n v="100"/>
  </r>
  <r>
    <s v="MP06038"/>
    <s v="Tornitura Ot Sibrass"/>
    <x v="36"/>
    <m/>
    <n v="100"/>
    <m/>
    <m/>
    <n v="77.25"/>
    <n v="0.1"/>
    <n v="0.01"/>
    <n v="0.05"/>
    <n v="0.02"/>
    <n v="0"/>
    <n v="0"/>
    <n v="0"/>
    <n v="0"/>
    <n v="0"/>
    <n v="0"/>
    <n v="0"/>
    <n v="22.570000000000007"/>
    <n v="100"/>
  </r>
  <r>
    <s v="MP08038"/>
    <s v="Spezzoni Ot Sibrass CW724R"/>
    <x v="37"/>
    <m/>
    <n v="100"/>
    <m/>
    <m/>
    <n v="77.25"/>
    <n v="0.1"/>
    <n v="0.01"/>
    <n v="0.05"/>
    <n v="0.02"/>
    <n v="0"/>
    <n v="0"/>
    <n v="0"/>
    <n v="0"/>
    <n v="0"/>
    <n v="0"/>
    <n v="0"/>
    <n v="22.570000000000007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x v="0"/>
    <n v="-5380"/>
  </r>
  <r>
    <x v="1"/>
    <n v="-8846"/>
  </r>
  <r>
    <x v="0"/>
    <n v="-653965"/>
  </r>
  <r>
    <x v="2"/>
    <n v="-6542"/>
  </r>
  <r>
    <x v="3"/>
    <n v="-7392"/>
  </r>
  <r>
    <x v="2"/>
    <n v="-1370"/>
  </r>
  <r>
    <x v="4"/>
    <n v="-118270"/>
  </r>
  <r>
    <x v="5"/>
    <n v="-748674"/>
  </r>
  <r>
    <x v="5"/>
    <n v="-565610"/>
  </r>
  <r>
    <x v="6"/>
    <n v="-1540"/>
  </r>
  <r>
    <x v="7"/>
    <n v="-49610"/>
  </r>
  <r>
    <x v="8"/>
    <n v="-747008"/>
  </r>
  <r>
    <x v="9"/>
    <n v="-118248"/>
  </r>
  <r>
    <x v="9"/>
    <n v="-116937"/>
  </r>
  <r>
    <x v="9"/>
    <n v="-3314"/>
  </r>
  <r>
    <x v="10"/>
    <n v="-6946092.7929999996"/>
  </r>
  <r>
    <x v="11"/>
    <n v="-144615.573"/>
  </r>
  <r>
    <x v="10"/>
    <n v="-91500.989000000001"/>
  </r>
  <r>
    <x v="11"/>
    <n v="-42660"/>
  </r>
  <r>
    <x v="10"/>
    <n v="-42470.2"/>
  </r>
  <r>
    <x v="9"/>
    <n v="-960"/>
  </r>
  <r>
    <x v="0"/>
    <n v="-35148.300000000003"/>
  </r>
  <r>
    <x v="0"/>
    <n v="-13190.4"/>
  </r>
  <r>
    <x v="0"/>
    <n v="-7683.2"/>
  </r>
  <r>
    <x v="0"/>
    <n v="-375195.8"/>
  </r>
  <r>
    <x v="1"/>
    <n v="-130209.2"/>
  </r>
  <r>
    <x v="0"/>
    <n v="-1826620.7"/>
  </r>
  <r>
    <x v="2"/>
    <n v="-57539.3"/>
  </r>
  <r>
    <x v="12"/>
    <n v="-31157.7"/>
  </r>
  <r>
    <x v="0"/>
    <n v="-837.9"/>
  </r>
  <r>
    <x v="0"/>
    <n v="-3076.7"/>
  </r>
  <r>
    <x v="2"/>
    <n v="-181674.6"/>
  </r>
  <r>
    <x v="1"/>
    <n v="-94.3"/>
  </r>
  <r>
    <x v="2"/>
    <n v="-2872.3"/>
  </r>
  <r>
    <x v="13"/>
    <n v="-2731"/>
  </r>
  <r>
    <x v="1"/>
    <n v="-14260"/>
  </r>
  <r>
    <x v="0"/>
    <n v="-312279"/>
  </r>
  <r>
    <x v="2"/>
    <n v="-2720"/>
  </r>
  <r>
    <x v="14"/>
    <n v="-374050"/>
  </r>
  <r>
    <x v="15"/>
    <n v="-118230"/>
  </r>
  <r>
    <x v="14"/>
    <n v="-447624"/>
  </r>
  <r>
    <x v="0"/>
    <n v="-710730"/>
  </r>
  <r>
    <x v="2"/>
    <n v="-930"/>
  </r>
  <r>
    <x v="3"/>
    <n v="-1400"/>
  </r>
  <r>
    <x v="16"/>
    <n v="-42128"/>
  </r>
  <r>
    <x v="16"/>
    <n v="-18520"/>
  </r>
  <r>
    <x v="16"/>
    <n v="-101840"/>
  </r>
  <r>
    <x v="17"/>
    <n v="-29190"/>
  </r>
  <r>
    <x v="16"/>
    <n v="-72948"/>
  </r>
  <r>
    <x v="18"/>
    <n v="-1260"/>
  </r>
  <r>
    <x v="19"/>
    <n v="-490"/>
  </r>
  <r>
    <x v="0"/>
    <n v="45888"/>
  </r>
  <r>
    <x v="0"/>
    <n v="-5920"/>
  </r>
  <r>
    <x v="1"/>
    <n v="-1190"/>
  </r>
  <r>
    <x v="0"/>
    <n v="-677860"/>
  </r>
  <r>
    <x v="2"/>
    <n v="-4350"/>
  </r>
  <r>
    <x v="4"/>
    <n v="-347540"/>
  </r>
  <r>
    <x v="8"/>
    <n v="-44900"/>
  </r>
  <r>
    <x v="5"/>
    <n v="-249743"/>
  </r>
  <r>
    <x v="5"/>
    <n v="-127992"/>
  </r>
  <r>
    <x v="5"/>
    <n v="-619701"/>
  </r>
  <r>
    <x v="20"/>
    <n v="-1220"/>
  </r>
  <r>
    <x v="6"/>
    <n v="-230"/>
  </r>
  <r>
    <x v="7"/>
    <n v="-27420"/>
  </r>
  <r>
    <x v="8"/>
    <n v="-136748"/>
  </r>
  <r>
    <x v="10"/>
    <n v="-6011161.7539999997"/>
  </r>
  <r>
    <x v="11"/>
    <n v="-281106.17"/>
  </r>
  <r>
    <x v="10"/>
    <n v="-2028837.9129999999"/>
  </r>
  <r>
    <x v="11"/>
    <n v="-46076.94"/>
  </r>
  <r>
    <x v="9"/>
    <n v="-553.5"/>
  </r>
  <r>
    <x v="0"/>
    <n v="-32064.799999999999"/>
  </r>
  <r>
    <x v="0"/>
    <n v="-24992.6"/>
  </r>
  <r>
    <x v="0"/>
    <n v="-952758.3"/>
  </r>
  <r>
    <x v="1"/>
    <n v="-226080.6"/>
  </r>
  <r>
    <x v="0"/>
    <n v="-1663965.8"/>
  </r>
  <r>
    <x v="2"/>
    <n v="-35387.699999999997"/>
  </r>
  <r>
    <x v="3"/>
    <n v="-64922.7"/>
  </r>
  <r>
    <x v="3"/>
    <n v="-26518.799999999999"/>
  </r>
  <r>
    <x v="12"/>
    <n v="-4977.8999999999996"/>
  </r>
  <r>
    <x v="0"/>
    <n v="-78.099999999999994"/>
  </r>
  <r>
    <x v="0"/>
    <n v="-207.6"/>
  </r>
  <r>
    <x v="1"/>
    <n v="-983"/>
  </r>
  <r>
    <x v="2"/>
    <n v="-870.3"/>
  </r>
  <r>
    <x v="1"/>
    <n v="-31510"/>
  </r>
  <r>
    <x v="0"/>
    <n v="-527414.69999999995"/>
  </r>
  <r>
    <x v="14"/>
    <n v="-882430"/>
  </r>
  <r>
    <x v="14"/>
    <n v="-12860"/>
  </r>
  <r>
    <x v="14"/>
    <n v="-6770"/>
  </r>
  <r>
    <x v="0"/>
    <n v="-2339.5"/>
  </r>
  <r>
    <x v="15"/>
    <n v="-318880"/>
  </r>
  <r>
    <x v="14"/>
    <n v="-314630"/>
  </r>
  <r>
    <x v="0"/>
    <n v="-472870"/>
  </r>
  <r>
    <x v="2"/>
    <n v="-1050"/>
  </r>
  <r>
    <x v="16"/>
    <n v="-8976"/>
  </r>
  <r>
    <x v="21"/>
    <n v="-9310"/>
  </r>
  <r>
    <x v="18"/>
    <n v="-1066"/>
  </r>
  <r>
    <x v="22"/>
    <n v="-33"/>
  </r>
  <r>
    <x v="0"/>
    <n v="-8930"/>
  </r>
  <r>
    <x v="1"/>
    <n v="-17000"/>
  </r>
  <r>
    <x v="0"/>
    <n v="-758770"/>
  </r>
  <r>
    <x v="2"/>
    <n v="-7590"/>
  </r>
  <r>
    <x v="3"/>
    <n v="-5590"/>
  </r>
  <r>
    <x v="4"/>
    <n v="-181230"/>
  </r>
  <r>
    <x v="8"/>
    <n v="-24490"/>
  </r>
  <r>
    <x v="5"/>
    <n v="-873038"/>
  </r>
  <r>
    <x v="5"/>
    <n v="-130032"/>
  </r>
  <r>
    <x v="5"/>
    <n v="-417273"/>
  </r>
  <r>
    <x v="20"/>
    <n v="-1130"/>
  </r>
  <r>
    <x v="6"/>
    <n v="-1480"/>
  </r>
  <r>
    <x v="7"/>
    <n v="-51760"/>
  </r>
  <r>
    <x v="8"/>
    <n v="-969113"/>
  </r>
  <r>
    <x v="9"/>
    <n v="-244005.5"/>
  </r>
  <r>
    <x v="23"/>
    <n v="-3244.5"/>
  </r>
  <r>
    <x v="10"/>
    <n v="-1387"/>
  </r>
  <r>
    <x v="9"/>
    <n v="-92730.8"/>
  </r>
  <r>
    <x v="9"/>
    <n v="-1829.5"/>
  </r>
  <r>
    <x v="10"/>
    <n v="-5882528.1919999998"/>
  </r>
  <r>
    <x v="11"/>
    <n v="-515827.27999999997"/>
  </r>
  <r>
    <x v="10"/>
    <n v="-4456239.7069999995"/>
  </r>
  <r>
    <x v="24"/>
    <n v="-218503.17"/>
  </r>
  <r>
    <x v="9"/>
    <n v="-1120"/>
  </r>
  <r>
    <x v="10"/>
    <n v="-4436.5"/>
  </r>
  <r>
    <x v="9"/>
    <n v="-10111.5"/>
  </r>
  <r>
    <x v="0"/>
    <n v="-13314.8"/>
  </r>
  <r>
    <x v="0"/>
    <n v="-3153.8"/>
  </r>
  <r>
    <x v="0"/>
    <n v="-29211.7"/>
  </r>
  <r>
    <x v="0"/>
    <n v="-1070340.43"/>
  </r>
  <r>
    <x v="1"/>
    <n v="-209186.4"/>
  </r>
  <r>
    <x v="0"/>
    <n v="-1705171.6"/>
  </r>
  <r>
    <x v="2"/>
    <n v="-62498"/>
  </r>
  <r>
    <x v="3"/>
    <n v="-21341.8"/>
  </r>
  <r>
    <x v="3"/>
    <n v="-23319.1"/>
  </r>
  <r>
    <x v="12"/>
    <n v="-66396.3"/>
  </r>
  <r>
    <x v="0"/>
    <n v="-535"/>
  </r>
  <r>
    <x v="0"/>
    <n v="-2815.1"/>
  </r>
  <r>
    <x v="2"/>
    <n v="-108617.5"/>
  </r>
  <r>
    <x v="1"/>
    <n v="-803.8"/>
  </r>
  <r>
    <x v="2"/>
    <n v="-329.7"/>
  </r>
  <r>
    <x v="1"/>
    <n v="-40120"/>
  </r>
  <r>
    <x v="0"/>
    <n v="-599936.69999999995"/>
  </r>
  <r>
    <x v="2"/>
    <n v="-1280"/>
  </r>
  <r>
    <x v="2"/>
    <n v="-1310"/>
  </r>
  <r>
    <x v="2"/>
    <n v="-20057"/>
  </r>
  <r>
    <x v="14"/>
    <n v="-323070"/>
  </r>
  <r>
    <x v="14"/>
    <n v="-19360"/>
  </r>
  <r>
    <x v="0"/>
    <n v="-1710"/>
  </r>
  <r>
    <x v="0"/>
    <n v="-10984.5"/>
  </r>
  <r>
    <x v="15"/>
    <n v="-46660"/>
  </r>
  <r>
    <x v="14"/>
    <n v="-525331"/>
  </r>
  <r>
    <x v="1"/>
    <n v="-1560"/>
  </r>
  <r>
    <x v="0"/>
    <n v="-510630"/>
  </r>
  <r>
    <x v="2"/>
    <n v="-1890"/>
  </r>
  <r>
    <x v="3"/>
    <n v="-780"/>
  </r>
  <r>
    <x v="16"/>
    <n v="-113302"/>
  </r>
  <r>
    <x v="16"/>
    <n v="-20070"/>
  </r>
  <r>
    <x v="16"/>
    <n v="-92840"/>
  </r>
  <r>
    <x v="21"/>
    <n v="-24000"/>
  </r>
  <r>
    <x v="17"/>
    <n v="-28720"/>
  </r>
  <r>
    <x v="16"/>
    <n v="-144790"/>
  </r>
  <r>
    <x v="25"/>
    <n v="-310"/>
  </r>
  <r>
    <x v="25"/>
    <n v="-1070"/>
  </r>
  <r>
    <x v="18"/>
    <n v="-3658"/>
  </r>
  <r>
    <x v="22"/>
    <n v="-20"/>
  </r>
  <r>
    <x v="19"/>
    <n v="-230"/>
  </r>
  <r>
    <x v="0"/>
    <n v="-6280"/>
  </r>
  <r>
    <x v="0"/>
    <n v="-564320"/>
  </r>
  <r>
    <x v="3"/>
    <n v="-3440"/>
  </r>
  <r>
    <x v="2"/>
    <n v="-3790"/>
  </r>
  <r>
    <x v="4"/>
    <n v="-237490"/>
  </r>
  <r>
    <x v="5"/>
    <n v="-351970"/>
  </r>
  <r>
    <x v="5"/>
    <n v="-78002"/>
  </r>
  <r>
    <x v="5"/>
    <n v="-363978"/>
  </r>
  <r>
    <x v="7"/>
    <n v="-38230"/>
  </r>
  <r>
    <x v="8"/>
    <n v="-123536"/>
  </r>
  <r>
    <x v="9"/>
    <n v="-52547"/>
  </r>
  <r>
    <x v="9"/>
    <n v="-9999"/>
  </r>
  <r>
    <x v="9"/>
    <n v="-408"/>
  </r>
  <r>
    <x v="26"/>
    <n v="-1520"/>
  </r>
  <r>
    <x v="10"/>
    <n v="-3233704.8259999999"/>
  </r>
  <r>
    <x v="11"/>
    <n v="-384925.1"/>
  </r>
  <r>
    <x v="10"/>
    <n v="-1182549.655"/>
  </r>
  <r>
    <x v="10"/>
    <n v="-6280"/>
  </r>
  <r>
    <x v="10"/>
    <n v="-6940"/>
  </r>
  <r>
    <x v="0"/>
    <n v="-14916.2"/>
  </r>
  <r>
    <x v="0"/>
    <n v="-1600"/>
  </r>
  <r>
    <x v="0"/>
    <n v="-2157.1999999999998"/>
  </r>
  <r>
    <x v="0"/>
    <n v="-710676.8"/>
  </r>
  <r>
    <x v="1"/>
    <n v="-244173.3"/>
  </r>
  <r>
    <x v="0"/>
    <n v="-1304193.8999999999"/>
  </r>
  <r>
    <x v="2"/>
    <n v="-39366"/>
  </r>
  <r>
    <x v="3"/>
    <n v="-10121.799999999999"/>
  </r>
  <r>
    <x v="3"/>
    <n v="-3190.9"/>
  </r>
  <r>
    <x v="0"/>
    <n v="-1937.6"/>
  </r>
  <r>
    <x v="2"/>
    <n v="-43701.599999999999"/>
  </r>
  <r>
    <x v="1"/>
    <n v="-798.2"/>
  </r>
  <r>
    <x v="2"/>
    <n v="-2157.1999999999998"/>
  </r>
  <r>
    <x v="2"/>
    <n v="-156.5"/>
  </r>
  <r>
    <x v="1"/>
    <n v="-18768"/>
  </r>
  <r>
    <x v="0"/>
    <n v="-469240.5"/>
  </r>
  <r>
    <x v="12"/>
    <n v="-2786"/>
  </r>
  <r>
    <x v="14"/>
    <n v="-359070"/>
  </r>
  <r>
    <x v="14"/>
    <n v="-81980"/>
  </r>
  <r>
    <x v="14"/>
    <n v="-3050"/>
  </r>
  <r>
    <x v="0"/>
    <n v="-568.79999999999995"/>
  </r>
  <r>
    <x v="0"/>
    <n v="-1829.4"/>
  </r>
  <r>
    <x v="15"/>
    <n v="-160376"/>
  </r>
  <r>
    <x v="14"/>
    <n v="-525834"/>
  </r>
  <r>
    <x v="0"/>
    <n v="-351870"/>
  </r>
  <r>
    <x v="2"/>
    <n v="-640"/>
  </r>
  <r>
    <x v="2"/>
    <n v="-740"/>
  </r>
  <r>
    <x v="16"/>
    <n v="-12263"/>
  </r>
  <r>
    <x v="16"/>
    <n v="-4370"/>
  </r>
  <r>
    <x v="21"/>
    <n v="-18572"/>
  </r>
  <r>
    <x v="21"/>
    <n v="-6000"/>
  </r>
  <r>
    <x v="18"/>
    <n v="-1500"/>
  </r>
  <r>
    <x v="27"/>
    <n v="-1130"/>
  </r>
  <r>
    <x v="19"/>
    <n v="-1020"/>
  </r>
  <r>
    <x v="0"/>
    <n v="-8350"/>
  </r>
  <r>
    <x v="1"/>
    <n v="-4820"/>
  </r>
  <r>
    <x v="0"/>
    <n v="-730280"/>
  </r>
  <r>
    <x v="2"/>
    <n v="-9170"/>
  </r>
  <r>
    <x v="2"/>
    <n v="-2820"/>
  </r>
  <r>
    <x v="4"/>
    <n v="-100400"/>
  </r>
  <r>
    <x v="5"/>
    <n v="-925982"/>
  </r>
  <r>
    <x v="5"/>
    <n v="-134962"/>
  </r>
  <r>
    <x v="5"/>
    <n v="-563175"/>
  </r>
  <r>
    <x v="20"/>
    <n v="-3040"/>
  </r>
  <r>
    <x v="6"/>
    <n v="-470.5"/>
  </r>
  <r>
    <x v="7"/>
    <n v="-34900"/>
  </r>
  <r>
    <x v="8"/>
    <n v="-993622"/>
  </r>
  <r>
    <x v="9"/>
    <n v="-224827"/>
  </r>
  <r>
    <x v="24"/>
    <n v="-17029"/>
  </r>
  <r>
    <x v="10"/>
    <n v="-618"/>
  </r>
  <r>
    <x v="9"/>
    <n v="-44426"/>
  </r>
  <r>
    <x v="9"/>
    <n v="-1758"/>
  </r>
  <r>
    <x v="10"/>
    <n v="-5461346.7560000001"/>
  </r>
  <r>
    <x v="11"/>
    <n v="-383766.92"/>
  </r>
  <r>
    <x v="10"/>
    <n v="-2530985.463"/>
  </r>
  <r>
    <x v="11"/>
    <n v="-141913.91"/>
  </r>
  <r>
    <x v="9"/>
    <n v="-2835"/>
  </r>
  <r>
    <x v="9"/>
    <n v="-11888.5"/>
  </r>
  <r>
    <x v="0"/>
    <n v="-10488.7"/>
  </r>
  <r>
    <x v="0"/>
    <n v="-423.7"/>
  </r>
  <r>
    <x v="0"/>
    <n v="-13571.3"/>
  </r>
  <r>
    <x v="0"/>
    <n v="-117300.68399999999"/>
  </r>
  <r>
    <x v="1"/>
    <n v="-5094"/>
  </r>
  <r>
    <x v="1"/>
    <n v="-221671.4"/>
  </r>
  <r>
    <x v="0"/>
    <n v="-2443823.5"/>
  </r>
  <r>
    <x v="2"/>
    <n v="-61366.8"/>
  </r>
  <r>
    <x v="3"/>
    <n v="-2609"/>
  </r>
  <r>
    <x v="3"/>
    <n v="-63759.8"/>
  </r>
  <r>
    <x v="3"/>
    <n v="-5680"/>
  </r>
  <r>
    <x v="3"/>
    <n v="-4644.6000000000004"/>
  </r>
  <r>
    <x v="12"/>
    <n v="-8118.2"/>
  </r>
  <r>
    <x v="0"/>
    <n v="-871.7"/>
  </r>
  <r>
    <x v="2"/>
    <n v="-35499.699999999997"/>
  </r>
  <r>
    <x v="1"/>
    <n v="-1735"/>
  </r>
  <r>
    <x v="2"/>
    <n v="-1449.1"/>
  </r>
  <r>
    <x v="13"/>
    <n v="-2205.4"/>
  </r>
  <r>
    <x v="1"/>
    <n v="-19420"/>
  </r>
  <r>
    <x v="0"/>
    <n v="-546569.5"/>
  </r>
  <r>
    <x v="2"/>
    <n v="-2280"/>
  </r>
  <r>
    <x v="2"/>
    <n v="-16402"/>
  </r>
  <r>
    <x v="14"/>
    <n v="-668620"/>
  </r>
  <r>
    <x v="14"/>
    <n v="-26970"/>
  </r>
  <r>
    <x v="14"/>
    <n v="-71960"/>
  </r>
  <r>
    <x v="0"/>
    <n v="-29120"/>
  </r>
  <r>
    <x v="15"/>
    <n v="-193200"/>
  </r>
  <r>
    <x v="14"/>
    <n v="-799112"/>
  </r>
  <r>
    <x v="14"/>
    <n v="120000"/>
  </r>
  <r>
    <x v="0"/>
    <n v="-675510"/>
  </r>
  <r>
    <x v="2"/>
    <n v="-4350"/>
  </r>
  <r>
    <x v="2"/>
    <n v="-540"/>
  </r>
  <r>
    <x v="16"/>
    <n v="-13000"/>
  </r>
  <r>
    <x v="16"/>
    <n v="-71410"/>
  </r>
  <r>
    <x v="16"/>
    <n v="-33310"/>
  </r>
  <r>
    <x v="16"/>
    <n v="-139520"/>
  </r>
  <r>
    <x v="17"/>
    <n v="-29230"/>
  </r>
  <r>
    <x v="17"/>
    <n v="-84900"/>
  </r>
  <r>
    <x v="16"/>
    <n v="-51680"/>
  </r>
  <r>
    <x v="18"/>
    <n v="2153"/>
  </r>
  <r>
    <x v="18"/>
    <n v="-6053"/>
  </r>
  <r>
    <x v="27"/>
    <n v="-60"/>
  </r>
  <r>
    <x v="22"/>
    <n v="-39"/>
  </r>
  <r>
    <x v="19"/>
    <n v="-360"/>
  </r>
  <r>
    <x v="0"/>
    <n v="-8230"/>
  </r>
  <r>
    <x v="1"/>
    <n v="-960"/>
  </r>
  <r>
    <x v="0"/>
    <n v="-610180"/>
  </r>
  <r>
    <x v="2"/>
    <n v="-9050"/>
  </r>
  <r>
    <x v="2"/>
    <n v="-2720"/>
  </r>
  <r>
    <x v="4"/>
    <n v="-133830"/>
  </r>
  <r>
    <x v="5"/>
    <n v="-434110"/>
  </r>
  <r>
    <x v="5"/>
    <n v="-244882"/>
  </r>
  <r>
    <x v="5"/>
    <n v="-516524"/>
  </r>
  <r>
    <x v="20"/>
    <n v="-2615"/>
  </r>
  <r>
    <x v="7"/>
    <n v="-31890"/>
  </r>
  <r>
    <x v="8"/>
    <n v="-395818"/>
  </r>
  <r>
    <x v="9"/>
    <n v="-33716.5"/>
  </r>
  <r>
    <x v="9"/>
    <n v="-6530.8"/>
  </r>
  <r>
    <x v="10"/>
    <n v="-5085365.16"/>
  </r>
  <r>
    <x v="11"/>
    <n v="-122869.98"/>
  </r>
  <r>
    <x v="10"/>
    <n v="-3729624.1320000002"/>
  </r>
  <r>
    <x v="24"/>
    <n v="-160916.79999999999"/>
  </r>
  <r>
    <x v="9"/>
    <n v="-1492"/>
  </r>
  <r>
    <x v="10"/>
    <n v="-404.5"/>
  </r>
  <r>
    <x v="9"/>
    <n v="-1558.5"/>
  </r>
  <r>
    <x v="0"/>
    <n v="-7128.3"/>
  </r>
  <r>
    <x v="0"/>
    <n v="-2286.9"/>
  </r>
  <r>
    <x v="0"/>
    <n v="-9489.5"/>
  </r>
  <r>
    <x v="0"/>
    <n v="-1666614.5"/>
  </r>
  <r>
    <x v="1"/>
    <n v="-213673"/>
  </r>
  <r>
    <x v="0"/>
    <n v="-820083.15599999996"/>
  </r>
  <r>
    <x v="0"/>
    <n v="-6885.7"/>
  </r>
  <r>
    <x v="2"/>
    <n v="-27460.400000000001"/>
  </r>
  <r>
    <x v="3"/>
    <n v="-36606.9"/>
  </r>
  <r>
    <x v="3"/>
    <n v="-4439.6000000000004"/>
  </r>
  <r>
    <x v="12"/>
    <n v="-59874.1"/>
  </r>
  <r>
    <x v="2"/>
    <n v="-28575.8"/>
  </r>
  <r>
    <x v="2"/>
    <n v="-517.6"/>
  </r>
  <r>
    <x v="1"/>
    <n v="-9378"/>
  </r>
  <r>
    <x v="0"/>
    <n v="-485571.7"/>
  </r>
  <r>
    <x v="12"/>
    <n v="-5700"/>
  </r>
  <r>
    <x v="14"/>
    <n v="-491810"/>
  </r>
  <r>
    <x v="0"/>
    <n v="-10030"/>
  </r>
  <r>
    <x v="15"/>
    <n v="-255604"/>
  </r>
  <r>
    <x v="14"/>
    <n v="-523346"/>
  </r>
  <r>
    <x v="1"/>
    <n v="-380"/>
  </r>
  <r>
    <x v="0"/>
    <n v="-640320"/>
  </r>
  <r>
    <x v="2"/>
    <n v="-3900"/>
  </r>
  <r>
    <x v="2"/>
    <n v="-1010"/>
  </r>
  <r>
    <x v="16"/>
    <n v="-17380"/>
  </r>
  <r>
    <x v="16"/>
    <n v="-13020"/>
  </r>
  <r>
    <x v="25"/>
    <n v="-160"/>
  </r>
  <r>
    <x v="25"/>
    <n v="-2110"/>
  </r>
  <r>
    <x v="18"/>
    <n v="-4137"/>
  </r>
  <r>
    <x v="22"/>
    <n v="-83"/>
  </r>
  <r>
    <x v="0"/>
    <n v="-6160"/>
  </r>
  <r>
    <x v="0"/>
    <n v="-417990"/>
  </r>
  <r>
    <x v="4"/>
    <n v="43950"/>
  </r>
  <r>
    <x v="8"/>
    <n v="-12180"/>
  </r>
  <r>
    <x v="5"/>
    <n v="-485828"/>
  </r>
  <r>
    <x v="5"/>
    <n v="-301631"/>
  </r>
  <r>
    <x v="5"/>
    <n v="-266896"/>
  </r>
  <r>
    <x v="20"/>
    <n v="1842"/>
  </r>
  <r>
    <x v="6"/>
    <n v="-1290"/>
  </r>
  <r>
    <x v="7"/>
    <n v="-29750"/>
  </r>
  <r>
    <x v="8"/>
    <n v="-536979"/>
  </r>
  <r>
    <x v="10"/>
    <n v="-251243"/>
  </r>
  <r>
    <x v="11"/>
    <n v="-62313"/>
  </r>
  <r>
    <x v="10"/>
    <n v="54319"/>
  </r>
  <r>
    <x v="9"/>
    <n v="-130217"/>
  </r>
  <r>
    <x v="23"/>
    <n v="-5445"/>
  </r>
  <r>
    <x v="23"/>
    <n v="-6433"/>
  </r>
  <r>
    <x v="24"/>
    <n v="-21074.6"/>
  </r>
  <r>
    <x v="10"/>
    <n v="122"/>
  </r>
  <r>
    <x v="9"/>
    <n v="-104741.6"/>
  </r>
  <r>
    <x v="9"/>
    <n v="-2863.2"/>
  </r>
  <r>
    <x v="26"/>
    <n v="-2200"/>
  </r>
  <r>
    <x v="10"/>
    <n v="-2745820.247"/>
  </r>
  <r>
    <x v="11"/>
    <n v="-15000"/>
  </r>
  <r>
    <x v="10"/>
    <n v="-2199142.8730000001"/>
  </r>
  <r>
    <x v="24"/>
    <n v="-50000"/>
  </r>
  <r>
    <x v="10"/>
    <n v="-415455.4"/>
  </r>
  <r>
    <x v="11"/>
    <n v="-5482.5"/>
  </r>
  <r>
    <x v="10"/>
    <n v="-246952.5"/>
  </r>
  <r>
    <x v="9"/>
    <n v="-2203"/>
  </r>
  <r>
    <x v="10"/>
    <n v="-8900"/>
  </r>
  <r>
    <x v="9"/>
    <n v="-228"/>
  </r>
  <r>
    <x v="0"/>
    <n v="-32160.400000000001"/>
  </r>
  <r>
    <x v="0"/>
    <n v="-1108.5"/>
  </r>
  <r>
    <x v="0"/>
    <n v="-7243.1"/>
  </r>
  <r>
    <x v="0"/>
    <n v="-638766.4"/>
  </r>
  <r>
    <x v="1"/>
    <n v="-147245.1"/>
  </r>
  <r>
    <x v="0"/>
    <n v="-1584844.1"/>
  </r>
  <r>
    <x v="0"/>
    <n v="-116.1"/>
  </r>
  <r>
    <x v="2"/>
    <n v="-81066.3"/>
  </r>
  <r>
    <x v="3"/>
    <n v="-29928.5"/>
  </r>
  <r>
    <x v="3"/>
    <n v="-15568.9"/>
  </r>
  <r>
    <x v="12"/>
    <n v="-34704.9"/>
  </r>
  <r>
    <x v="2"/>
    <n v="-87299.5"/>
  </r>
  <r>
    <x v="2"/>
    <n v="-1884.2"/>
  </r>
  <r>
    <x v="13"/>
    <n v="-19351.900000000001"/>
  </r>
  <r>
    <x v="1"/>
    <n v="-12780"/>
  </r>
  <r>
    <x v="0"/>
    <n v="-477580.4"/>
  </r>
  <r>
    <x v="2"/>
    <n v="-13990"/>
  </r>
  <r>
    <x v="2"/>
    <n v="-6000"/>
  </r>
  <r>
    <x v="14"/>
    <n v="-329890"/>
  </r>
  <r>
    <x v="14"/>
    <n v="-23540"/>
  </r>
  <r>
    <x v="14"/>
    <n v="-75130"/>
  </r>
  <r>
    <x v="0"/>
    <n v="-716"/>
  </r>
  <r>
    <x v="15"/>
    <n v="42950"/>
  </r>
  <r>
    <x v="14"/>
    <n v="-308830"/>
  </r>
  <r>
    <x v="14"/>
    <n v="-120000"/>
  </r>
  <r>
    <x v="0"/>
    <n v="19760"/>
  </r>
  <r>
    <x v="1"/>
    <n v="-2220"/>
  </r>
  <r>
    <x v="0"/>
    <n v="-402820"/>
  </r>
  <r>
    <x v="2"/>
    <n v="-2750"/>
  </r>
  <r>
    <x v="3"/>
    <n v="-910"/>
  </r>
  <r>
    <x v="2"/>
    <n v="-1440"/>
  </r>
  <r>
    <x v="16"/>
    <n v="-26406"/>
  </r>
  <r>
    <x v="17"/>
    <n v="-88070"/>
  </r>
  <r>
    <x v="16"/>
    <n v="-53390"/>
  </r>
  <r>
    <x v="25"/>
    <n v="-2710"/>
  </r>
  <r>
    <x v="18"/>
    <n v="-1756"/>
  </r>
  <r>
    <x v="27"/>
    <n v="-410"/>
  </r>
  <r>
    <x v="19"/>
    <n v="-426"/>
  </r>
  <r>
    <x v="0"/>
    <n v="-2120"/>
  </r>
  <r>
    <x v="0"/>
    <n v="-243650"/>
  </r>
  <r>
    <x v="4"/>
    <n v="-104850"/>
  </r>
  <r>
    <x v="5"/>
    <n v="-84870"/>
  </r>
  <r>
    <x v="5"/>
    <n v="-135980"/>
  </r>
  <r>
    <x v="7"/>
    <n v="-4190"/>
  </r>
  <r>
    <x v="10"/>
    <n v="-863120"/>
  </r>
  <r>
    <x v="10"/>
    <n v="-1016470"/>
  </r>
  <r>
    <x v="0"/>
    <n v="-6621.3"/>
  </r>
  <r>
    <x v="0"/>
    <n v="-354.1"/>
  </r>
  <r>
    <x v="0"/>
    <n v="-262.7"/>
  </r>
  <r>
    <x v="0"/>
    <n v="-196767.8"/>
  </r>
  <r>
    <x v="0"/>
    <n v="-218090.9"/>
  </r>
  <r>
    <x v="0"/>
    <n v="-120130"/>
  </r>
  <r>
    <x v="14"/>
    <n v="-183420"/>
  </r>
  <r>
    <x v="0"/>
    <n v="-2146.8000000000002"/>
  </r>
  <r>
    <x v="15"/>
    <n v="-42950"/>
  </r>
  <r>
    <x v="14"/>
    <n v="-148930"/>
  </r>
  <r>
    <x v="0"/>
    <n v="-19760"/>
  </r>
  <r>
    <x v="0"/>
    <n v="-191350"/>
  </r>
  <r>
    <x v="0"/>
    <n v="-6120"/>
  </r>
  <r>
    <x v="1"/>
    <n v="-1930"/>
  </r>
  <r>
    <x v="0"/>
    <n v="-673670"/>
  </r>
  <r>
    <x v="2"/>
    <n v="-6730"/>
  </r>
  <r>
    <x v="2"/>
    <n v="-4930"/>
  </r>
  <r>
    <x v="4"/>
    <n v="-43920"/>
  </r>
  <r>
    <x v="5"/>
    <n v="-267918"/>
  </r>
  <r>
    <x v="5"/>
    <n v="-368462"/>
  </r>
  <r>
    <x v="5"/>
    <n v="-228845"/>
  </r>
  <r>
    <x v="20"/>
    <n v="-3420"/>
  </r>
  <r>
    <x v="6"/>
    <n v="-430"/>
  </r>
  <r>
    <x v="7"/>
    <n v="-39410"/>
  </r>
  <r>
    <x v="8"/>
    <n v="-293591"/>
  </r>
  <r>
    <x v="24"/>
    <n v="-19605.2"/>
  </r>
  <r>
    <x v="26"/>
    <n v="2210"/>
  </r>
  <r>
    <x v="10"/>
    <n v="-4277464.4390000002"/>
  </r>
  <r>
    <x v="11"/>
    <n v="-291671.82199999999"/>
  </r>
  <r>
    <x v="10"/>
    <n v="-2079757.8759999999"/>
  </r>
  <r>
    <x v="11"/>
    <n v="-158565.12400000001"/>
  </r>
  <r>
    <x v="0"/>
    <n v="-4624.5"/>
  </r>
  <r>
    <x v="0"/>
    <n v="-449"/>
  </r>
  <r>
    <x v="0"/>
    <n v="-2383.1999999999998"/>
  </r>
  <r>
    <x v="0"/>
    <n v="-214293.5"/>
  </r>
  <r>
    <x v="1"/>
    <n v="-198105.7"/>
  </r>
  <r>
    <x v="0"/>
    <n v="-1847850.3"/>
  </r>
  <r>
    <x v="2"/>
    <n v="-31960.1"/>
  </r>
  <r>
    <x v="3"/>
    <n v="-77419"/>
  </r>
  <r>
    <x v="3"/>
    <n v="-5218.3999999999996"/>
  </r>
  <r>
    <x v="12"/>
    <n v="-24793.1"/>
  </r>
  <r>
    <x v="0"/>
    <n v="-973"/>
  </r>
  <r>
    <x v="2"/>
    <n v="-8185.7"/>
  </r>
  <r>
    <x v="2"/>
    <n v="-3934.6"/>
  </r>
  <r>
    <x v="13"/>
    <n v="4591.8999999999996"/>
  </r>
  <r>
    <x v="1"/>
    <n v="-20875.5"/>
  </r>
  <r>
    <x v="0"/>
    <n v="-573633.19999999995"/>
  </r>
  <r>
    <x v="2"/>
    <n v="-999"/>
  </r>
  <r>
    <x v="2"/>
    <n v="-14904"/>
  </r>
  <r>
    <x v="14"/>
    <n v="-457610"/>
  </r>
  <r>
    <x v="14"/>
    <n v="-68090"/>
  </r>
  <r>
    <x v="14"/>
    <n v="-23530"/>
  </r>
  <r>
    <x v="0"/>
    <n v="-8091"/>
  </r>
  <r>
    <x v="15"/>
    <n v="-99032"/>
  </r>
  <r>
    <x v="14"/>
    <n v="-376366"/>
  </r>
  <r>
    <x v="14"/>
    <n v="55320"/>
  </r>
  <r>
    <x v="1"/>
    <n v="-540"/>
  </r>
  <r>
    <x v="0"/>
    <n v="-491310"/>
  </r>
  <r>
    <x v="2"/>
    <n v="-5980"/>
  </r>
  <r>
    <x v="3"/>
    <n v="-500"/>
  </r>
  <r>
    <x v="3"/>
    <n v="-60"/>
  </r>
  <r>
    <x v="2"/>
    <n v="-290"/>
  </r>
  <r>
    <x v="16"/>
    <n v="-390"/>
  </r>
  <r>
    <x v="16"/>
    <n v="-14280"/>
  </r>
  <r>
    <x v="16"/>
    <n v="-22462"/>
  </r>
  <r>
    <x v="18"/>
    <n v="-2020"/>
  </r>
  <r>
    <x v="22"/>
    <n v="-25"/>
  </r>
  <r>
    <x v="0"/>
    <n v="-5240"/>
  </r>
  <r>
    <x v="0"/>
    <n v="-519770"/>
  </r>
  <r>
    <x v="2"/>
    <n v="-4350"/>
  </r>
  <r>
    <x v="4"/>
    <n v="-459970"/>
  </r>
  <r>
    <x v="5"/>
    <n v="-1023338"/>
  </r>
  <r>
    <x v="5"/>
    <n v="-48982"/>
  </r>
  <r>
    <x v="5"/>
    <n v="-402837"/>
  </r>
  <r>
    <x v="20"/>
    <n v="-1910"/>
  </r>
  <r>
    <x v="7"/>
    <n v="-30140"/>
  </r>
  <r>
    <x v="8"/>
    <n v="-866988"/>
  </r>
  <r>
    <x v="9"/>
    <n v="-151433.5"/>
  </r>
  <r>
    <x v="23"/>
    <n v="-12330"/>
  </r>
  <r>
    <x v="10"/>
    <n v="-12170"/>
  </r>
  <r>
    <x v="9"/>
    <n v="-175489.2"/>
  </r>
  <r>
    <x v="9"/>
    <n v="-3200.2"/>
  </r>
  <r>
    <x v="10"/>
    <n v="-3796868.0690000001"/>
  </r>
  <r>
    <x v="11"/>
    <n v="-299896.35499999998"/>
  </r>
  <r>
    <x v="10"/>
    <n v="-1668372.59"/>
  </r>
  <r>
    <x v="24"/>
    <n v="-210974.03"/>
  </r>
  <r>
    <x v="9"/>
    <n v="-915"/>
  </r>
  <r>
    <x v="9"/>
    <n v="-7730"/>
  </r>
  <r>
    <x v="0"/>
    <n v="-32331.599999999999"/>
  </r>
  <r>
    <x v="0"/>
    <n v="-12418"/>
  </r>
  <r>
    <x v="0"/>
    <n v="-5832.1"/>
  </r>
  <r>
    <x v="0"/>
    <n v="-701651.11600000004"/>
  </r>
  <r>
    <x v="1"/>
    <n v="-184643.7"/>
  </r>
  <r>
    <x v="0"/>
    <n v="-743733.54399999999"/>
  </r>
  <r>
    <x v="2"/>
    <n v="-103609.1"/>
  </r>
  <r>
    <x v="3"/>
    <n v="-15673.4"/>
  </r>
  <r>
    <x v="3"/>
    <n v="-18071.099999999999"/>
  </r>
  <r>
    <x v="12"/>
    <n v="-52977.2"/>
  </r>
  <r>
    <x v="2"/>
    <n v="-111829.6"/>
  </r>
  <r>
    <x v="2"/>
    <n v="-8431.1"/>
  </r>
  <r>
    <x v="13"/>
    <n v="-515.4"/>
  </r>
  <r>
    <x v="1"/>
    <n v="-50577"/>
  </r>
  <r>
    <x v="0"/>
    <n v="-518965.5"/>
  </r>
  <r>
    <x v="14"/>
    <n v="-262000"/>
  </r>
  <r>
    <x v="14"/>
    <n v="-78860"/>
  </r>
  <r>
    <x v="15"/>
    <n v="-55400"/>
  </r>
  <r>
    <x v="14"/>
    <n v="-336770"/>
  </r>
  <r>
    <x v="14"/>
    <n v="-81000"/>
  </r>
  <r>
    <x v="0"/>
    <n v="-450920"/>
  </r>
  <r>
    <x v="2"/>
    <n v="-4100"/>
  </r>
  <r>
    <x v="16"/>
    <n v="-78626"/>
  </r>
  <r>
    <x v="16"/>
    <n v="-46240"/>
  </r>
  <r>
    <x v="16"/>
    <n v="-139170"/>
  </r>
  <r>
    <x v="17"/>
    <n v="-105640"/>
  </r>
  <r>
    <x v="16"/>
    <n v="-80596"/>
  </r>
  <r>
    <x v="25"/>
    <n v="-760"/>
  </r>
  <r>
    <x v="18"/>
    <n v="-3370"/>
  </r>
  <r>
    <x v="27"/>
    <n v="-600"/>
  </r>
  <r>
    <x v="22"/>
    <n v="-13"/>
  </r>
  <r>
    <x v="19"/>
    <n v="-1350"/>
  </r>
  <r>
    <x v="19"/>
    <n v="-436"/>
  </r>
  <r>
    <x v="0"/>
    <n v="-7500"/>
  </r>
  <r>
    <x v="0"/>
    <n v="-614370"/>
  </r>
  <r>
    <x v="2"/>
    <n v="-5420"/>
  </r>
  <r>
    <x v="4"/>
    <n v="-536530"/>
  </r>
  <r>
    <x v="5"/>
    <n v="-117030"/>
  </r>
  <r>
    <x v="5"/>
    <n v="-120053"/>
  </r>
  <r>
    <x v="5"/>
    <n v="-421650"/>
  </r>
  <r>
    <x v="20"/>
    <n v="650"/>
  </r>
  <r>
    <x v="6"/>
    <n v="-880"/>
  </r>
  <r>
    <x v="7"/>
    <n v="-28460"/>
  </r>
  <r>
    <x v="8"/>
    <n v="-56000"/>
  </r>
  <r>
    <x v="10"/>
    <n v="-350000"/>
  </r>
  <r>
    <x v="11"/>
    <n v="-0.4"/>
  </r>
  <r>
    <x v="10"/>
    <n v="-350000"/>
  </r>
  <r>
    <x v="9"/>
    <n v="-823.6"/>
  </r>
  <r>
    <x v="23"/>
    <n v="-31995"/>
  </r>
  <r>
    <x v="24"/>
    <n v="-20452"/>
  </r>
  <r>
    <x v="10"/>
    <n v="-13790"/>
  </r>
  <r>
    <x v="9"/>
    <n v="-1524"/>
  </r>
  <r>
    <x v="26"/>
    <n v="-17647"/>
  </r>
  <r>
    <x v="10"/>
    <n v="-3632697.69"/>
  </r>
  <r>
    <x v="11"/>
    <n v="-61886.8"/>
  </r>
  <r>
    <x v="10"/>
    <n v="-3050734.0019999999"/>
  </r>
  <r>
    <x v="10"/>
    <n v="-3520"/>
  </r>
  <r>
    <x v="9"/>
    <n v="-10501"/>
  </r>
  <r>
    <x v="0"/>
    <n v="-24376.3"/>
  </r>
  <r>
    <x v="0"/>
    <n v="-2332.6999999999998"/>
  </r>
  <r>
    <x v="0"/>
    <n v="-1478.8"/>
  </r>
  <r>
    <x v="0"/>
    <n v="-910836.5"/>
  </r>
  <r>
    <x v="1"/>
    <n v="-68842.2"/>
  </r>
  <r>
    <x v="0"/>
    <n v="-1329277.3"/>
  </r>
  <r>
    <x v="2"/>
    <n v="-19518.3"/>
  </r>
  <r>
    <x v="3"/>
    <n v="-10203.9"/>
  </r>
  <r>
    <x v="3"/>
    <n v="-5367.9"/>
  </r>
  <r>
    <x v="12"/>
    <n v="-43640.4"/>
  </r>
  <r>
    <x v="0"/>
    <n v="-180.5"/>
  </r>
  <r>
    <x v="2"/>
    <n v="-24428.2"/>
  </r>
  <r>
    <x v="1"/>
    <n v="-71"/>
  </r>
  <r>
    <x v="2"/>
    <n v="-1304.8"/>
  </r>
  <r>
    <x v="2"/>
    <n v="-143.80000000000001"/>
  </r>
  <r>
    <x v="13"/>
    <n v="-17038"/>
  </r>
  <r>
    <x v="1"/>
    <n v="-32790"/>
  </r>
  <r>
    <x v="0"/>
    <n v="-409358.4"/>
  </r>
  <r>
    <x v="2"/>
    <n v="-2970"/>
  </r>
  <r>
    <x v="14"/>
    <n v="-24000"/>
  </r>
  <r>
    <x v="14"/>
    <n v="-664560"/>
  </r>
  <r>
    <x v="14"/>
    <n v="17700"/>
  </r>
  <r>
    <x v="0"/>
    <n v="-6049.4"/>
  </r>
  <r>
    <x v="14"/>
    <n v="-615550"/>
  </r>
  <r>
    <x v="14"/>
    <n v="108276"/>
  </r>
  <r>
    <x v="0"/>
    <n v="-354220"/>
  </r>
  <r>
    <x v="2"/>
    <n v="-2980"/>
  </r>
  <r>
    <x v="16"/>
    <n v="-14960"/>
  </r>
  <r>
    <x v="16"/>
    <n v="-11190"/>
  </r>
  <r>
    <x v="25"/>
    <n v="-5085"/>
  </r>
  <r>
    <x v="27"/>
    <n v="-150"/>
  </r>
  <r>
    <x v="19"/>
    <n v="310"/>
  </r>
  <r>
    <x v="19"/>
    <n v="300"/>
  </r>
  <r>
    <x v="0"/>
    <n v="-4800"/>
  </r>
  <r>
    <x v="0"/>
    <n v="59720"/>
  </r>
  <r>
    <x v="2"/>
    <n v="3815"/>
  </r>
  <r>
    <x v="2"/>
    <n v="-6780"/>
  </r>
  <r>
    <x v="4"/>
    <n v="-198210"/>
  </r>
  <r>
    <x v="5"/>
    <n v="-35475"/>
  </r>
  <r>
    <x v="5"/>
    <n v="-8174"/>
  </r>
  <r>
    <x v="5"/>
    <n v="-90660"/>
  </r>
  <r>
    <x v="6"/>
    <n v="-75"/>
  </r>
  <r>
    <x v="7"/>
    <n v="-17995"/>
  </r>
  <r>
    <x v="8"/>
    <n v="27000"/>
  </r>
  <r>
    <x v="10"/>
    <n v="1997244.9"/>
  </r>
  <r>
    <x v="11"/>
    <n v="30080"/>
  </r>
  <r>
    <x v="10"/>
    <n v="-916115.7"/>
  </r>
  <r>
    <x v="9"/>
    <n v="-45037.5"/>
  </r>
  <r>
    <x v="23"/>
    <n v="-6128"/>
  </r>
  <r>
    <x v="23"/>
    <n v="-4688"/>
  </r>
  <r>
    <x v="24"/>
    <n v="277.5"/>
  </r>
  <r>
    <x v="10"/>
    <n v="-13600"/>
  </r>
  <r>
    <x v="10"/>
    <n v="-986"/>
  </r>
  <r>
    <x v="10"/>
    <n v="186"/>
  </r>
  <r>
    <x v="9"/>
    <n v="19644.599999999999"/>
  </r>
  <r>
    <x v="9"/>
    <n v="-426"/>
  </r>
  <r>
    <x v="26"/>
    <n v="-4470"/>
  </r>
  <r>
    <x v="10"/>
    <n v="-1048270"/>
  </r>
  <r>
    <x v="11"/>
    <n v="-207230"/>
  </r>
  <r>
    <x v="10"/>
    <n v="-452921"/>
  </r>
  <r>
    <x v="10"/>
    <n v="-134224"/>
  </r>
  <r>
    <x v="11"/>
    <n v="-12200"/>
  </r>
  <r>
    <x v="10"/>
    <n v="-392090.7"/>
  </r>
  <r>
    <x v="9"/>
    <n v="-8162.3"/>
  </r>
  <r>
    <x v="0"/>
    <n v="-11786.4"/>
  </r>
  <r>
    <x v="0"/>
    <n v="-25.2"/>
  </r>
  <r>
    <x v="0"/>
    <n v="-8206.2999999999993"/>
  </r>
  <r>
    <x v="0"/>
    <n v="-565242.61"/>
  </r>
  <r>
    <x v="1"/>
    <n v="-226858.6"/>
  </r>
  <r>
    <x v="0"/>
    <n v="-348664.5"/>
  </r>
  <r>
    <x v="0"/>
    <n v="-1463"/>
  </r>
  <r>
    <x v="2"/>
    <n v="-43279.8"/>
  </r>
  <r>
    <x v="3"/>
    <n v="-15915.5"/>
  </r>
  <r>
    <x v="3"/>
    <n v="-4505"/>
  </r>
  <r>
    <x v="12"/>
    <n v="-3761.3"/>
  </r>
  <r>
    <x v="0"/>
    <n v="-20.5"/>
  </r>
  <r>
    <x v="0"/>
    <n v="1500"/>
  </r>
  <r>
    <x v="2"/>
    <n v="-383.1"/>
  </r>
  <r>
    <x v="1"/>
    <n v="-246"/>
  </r>
  <r>
    <x v="2"/>
    <n v="-249"/>
  </r>
  <r>
    <x v="13"/>
    <n v="9791.1"/>
  </r>
  <r>
    <x v="1"/>
    <n v="-19040"/>
  </r>
  <r>
    <x v="0"/>
    <n v="-255644.5"/>
  </r>
  <r>
    <x v="2"/>
    <n v="-6936"/>
  </r>
  <r>
    <x v="14"/>
    <n v="-14700"/>
  </r>
  <r>
    <x v="14"/>
    <n v="22720"/>
  </r>
  <r>
    <x v="0"/>
    <n v="-5132"/>
  </r>
  <r>
    <x v="14"/>
    <n v="-5900"/>
  </r>
  <r>
    <x v="14"/>
    <n v="-77670"/>
  </r>
  <r>
    <x v="1"/>
    <n v="-5410"/>
  </r>
  <r>
    <x v="0"/>
    <n v="-64470"/>
  </r>
  <r>
    <x v="2"/>
    <n v="-5730"/>
  </r>
  <r>
    <x v="2"/>
    <n v="-1720"/>
  </r>
  <r>
    <x v="16"/>
    <n v="90"/>
  </r>
  <r>
    <x v="16"/>
    <n v="14970"/>
  </r>
  <r>
    <x v="16"/>
    <n v="-46140"/>
  </r>
  <r>
    <x v="17"/>
    <n v="29530"/>
  </r>
  <r>
    <x v="16"/>
    <n v="3930"/>
  </r>
  <r>
    <x v="18"/>
    <n v="-1660"/>
  </r>
  <r>
    <x v="19"/>
    <n v="-740"/>
  </r>
  <r>
    <x v="0"/>
    <n v="-57673"/>
  </r>
  <r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33914-FF44-4BE0-9275-CDC52CB66DB6}" name="Tabella pivot2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1"/>
        <item x="2"/>
        <item x="3"/>
        <item x="0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a di Quantita" fld="4" baseField="0" baseItem="0" numFmtId="4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B2B95-2875-4370-A23E-D72E7620A0BB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D666:E696" firstHeaderRow="1" firstDataRow="1" firstDataCol="1"/>
  <pivotFields count="2">
    <pivotField axis="axisRow" showAll="0">
      <items count="30">
        <item x="15"/>
        <item x="10"/>
        <item x="11"/>
        <item x="9"/>
        <item x="23"/>
        <item x="24"/>
        <item x="26"/>
        <item x="17"/>
        <item x="0"/>
        <item x="1"/>
        <item x="2"/>
        <item x="3"/>
        <item x="12"/>
        <item x="13"/>
        <item x="4"/>
        <item x="5"/>
        <item x="7"/>
        <item x="8"/>
        <item x="14"/>
        <item x="16"/>
        <item x="21"/>
        <item x="27"/>
        <item x="19"/>
        <item x="25"/>
        <item x="18"/>
        <item x="22"/>
        <item x="6"/>
        <item x="20"/>
        <item x="28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omma di Quantità" fld="1" baseField="0" baseItem="0" numFmtId="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836FF-67ED-426A-9692-BEE0BC503F0E}" name="Tabella pivot1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O42" firstHeaderRow="0" firstDataRow="1" firstDataCol="1"/>
  <pivotFields count="21">
    <pivotField showAll="0"/>
    <pivotField showAll="0"/>
    <pivotField axis="axisRow" showAll="0">
      <items count="40">
        <item x="14"/>
        <item x="8"/>
        <item x="9"/>
        <item x="11"/>
        <item x="21"/>
        <item x="6"/>
        <item x="36"/>
        <item x="18"/>
        <item x="0"/>
        <item x="10"/>
        <item x="12"/>
        <item x="19"/>
        <item x="7"/>
        <item x="37"/>
        <item x="1"/>
        <item x="3"/>
        <item x="5"/>
        <item x="2"/>
        <item x="13"/>
        <item x="15"/>
        <item x="16"/>
        <item x="17"/>
        <item x="24"/>
        <item x="26"/>
        <item x="28"/>
        <item x="29"/>
        <item m="1" x="38"/>
        <item x="22"/>
        <item x="4"/>
        <item x="20"/>
        <item x="23"/>
        <item x="25"/>
        <item x="27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  <pivotField dataField="1" numFmtId="168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Media di Cu" fld="7" subtotal="average" baseField="2" baseItem="0" numFmtId="168"/>
    <dataField name="Media di Pb" fld="8" subtotal="average" baseField="2" baseItem="0" numFmtId="168"/>
    <dataField name="Media di Sn" fld="9" subtotal="average" baseField="2" baseItem="0" numFmtId="168"/>
    <dataField name="Media di Fe" fld="10" subtotal="average" baseField="2" baseItem="0" numFmtId="168"/>
    <dataField name="Media di Ni" fld="11" subtotal="average" baseField="2" baseItem="0" numFmtId="168"/>
    <dataField name="Media di Al" fld="12" subtotal="average" baseField="2" baseItem="0" numFmtId="168"/>
    <dataField name="Media di Mn" fld="13" subtotal="average" baseField="2" baseItem="0" numFmtId="168"/>
    <dataField name="Media di Si" fld="14" subtotal="average" baseField="2" baseItem="0" numFmtId="168"/>
    <dataField name="Media di As" fld="15" subtotal="average" baseField="2" baseItem="0" numFmtId="168"/>
    <dataField name="Media di Sb" fld="16" subtotal="average" baseField="2" baseItem="0" numFmtId="168"/>
    <dataField name="Media di Cd" fld="17" subtotal="average" baseField="2" baseItem="0" numFmtId="168"/>
    <dataField name="Media di altri" fld="18" subtotal="average" baseField="2" baseItem="0" numFmtId="168"/>
    <dataField name="Media di Zn" fld="19" subtotal="average" baseField="2" baseItem="0" numFmtId="168"/>
    <dataField name="Media di Totale" fld="20" subtotal="average" baseField="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47C7-A443-4C85-A77B-E804797DF6E2}">
  <sheetPr>
    <tabColor rgb="FF92D050"/>
  </sheetPr>
  <dimension ref="A1:E36"/>
  <sheetViews>
    <sheetView workbookViewId="0">
      <selection sqref="A1:E1048576"/>
    </sheetView>
  </sheetViews>
  <sheetFormatPr defaultRowHeight="14.4" x14ac:dyDescent="0.3"/>
  <cols>
    <col min="1" max="1" width="8.5546875" bestFit="1" customWidth="1"/>
    <col min="2" max="2" width="33.44140625" bestFit="1" customWidth="1"/>
    <col min="3" max="3" width="4.5546875" bestFit="1" customWidth="1"/>
    <col min="4" max="4" width="9.44140625" bestFit="1" customWidth="1"/>
    <col min="5" max="5" width="13.6640625" style="1" bestFit="1" customWidth="1"/>
  </cols>
  <sheetData>
    <row r="1" spans="1:5" x14ac:dyDescent="0.3">
      <c r="A1" s="47" t="s">
        <v>43</v>
      </c>
      <c r="B1" s="47" t="s">
        <v>44</v>
      </c>
      <c r="C1" s="47" t="s">
        <v>46</v>
      </c>
      <c r="D1" s="54" t="s">
        <v>272</v>
      </c>
      <c r="E1" s="18" t="s">
        <v>45</v>
      </c>
    </row>
    <row r="2" spans="1:5" x14ac:dyDescent="0.3">
      <c r="A2" s="47" t="s">
        <v>47</v>
      </c>
      <c r="B2" s="47" t="s">
        <v>48</v>
      </c>
      <c r="C2" s="47" t="s">
        <v>49</v>
      </c>
      <c r="D2" s="47">
        <v>9</v>
      </c>
      <c r="E2" s="24">
        <v>18962193.5</v>
      </c>
    </row>
    <row r="3" spans="1:5" x14ac:dyDescent="0.3">
      <c r="A3" s="47" t="s">
        <v>50</v>
      </c>
      <c r="B3" s="47" t="s">
        <v>51</v>
      </c>
      <c r="C3" s="47" t="s">
        <v>52</v>
      </c>
      <c r="D3" s="47">
        <v>2</v>
      </c>
      <c r="E3" s="24">
        <v>36759.300000000003</v>
      </c>
    </row>
    <row r="4" spans="1:5" x14ac:dyDescent="0.3">
      <c r="A4" s="47" t="s">
        <v>53</v>
      </c>
      <c r="B4" s="47" t="s">
        <v>54</v>
      </c>
      <c r="C4" s="47" t="s">
        <v>52</v>
      </c>
      <c r="D4" s="47">
        <v>2</v>
      </c>
      <c r="E4" s="24">
        <v>3682923.8</v>
      </c>
    </row>
    <row r="5" spans="1:5" x14ac:dyDescent="0.3">
      <c r="A5" s="47" t="s">
        <v>55</v>
      </c>
      <c r="B5" s="47" t="s">
        <v>56</v>
      </c>
      <c r="C5" s="47" t="s">
        <v>57</v>
      </c>
      <c r="D5" s="47">
        <v>9</v>
      </c>
      <c r="E5" s="24">
        <v>10405.799999999999</v>
      </c>
    </row>
    <row r="6" spans="1:5" x14ac:dyDescent="0.3">
      <c r="A6" s="47" t="s">
        <v>58</v>
      </c>
      <c r="B6" s="47" t="s">
        <v>59</v>
      </c>
      <c r="C6" s="47" t="s">
        <v>57</v>
      </c>
      <c r="D6" s="47">
        <v>9</v>
      </c>
      <c r="E6" s="24">
        <v>990259.7</v>
      </c>
    </row>
    <row r="7" spans="1:5" x14ac:dyDescent="0.3">
      <c r="A7" s="47" t="s">
        <v>60</v>
      </c>
      <c r="B7" s="47" t="s">
        <v>61</v>
      </c>
      <c r="C7" s="47" t="s">
        <v>62</v>
      </c>
      <c r="D7" s="47">
        <v>2</v>
      </c>
      <c r="E7" s="24">
        <v>301380.09999999998</v>
      </c>
    </row>
    <row r="8" spans="1:5" x14ac:dyDescent="0.3">
      <c r="A8" s="47" t="s">
        <v>63</v>
      </c>
      <c r="B8" s="47" t="s">
        <v>64</v>
      </c>
      <c r="C8" s="47" t="s">
        <v>62</v>
      </c>
      <c r="D8" s="47">
        <v>2</v>
      </c>
      <c r="E8" s="24">
        <v>352950.2</v>
      </c>
    </row>
    <row r="9" spans="1:5" x14ac:dyDescent="0.3">
      <c r="A9" s="47" t="s">
        <v>65</v>
      </c>
      <c r="B9" s="47" t="s">
        <v>66</v>
      </c>
      <c r="C9" s="47" t="s">
        <v>67</v>
      </c>
      <c r="D9" s="47">
        <v>7</v>
      </c>
      <c r="E9" s="24">
        <v>11375882.9</v>
      </c>
    </row>
    <row r="10" spans="1:5" x14ac:dyDescent="0.3">
      <c r="A10" s="47" t="s">
        <v>68</v>
      </c>
      <c r="B10" s="47" t="s">
        <v>69</v>
      </c>
      <c r="C10" s="47" t="s">
        <v>67</v>
      </c>
      <c r="D10" s="47">
        <v>7</v>
      </c>
      <c r="E10" s="24">
        <v>5163992.0999999996</v>
      </c>
    </row>
    <row r="11" spans="1:5" x14ac:dyDescent="0.3">
      <c r="A11" s="47" t="s">
        <v>70</v>
      </c>
      <c r="B11" s="47" t="s">
        <v>71</v>
      </c>
      <c r="C11" s="47" t="s">
        <v>72</v>
      </c>
      <c r="D11" s="47">
        <v>8</v>
      </c>
      <c r="E11" s="24">
        <v>163979</v>
      </c>
    </row>
    <row r="12" spans="1:5" x14ac:dyDescent="0.3">
      <c r="A12" s="47" t="s">
        <v>73</v>
      </c>
      <c r="B12" s="47" t="s">
        <v>74</v>
      </c>
      <c r="C12" s="47" t="s">
        <v>72</v>
      </c>
      <c r="D12" s="47">
        <v>8</v>
      </c>
      <c r="E12" s="24">
        <v>6258260.2000000002</v>
      </c>
    </row>
    <row r="13" spans="1:5" x14ac:dyDescent="0.3">
      <c r="A13" s="47" t="s">
        <v>75</v>
      </c>
      <c r="B13" s="47" t="s">
        <v>76</v>
      </c>
      <c r="C13" s="47" t="s">
        <v>77</v>
      </c>
      <c r="D13" s="47">
        <v>9</v>
      </c>
      <c r="E13" s="24">
        <v>17252744.699999999</v>
      </c>
    </row>
    <row r="14" spans="1:5" x14ac:dyDescent="0.3">
      <c r="A14" s="47" t="s">
        <v>78</v>
      </c>
      <c r="B14" s="47" t="s">
        <v>79</v>
      </c>
      <c r="C14" s="47" t="s">
        <v>77</v>
      </c>
      <c r="D14" s="47">
        <v>9</v>
      </c>
      <c r="E14" s="24">
        <v>55853852.200000003</v>
      </c>
    </row>
    <row r="15" spans="1:5" x14ac:dyDescent="0.3">
      <c r="A15" s="47" t="s">
        <v>80</v>
      </c>
      <c r="B15" s="47" t="s">
        <v>81</v>
      </c>
      <c r="C15" s="47" t="s">
        <v>82</v>
      </c>
      <c r="D15" s="47">
        <v>9</v>
      </c>
      <c r="E15" s="24">
        <v>38368.1</v>
      </c>
    </row>
    <row r="16" spans="1:5" x14ac:dyDescent="0.3">
      <c r="A16" s="47" t="s">
        <v>83</v>
      </c>
      <c r="B16" s="47" t="s">
        <v>84</v>
      </c>
      <c r="C16" s="47" t="s">
        <v>82</v>
      </c>
      <c r="D16" s="47">
        <v>9</v>
      </c>
      <c r="E16" s="24">
        <v>143003.70000000001</v>
      </c>
    </row>
    <row r="17" spans="1:5" x14ac:dyDescent="0.3">
      <c r="A17" s="47" t="s">
        <v>85</v>
      </c>
      <c r="B17" s="47" t="s">
        <v>86</v>
      </c>
      <c r="C17" s="47" t="s">
        <v>87</v>
      </c>
      <c r="D17" s="47">
        <v>2</v>
      </c>
      <c r="E17" s="24">
        <v>909774.1</v>
      </c>
    </row>
    <row r="18" spans="1:5" x14ac:dyDescent="0.3">
      <c r="A18" s="47" t="s">
        <v>88</v>
      </c>
      <c r="B18" s="47" t="s">
        <v>89</v>
      </c>
      <c r="C18" s="47" t="s">
        <v>87</v>
      </c>
      <c r="D18" s="47">
        <v>2</v>
      </c>
      <c r="E18" s="24">
        <v>388614.5</v>
      </c>
    </row>
    <row r="19" spans="1:5" x14ac:dyDescent="0.3">
      <c r="A19" s="47" t="s">
        <v>90</v>
      </c>
      <c r="B19" s="47" t="s">
        <v>91</v>
      </c>
      <c r="C19" s="47" t="s">
        <v>92</v>
      </c>
      <c r="D19" s="47">
        <v>14</v>
      </c>
      <c r="E19" s="24">
        <v>0</v>
      </c>
    </row>
    <row r="20" spans="1:5" x14ac:dyDescent="0.3">
      <c r="A20" s="47" t="s">
        <v>93</v>
      </c>
      <c r="B20" s="47" t="s">
        <v>94</v>
      </c>
      <c r="C20" s="47" t="s">
        <v>92</v>
      </c>
      <c r="D20" s="47">
        <v>14</v>
      </c>
      <c r="E20" s="24">
        <v>3275413</v>
      </c>
    </row>
    <row r="21" spans="1:5" x14ac:dyDescent="0.3">
      <c r="A21" s="47" t="s">
        <v>95</v>
      </c>
      <c r="B21" s="47" t="s">
        <v>96</v>
      </c>
      <c r="C21" s="47" t="s">
        <v>97</v>
      </c>
      <c r="D21" s="47">
        <v>15</v>
      </c>
      <c r="E21" s="24">
        <v>1188085.2</v>
      </c>
    </row>
    <row r="22" spans="1:5" x14ac:dyDescent="0.3">
      <c r="A22" s="47" t="s">
        <v>98</v>
      </c>
      <c r="B22" s="47" t="s">
        <v>99</v>
      </c>
      <c r="C22" s="47" t="s">
        <v>100</v>
      </c>
      <c r="D22" s="47">
        <v>15</v>
      </c>
      <c r="E22" s="24">
        <v>170447.5</v>
      </c>
    </row>
    <row r="23" spans="1:5" x14ac:dyDescent="0.3">
      <c r="A23" s="47" t="s">
        <v>101</v>
      </c>
      <c r="B23" s="47" t="s">
        <v>102</v>
      </c>
      <c r="C23" s="47" t="s">
        <v>103</v>
      </c>
      <c r="D23" s="47">
        <v>18</v>
      </c>
      <c r="E23" s="24">
        <v>200887.2</v>
      </c>
    </row>
    <row r="24" spans="1:5" x14ac:dyDescent="0.3">
      <c r="A24" s="47" t="s">
        <v>104</v>
      </c>
      <c r="B24" s="47" t="s">
        <v>105</v>
      </c>
      <c r="C24" s="47" t="s">
        <v>106</v>
      </c>
      <c r="D24" s="47">
        <v>19</v>
      </c>
      <c r="E24" s="24">
        <v>1570139.9</v>
      </c>
    </row>
    <row r="25" spans="1:5" x14ac:dyDescent="0.3">
      <c r="A25" s="47" t="s">
        <v>107</v>
      </c>
      <c r="B25" s="47" t="s">
        <v>108</v>
      </c>
      <c r="C25" s="47" t="s">
        <v>109</v>
      </c>
      <c r="D25" s="47">
        <v>28</v>
      </c>
      <c r="E25" s="24">
        <v>1076028.3</v>
      </c>
    </row>
    <row r="26" spans="1:5" x14ac:dyDescent="0.3">
      <c r="A26" s="47" t="s">
        <v>110</v>
      </c>
      <c r="B26" s="47" t="s">
        <v>111</v>
      </c>
      <c r="C26" s="47" t="s">
        <v>112</v>
      </c>
      <c r="D26" s="47">
        <v>7</v>
      </c>
      <c r="E26" s="24">
        <v>97713.9</v>
      </c>
    </row>
    <row r="27" spans="1:5" x14ac:dyDescent="0.3">
      <c r="A27" s="47" t="s">
        <v>113</v>
      </c>
      <c r="B27" s="47" t="s">
        <v>114</v>
      </c>
      <c r="C27" s="47" t="s">
        <v>112</v>
      </c>
      <c r="D27" s="47">
        <v>7</v>
      </c>
      <c r="E27" s="24">
        <v>229880.5</v>
      </c>
    </row>
    <row r="28" spans="1:5" x14ac:dyDescent="0.3">
      <c r="A28" s="47" t="s">
        <v>115</v>
      </c>
      <c r="B28" s="47" t="s">
        <v>116</v>
      </c>
      <c r="C28" s="47" t="s">
        <v>117</v>
      </c>
      <c r="D28" s="47">
        <v>2</v>
      </c>
      <c r="E28" s="24">
        <v>125630.3</v>
      </c>
    </row>
    <row r="29" spans="1:5" x14ac:dyDescent="0.3">
      <c r="A29" s="47" t="s">
        <v>118</v>
      </c>
      <c r="B29" s="47" t="s">
        <v>119</v>
      </c>
      <c r="C29" s="47" t="s">
        <v>120</v>
      </c>
      <c r="D29" s="47">
        <v>8</v>
      </c>
      <c r="E29" s="24">
        <v>992011.1</v>
      </c>
    </row>
    <row r="30" spans="1:5" x14ac:dyDescent="0.3">
      <c r="A30" s="47" t="s">
        <v>121</v>
      </c>
      <c r="B30" s="47" t="s">
        <v>122</v>
      </c>
      <c r="C30" s="47" t="s">
        <v>123</v>
      </c>
      <c r="D30" s="47">
        <v>7</v>
      </c>
      <c r="E30" s="24">
        <v>18125697.600000001</v>
      </c>
    </row>
    <row r="31" spans="1:5" x14ac:dyDescent="0.3">
      <c r="A31" s="47" t="s">
        <v>124</v>
      </c>
      <c r="B31" s="47" t="s">
        <v>125</v>
      </c>
      <c r="C31" s="47" t="s">
        <v>126</v>
      </c>
      <c r="D31" s="47">
        <v>28</v>
      </c>
      <c r="E31" s="24">
        <v>3587699</v>
      </c>
    </row>
    <row r="32" spans="1:5" x14ac:dyDescent="0.3">
      <c r="A32" s="47" t="s">
        <v>127</v>
      </c>
      <c r="B32" s="47" t="s">
        <v>128</v>
      </c>
      <c r="C32" s="47" t="s">
        <v>129</v>
      </c>
      <c r="D32" s="47">
        <v>28</v>
      </c>
      <c r="E32" s="24">
        <v>296898.90000000002</v>
      </c>
    </row>
    <row r="33" spans="1:5" x14ac:dyDescent="0.3">
      <c r="A33" s="47" t="s">
        <v>130</v>
      </c>
      <c r="B33" s="47" t="s">
        <v>131</v>
      </c>
      <c r="C33" s="47" t="s">
        <v>132</v>
      </c>
      <c r="D33" s="47">
        <v>28</v>
      </c>
      <c r="E33" s="24">
        <v>52583</v>
      </c>
    </row>
    <row r="34" spans="1:5" x14ac:dyDescent="0.3">
      <c r="A34" s="47" t="s">
        <v>133</v>
      </c>
      <c r="B34" s="47" t="s">
        <v>134</v>
      </c>
      <c r="C34" s="47" t="s">
        <v>135</v>
      </c>
      <c r="D34" s="47">
        <v>14</v>
      </c>
      <c r="E34" s="24">
        <v>476346.6</v>
      </c>
    </row>
    <row r="35" spans="1:5" x14ac:dyDescent="0.3">
      <c r="A35" s="47" t="s">
        <v>136</v>
      </c>
      <c r="B35" s="47" t="s">
        <v>137</v>
      </c>
      <c r="C35" s="47" t="s">
        <v>138</v>
      </c>
      <c r="D35" s="47">
        <v>38</v>
      </c>
      <c r="E35" s="24">
        <v>285859.09999999998</v>
      </c>
    </row>
    <row r="36" spans="1:5" x14ac:dyDescent="0.3">
      <c r="A36" s="47" t="s">
        <v>139</v>
      </c>
      <c r="B36" s="47" t="s">
        <v>140</v>
      </c>
      <c r="C36" s="47" t="s">
        <v>141</v>
      </c>
      <c r="D36" s="47">
        <v>8</v>
      </c>
      <c r="E36" s="24">
        <v>66595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84A-3983-47C0-BAB2-DDC3BFF387AE}">
  <sheetPr>
    <tabColor rgb="FF92D050"/>
  </sheetPr>
  <dimension ref="A3:O42"/>
  <sheetViews>
    <sheetView topLeftCell="A31" workbookViewId="0">
      <selection activeCell="C47" sqref="C47"/>
    </sheetView>
  </sheetViews>
  <sheetFormatPr defaultRowHeight="14.4" x14ac:dyDescent="0.3"/>
  <cols>
    <col min="1" max="1" width="17.77734375" bestFit="1" customWidth="1"/>
    <col min="2" max="3" width="11.21875" bestFit="1" customWidth="1"/>
    <col min="4" max="5" width="11.109375" bestFit="1" customWidth="1"/>
    <col min="6" max="6" width="11" bestFit="1" customWidth="1"/>
    <col min="7" max="7" width="10.77734375" bestFit="1" customWidth="1"/>
    <col min="8" max="8" width="11.88671875" bestFit="1" customWidth="1"/>
    <col min="9" max="9" width="10.5546875" bestFit="1" customWidth="1"/>
    <col min="10" max="11" width="11.109375" bestFit="1" customWidth="1"/>
    <col min="12" max="12" width="11.21875" bestFit="1" customWidth="1"/>
    <col min="13" max="13" width="12.44140625" bestFit="1" customWidth="1"/>
    <col min="14" max="14" width="11.109375" bestFit="1" customWidth="1"/>
    <col min="15" max="15" width="14.5546875" bestFit="1" customWidth="1"/>
    <col min="16" max="37" width="6.5546875" bestFit="1" customWidth="1"/>
    <col min="38" max="38" width="17.77734375" bestFit="1" customWidth="1"/>
  </cols>
  <sheetData>
    <row r="3" spans="1:15" x14ac:dyDescent="0.3">
      <c r="A3" s="38" t="s">
        <v>599</v>
      </c>
      <c r="B3" t="s">
        <v>601</v>
      </c>
      <c r="C3" t="s">
        <v>602</v>
      </c>
      <c r="D3" t="s">
        <v>603</v>
      </c>
      <c r="E3" t="s">
        <v>604</v>
      </c>
      <c r="F3" t="s">
        <v>605</v>
      </c>
      <c r="G3" t="s">
        <v>606</v>
      </c>
      <c r="H3" t="s">
        <v>607</v>
      </c>
      <c r="I3" t="s">
        <v>608</v>
      </c>
      <c r="J3" t="s">
        <v>609</v>
      </c>
      <c r="K3" t="s">
        <v>610</v>
      </c>
      <c r="L3" t="s">
        <v>611</v>
      </c>
      <c r="M3" t="s">
        <v>612</v>
      </c>
      <c r="N3" t="s">
        <v>613</v>
      </c>
      <c r="O3" t="s">
        <v>614</v>
      </c>
    </row>
    <row r="4" spans="1:15" x14ac:dyDescent="0.3">
      <c r="A4" s="48">
        <v>1</v>
      </c>
      <c r="B4" s="30">
        <v>60.21</v>
      </c>
      <c r="C4" s="30">
        <v>1.83</v>
      </c>
      <c r="D4" s="30">
        <v>0.44</v>
      </c>
      <c r="E4" s="30">
        <v>0.28999999999999998</v>
      </c>
      <c r="F4" s="30">
        <v>0.34</v>
      </c>
      <c r="G4" s="30">
        <v>0.1</v>
      </c>
      <c r="H4" s="30">
        <v>0.01</v>
      </c>
      <c r="I4" s="30">
        <v>0.01</v>
      </c>
      <c r="J4" s="30">
        <v>0.01</v>
      </c>
      <c r="K4" s="30">
        <v>0.01</v>
      </c>
      <c r="L4" s="30">
        <v>0.01</v>
      </c>
      <c r="M4" s="30">
        <v>0</v>
      </c>
      <c r="N4" s="30">
        <v>36.740000000000009</v>
      </c>
      <c r="O4" s="30">
        <v>100</v>
      </c>
    </row>
    <row r="5" spans="1:15" x14ac:dyDescent="0.3">
      <c r="A5" s="48">
        <v>2</v>
      </c>
      <c r="B5" s="30">
        <v>58.5</v>
      </c>
      <c r="C5" s="30">
        <v>2.0549999999999997</v>
      </c>
      <c r="D5" s="30">
        <v>0.215</v>
      </c>
      <c r="E5" s="30">
        <v>0.24</v>
      </c>
      <c r="F5" s="30">
        <v>0.08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38.909999999999997</v>
      </c>
      <c r="O5" s="30">
        <v>100</v>
      </c>
    </row>
    <row r="6" spans="1:15" x14ac:dyDescent="0.3">
      <c r="A6" s="48">
        <v>3</v>
      </c>
      <c r="B6" s="30">
        <v>61.8</v>
      </c>
      <c r="C6" s="30">
        <v>1.72</v>
      </c>
      <c r="D6" s="30">
        <v>0.1</v>
      </c>
      <c r="E6" s="30">
        <v>0.11</v>
      </c>
      <c r="F6" s="30">
        <v>0.04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36.230000000000004</v>
      </c>
      <c r="O6" s="30">
        <v>100</v>
      </c>
    </row>
    <row r="7" spans="1:15" x14ac:dyDescent="0.3">
      <c r="A7" s="48">
        <v>4</v>
      </c>
      <c r="B7" s="30">
        <v>60.935000000000002</v>
      </c>
      <c r="C7" s="30">
        <v>0.19500000000000001</v>
      </c>
      <c r="D7" s="30">
        <v>0.125</v>
      </c>
      <c r="E7" s="30">
        <v>0.06</v>
      </c>
      <c r="F7" s="30">
        <v>1.4999999999999999E-2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38.67</v>
      </c>
      <c r="O7" s="30">
        <v>100</v>
      </c>
    </row>
    <row r="8" spans="1:15" x14ac:dyDescent="0.3">
      <c r="A8" s="48">
        <v>5</v>
      </c>
      <c r="B8" s="30">
        <v>63.9</v>
      </c>
      <c r="C8" s="30">
        <v>1.3</v>
      </c>
      <c r="D8" s="30">
        <v>0.19</v>
      </c>
      <c r="E8" s="30">
        <v>0.13</v>
      </c>
      <c r="F8" s="30">
        <v>0.06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34.42</v>
      </c>
      <c r="O8" s="30">
        <v>100</v>
      </c>
    </row>
    <row r="9" spans="1:15" x14ac:dyDescent="0.3">
      <c r="A9" s="48">
        <v>6</v>
      </c>
      <c r="B9" s="30">
        <v>61.13</v>
      </c>
      <c r="C9" s="30">
        <v>0.17</v>
      </c>
      <c r="D9" s="30">
        <v>0.8</v>
      </c>
      <c r="E9" s="30">
        <v>7.0000000000000007E-2</v>
      </c>
      <c r="F9" s="30">
        <v>0.03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37.799999999999997</v>
      </c>
      <c r="O9" s="30">
        <v>100</v>
      </c>
    </row>
    <row r="10" spans="1:15" x14ac:dyDescent="0.3">
      <c r="A10" s="48">
        <v>9</v>
      </c>
      <c r="B10" s="30">
        <v>77.25</v>
      </c>
      <c r="C10" s="30">
        <v>0.1</v>
      </c>
      <c r="D10" s="30">
        <v>0.01</v>
      </c>
      <c r="E10" s="30">
        <v>0.05</v>
      </c>
      <c r="F10" s="30">
        <v>0.02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22.570000000000007</v>
      </c>
      <c r="O10" s="30">
        <v>100</v>
      </c>
    </row>
    <row r="11" spans="1:15" x14ac:dyDescent="0.3">
      <c r="A11" s="48">
        <v>11</v>
      </c>
      <c r="B11" s="30">
        <v>65.099999999999994</v>
      </c>
      <c r="C11" s="30">
        <v>0.01</v>
      </c>
      <c r="D11" s="30">
        <v>1.1399999999999999</v>
      </c>
      <c r="E11" s="30">
        <v>0.02</v>
      </c>
      <c r="F11" s="30">
        <v>0.17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33.56</v>
      </c>
      <c r="O11" s="30">
        <v>100</v>
      </c>
    </row>
    <row r="12" spans="1:15" x14ac:dyDescent="0.3">
      <c r="A12" s="48">
        <v>12</v>
      </c>
      <c r="B12" s="30">
        <v>29.25</v>
      </c>
      <c r="C12" s="30">
        <v>1.25</v>
      </c>
      <c r="D12" s="30">
        <v>7.7499999999999999E-2</v>
      </c>
      <c r="E12" s="30">
        <v>8.7499999999999994E-2</v>
      </c>
      <c r="F12" s="30">
        <v>2.75E-2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69.307500000000005</v>
      </c>
      <c r="O12" s="30">
        <v>100</v>
      </c>
    </row>
    <row r="13" spans="1:15" x14ac:dyDescent="0.3">
      <c r="A13" s="48">
        <v>13</v>
      </c>
      <c r="B13" s="30">
        <v>61.77</v>
      </c>
      <c r="C13" s="30">
        <v>1.72</v>
      </c>
      <c r="D13" s="30">
        <v>0.09</v>
      </c>
      <c r="E13" s="30">
        <v>0.1</v>
      </c>
      <c r="F13" s="30">
        <v>0.03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36.289999999999992</v>
      </c>
      <c r="O13" s="30">
        <v>100</v>
      </c>
    </row>
    <row r="14" spans="1:15" x14ac:dyDescent="0.3">
      <c r="A14" s="48">
        <v>14</v>
      </c>
      <c r="B14" s="30">
        <v>60.456666666666671</v>
      </c>
      <c r="C14" s="30">
        <v>0.11333333333333333</v>
      </c>
      <c r="D14" s="30">
        <v>9.0000000000000011E-2</v>
      </c>
      <c r="E14" s="30">
        <v>5.000000000000001E-2</v>
      </c>
      <c r="F14" s="30">
        <v>0.01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39.28</v>
      </c>
      <c r="O14" s="30">
        <v>100</v>
      </c>
    </row>
    <row r="15" spans="1:15" x14ac:dyDescent="0.3">
      <c r="A15" s="48">
        <v>15</v>
      </c>
      <c r="B15" s="30">
        <v>64.099999999999994</v>
      </c>
      <c r="C15" s="30">
        <v>1.3</v>
      </c>
      <c r="D15" s="30">
        <v>0.14500000000000002</v>
      </c>
      <c r="E15" s="30">
        <v>9.5000000000000001E-2</v>
      </c>
      <c r="F15" s="30">
        <v>0.03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34.33</v>
      </c>
      <c r="O15" s="30">
        <v>100</v>
      </c>
    </row>
    <row r="16" spans="1:15" x14ac:dyDescent="0.3">
      <c r="A16" s="48">
        <v>16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100</v>
      </c>
      <c r="O16" s="30">
        <v>100</v>
      </c>
    </row>
    <row r="17" spans="1:15" x14ac:dyDescent="0.3">
      <c r="A17" s="48">
        <v>19</v>
      </c>
      <c r="B17" s="30">
        <v>77.25</v>
      </c>
      <c r="C17" s="30">
        <v>0.1</v>
      </c>
      <c r="D17" s="30">
        <v>0.01</v>
      </c>
      <c r="E17" s="30">
        <v>0.05</v>
      </c>
      <c r="F17" s="30">
        <v>0.02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22.570000000000007</v>
      </c>
      <c r="O17" s="30">
        <v>100</v>
      </c>
    </row>
    <row r="18" spans="1:15" x14ac:dyDescent="0.3">
      <c r="A18" s="48">
        <v>20</v>
      </c>
      <c r="B18" s="30">
        <v>58.14</v>
      </c>
      <c r="C18" s="30">
        <v>2.54</v>
      </c>
      <c r="D18" s="30">
        <v>0.31</v>
      </c>
      <c r="E18" s="30">
        <v>0.32</v>
      </c>
      <c r="F18" s="30">
        <v>0.16</v>
      </c>
      <c r="G18" s="30">
        <v>0.02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38.51</v>
      </c>
      <c r="O18" s="30">
        <v>100</v>
      </c>
    </row>
    <row r="19" spans="1:15" x14ac:dyDescent="0.3">
      <c r="A19" s="48">
        <v>31</v>
      </c>
      <c r="B19" s="30">
        <v>6.6666666666666666E-2</v>
      </c>
      <c r="C19" s="30">
        <v>0.38000000000000006</v>
      </c>
      <c r="D19" s="30">
        <v>9.3333333333333338E-2</v>
      </c>
      <c r="E19" s="30">
        <v>0.03</v>
      </c>
      <c r="F19" s="30">
        <v>6.6666666666666671E-3</v>
      </c>
      <c r="G19" s="30">
        <v>5.000000000000001E-2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99.373333333333335</v>
      </c>
      <c r="O19" s="30">
        <v>100</v>
      </c>
    </row>
    <row r="20" spans="1:15" x14ac:dyDescent="0.3">
      <c r="A20" s="48">
        <v>35</v>
      </c>
      <c r="B20" s="30">
        <v>0</v>
      </c>
      <c r="C20" s="30">
        <v>99.9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9.9999999999994316E-2</v>
      </c>
      <c r="O20" s="30">
        <v>100</v>
      </c>
    </row>
    <row r="21" spans="1:15" x14ac:dyDescent="0.3">
      <c r="A21" s="48">
        <v>41</v>
      </c>
      <c r="B21" s="30">
        <v>49.75</v>
      </c>
      <c r="C21" s="30">
        <v>2.5000000000000001E-2</v>
      </c>
      <c r="D21" s="30">
        <v>2.5000000000000001E-2</v>
      </c>
      <c r="E21" s="30">
        <v>2.5000000000000001E-2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50.175000000000004</v>
      </c>
      <c r="O21" s="30">
        <v>100</v>
      </c>
    </row>
    <row r="22" spans="1:15" x14ac:dyDescent="0.3">
      <c r="A22" s="48">
        <v>42</v>
      </c>
      <c r="B22" s="30">
        <v>99</v>
      </c>
      <c r="C22" s="30">
        <v>0.23499999999999999</v>
      </c>
      <c r="D22" s="30">
        <v>7.0000000000000007E-2</v>
      </c>
      <c r="E22" s="30">
        <v>6.9999999999999993E-2</v>
      </c>
      <c r="F22" s="30">
        <v>0.03</v>
      </c>
      <c r="G22" s="30">
        <v>0.01</v>
      </c>
      <c r="H22" s="30">
        <v>0.01</v>
      </c>
      <c r="I22" s="30">
        <v>0.01</v>
      </c>
      <c r="J22" s="30">
        <v>0.01</v>
      </c>
      <c r="K22" s="30">
        <v>0.01</v>
      </c>
      <c r="L22" s="30">
        <v>0.01</v>
      </c>
      <c r="M22" s="30">
        <v>0</v>
      </c>
      <c r="N22" s="30">
        <v>0.53499999999996817</v>
      </c>
      <c r="O22" s="30">
        <v>100</v>
      </c>
    </row>
    <row r="23" spans="1:15" x14ac:dyDescent="0.3">
      <c r="A23" s="48">
        <v>43</v>
      </c>
      <c r="B23" s="30">
        <v>99.77</v>
      </c>
      <c r="C23" s="30">
        <v>0.03</v>
      </c>
      <c r="D23" s="30">
        <v>0.06</v>
      </c>
      <c r="E23" s="30">
        <v>0.03</v>
      </c>
      <c r="F23" s="30">
        <v>0.01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9.9999999999994316E-2</v>
      </c>
      <c r="O23" s="30">
        <v>100</v>
      </c>
    </row>
    <row r="24" spans="1:15" x14ac:dyDescent="0.3">
      <c r="A24" s="48">
        <v>51</v>
      </c>
      <c r="B24" s="30">
        <v>68.04249999999999</v>
      </c>
      <c r="C24" s="30">
        <v>0.01</v>
      </c>
      <c r="D24" s="30">
        <v>0</v>
      </c>
      <c r="E24" s="30">
        <v>0.02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31.927499999999998</v>
      </c>
      <c r="O24" s="30">
        <v>100</v>
      </c>
    </row>
    <row r="25" spans="1:15" x14ac:dyDescent="0.3">
      <c r="A25" s="48">
        <v>52</v>
      </c>
      <c r="B25" s="30">
        <v>85.04</v>
      </c>
      <c r="C25" s="30">
        <v>0.01</v>
      </c>
      <c r="D25" s="30">
        <v>0</v>
      </c>
      <c r="E25" s="30">
        <v>0.02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14.929999999999993</v>
      </c>
      <c r="O25" s="30">
        <v>100</v>
      </c>
    </row>
    <row r="26" spans="1:15" x14ac:dyDescent="0.3">
      <c r="A26" s="48">
        <v>60</v>
      </c>
      <c r="B26" s="30">
        <v>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99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100</v>
      </c>
    </row>
    <row r="27" spans="1:15" x14ac:dyDescent="0.3">
      <c r="A27" s="48">
        <v>61</v>
      </c>
      <c r="B27" s="30">
        <v>70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30</v>
      </c>
      <c r="K27" s="30">
        <v>0</v>
      </c>
      <c r="L27" s="30">
        <v>0</v>
      </c>
      <c r="M27" s="30">
        <v>0</v>
      </c>
      <c r="N27" s="30">
        <v>0</v>
      </c>
      <c r="O27" s="30">
        <v>100</v>
      </c>
    </row>
    <row r="28" spans="1:15" x14ac:dyDescent="0.3">
      <c r="A28" s="48">
        <v>62</v>
      </c>
      <c r="B28" s="30">
        <v>50</v>
      </c>
      <c r="C28" s="30">
        <v>0</v>
      </c>
      <c r="D28" s="30">
        <v>0</v>
      </c>
      <c r="E28" s="30">
        <v>0</v>
      </c>
      <c r="F28" s="30">
        <v>0</v>
      </c>
      <c r="G28" s="30">
        <v>50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100</v>
      </c>
    </row>
    <row r="29" spans="1:15" x14ac:dyDescent="0.3">
      <c r="A29" s="48">
        <v>63</v>
      </c>
      <c r="B29" s="30">
        <v>70</v>
      </c>
      <c r="C29" s="30">
        <v>0</v>
      </c>
      <c r="D29" s="30">
        <v>0</v>
      </c>
      <c r="E29" s="30">
        <v>30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100</v>
      </c>
    </row>
    <row r="30" spans="1:15" x14ac:dyDescent="0.3">
      <c r="A30" s="48">
        <v>65</v>
      </c>
      <c r="B30" s="30">
        <v>70</v>
      </c>
      <c r="C30" s="30">
        <v>0</v>
      </c>
      <c r="D30" s="30">
        <v>0</v>
      </c>
      <c r="E30" s="30">
        <v>0</v>
      </c>
      <c r="F30" s="30">
        <v>30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100</v>
      </c>
    </row>
    <row r="31" spans="1:15" x14ac:dyDescent="0.3">
      <c r="A31" s="48">
        <v>71</v>
      </c>
      <c r="B31" s="30">
        <v>0</v>
      </c>
      <c r="C31" s="30">
        <v>0</v>
      </c>
      <c r="D31" s="30">
        <v>99.99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1.0000000000005116E-2</v>
      </c>
      <c r="O31" s="30">
        <v>100</v>
      </c>
    </row>
    <row r="32" spans="1:15" x14ac:dyDescent="0.3">
      <c r="A32" s="48">
        <v>72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99.9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9.9999999999994316E-2</v>
      </c>
      <c r="O32" s="30">
        <v>100</v>
      </c>
    </row>
    <row r="33" spans="1:15" x14ac:dyDescent="0.3">
      <c r="A33" s="48">
        <v>59</v>
      </c>
      <c r="B33" s="30">
        <v>1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99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100</v>
      </c>
    </row>
    <row r="34" spans="1:15" x14ac:dyDescent="0.3">
      <c r="A34" s="48">
        <v>55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100</v>
      </c>
      <c r="O34" s="30">
        <v>100</v>
      </c>
    </row>
    <row r="35" spans="1:15" x14ac:dyDescent="0.3">
      <c r="A35" s="48">
        <v>56</v>
      </c>
      <c r="B35" s="30">
        <v>85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15</v>
      </c>
      <c r="O35" s="30">
        <v>100</v>
      </c>
    </row>
    <row r="36" spans="1:15" x14ac:dyDescent="0.3">
      <c r="A36" s="48">
        <v>57</v>
      </c>
      <c r="B36" s="30">
        <v>98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100</v>
      </c>
    </row>
    <row r="37" spans="1:15" x14ac:dyDescent="0.3">
      <c r="A37" s="48">
        <v>7</v>
      </c>
      <c r="B37" s="30">
        <v>65.150000000000006</v>
      </c>
      <c r="C37" s="30">
        <v>0.56000000000000005</v>
      </c>
      <c r="D37" s="30">
        <v>0.04</v>
      </c>
      <c r="E37" s="30">
        <v>0.06</v>
      </c>
      <c r="F37" s="30">
        <v>0.02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34.169999999999987</v>
      </c>
      <c r="O37" s="30">
        <v>100</v>
      </c>
    </row>
    <row r="38" spans="1:15" x14ac:dyDescent="0.3">
      <c r="A38" s="48">
        <v>17</v>
      </c>
      <c r="B38" s="30">
        <v>65.47</v>
      </c>
      <c r="C38" s="30">
        <v>0.49</v>
      </c>
      <c r="D38" s="30">
        <v>0.04</v>
      </c>
      <c r="E38" s="30">
        <v>0.05</v>
      </c>
      <c r="F38" s="30">
        <v>0.01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33.94</v>
      </c>
      <c r="O38" s="30">
        <v>100</v>
      </c>
    </row>
    <row r="39" spans="1:15" x14ac:dyDescent="0.3">
      <c r="A39" s="48">
        <v>58</v>
      </c>
      <c r="B39" s="30">
        <v>95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5</v>
      </c>
      <c r="N39" s="30">
        <v>0</v>
      </c>
      <c r="O39" s="30">
        <v>100</v>
      </c>
    </row>
    <row r="40" spans="1:15" x14ac:dyDescent="0.3">
      <c r="A40" s="48">
        <v>8</v>
      </c>
      <c r="B40" s="30">
        <v>59.99</v>
      </c>
      <c r="C40" s="30">
        <v>0.37</v>
      </c>
      <c r="D40" s="30">
        <v>0.13</v>
      </c>
      <c r="E40" s="30">
        <v>0.27</v>
      </c>
      <c r="F40" s="30">
        <v>0.08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39.159999999999997</v>
      </c>
      <c r="O40" s="30">
        <v>100</v>
      </c>
    </row>
    <row r="41" spans="1:15" x14ac:dyDescent="0.3">
      <c r="A41" s="48">
        <v>18</v>
      </c>
      <c r="B41" s="30">
        <v>59.93</v>
      </c>
      <c r="C41" s="30">
        <v>0.52</v>
      </c>
      <c r="D41" s="30">
        <v>0.05</v>
      </c>
      <c r="E41" s="30">
        <v>0.36</v>
      </c>
      <c r="F41" s="30">
        <v>0.03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39.11</v>
      </c>
      <c r="O41" s="30">
        <v>100</v>
      </c>
    </row>
    <row r="42" spans="1:15" x14ac:dyDescent="0.3">
      <c r="A42" s="48" t="s">
        <v>600</v>
      </c>
      <c r="B42" s="30">
        <v>52.777547169811314</v>
      </c>
      <c r="C42" s="30">
        <v>2.3681132075471698</v>
      </c>
      <c r="D42" s="30">
        <v>1.9890566037735848</v>
      </c>
      <c r="E42" s="30">
        <v>0.63358490566037728</v>
      </c>
      <c r="F42" s="30">
        <v>0.59415094339622643</v>
      </c>
      <c r="G42" s="30">
        <v>2.8337735849056602</v>
      </c>
      <c r="H42" s="30">
        <v>1.8684905660377358</v>
      </c>
      <c r="I42" s="30">
        <v>1.8684905660377358</v>
      </c>
      <c r="J42" s="30">
        <v>0.56660377358490566</v>
      </c>
      <c r="K42" s="30">
        <v>5.6603773584905663E-4</v>
      </c>
      <c r="L42" s="30">
        <v>5.6603773584905663E-4</v>
      </c>
      <c r="M42" s="30">
        <v>0.13207547169811321</v>
      </c>
      <c r="N42" s="30">
        <v>34.366981132075466</v>
      </c>
      <c r="O42" s="30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52C5-746B-44D9-AE6F-1EE4D66AB8D1}">
  <sheetPr>
    <tabColor rgb="FF92D050"/>
  </sheetPr>
  <dimension ref="A1:AP32"/>
  <sheetViews>
    <sheetView topLeftCell="N1" workbookViewId="0">
      <selection activeCell="O1" sqref="O1:O1048576"/>
    </sheetView>
  </sheetViews>
  <sheetFormatPr defaultRowHeight="14.4" outlineLevelCol="1" x14ac:dyDescent="0.3"/>
  <cols>
    <col min="3" max="14" width="8.88671875" customWidth="1" outlineLevel="1"/>
    <col min="15" max="15" width="8.88671875" style="121" customWidth="1" outlineLevel="1"/>
    <col min="16" max="27" width="8.88671875" customWidth="1" outlineLevel="1"/>
    <col min="28" max="28" width="8.88671875" style="121" customWidth="1" outlineLevel="1"/>
  </cols>
  <sheetData>
    <row r="1" spans="1:42" x14ac:dyDescent="0.3">
      <c r="A1" s="21"/>
      <c r="B1" s="11"/>
      <c r="C1" s="134" t="s">
        <v>657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  <c r="O1" s="117"/>
      <c r="P1" s="134" t="s">
        <v>658</v>
      </c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7"/>
      <c r="AB1" s="117"/>
      <c r="AC1" s="134" t="s">
        <v>669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7"/>
      <c r="AO1" s="116"/>
    </row>
    <row r="2" spans="1:42" ht="15" thickBot="1" x14ac:dyDescent="0.35">
      <c r="A2" s="25" t="s">
        <v>46</v>
      </c>
      <c r="B2" s="26" t="s">
        <v>659</v>
      </c>
      <c r="C2" s="6" t="s">
        <v>279</v>
      </c>
      <c r="D2" s="66" t="s">
        <v>280</v>
      </c>
      <c r="E2" s="66" t="s">
        <v>281</v>
      </c>
      <c r="F2" s="66" t="s">
        <v>282</v>
      </c>
      <c r="G2" s="66" t="s">
        <v>283</v>
      </c>
      <c r="H2" s="66" t="s">
        <v>284</v>
      </c>
      <c r="I2" s="66" t="s">
        <v>285</v>
      </c>
      <c r="J2" s="66" t="s">
        <v>286</v>
      </c>
      <c r="K2" s="66" t="s">
        <v>287</v>
      </c>
      <c r="L2" s="66" t="s">
        <v>288</v>
      </c>
      <c r="M2" s="66" t="s">
        <v>289</v>
      </c>
      <c r="N2" s="13" t="s">
        <v>290</v>
      </c>
      <c r="O2" s="118" t="s">
        <v>291</v>
      </c>
      <c r="P2" s="6" t="s">
        <v>279</v>
      </c>
      <c r="Q2" s="66" t="s">
        <v>280</v>
      </c>
      <c r="R2" s="66" t="s">
        <v>281</v>
      </c>
      <c r="S2" s="66" t="s">
        <v>282</v>
      </c>
      <c r="T2" s="66" t="s">
        <v>283</v>
      </c>
      <c r="U2" s="66" t="s">
        <v>284</v>
      </c>
      <c r="V2" s="66" t="s">
        <v>285</v>
      </c>
      <c r="W2" s="66" t="s">
        <v>286</v>
      </c>
      <c r="X2" s="66" t="s">
        <v>287</v>
      </c>
      <c r="Y2" s="66" t="s">
        <v>288</v>
      </c>
      <c r="Z2" s="66" t="s">
        <v>289</v>
      </c>
      <c r="AA2" s="13" t="s">
        <v>290</v>
      </c>
      <c r="AB2" s="118" t="s">
        <v>291</v>
      </c>
      <c r="AC2" s="6" t="s">
        <v>279</v>
      </c>
      <c r="AD2" s="66" t="s">
        <v>280</v>
      </c>
      <c r="AE2" s="66" t="s">
        <v>281</v>
      </c>
      <c r="AF2" s="66" t="s">
        <v>282</v>
      </c>
      <c r="AG2" s="66" t="s">
        <v>283</v>
      </c>
      <c r="AH2" s="66" t="s">
        <v>284</v>
      </c>
      <c r="AI2" s="66" t="s">
        <v>285</v>
      </c>
      <c r="AJ2" s="66" t="s">
        <v>286</v>
      </c>
      <c r="AK2" s="66" t="s">
        <v>287</v>
      </c>
      <c r="AL2" s="66" t="s">
        <v>288</v>
      </c>
      <c r="AM2" s="66" t="s">
        <v>289</v>
      </c>
      <c r="AN2" s="13" t="s">
        <v>290</v>
      </c>
      <c r="AO2" s="13" t="s">
        <v>291</v>
      </c>
    </row>
    <row r="3" spans="1:42" x14ac:dyDescent="0.3">
      <c r="A3" s="20">
        <v>1</v>
      </c>
      <c r="B3" s="8" t="s">
        <v>575</v>
      </c>
      <c r="C3" s="60">
        <v>57.3</v>
      </c>
      <c r="D3" s="14">
        <v>1.95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67">
        <v>0</v>
      </c>
      <c r="O3" s="119">
        <f>100-SUM(C3:N3)</f>
        <v>40.75</v>
      </c>
      <c r="P3" s="60">
        <v>57.6</v>
      </c>
      <c r="Q3" s="14">
        <v>2.15</v>
      </c>
      <c r="R3" s="14">
        <v>0.23</v>
      </c>
      <c r="S3" s="14">
        <v>0.26</v>
      </c>
      <c r="T3" s="14">
        <v>0.13</v>
      </c>
      <c r="U3" s="14">
        <v>0.03</v>
      </c>
      <c r="V3" s="14">
        <v>0.02</v>
      </c>
      <c r="W3" s="14">
        <v>0.01</v>
      </c>
      <c r="X3" s="14">
        <v>0.02</v>
      </c>
      <c r="Y3" s="14">
        <v>1.4999999999999999E-2</v>
      </c>
      <c r="Z3" s="14">
        <v>0.01</v>
      </c>
      <c r="AA3" s="49">
        <v>0</v>
      </c>
      <c r="AB3" s="119">
        <f>100-SUM(P3:AA3)</f>
        <v>39.524999999999999</v>
      </c>
      <c r="AC3" s="30">
        <f t="shared" ref="AC3:AO3" si="0">AVERAGE(C3,P3)</f>
        <v>57.45</v>
      </c>
      <c r="AD3" s="30">
        <f t="shared" si="0"/>
        <v>2.0499999999999998</v>
      </c>
      <c r="AE3" s="30">
        <f t="shared" si="0"/>
        <v>0.115</v>
      </c>
      <c r="AF3" s="30">
        <f t="shared" si="0"/>
        <v>0.13</v>
      </c>
      <c r="AG3" s="30">
        <f t="shared" si="0"/>
        <v>6.5000000000000002E-2</v>
      </c>
      <c r="AH3" s="30">
        <f t="shared" si="0"/>
        <v>1.4999999999999999E-2</v>
      </c>
      <c r="AI3" s="30">
        <f t="shared" si="0"/>
        <v>0.01</v>
      </c>
      <c r="AJ3" s="30">
        <f t="shared" si="0"/>
        <v>5.0000000000000001E-3</v>
      </c>
      <c r="AK3" s="30">
        <f t="shared" si="0"/>
        <v>0.01</v>
      </c>
      <c r="AL3" s="30">
        <f t="shared" si="0"/>
        <v>7.4999999999999997E-3</v>
      </c>
      <c r="AM3" s="30">
        <f t="shared" si="0"/>
        <v>5.0000000000000001E-3</v>
      </c>
      <c r="AN3" s="30">
        <f t="shared" si="0"/>
        <v>0</v>
      </c>
      <c r="AO3" s="30">
        <f t="shared" si="0"/>
        <v>40.137500000000003</v>
      </c>
      <c r="AP3" s="30"/>
    </row>
    <row r="4" spans="1:42" x14ac:dyDescent="0.3">
      <c r="A4" s="50">
        <v>2</v>
      </c>
      <c r="B4" s="4" t="s">
        <v>576</v>
      </c>
      <c r="C4" s="65">
        <v>59.2</v>
      </c>
      <c r="D4" s="31">
        <v>1.95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7">
        <v>0</v>
      </c>
      <c r="O4" s="119">
        <f t="shared" ref="O4:O32" si="1">100-SUM(C4:N4)</f>
        <v>38.849999999999994</v>
      </c>
      <c r="P4" s="65">
        <v>59.6</v>
      </c>
      <c r="Q4" s="31">
        <v>2.15</v>
      </c>
      <c r="R4" s="31">
        <v>0.33</v>
      </c>
      <c r="S4" s="31">
        <v>0.3</v>
      </c>
      <c r="T4" s="31">
        <v>0.1</v>
      </c>
      <c r="U4" s="31">
        <v>0.03</v>
      </c>
      <c r="V4" s="31">
        <v>0.02</v>
      </c>
      <c r="W4" s="31">
        <v>0.01</v>
      </c>
      <c r="X4" s="31">
        <v>0.02</v>
      </c>
      <c r="Y4" s="31">
        <v>1.4999999999999999E-2</v>
      </c>
      <c r="Z4" s="31">
        <v>0.01</v>
      </c>
      <c r="AA4" s="32">
        <v>0</v>
      </c>
      <c r="AB4" s="119">
        <f t="shared" ref="AB4:AB32" si="2">100-SUM(P4:AA4)</f>
        <v>37.414999999999999</v>
      </c>
      <c r="AC4" s="30">
        <f t="shared" ref="AC4:AC32" si="3">AVERAGE(C4,P4)</f>
        <v>59.400000000000006</v>
      </c>
      <c r="AD4" s="30">
        <f t="shared" ref="AD4:AD18" si="4">AVERAGE(D4,Q4)</f>
        <v>2.0499999999999998</v>
      </c>
      <c r="AE4" s="30">
        <f t="shared" ref="AE4:AE18" si="5">AVERAGE(E4,R4)</f>
        <v>0.16500000000000001</v>
      </c>
      <c r="AF4" s="30">
        <f t="shared" ref="AF4:AF18" si="6">AVERAGE(F4,S4)</f>
        <v>0.15</v>
      </c>
      <c r="AG4" s="30">
        <f t="shared" ref="AG4:AG18" si="7">AVERAGE(G4,T4)</f>
        <v>0.05</v>
      </c>
      <c r="AH4" s="30">
        <f t="shared" ref="AH4:AH18" si="8">AVERAGE(H4,U4)</f>
        <v>1.4999999999999999E-2</v>
      </c>
      <c r="AI4" s="30">
        <f t="shared" ref="AI4:AI18" si="9">AVERAGE(I4,V4)</f>
        <v>0.01</v>
      </c>
      <c r="AJ4" s="30">
        <f t="shared" ref="AJ4:AJ18" si="10">AVERAGE(J4,W4)</f>
        <v>5.0000000000000001E-3</v>
      </c>
      <c r="AK4" s="30">
        <f t="shared" ref="AK4:AK18" si="11">AVERAGE(K4,X4)</f>
        <v>0.01</v>
      </c>
      <c r="AL4" s="30">
        <f t="shared" ref="AL4:AL18" si="12">AVERAGE(L4,Y4)</f>
        <v>7.4999999999999997E-3</v>
      </c>
      <c r="AM4" s="30">
        <f t="shared" ref="AM4:AM18" si="13">AVERAGE(M4,Z4)</f>
        <v>5.0000000000000001E-3</v>
      </c>
      <c r="AN4" s="30">
        <f t="shared" ref="AN4:AN18" si="14">AVERAGE(N4,AA4)</f>
        <v>0</v>
      </c>
      <c r="AO4" s="30">
        <f t="shared" ref="AO4:AO32" si="15">AVERAGE(O4,AB4)</f>
        <v>38.132499999999993</v>
      </c>
      <c r="AP4" s="30"/>
    </row>
    <row r="5" spans="1:42" x14ac:dyDescent="0.3">
      <c r="A5" s="20">
        <v>3</v>
      </c>
      <c r="B5" s="8" t="s">
        <v>660</v>
      </c>
      <c r="C5" s="60">
        <v>61</v>
      </c>
      <c r="D5" s="14">
        <v>0.5</v>
      </c>
      <c r="E5" s="14">
        <v>0</v>
      </c>
      <c r="F5" s="14">
        <v>0</v>
      </c>
      <c r="G5" s="14">
        <v>0</v>
      </c>
      <c r="H5" s="14">
        <v>0</v>
      </c>
      <c r="I5" s="14">
        <v>2.1</v>
      </c>
      <c r="J5" s="14">
        <v>0.6</v>
      </c>
      <c r="K5" s="14">
        <v>0</v>
      </c>
      <c r="L5" s="14">
        <v>0</v>
      </c>
      <c r="M5" s="14">
        <v>0</v>
      </c>
      <c r="N5" s="67">
        <v>0</v>
      </c>
      <c r="O5" s="119">
        <f t="shared" si="1"/>
        <v>35.799999999999997</v>
      </c>
      <c r="P5" s="60">
        <v>61.6</v>
      </c>
      <c r="Q5" s="14">
        <v>0.9</v>
      </c>
      <c r="R5" s="14">
        <v>0.14000000000000001</v>
      </c>
      <c r="S5" s="14">
        <v>0.3</v>
      </c>
      <c r="T5" s="14">
        <v>0.1</v>
      </c>
      <c r="U5" s="14">
        <v>0.03</v>
      </c>
      <c r="V5" s="14">
        <v>2.5</v>
      </c>
      <c r="W5" s="14">
        <v>0.8</v>
      </c>
      <c r="X5" s="14">
        <v>0.02</v>
      </c>
      <c r="Y5" s="14">
        <v>1.4999999999999999E-2</v>
      </c>
      <c r="Z5" s="14">
        <v>0.01</v>
      </c>
      <c r="AA5" s="49">
        <v>0</v>
      </c>
      <c r="AB5" s="119">
        <f t="shared" si="2"/>
        <v>33.585000000000008</v>
      </c>
      <c r="AC5" s="30">
        <f t="shared" si="3"/>
        <v>61.3</v>
      </c>
      <c r="AD5" s="30">
        <f t="shared" si="4"/>
        <v>0.7</v>
      </c>
      <c r="AE5" s="30">
        <f t="shared" si="5"/>
        <v>7.0000000000000007E-2</v>
      </c>
      <c r="AF5" s="30">
        <f t="shared" si="6"/>
        <v>0.15</v>
      </c>
      <c r="AG5" s="30">
        <f t="shared" si="7"/>
        <v>0.05</v>
      </c>
      <c r="AH5" s="30">
        <f t="shared" si="8"/>
        <v>1.4999999999999999E-2</v>
      </c>
      <c r="AI5" s="30">
        <f t="shared" si="9"/>
        <v>2.2999999999999998</v>
      </c>
      <c r="AJ5" s="30">
        <f t="shared" si="10"/>
        <v>0.7</v>
      </c>
      <c r="AK5" s="30">
        <f t="shared" si="11"/>
        <v>0.01</v>
      </c>
      <c r="AL5" s="30">
        <f t="shared" si="12"/>
        <v>7.4999999999999997E-3</v>
      </c>
      <c r="AM5" s="30">
        <f t="shared" si="13"/>
        <v>5.0000000000000001E-3</v>
      </c>
      <c r="AN5" s="30">
        <f t="shared" si="14"/>
        <v>0</v>
      </c>
      <c r="AO5" s="30">
        <f t="shared" si="15"/>
        <v>34.692500000000003</v>
      </c>
      <c r="AP5" s="30"/>
    </row>
    <row r="6" spans="1:42" x14ac:dyDescent="0.3">
      <c r="A6" s="50">
        <v>4</v>
      </c>
      <c r="B6" s="10" t="s">
        <v>577</v>
      </c>
      <c r="C6" s="65">
        <v>58.59</v>
      </c>
      <c r="D6" s="31">
        <v>1.6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7">
        <v>0</v>
      </c>
      <c r="O6" s="119">
        <f t="shared" si="1"/>
        <v>39.809999999999995</v>
      </c>
      <c r="P6" s="65">
        <v>58.6</v>
      </c>
      <c r="Q6" s="31">
        <v>1.9</v>
      </c>
      <c r="R6" s="31">
        <v>0.33</v>
      </c>
      <c r="S6" s="31">
        <v>0.33</v>
      </c>
      <c r="T6" s="31">
        <v>0.1</v>
      </c>
      <c r="U6" s="31">
        <v>0.03</v>
      </c>
      <c r="V6" s="31">
        <v>0.02</v>
      </c>
      <c r="W6" s="31">
        <v>0.01</v>
      </c>
      <c r="X6" s="31">
        <v>0.02</v>
      </c>
      <c r="Y6" s="31">
        <v>1.4999999999999999E-2</v>
      </c>
      <c r="Z6" s="31">
        <v>0.01</v>
      </c>
      <c r="AA6" s="32">
        <v>0</v>
      </c>
      <c r="AB6" s="119">
        <f t="shared" si="2"/>
        <v>38.634999999999998</v>
      </c>
      <c r="AC6" s="30">
        <f t="shared" si="3"/>
        <v>58.594999999999999</v>
      </c>
      <c r="AD6" s="30">
        <f t="shared" si="4"/>
        <v>1.75</v>
      </c>
      <c r="AE6" s="30">
        <f t="shared" si="5"/>
        <v>0.16500000000000001</v>
      </c>
      <c r="AF6" s="30">
        <f t="shared" si="6"/>
        <v>0.16500000000000001</v>
      </c>
      <c r="AG6" s="30">
        <f t="shared" si="7"/>
        <v>0.05</v>
      </c>
      <c r="AH6" s="30">
        <f t="shared" si="8"/>
        <v>1.4999999999999999E-2</v>
      </c>
      <c r="AI6" s="30">
        <f t="shared" si="9"/>
        <v>0.01</v>
      </c>
      <c r="AJ6" s="30">
        <f t="shared" si="10"/>
        <v>5.0000000000000001E-3</v>
      </c>
      <c r="AK6" s="30">
        <f t="shared" si="11"/>
        <v>0.01</v>
      </c>
      <c r="AL6" s="30">
        <f t="shared" si="12"/>
        <v>7.4999999999999997E-3</v>
      </c>
      <c r="AM6" s="30">
        <f t="shared" si="13"/>
        <v>5.0000000000000001E-3</v>
      </c>
      <c r="AN6" s="30">
        <f t="shared" si="14"/>
        <v>0</v>
      </c>
      <c r="AO6" s="30">
        <f t="shared" si="15"/>
        <v>39.222499999999997</v>
      </c>
      <c r="AP6" s="30"/>
    </row>
    <row r="7" spans="1:42" x14ac:dyDescent="0.3">
      <c r="A7" s="20">
        <v>5</v>
      </c>
      <c r="B7" s="8" t="s">
        <v>578</v>
      </c>
      <c r="C7" s="60">
        <v>60.2</v>
      </c>
      <c r="D7" s="14">
        <v>1.95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67">
        <v>0</v>
      </c>
      <c r="O7" s="119">
        <f t="shared" si="1"/>
        <v>37.849999999999994</v>
      </c>
      <c r="P7" s="60">
        <v>60.6</v>
      </c>
      <c r="Q7" s="14">
        <v>2.15</v>
      </c>
      <c r="R7" s="14">
        <v>0.23</v>
      </c>
      <c r="S7" s="14">
        <v>0.23</v>
      </c>
      <c r="T7" s="14">
        <v>0.1</v>
      </c>
      <c r="U7" s="14">
        <v>0.03</v>
      </c>
      <c r="V7" s="14">
        <v>0.02</v>
      </c>
      <c r="W7" s="14">
        <v>0.01</v>
      </c>
      <c r="X7" s="14">
        <v>0.02</v>
      </c>
      <c r="Y7" s="14">
        <v>1.4999999999999999E-2</v>
      </c>
      <c r="Z7" s="14">
        <v>0.01</v>
      </c>
      <c r="AA7" s="49">
        <v>0</v>
      </c>
      <c r="AB7" s="119">
        <f t="shared" si="2"/>
        <v>36.585000000000001</v>
      </c>
      <c r="AC7" s="30">
        <f t="shared" si="3"/>
        <v>60.400000000000006</v>
      </c>
      <c r="AD7" s="30">
        <f t="shared" si="4"/>
        <v>2.0499999999999998</v>
      </c>
      <c r="AE7" s="30">
        <f t="shared" si="5"/>
        <v>0.115</v>
      </c>
      <c r="AF7" s="30">
        <f t="shared" si="6"/>
        <v>0.115</v>
      </c>
      <c r="AG7" s="30">
        <f t="shared" si="7"/>
        <v>0.05</v>
      </c>
      <c r="AH7" s="30">
        <f t="shared" si="8"/>
        <v>1.4999999999999999E-2</v>
      </c>
      <c r="AI7" s="30">
        <f t="shared" si="9"/>
        <v>0.01</v>
      </c>
      <c r="AJ7" s="30">
        <f t="shared" si="10"/>
        <v>5.0000000000000001E-3</v>
      </c>
      <c r="AK7" s="30">
        <f t="shared" si="11"/>
        <v>0.01</v>
      </c>
      <c r="AL7" s="30">
        <f t="shared" si="12"/>
        <v>7.4999999999999997E-3</v>
      </c>
      <c r="AM7" s="30">
        <f t="shared" si="13"/>
        <v>5.0000000000000001E-3</v>
      </c>
      <c r="AN7" s="30">
        <f t="shared" si="14"/>
        <v>0</v>
      </c>
      <c r="AO7" s="30">
        <f t="shared" si="15"/>
        <v>37.217500000000001</v>
      </c>
      <c r="AP7" s="30"/>
    </row>
    <row r="8" spans="1:42" x14ac:dyDescent="0.3">
      <c r="A8" s="50">
        <v>6</v>
      </c>
      <c r="B8" s="4" t="s">
        <v>661</v>
      </c>
      <c r="C8" s="65">
        <v>69.400000000000006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7">
        <v>0</v>
      </c>
      <c r="O8" s="119">
        <f t="shared" si="1"/>
        <v>30.599999999999994</v>
      </c>
      <c r="P8" s="65">
        <v>70.2</v>
      </c>
      <c r="Q8" s="31">
        <v>0.03</v>
      </c>
      <c r="R8" s="31">
        <v>0.08</v>
      </c>
      <c r="S8" s="31">
        <v>0.03</v>
      </c>
      <c r="T8" s="31">
        <v>0.1</v>
      </c>
      <c r="U8" s="31">
        <v>0.01</v>
      </c>
      <c r="V8" s="31">
        <v>0.02</v>
      </c>
      <c r="W8" s="31">
        <v>0.01</v>
      </c>
      <c r="X8" s="31">
        <v>0.02</v>
      </c>
      <c r="Y8" s="31">
        <v>1.4999999999999999E-2</v>
      </c>
      <c r="Z8" s="31">
        <v>0.01</v>
      </c>
      <c r="AA8" s="32">
        <v>0</v>
      </c>
      <c r="AB8" s="119">
        <f t="shared" si="2"/>
        <v>29.474999999999994</v>
      </c>
      <c r="AC8" s="30">
        <f t="shared" si="3"/>
        <v>69.800000000000011</v>
      </c>
      <c r="AD8" s="30">
        <f t="shared" si="4"/>
        <v>1.4999999999999999E-2</v>
      </c>
      <c r="AE8" s="30">
        <f t="shared" si="5"/>
        <v>0.04</v>
      </c>
      <c r="AF8" s="30">
        <f t="shared" si="6"/>
        <v>1.4999999999999999E-2</v>
      </c>
      <c r="AG8" s="30">
        <f t="shared" si="7"/>
        <v>0.05</v>
      </c>
      <c r="AH8" s="30">
        <f t="shared" si="8"/>
        <v>5.0000000000000001E-3</v>
      </c>
      <c r="AI8" s="30">
        <f t="shared" si="9"/>
        <v>0.01</v>
      </c>
      <c r="AJ8" s="30">
        <f t="shared" si="10"/>
        <v>5.0000000000000001E-3</v>
      </c>
      <c r="AK8" s="30">
        <f t="shared" si="11"/>
        <v>0.01</v>
      </c>
      <c r="AL8" s="30">
        <f t="shared" si="12"/>
        <v>7.4999999999999997E-3</v>
      </c>
      <c r="AM8" s="30">
        <f t="shared" si="13"/>
        <v>5.0000000000000001E-3</v>
      </c>
      <c r="AN8" s="30">
        <f t="shared" si="14"/>
        <v>0</v>
      </c>
      <c r="AO8" s="30">
        <f t="shared" si="15"/>
        <v>30.037499999999994</v>
      </c>
      <c r="AP8" s="30"/>
    </row>
    <row r="9" spans="1:42" x14ac:dyDescent="0.3">
      <c r="A9" s="20">
        <v>7</v>
      </c>
      <c r="B9" s="8" t="s">
        <v>579</v>
      </c>
      <c r="C9" s="60">
        <v>57.8</v>
      </c>
      <c r="D9" s="14">
        <v>2.8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67">
        <v>0</v>
      </c>
      <c r="O9" s="119">
        <f t="shared" si="1"/>
        <v>39.400000000000006</v>
      </c>
      <c r="P9" s="60">
        <v>58.2</v>
      </c>
      <c r="Q9" s="14">
        <v>3</v>
      </c>
      <c r="R9" s="14">
        <v>0.33</v>
      </c>
      <c r="S9" s="14">
        <v>0.33</v>
      </c>
      <c r="T9" s="14">
        <v>0.2</v>
      </c>
      <c r="U9" s="14">
        <v>0.03</v>
      </c>
      <c r="V9" s="14">
        <v>0.02</v>
      </c>
      <c r="W9" s="14">
        <v>0.01</v>
      </c>
      <c r="X9" s="14">
        <v>0.02</v>
      </c>
      <c r="Y9" s="14">
        <v>1.4999999999999999E-2</v>
      </c>
      <c r="Z9" s="14">
        <v>0.01</v>
      </c>
      <c r="AA9" s="49">
        <v>0</v>
      </c>
      <c r="AB9" s="119">
        <f t="shared" si="2"/>
        <v>37.834999999999994</v>
      </c>
      <c r="AC9" s="30">
        <f t="shared" si="3"/>
        <v>58</v>
      </c>
      <c r="AD9" s="30">
        <f t="shared" si="4"/>
        <v>2.9</v>
      </c>
      <c r="AE9" s="30">
        <f t="shared" si="5"/>
        <v>0.16500000000000001</v>
      </c>
      <c r="AF9" s="30">
        <f t="shared" si="6"/>
        <v>0.16500000000000001</v>
      </c>
      <c r="AG9" s="30">
        <f t="shared" si="7"/>
        <v>0.1</v>
      </c>
      <c r="AH9" s="30">
        <f t="shared" si="8"/>
        <v>1.4999999999999999E-2</v>
      </c>
      <c r="AI9" s="30">
        <f t="shared" si="9"/>
        <v>0.01</v>
      </c>
      <c r="AJ9" s="30">
        <f t="shared" si="10"/>
        <v>5.0000000000000001E-3</v>
      </c>
      <c r="AK9" s="30">
        <f t="shared" si="11"/>
        <v>0.01</v>
      </c>
      <c r="AL9" s="30">
        <f t="shared" si="12"/>
        <v>7.4999999999999997E-3</v>
      </c>
      <c r="AM9" s="30">
        <f t="shared" si="13"/>
        <v>5.0000000000000001E-3</v>
      </c>
      <c r="AN9" s="30">
        <f t="shared" si="14"/>
        <v>0</v>
      </c>
      <c r="AO9" s="30">
        <f t="shared" si="15"/>
        <v>38.6175</v>
      </c>
      <c r="AP9" s="30"/>
    </row>
    <row r="10" spans="1:42" x14ac:dyDescent="0.3">
      <c r="A10" s="50">
        <v>8</v>
      </c>
      <c r="B10" s="4" t="s">
        <v>580</v>
      </c>
      <c r="C10" s="65">
        <v>61.6</v>
      </c>
      <c r="D10" s="31">
        <v>1.9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0.08</v>
      </c>
      <c r="L10" s="31">
        <v>0</v>
      </c>
      <c r="M10" s="31">
        <v>0</v>
      </c>
      <c r="N10" s="7">
        <v>0</v>
      </c>
      <c r="O10" s="119">
        <f t="shared" si="1"/>
        <v>36.42</v>
      </c>
      <c r="P10" s="65">
        <v>62</v>
      </c>
      <c r="Q10" s="31">
        <v>2.1</v>
      </c>
      <c r="R10" s="31">
        <v>0.13</v>
      </c>
      <c r="S10" s="31">
        <v>0.13</v>
      </c>
      <c r="T10" s="31">
        <v>0.1</v>
      </c>
      <c r="U10" s="31">
        <v>0.03</v>
      </c>
      <c r="V10" s="31">
        <v>0.02</v>
      </c>
      <c r="W10" s="31">
        <v>0.01</v>
      </c>
      <c r="X10" s="31">
        <v>0.12</v>
      </c>
      <c r="Y10" s="31">
        <v>1.4999999999999999E-2</v>
      </c>
      <c r="Z10" s="31">
        <v>0.01</v>
      </c>
      <c r="AA10" s="32">
        <v>0</v>
      </c>
      <c r="AB10" s="119">
        <f t="shared" si="2"/>
        <v>35.335000000000008</v>
      </c>
      <c r="AC10" s="30">
        <f t="shared" si="3"/>
        <v>61.8</v>
      </c>
      <c r="AD10" s="30">
        <f t="shared" si="4"/>
        <v>2</v>
      </c>
      <c r="AE10" s="30">
        <f t="shared" si="5"/>
        <v>6.5000000000000002E-2</v>
      </c>
      <c r="AF10" s="30">
        <f t="shared" si="6"/>
        <v>6.5000000000000002E-2</v>
      </c>
      <c r="AG10" s="30">
        <f t="shared" si="7"/>
        <v>0.05</v>
      </c>
      <c r="AH10" s="30">
        <f t="shared" si="8"/>
        <v>1.4999999999999999E-2</v>
      </c>
      <c r="AI10" s="30">
        <f t="shared" si="9"/>
        <v>0.01</v>
      </c>
      <c r="AJ10" s="30">
        <f t="shared" si="10"/>
        <v>5.0000000000000001E-3</v>
      </c>
      <c r="AK10" s="30">
        <f t="shared" si="11"/>
        <v>0.1</v>
      </c>
      <c r="AL10" s="30">
        <f t="shared" si="12"/>
        <v>7.4999999999999997E-3</v>
      </c>
      <c r="AM10" s="30">
        <f t="shared" si="13"/>
        <v>5.0000000000000001E-3</v>
      </c>
      <c r="AN10" s="30">
        <f t="shared" si="14"/>
        <v>0</v>
      </c>
      <c r="AO10" s="30">
        <f t="shared" si="15"/>
        <v>35.877500000000005</v>
      </c>
      <c r="AP10" s="30"/>
    </row>
    <row r="11" spans="1:42" x14ac:dyDescent="0.3">
      <c r="A11" s="20">
        <v>9</v>
      </c>
      <c r="B11" s="8" t="s">
        <v>581</v>
      </c>
      <c r="C11" s="60">
        <v>58.2</v>
      </c>
      <c r="D11" s="14">
        <v>1.95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67">
        <v>0</v>
      </c>
      <c r="O11" s="119">
        <f t="shared" si="1"/>
        <v>39.849999999999994</v>
      </c>
      <c r="P11" s="60">
        <v>58.6</v>
      </c>
      <c r="Q11" s="14">
        <v>2.15</v>
      </c>
      <c r="R11" s="14">
        <v>0.33</v>
      </c>
      <c r="S11" s="14">
        <v>0.33</v>
      </c>
      <c r="T11" s="14">
        <v>0.1</v>
      </c>
      <c r="U11" s="14">
        <v>0.03</v>
      </c>
      <c r="V11" s="14">
        <v>0.02</v>
      </c>
      <c r="W11" s="14">
        <v>0.01</v>
      </c>
      <c r="X11" s="14">
        <v>0.02</v>
      </c>
      <c r="Y11" s="14">
        <v>1.4999999999999999E-2</v>
      </c>
      <c r="Z11" s="14">
        <v>0.01</v>
      </c>
      <c r="AA11" s="49">
        <v>0</v>
      </c>
      <c r="AB11" s="119">
        <f t="shared" si="2"/>
        <v>38.384999999999998</v>
      </c>
      <c r="AC11" s="30">
        <f t="shared" si="3"/>
        <v>58.400000000000006</v>
      </c>
      <c r="AD11" s="30">
        <f t="shared" si="4"/>
        <v>2.0499999999999998</v>
      </c>
      <c r="AE11" s="30">
        <f t="shared" si="5"/>
        <v>0.16500000000000001</v>
      </c>
      <c r="AF11" s="30">
        <f t="shared" si="6"/>
        <v>0.16500000000000001</v>
      </c>
      <c r="AG11" s="30">
        <f t="shared" si="7"/>
        <v>0.05</v>
      </c>
      <c r="AH11" s="30">
        <f t="shared" si="8"/>
        <v>1.4999999999999999E-2</v>
      </c>
      <c r="AI11" s="30">
        <f t="shared" si="9"/>
        <v>0.01</v>
      </c>
      <c r="AJ11" s="30">
        <f t="shared" si="10"/>
        <v>5.0000000000000001E-3</v>
      </c>
      <c r="AK11" s="30">
        <f t="shared" si="11"/>
        <v>0.01</v>
      </c>
      <c r="AL11" s="30">
        <f t="shared" si="12"/>
        <v>7.4999999999999997E-3</v>
      </c>
      <c r="AM11" s="30">
        <f t="shared" si="13"/>
        <v>5.0000000000000001E-3</v>
      </c>
      <c r="AN11" s="30">
        <f t="shared" si="14"/>
        <v>0</v>
      </c>
      <c r="AO11" s="30">
        <f t="shared" si="15"/>
        <v>39.117499999999993</v>
      </c>
      <c r="AP11" s="30"/>
    </row>
    <row r="12" spans="1:42" x14ac:dyDescent="0.3">
      <c r="A12" s="50">
        <v>20</v>
      </c>
      <c r="B12" s="4" t="s">
        <v>662</v>
      </c>
      <c r="C12" s="65">
        <v>58.2</v>
      </c>
      <c r="D12" s="31">
        <v>0</v>
      </c>
      <c r="E12" s="31">
        <v>0.26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7">
        <v>0</v>
      </c>
      <c r="O12" s="119">
        <f t="shared" si="1"/>
        <v>41.54</v>
      </c>
      <c r="P12" s="65">
        <v>58.5</v>
      </c>
      <c r="Q12" s="31">
        <v>0.1</v>
      </c>
      <c r="R12" s="31">
        <v>0.3</v>
      </c>
      <c r="S12" s="31">
        <v>0.13</v>
      </c>
      <c r="T12" s="31">
        <v>0.1</v>
      </c>
      <c r="U12" s="31">
        <v>0.03</v>
      </c>
      <c r="V12" s="31">
        <v>0.01</v>
      </c>
      <c r="W12" s="31">
        <v>0.01</v>
      </c>
      <c r="X12" s="31">
        <v>0.02</v>
      </c>
      <c r="Y12" s="31">
        <v>0.01</v>
      </c>
      <c r="Z12" s="31">
        <v>0.01</v>
      </c>
      <c r="AA12" s="32">
        <v>0</v>
      </c>
      <c r="AB12" s="119">
        <f t="shared" si="2"/>
        <v>40.78</v>
      </c>
      <c r="AC12" s="30">
        <f t="shared" si="3"/>
        <v>58.35</v>
      </c>
      <c r="AD12" s="30">
        <f t="shared" si="4"/>
        <v>0.05</v>
      </c>
      <c r="AE12" s="30">
        <f t="shared" si="5"/>
        <v>0.28000000000000003</v>
      </c>
      <c r="AF12" s="30">
        <f t="shared" si="6"/>
        <v>6.5000000000000002E-2</v>
      </c>
      <c r="AG12" s="30">
        <f t="shared" si="7"/>
        <v>0.05</v>
      </c>
      <c r="AH12" s="30">
        <f t="shared" si="8"/>
        <v>1.4999999999999999E-2</v>
      </c>
      <c r="AI12" s="30">
        <f t="shared" si="9"/>
        <v>5.0000000000000001E-3</v>
      </c>
      <c r="AJ12" s="30">
        <f t="shared" si="10"/>
        <v>5.0000000000000001E-3</v>
      </c>
      <c r="AK12" s="30">
        <f t="shared" si="11"/>
        <v>0.01</v>
      </c>
      <c r="AL12" s="30">
        <f t="shared" si="12"/>
        <v>5.0000000000000001E-3</v>
      </c>
      <c r="AM12" s="30">
        <f t="shared" si="13"/>
        <v>5.0000000000000001E-3</v>
      </c>
      <c r="AN12" s="30">
        <f t="shared" si="14"/>
        <v>0</v>
      </c>
      <c r="AO12" s="30">
        <f t="shared" si="15"/>
        <v>41.16</v>
      </c>
      <c r="AP12" s="30"/>
    </row>
    <row r="13" spans="1:42" x14ac:dyDescent="0.3">
      <c r="A13" s="20">
        <v>11</v>
      </c>
      <c r="B13" s="8" t="s">
        <v>582</v>
      </c>
      <c r="C13" s="60">
        <v>60.3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67">
        <v>0</v>
      </c>
      <c r="O13" s="119">
        <f t="shared" si="1"/>
        <v>38.700000000000003</v>
      </c>
      <c r="P13" s="60">
        <v>60.6</v>
      </c>
      <c r="Q13" s="14">
        <v>1.4</v>
      </c>
      <c r="R13" s="14">
        <v>0.2</v>
      </c>
      <c r="S13" s="14">
        <v>0.2</v>
      </c>
      <c r="T13" s="14">
        <v>0.1</v>
      </c>
      <c r="U13" s="14">
        <v>0.03</v>
      </c>
      <c r="V13" s="14">
        <v>0.02</v>
      </c>
      <c r="W13" s="14">
        <v>0.01</v>
      </c>
      <c r="X13" s="14">
        <v>0.02</v>
      </c>
      <c r="Y13" s="14">
        <v>1.4999999999999999E-2</v>
      </c>
      <c r="Z13" s="14">
        <v>0.01</v>
      </c>
      <c r="AA13" s="49">
        <v>0</v>
      </c>
      <c r="AB13" s="119">
        <f t="shared" si="2"/>
        <v>37.394999999999989</v>
      </c>
      <c r="AC13" s="30">
        <f t="shared" si="3"/>
        <v>60.45</v>
      </c>
      <c r="AD13" s="30">
        <f t="shared" si="4"/>
        <v>1.2</v>
      </c>
      <c r="AE13" s="30">
        <f t="shared" si="5"/>
        <v>0.1</v>
      </c>
      <c r="AF13" s="30">
        <f t="shared" si="6"/>
        <v>0.1</v>
      </c>
      <c r="AG13" s="30">
        <f t="shared" si="7"/>
        <v>0.05</v>
      </c>
      <c r="AH13" s="30">
        <f t="shared" si="8"/>
        <v>1.4999999999999999E-2</v>
      </c>
      <c r="AI13" s="30">
        <f t="shared" si="9"/>
        <v>0.01</v>
      </c>
      <c r="AJ13" s="30">
        <f t="shared" si="10"/>
        <v>5.0000000000000001E-3</v>
      </c>
      <c r="AK13" s="30">
        <f t="shared" si="11"/>
        <v>0.01</v>
      </c>
      <c r="AL13" s="30">
        <f t="shared" si="12"/>
        <v>7.4999999999999997E-3</v>
      </c>
      <c r="AM13" s="30">
        <f t="shared" si="13"/>
        <v>5.0000000000000001E-3</v>
      </c>
      <c r="AN13" s="30">
        <f t="shared" si="14"/>
        <v>0</v>
      </c>
      <c r="AO13" s="30">
        <f t="shared" si="15"/>
        <v>38.047499999999999</v>
      </c>
      <c r="AP13" s="30"/>
    </row>
    <row r="14" spans="1:42" x14ac:dyDescent="0.3">
      <c r="A14" s="50">
        <v>12</v>
      </c>
      <c r="B14" s="10" t="s">
        <v>583</v>
      </c>
      <c r="C14" s="65">
        <v>58.2</v>
      </c>
      <c r="D14" s="31">
        <v>2.2000000000000002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7">
        <v>0</v>
      </c>
      <c r="O14" s="119">
        <f t="shared" si="1"/>
        <v>39.599999999999994</v>
      </c>
      <c r="P14" s="65">
        <v>58.6</v>
      </c>
      <c r="Q14" s="31">
        <v>2.4</v>
      </c>
      <c r="R14" s="31">
        <v>0.33</v>
      </c>
      <c r="S14" s="31">
        <v>0.33</v>
      </c>
      <c r="T14" s="31">
        <v>0.2</v>
      </c>
      <c r="U14" s="31">
        <v>0.03</v>
      </c>
      <c r="V14" s="31">
        <v>0.02</v>
      </c>
      <c r="W14" s="31">
        <v>0.01</v>
      </c>
      <c r="X14" s="31">
        <v>0.02</v>
      </c>
      <c r="Y14" s="31">
        <v>1.4999999999999999E-2</v>
      </c>
      <c r="Z14" s="31">
        <v>0.01</v>
      </c>
      <c r="AA14" s="32">
        <v>0</v>
      </c>
      <c r="AB14" s="119">
        <f t="shared" si="2"/>
        <v>38.034999999999997</v>
      </c>
      <c r="AC14" s="30">
        <f t="shared" si="3"/>
        <v>58.400000000000006</v>
      </c>
      <c r="AD14" s="30">
        <f t="shared" si="4"/>
        <v>2.2999999999999998</v>
      </c>
      <c r="AE14" s="30">
        <f t="shared" si="5"/>
        <v>0.16500000000000001</v>
      </c>
      <c r="AF14" s="30">
        <f t="shared" si="6"/>
        <v>0.16500000000000001</v>
      </c>
      <c r="AG14" s="30">
        <f t="shared" si="7"/>
        <v>0.1</v>
      </c>
      <c r="AH14" s="30">
        <f t="shared" si="8"/>
        <v>1.4999999999999999E-2</v>
      </c>
      <c r="AI14" s="30">
        <f t="shared" si="9"/>
        <v>0.01</v>
      </c>
      <c r="AJ14" s="30">
        <f t="shared" si="10"/>
        <v>5.0000000000000001E-3</v>
      </c>
      <c r="AK14" s="30">
        <f t="shared" si="11"/>
        <v>0.01</v>
      </c>
      <c r="AL14" s="30">
        <f t="shared" si="12"/>
        <v>7.4999999999999997E-3</v>
      </c>
      <c r="AM14" s="30">
        <f t="shared" si="13"/>
        <v>5.0000000000000001E-3</v>
      </c>
      <c r="AN14" s="30">
        <f t="shared" si="14"/>
        <v>0</v>
      </c>
      <c r="AO14" s="30">
        <f t="shared" si="15"/>
        <v>38.817499999999995</v>
      </c>
      <c r="AP14" s="30"/>
    </row>
    <row r="15" spans="1:42" x14ac:dyDescent="0.3">
      <c r="A15" s="20">
        <v>13</v>
      </c>
      <c r="B15" s="8" t="s">
        <v>584</v>
      </c>
      <c r="C15" s="60">
        <v>59.6</v>
      </c>
      <c r="D15" s="14">
        <v>1.95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67">
        <v>0</v>
      </c>
      <c r="O15" s="119">
        <f t="shared" si="1"/>
        <v>38.449999999999996</v>
      </c>
      <c r="P15" s="60">
        <v>60</v>
      </c>
      <c r="Q15" s="14">
        <v>2.15</v>
      </c>
      <c r="R15" s="14">
        <v>0.33</v>
      </c>
      <c r="S15" s="14">
        <v>0.3</v>
      </c>
      <c r="T15" s="14">
        <v>0.1</v>
      </c>
      <c r="U15" s="14">
        <v>0.03</v>
      </c>
      <c r="V15" s="14">
        <v>0.02</v>
      </c>
      <c r="W15" s="14">
        <v>0.01</v>
      </c>
      <c r="X15" s="14">
        <v>0.02</v>
      </c>
      <c r="Y15" s="14">
        <v>1.4999999999999999E-2</v>
      </c>
      <c r="Z15" s="14">
        <v>0.01</v>
      </c>
      <c r="AA15" s="49">
        <v>0</v>
      </c>
      <c r="AB15" s="119">
        <f t="shared" si="2"/>
        <v>37.015000000000001</v>
      </c>
      <c r="AC15" s="30">
        <f t="shared" si="3"/>
        <v>59.8</v>
      </c>
      <c r="AD15" s="30">
        <f t="shared" si="4"/>
        <v>2.0499999999999998</v>
      </c>
      <c r="AE15" s="30">
        <f t="shared" si="5"/>
        <v>0.16500000000000001</v>
      </c>
      <c r="AF15" s="30">
        <f t="shared" si="6"/>
        <v>0.15</v>
      </c>
      <c r="AG15" s="30">
        <f t="shared" si="7"/>
        <v>0.05</v>
      </c>
      <c r="AH15" s="30">
        <f t="shared" si="8"/>
        <v>1.4999999999999999E-2</v>
      </c>
      <c r="AI15" s="30">
        <f t="shared" si="9"/>
        <v>0.01</v>
      </c>
      <c r="AJ15" s="30">
        <f t="shared" si="10"/>
        <v>5.0000000000000001E-3</v>
      </c>
      <c r="AK15" s="30">
        <f t="shared" si="11"/>
        <v>0.01</v>
      </c>
      <c r="AL15" s="30">
        <f t="shared" si="12"/>
        <v>7.4999999999999997E-3</v>
      </c>
      <c r="AM15" s="30">
        <f t="shared" si="13"/>
        <v>5.0000000000000001E-3</v>
      </c>
      <c r="AN15" s="30">
        <f t="shared" si="14"/>
        <v>0</v>
      </c>
      <c r="AO15" s="30">
        <f t="shared" si="15"/>
        <v>37.732500000000002</v>
      </c>
      <c r="AP15" s="30"/>
    </row>
    <row r="16" spans="1:42" x14ac:dyDescent="0.3">
      <c r="A16" s="50">
        <v>14</v>
      </c>
      <c r="B16" s="4" t="s">
        <v>585</v>
      </c>
      <c r="C16" s="65">
        <v>62.2</v>
      </c>
      <c r="D16" s="31">
        <v>0.18</v>
      </c>
      <c r="E16" s="31">
        <v>0.08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0.08</v>
      </c>
      <c r="L16" s="31">
        <v>0</v>
      </c>
      <c r="M16" s="31">
        <v>0</v>
      </c>
      <c r="N16" s="7">
        <v>2E-3</v>
      </c>
      <c r="O16" s="119">
        <f t="shared" si="1"/>
        <v>37.457999999999998</v>
      </c>
      <c r="P16" s="65">
        <v>62.8</v>
      </c>
      <c r="Q16" s="31">
        <v>0.22</v>
      </c>
      <c r="R16" s="31">
        <v>0.12</v>
      </c>
      <c r="S16" s="31">
        <v>0.13</v>
      </c>
      <c r="T16" s="31">
        <v>0.1</v>
      </c>
      <c r="U16" s="31">
        <v>0.03</v>
      </c>
      <c r="V16" s="31">
        <v>0.02</v>
      </c>
      <c r="W16" s="31">
        <v>0.01</v>
      </c>
      <c r="X16" s="31">
        <v>0.12</v>
      </c>
      <c r="Y16" s="31">
        <v>1.4999999999999999E-2</v>
      </c>
      <c r="Z16" s="31">
        <v>0.01</v>
      </c>
      <c r="AA16" s="32">
        <v>0</v>
      </c>
      <c r="AB16" s="119">
        <f t="shared" si="2"/>
        <v>36.425000000000004</v>
      </c>
      <c r="AC16" s="30">
        <f t="shared" si="3"/>
        <v>62.5</v>
      </c>
      <c r="AD16" s="30">
        <f t="shared" si="4"/>
        <v>0.2</v>
      </c>
      <c r="AE16" s="30">
        <f t="shared" si="5"/>
        <v>0.1</v>
      </c>
      <c r="AF16" s="30">
        <f t="shared" si="6"/>
        <v>6.5000000000000002E-2</v>
      </c>
      <c r="AG16" s="30">
        <f t="shared" si="7"/>
        <v>0.05</v>
      </c>
      <c r="AH16" s="30">
        <f t="shared" si="8"/>
        <v>1.4999999999999999E-2</v>
      </c>
      <c r="AI16" s="30">
        <f t="shared" si="9"/>
        <v>0.01</v>
      </c>
      <c r="AJ16" s="30">
        <f t="shared" si="10"/>
        <v>5.0000000000000001E-3</v>
      </c>
      <c r="AK16" s="30">
        <f t="shared" si="11"/>
        <v>0.1</v>
      </c>
      <c r="AL16" s="30">
        <f t="shared" si="12"/>
        <v>7.4999999999999997E-3</v>
      </c>
      <c r="AM16" s="30">
        <f t="shared" si="13"/>
        <v>5.0000000000000001E-3</v>
      </c>
      <c r="AN16" s="30">
        <f t="shared" si="14"/>
        <v>1E-3</v>
      </c>
      <c r="AO16" s="30">
        <f t="shared" si="15"/>
        <v>36.941500000000005</v>
      </c>
      <c r="AP16" s="30"/>
    </row>
    <row r="17" spans="1:42" x14ac:dyDescent="0.3">
      <c r="A17" s="20">
        <v>15</v>
      </c>
      <c r="B17" s="8" t="s">
        <v>586</v>
      </c>
      <c r="C17" s="60">
        <v>63.5</v>
      </c>
      <c r="D17" s="14">
        <v>1.3</v>
      </c>
      <c r="E17" s="14">
        <v>0.18</v>
      </c>
      <c r="F17" s="14">
        <v>0</v>
      </c>
      <c r="G17" s="14">
        <v>0</v>
      </c>
      <c r="H17" s="14">
        <v>0.55000000000000004</v>
      </c>
      <c r="I17" s="14">
        <v>0</v>
      </c>
      <c r="J17" s="14">
        <v>0</v>
      </c>
      <c r="K17" s="14">
        <v>0.04</v>
      </c>
      <c r="L17" s="14">
        <v>0</v>
      </c>
      <c r="M17" s="14">
        <v>0</v>
      </c>
      <c r="N17" s="67">
        <v>0</v>
      </c>
      <c r="O17" s="119">
        <f t="shared" si="1"/>
        <v>34.429999999999993</v>
      </c>
      <c r="P17" s="60">
        <v>63.9</v>
      </c>
      <c r="Q17" s="14">
        <v>1.5</v>
      </c>
      <c r="R17" s="14">
        <v>0.24</v>
      </c>
      <c r="S17" s="14">
        <v>0.13</v>
      </c>
      <c r="T17" s="14">
        <v>0.1</v>
      </c>
      <c r="U17" s="14">
        <v>0.65</v>
      </c>
      <c r="V17" s="14">
        <v>0.02</v>
      </c>
      <c r="W17" s="14">
        <v>0.01</v>
      </c>
      <c r="X17" s="14">
        <v>0.1</v>
      </c>
      <c r="Y17" s="14">
        <v>1.4999999999999999E-2</v>
      </c>
      <c r="Z17" s="14">
        <v>0.01</v>
      </c>
      <c r="AA17" s="49">
        <v>0</v>
      </c>
      <c r="AB17" s="119">
        <f t="shared" si="2"/>
        <v>33.325000000000003</v>
      </c>
      <c r="AC17" s="30">
        <f t="shared" si="3"/>
        <v>63.7</v>
      </c>
      <c r="AD17" s="30">
        <f t="shared" si="4"/>
        <v>1.4</v>
      </c>
      <c r="AE17" s="30">
        <f t="shared" si="5"/>
        <v>0.21</v>
      </c>
      <c r="AF17" s="30">
        <f t="shared" si="6"/>
        <v>6.5000000000000002E-2</v>
      </c>
      <c r="AG17" s="30">
        <f t="shared" si="7"/>
        <v>0.05</v>
      </c>
      <c r="AH17" s="30">
        <f t="shared" si="8"/>
        <v>0.60000000000000009</v>
      </c>
      <c r="AI17" s="30">
        <f t="shared" si="9"/>
        <v>0.01</v>
      </c>
      <c r="AJ17" s="30">
        <f t="shared" si="10"/>
        <v>5.0000000000000001E-3</v>
      </c>
      <c r="AK17" s="30">
        <f t="shared" si="11"/>
        <v>7.0000000000000007E-2</v>
      </c>
      <c r="AL17" s="30">
        <f t="shared" si="12"/>
        <v>7.4999999999999997E-3</v>
      </c>
      <c r="AM17" s="30">
        <f t="shared" si="13"/>
        <v>5.0000000000000001E-3</v>
      </c>
      <c r="AN17" s="30">
        <f t="shared" si="14"/>
        <v>0</v>
      </c>
      <c r="AO17" s="30">
        <f t="shared" si="15"/>
        <v>33.877499999999998</v>
      </c>
      <c r="AP17" s="30"/>
    </row>
    <row r="18" spans="1:42" x14ac:dyDescent="0.3">
      <c r="A18" s="50">
        <v>16</v>
      </c>
      <c r="B18" s="4" t="s">
        <v>587</v>
      </c>
      <c r="C18" s="65">
        <v>64.2</v>
      </c>
      <c r="D18" s="31">
        <v>1.3</v>
      </c>
      <c r="E18" s="31">
        <v>0.18</v>
      </c>
      <c r="F18" s="31">
        <v>0</v>
      </c>
      <c r="G18" s="31">
        <v>0</v>
      </c>
      <c r="H18" s="31">
        <v>0.85</v>
      </c>
      <c r="I18" s="31">
        <v>0</v>
      </c>
      <c r="J18" s="31">
        <v>0</v>
      </c>
      <c r="K18" s="31">
        <v>0.04</v>
      </c>
      <c r="L18" s="31">
        <v>0</v>
      </c>
      <c r="M18" s="31">
        <v>0</v>
      </c>
      <c r="N18" s="7">
        <v>0</v>
      </c>
      <c r="O18" s="119">
        <f t="shared" si="1"/>
        <v>33.429999999999993</v>
      </c>
      <c r="P18" s="65">
        <v>64.8</v>
      </c>
      <c r="Q18" s="31">
        <v>1.6</v>
      </c>
      <c r="R18" s="31">
        <v>0.24</v>
      </c>
      <c r="S18" s="31">
        <v>0.14000000000000001</v>
      </c>
      <c r="T18" s="31">
        <v>0.1</v>
      </c>
      <c r="U18" s="31">
        <v>0.95</v>
      </c>
      <c r="V18" s="31">
        <v>0.02</v>
      </c>
      <c r="W18" s="31">
        <v>0.01</v>
      </c>
      <c r="X18" s="31">
        <v>0.1</v>
      </c>
      <c r="Y18" s="31">
        <v>1.4999999999999999E-2</v>
      </c>
      <c r="Z18" s="31">
        <v>0.01</v>
      </c>
      <c r="AA18" s="32">
        <v>0</v>
      </c>
      <c r="AB18" s="119">
        <f t="shared" si="2"/>
        <v>32.015000000000015</v>
      </c>
      <c r="AC18" s="30">
        <f t="shared" si="3"/>
        <v>64.5</v>
      </c>
      <c r="AD18" s="30">
        <f t="shared" si="4"/>
        <v>1.4500000000000002</v>
      </c>
      <c r="AE18" s="30">
        <f t="shared" si="5"/>
        <v>0.21</v>
      </c>
      <c r="AF18" s="30">
        <f t="shared" si="6"/>
        <v>7.0000000000000007E-2</v>
      </c>
      <c r="AG18" s="30">
        <f t="shared" si="7"/>
        <v>0.05</v>
      </c>
      <c r="AH18" s="30">
        <f t="shared" si="8"/>
        <v>0.89999999999999991</v>
      </c>
      <c r="AI18" s="30">
        <f t="shared" si="9"/>
        <v>0.01</v>
      </c>
      <c r="AJ18" s="30">
        <f t="shared" si="10"/>
        <v>5.0000000000000001E-3</v>
      </c>
      <c r="AK18" s="30">
        <f t="shared" si="11"/>
        <v>7.0000000000000007E-2</v>
      </c>
      <c r="AL18" s="30">
        <f t="shared" si="12"/>
        <v>7.4999999999999997E-3</v>
      </c>
      <c r="AM18" s="30">
        <f t="shared" si="13"/>
        <v>5.0000000000000001E-3</v>
      </c>
      <c r="AN18" s="30">
        <f t="shared" si="14"/>
        <v>0</v>
      </c>
      <c r="AO18" s="30">
        <f t="shared" si="15"/>
        <v>32.722500000000004</v>
      </c>
      <c r="AP18" s="30"/>
    </row>
    <row r="19" spans="1:42" x14ac:dyDescent="0.3">
      <c r="A19" s="20">
        <v>17</v>
      </c>
      <c r="B19" s="8" t="s">
        <v>588</v>
      </c>
      <c r="C19" s="60">
        <v>66.5</v>
      </c>
      <c r="D19" s="14">
        <v>0.5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0.9</v>
      </c>
      <c r="K19" s="14">
        <v>0</v>
      </c>
      <c r="L19" s="14">
        <v>0</v>
      </c>
      <c r="M19" s="14">
        <v>0</v>
      </c>
      <c r="N19" s="67">
        <v>0</v>
      </c>
      <c r="O19" s="119">
        <f t="shared" si="1"/>
        <v>32.099999999999994</v>
      </c>
      <c r="P19" s="60">
        <v>67.2</v>
      </c>
      <c r="Q19" s="14">
        <v>0.75</v>
      </c>
      <c r="R19" s="14">
        <v>0.05</v>
      </c>
      <c r="S19" s="14">
        <v>0.05</v>
      </c>
      <c r="T19" s="14">
        <v>0.05</v>
      </c>
      <c r="U19" s="14">
        <v>0.02</v>
      </c>
      <c r="V19" s="14">
        <v>0.02</v>
      </c>
      <c r="W19" s="14">
        <v>1.1000000000000001</v>
      </c>
      <c r="X19" s="14">
        <v>0.02</v>
      </c>
      <c r="Y19" s="14">
        <v>1.4999999999999999E-2</v>
      </c>
      <c r="Z19" s="14">
        <v>0.01</v>
      </c>
      <c r="AA19" s="49">
        <v>0</v>
      </c>
      <c r="AB19" s="119">
        <f t="shared" si="2"/>
        <v>30.715000000000018</v>
      </c>
      <c r="AC19" s="30">
        <f t="shared" si="3"/>
        <v>66.849999999999994</v>
      </c>
      <c r="AD19" s="30">
        <f t="shared" ref="AD19:AD32" si="16">AVERAGE(D19,Q19)</f>
        <v>0.625</v>
      </c>
      <c r="AE19" s="30">
        <f t="shared" ref="AE19:AE32" si="17">AVERAGE(E19,R19)</f>
        <v>2.5000000000000001E-2</v>
      </c>
      <c r="AF19" s="30">
        <f t="shared" ref="AF19:AF32" si="18">AVERAGE(F19,S19)</f>
        <v>2.5000000000000001E-2</v>
      </c>
      <c r="AG19" s="30">
        <f t="shared" ref="AG19:AG32" si="19">AVERAGE(G19,T19)</f>
        <v>2.5000000000000001E-2</v>
      </c>
      <c r="AH19" s="30">
        <f t="shared" ref="AH19:AH32" si="20">AVERAGE(H19,U19)</f>
        <v>0.01</v>
      </c>
      <c r="AI19" s="30">
        <f t="shared" ref="AI19:AI32" si="21">AVERAGE(I19,V19)</f>
        <v>0.01</v>
      </c>
      <c r="AJ19" s="30">
        <f t="shared" ref="AJ19:AJ32" si="22">AVERAGE(J19,W19)</f>
        <v>1</v>
      </c>
      <c r="AK19" s="30">
        <f t="shared" ref="AK19:AK32" si="23">AVERAGE(K19,X19)</f>
        <v>0.01</v>
      </c>
      <c r="AL19" s="30">
        <f t="shared" ref="AL19:AL32" si="24">AVERAGE(L19,Y19)</f>
        <v>7.4999999999999997E-3</v>
      </c>
      <c r="AM19" s="30">
        <f t="shared" ref="AM19:AM32" si="25">AVERAGE(M19,Z19)</f>
        <v>5.0000000000000001E-3</v>
      </c>
      <c r="AN19" s="30">
        <f t="shared" ref="AN19:AN32" si="26">AVERAGE(N19,AA19)</f>
        <v>0</v>
      </c>
      <c r="AO19" s="30">
        <f t="shared" si="15"/>
        <v>31.407500000000006</v>
      </c>
      <c r="AP19" s="30"/>
    </row>
    <row r="20" spans="1:42" x14ac:dyDescent="0.3">
      <c r="A20" s="50">
        <v>18</v>
      </c>
      <c r="B20" s="4" t="s">
        <v>589</v>
      </c>
      <c r="C20" s="65">
        <v>62.2</v>
      </c>
      <c r="D20" s="31">
        <v>0.18</v>
      </c>
      <c r="E20" s="31">
        <v>0</v>
      </c>
      <c r="F20" s="31">
        <v>0.15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7">
        <v>0.08</v>
      </c>
      <c r="O20" s="119">
        <f t="shared" si="1"/>
        <v>37.39</v>
      </c>
      <c r="P20" s="65">
        <v>62.7</v>
      </c>
      <c r="Q20" s="31">
        <v>0.24</v>
      </c>
      <c r="R20" s="31">
        <v>0.2</v>
      </c>
      <c r="S20" s="31">
        <v>0.3</v>
      </c>
      <c r="T20" s="31">
        <v>0.05</v>
      </c>
      <c r="U20" s="31">
        <v>0.03</v>
      </c>
      <c r="V20" s="31">
        <v>0.02</v>
      </c>
      <c r="W20" s="31">
        <v>0</v>
      </c>
      <c r="X20" s="31">
        <v>0.02</v>
      </c>
      <c r="Y20" s="31">
        <v>1.4999999999999999E-2</v>
      </c>
      <c r="Z20" s="31">
        <v>0.01</v>
      </c>
      <c r="AA20" s="32">
        <v>0.12</v>
      </c>
      <c r="AB20" s="119">
        <f t="shared" si="2"/>
        <v>36.294999999999995</v>
      </c>
      <c r="AC20" s="30">
        <f t="shared" si="3"/>
        <v>62.45</v>
      </c>
      <c r="AD20" s="30">
        <f t="shared" si="16"/>
        <v>0.21</v>
      </c>
      <c r="AE20" s="30">
        <f t="shared" si="17"/>
        <v>0.1</v>
      </c>
      <c r="AF20" s="30">
        <f t="shared" si="18"/>
        <v>0.22499999999999998</v>
      </c>
      <c r="AG20" s="30">
        <f t="shared" si="19"/>
        <v>2.5000000000000001E-2</v>
      </c>
      <c r="AH20" s="30">
        <f t="shared" si="20"/>
        <v>1.4999999999999999E-2</v>
      </c>
      <c r="AI20" s="30">
        <f t="shared" si="21"/>
        <v>0.01</v>
      </c>
      <c r="AJ20" s="30">
        <f t="shared" si="22"/>
        <v>0</v>
      </c>
      <c r="AK20" s="30">
        <f t="shared" si="23"/>
        <v>0.01</v>
      </c>
      <c r="AL20" s="30">
        <f t="shared" si="24"/>
        <v>7.4999999999999997E-3</v>
      </c>
      <c r="AM20" s="30">
        <f t="shared" si="25"/>
        <v>5.0000000000000001E-3</v>
      </c>
      <c r="AN20" s="30">
        <f t="shared" si="26"/>
        <v>0.1</v>
      </c>
      <c r="AO20" s="30">
        <f t="shared" si="15"/>
        <v>36.842500000000001</v>
      </c>
      <c r="AP20" s="30"/>
    </row>
    <row r="21" spans="1:42" x14ac:dyDescent="0.3">
      <c r="A21" s="20">
        <v>19</v>
      </c>
      <c r="B21" s="8" t="s">
        <v>590</v>
      </c>
      <c r="C21" s="60">
        <v>64.7</v>
      </c>
      <c r="D21" s="14">
        <v>0.4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0.15</v>
      </c>
      <c r="K21" s="14">
        <v>0.05</v>
      </c>
      <c r="L21" s="14">
        <v>0</v>
      </c>
      <c r="M21" s="14">
        <v>0</v>
      </c>
      <c r="N21" s="67">
        <v>0</v>
      </c>
      <c r="O21" s="119">
        <f t="shared" si="1"/>
        <v>34.699999999999989</v>
      </c>
      <c r="P21" s="60">
        <v>65.3</v>
      </c>
      <c r="Q21" s="14">
        <v>0.6</v>
      </c>
      <c r="R21" s="14">
        <v>0.2</v>
      </c>
      <c r="S21" s="14">
        <v>0.1</v>
      </c>
      <c r="T21" s="14">
        <v>0.05</v>
      </c>
      <c r="U21" s="14">
        <v>0.25</v>
      </c>
      <c r="V21" s="14">
        <v>0.02</v>
      </c>
      <c r="W21" s="14">
        <v>0.25</v>
      </c>
      <c r="X21" s="14">
        <v>0.08</v>
      </c>
      <c r="Y21" s="14">
        <v>0</v>
      </c>
      <c r="Z21" s="14">
        <v>0.01</v>
      </c>
      <c r="AA21" s="49">
        <v>2E-3</v>
      </c>
      <c r="AB21" s="119">
        <f t="shared" si="2"/>
        <v>33.138000000000019</v>
      </c>
      <c r="AC21" s="30">
        <f t="shared" si="3"/>
        <v>65</v>
      </c>
      <c r="AD21" s="30">
        <f t="shared" si="16"/>
        <v>0.5</v>
      </c>
      <c r="AE21" s="30">
        <f t="shared" si="17"/>
        <v>0.1</v>
      </c>
      <c r="AF21" s="30">
        <f t="shared" si="18"/>
        <v>0.05</v>
      </c>
      <c r="AG21" s="30">
        <f t="shared" si="19"/>
        <v>2.5000000000000001E-2</v>
      </c>
      <c r="AH21" s="30">
        <f t="shared" si="20"/>
        <v>0.125</v>
      </c>
      <c r="AI21" s="30">
        <f t="shared" si="21"/>
        <v>0.01</v>
      </c>
      <c r="AJ21" s="30">
        <f t="shared" si="22"/>
        <v>0.2</v>
      </c>
      <c r="AK21" s="30">
        <f t="shared" si="23"/>
        <v>6.5000000000000002E-2</v>
      </c>
      <c r="AL21" s="30">
        <f t="shared" si="24"/>
        <v>0</v>
      </c>
      <c r="AM21" s="30">
        <f t="shared" si="25"/>
        <v>5.0000000000000001E-3</v>
      </c>
      <c r="AN21" s="30">
        <f t="shared" si="26"/>
        <v>1E-3</v>
      </c>
      <c r="AO21" s="30">
        <f t="shared" si="15"/>
        <v>33.919000000000004</v>
      </c>
      <c r="AP21" s="30"/>
    </row>
    <row r="22" spans="1:42" x14ac:dyDescent="0.3">
      <c r="A22" s="50">
        <v>21</v>
      </c>
      <c r="B22" s="4" t="s">
        <v>591</v>
      </c>
      <c r="C22" s="65">
        <v>60.6</v>
      </c>
      <c r="D22" s="31">
        <v>2.8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7">
        <v>0</v>
      </c>
      <c r="O22" s="119">
        <f t="shared" si="1"/>
        <v>36.6</v>
      </c>
      <c r="P22" s="65">
        <v>61</v>
      </c>
      <c r="Q22" s="31">
        <v>3</v>
      </c>
      <c r="R22" s="31">
        <v>0.23</v>
      </c>
      <c r="S22" s="31">
        <v>0.3</v>
      </c>
      <c r="T22" s="31">
        <v>0.2</v>
      </c>
      <c r="U22" s="31">
        <v>0.03</v>
      </c>
      <c r="V22" s="31">
        <v>0.02</v>
      </c>
      <c r="W22" s="31">
        <v>5.0000000000000001E-3</v>
      </c>
      <c r="X22" s="31">
        <v>0.02</v>
      </c>
      <c r="Y22" s="31">
        <v>1.4999999999999999E-2</v>
      </c>
      <c r="Z22" s="31">
        <v>0.01</v>
      </c>
      <c r="AA22" s="32">
        <v>0</v>
      </c>
      <c r="AB22" s="119">
        <f t="shared" si="2"/>
        <v>35.17</v>
      </c>
      <c r="AC22" s="30">
        <f t="shared" si="3"/>
        <v>60.8</v>
      </c>
      <c r="AD22" s="30">
        <f t="shared" si="16"/>
        <v>2.9</v>
      </c>
      <c r="AE22" s="30">
        <f t="shared" si="17"/>
        <v>0.115</v>
      </c>
      <c r="AF22" s="30">
        <f t="shared" si="18"/>
        <v>0.15</v>
      </c>
      <c r="AG22" s="30">
        <f t="shared" si="19"/>
        <v>0.1</v>
      </c>
      <c r="AH22" s="30">
        <f t="shared" si="20"/>
        <v>1.4999999999999999E-2</v>
      </c>
      <c r="AI22" s="30">
        <f t="shared" si="21"/>
        <v>0.01</v>
      </c>
      <c r="AJ22" s="30">
        <f t="shared" si="22"/>
        <v>2.5000000000000001E-3</v>
      </c>
      <c r="AK22" s="30">
        <f t="shared" si="23"/>
        <v>0.01</v>
      </c>
      <c r="AL22" s="30">
        <f t="shared" si="24"/>
        <v>7.4999999999999997E-3</v>
      </c>
      <c r="AM22" s="30">
        <f t="shared" si="25"/>
        <v>5.0000000000000001E-3</v>
      </c>
      <c r="AN22" s="30">
        <f t="shared" si="26"/>
        <v>0</v>
      </c>
      <c r="AO22" s="30">
        <f t="shared" si="15"/>
        <v>35.885000000000005</v>
      </c>
      <c r="AP22" s="30"/>
    </row>
    <row r="23" spans="1:42" x14ac:dyDescent="0.3">
      <c r="A23" s="20">
        <v>22</v>
      </c>
      <c r="B23" s="8" t="s">
        <v>663</v>
      </c>
      <c r="C23" s="60">
        <v>59.4</v>
      </c>
      <c r="D23" s="14">
        <v>0.6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67">
        <v>0</v>
      </c>
      <c r="O23" s="119">
        <f t="shared" si="1"/>
        <v>40</v>
      </c>
      <c r="P23" s="60">
        <v>61</v>
      </c>
      <c r="Q23" s="14">
        <v>0.8</v>
      </c>
      <c r="R23" s="14">
        <v>0.23</v>
      </c>
      <c r="S23" s="14">
        <v>0.23</v>
      </c>
      <c r="T23" s="14">
        <v>0.2</v>
      </c>
      <c r="U23" s="14">
        <v>0.03</v>
      </c>
      <c r="V23" s="14">
        <v>0.02</v>
      </c>
      <c r="W23" s="14">
        <v>0.01</v>
      </c>
      <c r="X23" s="14">
        <v>0.02</v>
      </c>
      <c r="Y23" s="14">
        <v>1.4999999999999999E-2</v>
      </c>
      <c r="Z23" s="14">
        <v>0.01</v>
      </c>
      <c r="AA23" s="49">
        <v>0</v>
      </c>
      <c r="AB23" s="119">
        <f t="shared" si="2"/>
        <v>37.435000000000002</v>
      </c>
      <c r="AC23" s="30">
        <f t="shared" si="3"/>
        <v>60.2</v>
      </c>
      <c r="AD23" s="30">
        <f t="shared" si="16"/>
        <v>0.7</v>
      </c>
      <c r="AE23" s="30">
        <f t="shared" si="17"/>
        <v>0.115</v>
      </c>
      <c r="AF23" s="30">
        <f t="shared" si="18"/>
        <v>0.115</v>
      </c>
      <c r="AG23" s="30">
        <f t="shared" si="19"/>
        <v>0.1</v>
      </c>
      <c r="AH23" s="30">
        <f t="shared" si="20"/>
        <v>1.4999999999999999E-2</v>
      </c>
      <c r="AI23" s="30">
        <f t="shared" si="21"/>
        <v>0.01</v>
      </c>
      <c r="AJ23" s="30">
        <f t="shared" si="22"/>
        <v>5.0000000000000001E-3</v>
      </c>
      <c r="AK23" s="30">
        <f t="shared" si="23"/>
        <v>0.01</v>
      </c>
      <c r="AL23" s="30">
        <f t="shared" si="24"/>
        <v>7.4999999999999997E-3</v>
      </c>
      <c r="AM23" s="30">
        <f t="shared" si="25"/>
        <v>5.0000000000000001E-3</v>
      </c>
      <c r="AN23" s="30">
        <f t="shared" si="26"/>
        <v>0</v>
      </c>
      <c r="AO23" s="30">
        <f t="shared" si="15"/>
        <v>38.717500000000001</v>
      </c>
      <c r="AP23" s="30"/>
    </row>
    <row r="24" spans="1:42" x14ac:dyDescent="0.3">
      <c r="A24" s="50">
        <v>23</v>
      </c>
      <c r="B24" s="10" t="s">
        <v>592</v>
      </c>
      <c r="C24" s="65">
        <v>60.2</v>
      </c>
      <c r="D24" s="31">
        <v>0</v>
      </c>
      <c r="E24" s="31">
        <v>0.8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7">
        <v>0</v>
      </c>
      <c r="O24" s="119">
        <f t="shared" si="1"/>
        <v>39</v>
      </c>
      <c r="P24" s="65">
        <v>60.6</v>
      </c>
      <c r="Q24" s="31">
        <v>0.22</v>
      </c>
      <c r="R24" s="31">
        <v>0.9</v>
      </c>
      <c r="S24" s="31">
        <v>0.13</v>
      </c>
      <c r="T24" s="31">
        <v>0.1</v>
      </c>
      <c r="U24" s="31">
        <v>0.03</v>
      </c>
      <c r="V24" s="31">
        <v>0.02</v>
      </c>
      <c r="W24" s="31">
        <v>0.01</v>
      </c>
      <c r="X24" s="31">
        <v>0.02</v>
      </c>
      <c r="Y24" s="31">
        <v>1.4999999999999999E-2</v>
      </c>
      <c r="Z24" s="31">
        <v>0.01</v>
      </c>
      <c r="AA24" s="32">
        <v>0</v>
      </c>
      <c r="AB24" s="119">
        <f t="shared" si="2"/>
        <v>37.944999999999993</v>
      </c>
      <c r="AC24" s="30">
        <f t="shared" si="3"/>
        <v>60.400000000000006</v>
      </c>
      <c r="AD24" s="30">
        <f t="shared" si="16"/>
        <v>0.11</v>
      </c>
      <c r="AE24" s="30">
        <f t="shared" si="17"/>
        <v>0.85000000000000009</v>
      </c>
      <c r="AF24" s="30">
        <f t="shared" si="18"/>
        <v>6.5000000000000002E-2</v>
      </c>
      <c r="AG24" s="30">
        <f t="shared" si="19"/>
        <v>0.05</v>
      </c>
      <c r="AH24" s="30">
        <f t="shared" si="20"/>
        <v>1.4999999999999999E-2</v>
      </c>
      <c r="AI24" s="30">
        <f t="shared" si="21"/>
        <v>0.01</v>
      </c>
      <c r="AJ24" s="30">
        <f t="shared" si="22"/>
        <v>5.0000000000000001E-3</v>
      </c>
      <c r="AK24" s="30">
        <f t="shared" si="23"/>
        <v>0.01</v>
      </c>
      <c r="AL24" s="30">
        <f t="shared" si="24"/>
        <v>7.4999999999999997E-3</v>
      </c>
      <c r="AM24" s="30">
        <f t="shared" si="25"/>
        <v>5.0000000000000001E-3</v>
      </c>
      <c r="AN24" s="30">
        <f t="shared" si="26"/>
        <v>0</v>
      </c>
      <c r="AO24" s="30">
        <f t="shared" si="15"/>
        <v>38.472499999999997</v>
      </c>
      <c r="AP24" s="30"/>
    </row>
    <row r="25" spans="1:42" x14ac:dyDescent="0.3">
      <c r="A25" s="20">
        <v>24</v>
      </c>
      <c r="B25" s="8" t="s">
        <v>664</v>
      </c>
      <c r="C25" s="60">
        <v>57.8</v>
      </c>
      <c r="D25" s="14">
        <v>0.5</v>
      </c>
      <c r="E25" s="14">
        <v>0</v>
      </c>
      <c r="F25" s="14">
        <v>0</v>
      </c>
      <c r="G25" s="14">
        <v>0</v>
      </c>
      <c r="H25" s="14">
        <v>1.55</v>
      </c>
      <c r="I25" s="14">
        <v>2.1</v>
      </c>
      <c r="J25" s="14">
        <v>0.6</v>
      </c>
      <c r="K25" s="14">
        <v>0</v>
      </c>
      <c r="L25" s="14">
        <v>0</v>
      </c>
      <c r="M25" s="14">
        <v>0</v>
      </c>
      <c r="N25" s="67">
        <v>0</v>
      </c>
      <c r="O25" s="119">
        <f t="shared" si="1"/>
        <v>37.450000000000003</v>
      </c>
      <c r="P25" s="60">
        <v>58.2</v>
      </c>
      <c r="Q25" s="14">
        <v>0.7</v>
      </c>
      <c r="R25" s="14">
        <v>0.2</v>
      </c>
      <c r="S25" s="14">
        <v>0.2</v>
      </c>
      <c r="T25" s="14">
        <v>0.2</v>
      </c>
      <c r="U25" s="14">
        <v>1.65</v>
      </c>
      <c r="V25" s="14">
        <v>2.2000000000000002</v>
      </c>
      <c r="W25" s="14">
        <v>0.9</v>
      </c>
      <c r="X25" s="14">
        <v>0.02</v>
      </c>
      <c r="Y25" s="14">
        <v>1.4999999999999999E-2</v>
      </c>
      <c r="Z25" s="14">
        <v>0.01</v>
      </c>
      <c r="AA25" s="49">
        <v>0</v>
      </c>
      <c r="AB25" s="119">
        <f t="shared" si="2"/>
        <v>35.704999999999984</v>
      </c>
      <c r="AC25" s="30">
        <f t="shared" si="3"/>
        <v>58</v>
      </c>
      <c r="AD25" s="30">
        <f t="shared" si="16"/>
        <v>0.6</v>
      </c>
      <c r="AE25" s="30">
        <f t="shared" si="17"/>
        <v>0.1</v>
      </c>
      <c r="AF25" s="30">
        <f t="shared" si="18"/>
        <v>0.1</v>
      </c>
      <c r="AG25" s="30">
        <f t="shared" si="19"/>
        <v>0.1</v>
      </c>
      <c r="AH25" s="30">
        <f t="shared" si="20"/>
        <v>1.6</v>
      </c>
      <c r="AI25" s="30">
        <f t="shared" si="21"/>
        <v>2.1500000000000004</v>
      </c>
      <c r="AJ25" s="30">
        <f t="shared" si="22"/>
        <v>0.75</v>
      </c>
      <c r="AK25" s="30">
        <f t="shared" si="23"/>
        <v>0.01</v>
      </c>
      <c r="AL25" s="30">
        <f t="shared" si="24"/>
        <v>7.4999999999999997E-3</v>
      </c>
      <c r="AM25" s="30">
        <f t="shared" si="25"/>
        <v>5.0000000000000001E-3</v>
      </c>
      <c r="AN25" s="30">
        <f t="shared" si="26"/>
        <v>0</v>
      </c>
      <c r="AO25" s="30">
        <f t="shared" si="15"/>
        <v>36.577499999999993</v>
      </c>
      <c r="AP25" s="30"/>
    </row>
    <row r="26" spans="1:42" x14ac:dyDescent="0.3">
      <c r="A26" s="50">
        <v>25</v>
      </c>
      <c r="B26" s="4" t="s">
        <v>665</v>
      </c>
      <c r="C26" s="65">
        <v>59.8</v>
      </c>
      <c r="D26" s="31">
        <v>1.8</v>
      </c>
      <c r="E26" s="31">
        <v>0.6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7">
        <v>0</v>
      </c>
      <c r="O26" s="119">
        <f t="shared" si="1"/>
        <v>37.800000000000004</v>
      </c>
      <c r="P26" s="65">
        <v>60.4</v>
      </c>
      <c r="Q26" s="31">
        <v>2.1</v>
      </c>
      <c r="R26" s="31">
        <v>0.7</v>
      </c>
      <c r="S26" s="31">
        <v>0.1</v>
      </c>
      <c r="T26" s="31">
        <v>0.1</v>
      </c>
      <c r="U26" s="31">
        <v>0.05</v>
      </c>
      <c r="V26" s="31">
        <v>0.02</v>
      </c>
      <c r="W26" s="31">
        <v>0.01</v>
      </c>
      <c r="X26" s="31">
        <v>0.02</v>
      </c>
      <c r="Y26" s="31">
        <v>0.01</v>
      </c>
      <c r="Z26" s="31">
        <v>0.01</v>
      </c>
      <c r="AA26" s="32">
        <v>0</v>
      </c>
      <c r="AB26" s="119">
        <f t="shared" si="2"/>
        <v>36.479999999999997</v>
      </c>
      <c r="AC26" s="30">
        <f t="shared" si="3"/>
        <v>60.099999999999994</v>
      </c>
      <c r="AD26" s="30">
        <f t="shared" si="16"/>
        <v>1.9500000000000002</v>
      </c>
      <c r="AE26" s="30">
        <f t="shared" si="17"/>
        <v>0.64999999999999991</v>
      </c>
      <c r="AF26" s="30">
        <f t="shared" si="18"/>
        <v>0.05</v>
      </c>
      <c r="AG26" s="30">
        <f t="shared" si="19"/>
        <v>0.05</v>
      </c>
      <c r="AH26" s="30">
        <f t="shared" si="20"/>
        <v>2.5000000000000001E-2</v>
      </c>
      <c r="AI26" s="30">
        <f t="shared" si="21"/>
        <v>0.01</v>
      </c>
      <c r="AJ26" s="30">
        <f t="shared" si="22"/>
        <v>5.0000000000000001E-3</v>
      </c>
      <c r="AK26" s="30">
        <f t="shared" si="23"/>
        <v>0.01</v>
      </c>
      <c r="AL26" s="30">
        <f t="shared" si="24"/>
        <v>5.0000000000000001E-3</v>
      </c>
      <c r="AM26" s="30">
        <f t="shared" si="25"/>
        <v>5.0000000000000001E-3</v>
      </c>
      <c r="AN26" s="30">
        <f t="shared" si="26"/>
        <v>0</v>
      </c>
      <c r="AO26" s="30">
        <f t="shared" si="15"/>
        <v>37.14</v>
      </c>
      <c r="AP26" s="30"/>
    </row>
    <row r="27" spans="1:42" x14ac:dyDescent="0.3">
      <c r="A27" s="20">
        <v>28</v>
      </c>
      <c r="B27" s="8" t="s">
        <v>593</v>
      </c>
      <c r="C27" s="60">
        <v>58.2</v>
      </c>
      <c r="D27" s="14">
        <v>0.18</v>
      </c>
      <c r="E27" s="14">
        <v>0.26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67">
        <v>0</v>
      </c>
      <c r="O27" s="119">
        <f t="shared" si="1"/>
        <v>41.36</v>
      </c>
      <c r="P27" s="60">
        <v>58.5</v>
      </c>
      <c r="Q27" s="14">
        <v>0.22</v>
      </c>
      <c r="R27" s="14">
        <v>0.3</v>
      </c>
      <c r="S27" s="14">
        <v>0.14000000000000001</v>
      </c>
      <c r="T27" s="14">
        <v>0.1</v>
      </c>
      <c r="U27" s="14">
        <v>0.03</v>
      </c>
      <c r="V27" s="14">
        <v>0.01</v>
      </c>
      <c r="W27" s="14">
        <v>0.01</v>
      </c>
      <c r="X27" s="14">
        <v>0.02</v>
      </c>
      <c r="Y27" s="14">
        <v>0.01</v>
      </c>
      <c r="Z27" s="14">
        <v>0.01</v>
      </c>
      <c r="AA27" s="49">
        <v>0</v>
      </c>
      <c r="AB27" s="119">
        <f t="shared" si="2"/>
        <v>40.650000000000006</v>
      </c>
      <c r="AC27" s="30">
        <f t="shared" si="3"/>
        <v>58.35</v>
      </c>
      <c r="AD27" s="30">
        <f t="shared" si="16"/>
        <v>0.2</v>
      </c>
      <c r="AE27" s="30">
        <f t="shared" si="17"/>
        <v>0.28000000000000003</v>
      </c>
      <c r="AF27" s="30">
        <f t="shared" si="18"/>
        <v>7.0000000000000007E-2</v>
      </c>
      <c r="AG27" s="30">
        <f t="shared" si="19"/>
        <v>0.05</v>
      </c>
      <c r="AH27" s="30">
        <f t="shared" si="20"/>
        <v>1.4999999999999999E-2</v>
      </c>
      <c r="AI27" s="30">
        <f t="shared" si="21"/>
        <v>5.0000000000000001E-3</v>
      </c>
      <c r="AJ27" s="30">
        <f t="shared" si="22"/>
        <v>5.0000000000000001E-3</v>
      </c>
      <c r="AK27" s="30">
        <f t="shared" si="23"/>
        <v>0.01</v>
      </c>
      <c r="AL27" s="30">
        <f t="shared" si="24"/>
        <v>5.0000000000000001E-3</v>
      </c>
      <c r="AM27" s="30">
        <f t="shared" si="25"/>
        <v>5.0000000000000001E-3</v>
      </c>
      <c r="AN27" s="30">
        <f t="shared" si="26"/>
        <v>0</v>
      </c>
      <c r="AO27" s="30">
        <f t="shared" si="15"/>
        <v>41.005000000000003</v>
      </c>
      <c r="AP27" s="30"/>
    </row>
    <row r="28" spans="1:42" x14ac:dyDescent="0.3">
      <c r="A28" s="50">
        <v>30</v>
      </c>
      <c r="B28" s="4" t="s">
        <v>594</v>
      </c>
      <c r="C28" s="65">
        <v>59.6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7">
        <v>0</v>
      </c>
      <c r="O28" s="119">
        <f t="shared" si="1"/>
        <v>40.4</v>
      </c>
      <c r="P28" s="65">
        <v>61.2</v>
      </c>
      <c r="Q28" s="31">
        <v>0.05</v>
      </c>
      <c r="R28" s="31">
        <v>0.2</v>
      </c>
      <c r="S28" s="31">
        <v>0.2</v>
      </c>
      <c r="T28" s="31">
        <v>0.1</v>
      </c>
      <c r="U28" s="31">
        <v>0.03</v>
      </c>
      <c r="V28" s="31">
        <v>0.02</v>
      </c>
      <c r="W28" s="31">
        <v>0.01</v>
      </c>
      <c r="X28" s="31">
        <v>0.02</v>
      </c>
      <c r="Y28" s="31">
        <v>1.4999999999999999E-2</v>
      </c>
      <c r="Z28" s="31">
        <v>0.01</v>
      </c>
      <c r="AA28" s="32">
        <v>0</v>
      </c>
      <c r="AB28" s="119">
        <f t="shared" si="2"/>
        <v>38.144999999999989</v>
      </c>
      <c r="AC28" s="30">
        <f t="shared" si="3"/>
        <v>60.400000000000006</v>
      </c>
      <c r="AD28" s="30">
        <f t="shared" si="16"/>
        <v>2.5000000000000001E-2</v>
      </c>
      <c r="AE28" s="30">
        <f t="shared" si="17"/>
        <v>0.1</v>
      </c>
      <c r="AF28" s="30">
        <f t="shared" si="18"/>
        <v>0.1</v>
      </c>
      <c r="AG28" s="30">
        <f t="shared" si="19"/>
        <v>0.05</v>
      </c>
      <c r="AH28" s="30">
        <f t="shared" si="20"/>
        <v>1.4999999999999999E-2</v>
      </c>
      <c r="AI28" s="30">
        <f t="shared" si="21"/>
        <v>0.01</v>
      </c>
      <c r="AJ28" s="30">
        <f t="shared" si="22"/>
        <v>5.0000000000000001E-3</v>
      </c>
      <c r="AK28" s="30">
        <f t="shared" si="23"/>
        <v>0.01</v>
      </c>
      <c r="AL28" s="30">
        <f t="shared" si="24"/>
        <v>7.4999999999999997E-3</v>
      </c>
      <c r="AM28" s="30">
        <f t="shared" si="25"/>
        <v>5.0000000000000001E-3</v>
      </c>
      <c r="AN28" s="30">
        <f t="shared" si="26"/>
        <v>0</v>
      </c>
      <c r="AO28" s="30">
        <f t="shared" si="15"/>
        <v>39.272499999999994</v>
      </c>
      <c r="AP28" s="30"/>
    </row>
    <row r="29" spans="1:42" x14ac:dyDescent="0.3">
      <c r="A29" s="20">
        <v>31</v>
      </c>
      <c r="B29" s="8" t="s">
        <v>595</v>
      </c>
      <c r="C29" s="60">
        <v>62.4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67">
        <v>0</v>
      </c>
      <c r="O29" s="119">
        <f t="shared" si="1"/>
        <v>37.6</v>
      </c>
      <c r="P29" s="60">
        <v>62.8</v>
      </c>
      <c r="Q29" s="14">
        <v>0.13</v>
      </c>
      <c r="R29" s="14">
        <v>0.13</v>
      </c>
      <c r="S29" s="14">
        <v>0.13</v>
      </c>
      <c r="T29" s="14">
        <v>0.2</v>
      </c>
      <c r="U29" s="14">
        <v>0.03</v>
      </c>
      <c r="V29" s="14">
        <v>0.02</v>
      </c>
      <c r="W29" s="14">
        <v>0.01</v>
      </c>
      <c r="X29" s="14">
        <v>0.02</v>
      </c>
      <c r="Y29" s="14">
        <v>1.4999999999999999E-2</v>
      </c>
      <c r="Z29" s="14">
        <v>0.01</v>
      </c>
      <c r="AA29" s="49">
        <v>0</v>
      </c>
      <c r="AB29" s="119">
        <f t="shared" si="2"/>
        <v>36.504999999999988</v>
      </c>
      <c r="AC29" s="30">
        <f t="shared" si="3"/>
        <v>62.599999999999994</v>
      </c>
      <c r="AD29" s="30">
        <f t="shared" si="16"/>
        <v>6.5000000000000002E-2</v>
      </c>
      <c r="AE29" s="30">
        <f t="shared" si="17"/>
        <v>6.5000000000000002E-2</v>
      </c>
      <c r="AF29" s="30">
        <f t="shared" si="18"/>
        <v>6.5000000000000002E-2</v>
      </c>
      <c r="AG29" s="30">
        <f t="shared" si="19"/>
        <v>0.1</v>
      </c>
      <c r="AH29" s="30">
        <f t="shared" si="20"/>
        <v>1.4999999999999999E-2</v>
      </c>
      <c r="AI29" s="30">
        <f t="shared" si="21"/>
        <v>0.01</v>
      </c>
      <c r="AJ29" s="30">
        <f t="shared" si="22"/>
        <v>5.0000000000000001E-3</v>
      </c>
      <c r="AK29" s="30">
        <f t="shared" si="23"/>
        <v>0.01</v>
      </c>
      <c r="AL29" s="30">
        <f t="shared" si="24"/>
        <v>7.4999999999999997E-3</v>
      </c>
      <c r="AM29" s="30">
        <f t="shared" si="25"/>
        <v>5.0000000000000001E-3</v>
      </c>
      <c r="AN29" s="30">
        <f t="shared" si="26"/>
        <v>0</v>
      </c>
      <c r="AO29" s="30">
        <f t="shared" si="15"/>
        <v>37.052499999999995</v>
      </c>
      <c r="AP29" s="30"/>
    </row>
    <row r="30" spans="1:42" x14ac:dyDescent="0.3">
      <c r="A30" s="50">
        <v>32</v>
      </c>
      <c r="B30" s="4" t="s">
        <v>666</v>
      </c>
      <c r="C30" s="65">
        <v>58.5</v>
      </c>
      <c r="D30" s="31">
        <v>0.5</v>
      </c>
      <c r="E30" s="31">
        <v>0</v>
      </c>
      <c r="F30" s="31">
        <v>0.35</v>
      </c>
      <c r="G30" s="31">
        <v>0</v>
      </c>
      <c r="H30" s="31">
        <v>0.6</v>
      </c>
      <c r="I30" s="31">
        <v>1.1000000000000001</v>
      </c>
      <c r="J30" s="31">
        <v>0.4</v>
      </c>
      <c r="K30" s="31">
        <v>0</v>
      </c>
      <c r="L30" s="31">
        <v>0</v>
      </c>
      <c r="M30" s="31">
        <v>0</v>
      </c>
      <c r="N30" s="7">
        <v>0</v>
      </c>
      <c r="O30" s="119">
        <f t="shared" si="1"/>
        <v>38.549999999999997</v>
      </c>
      <c r="P30" s="65">
        <v>59.5</v>
      </c>
      <c r="Q30" s="31">
        <v>0.7</v>
      </c>
      <c r="R30" s="31">
        <v>0.4</v>
      </c>
      <c r="S30" s="31">
        <v>0.45</v>
      </c>
      <c r="T30" s="31">
        <v>0.4</v>
      </c>
      <c r="U30" s="31">
        <v>0.8</v>
      </c>
      <c r="V30" s="31">
        <v>1.3</v>
      </c>
      <c r="W30" s="31">
        <v>0.6</v>
      </c>
      <c r="X30" s="31">
        <v>0.02</v>
      </c>
      <c r="Y30" s="31">
        <v>1.4999999999999999E-2</v>
      </c>
      <c r="Z30" s="31">
        <v>0.01</v>
      </c>
      <c r="AA30" s="32">
        <v>0</v>
      </c>
      <c r="AB30" s="119">
        <f t="shared" si="2"/>
        <v>35.805000000000007</v>
      </c>
      <c r="AC30" s="30">
        <f t="shared" si="3"/>
        <v>59</v>
      </c>
      <c r="AD30" s="30">
        <f t="shared" si="16"/>
        <v>0.6</v>
      </c>
      <c r="AE30" s="30">
        <f t="shared" si="17"/>
        <v>0.2</v>
      </c>
      <c r="AF30" s="30">
        <f t="shared" si="18"/>
        <v>0.4</v>
      </c>
      <c r="AG30" s="30">
        <f t="shared" si="19"/>
        <v>0.2</v>
      </c>
      <c r="AH30" s="30">
        <f t="shared" si="20"/>
        <v>0.7</v>
      </c>
      <c r="AI30" s="30">
        <f t="shared" si="21"/>
        <v>1.2000000000000002</v>
      </c>
      <c r="AJ30" s="30">
        <f t="shared" si="22"/>
        <v>0.5</v>
      </c>
      <c r="AK30" s="30">
        <f t="shared" si="23"/>
        <v>0.01</v>
      </c>
      <c r="AL30" s="30">
        <f t="shared" si="24"/>
        <v>7.4999999999999997E-3</v>
      </c>
      <c r="AM30" s="30">
        <f t="shared" si="25"/>
        <v>5.0000000000000001E-3</v>
      </c>
      <c r="AN30" s="30">
        <f t="shared" si="26"/>
        <v>0</v>
      </c>
      <c r="AO30" s="30">
        <f t="shared" si="15"/>
        <v>37.177500000000002</v>
      </c>
      <c r="AP30" s="30"/>
    </row>
    <row r="31" spans="1:42" x14ac:dyDescent="0.3">
      <c r="A31" s="20">
        <v>34</v>
      </c>
      <c r="B31" s="8" t="s">
        <v>667</v>
      </c>
      <c r="C31" s="60">
        <v>59.4</v>
      </c>
      <c r="D31" s="14">
        <v>1.2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67">
        <v>0</v>
      </c>
      <c r="O31" s="119">
        <f t="shared" si="1"/>
        <v>39.4</v>
      </c>
      <c r="P31" s="60">
        <v>59.8</v>
      </c>
      <c r="Q31" s="14">
        <v>1.4</v>
      </c>
      <c r="R31" s="14">
        <v>0.2</v>
      </c>
      <c r="S31" s="14">
        <v>0.2</v>
      </c>
      <c r="T31" s="14">
        <v>0.2</v>
      </c>
      <c r="U31" s="14">
        <v>0.03</v>
      </c>
      <c r="V31" s="14">
        <v>0.02</v>
      </c>
      <c r="W31" s="14">
        <v>0.01</v>
      </c>
      <c r="X31" s="14">
        <v>0.02</v>
      </c>
      <c r="Y31" s="14">
        <v>1.4999999999999999E-2</v>
      </c>
      <c r="Z31" s="14">
        <v>0.01</v>
      </c>
      <c r="AA31" s="49">
        <v>0</v>
      </c>
      <c r="AB31" s="119">
        <f t="shared" si="2"/>
        <v>38.094999999999992</v>
      </c>
      <c r="AC31" s="30">
        <f t="shared" si="3"/>
        <v>59.599999999999994</v>
      </c>
      <c r="AD31" s="30">
        <f t="shared" si="16"/>
        <v>1.2999999999999998</v>
      </c>
      <c r="AE31" s="30">
        <f t="shared" si="17"/>
        <v>0.1</v>
      </c>
      <c r="AF31" s="30">
        <f t="shared" si="18"/>
        <v>0.1</v>
      </c>
      <c r="AG31" s="30">
        <f t="shared" si="19"/>
        <v>0.1</v>
      </c>
      <c r="AH31" s="30">
        <f t="shared" si="20"/>
        <v>1.4999999999999999E-2</v>
      </c>
      <c r="AI31" s="30">
        <f t="shared" si="21"/>
        <v>0.01</v>
      </c>
      <c r="AJ31" s="30">
        <f t="shared" si="22"/>
        <v>5.0000000000000001E-3</v>
      </c>
      <c r="AK31" s="30">
        <f t="shared" si="23"/>
        <v>0.01</v>
      </c>
      <c r="AL31" s="30">
        <f t="shared" si="24"/>
        <v>7.4999999999999997E-3</v>
      </c>
      <c r="AM31" s="30">
        <f t="shared" si="25"/>
        <v>5.0000000000000001E-3</v>
      </c>
      <c r="AN31" s="30">
        <f t="shared" si="26"/>
        <v>0</v>
      </c>
      <c r="AO31" s="30">
        <f t="shared" si="15"/>
        <v>38.747499999999995</v>
      </c>
      <c r="AP31" s="30"/>
    </row>
    <row r="32" spans="1:42" x14ac:dyDescent="0.3">
      <c r="A32" s="68">
        <v>38</v>
      </c>
      <c r="B32" s="29" t="s">
        <v>668</v>
      </c>
      <c r="C32" s="40">
        <v>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2.7</v>
      </c>
      <c r="K32" s="64">
        <v>0</v>
      </c>
      <c r="L32" s="64">
        <v>0</v>
      </c>
      <c r="M32" s="64">
        <v>0</v>
      </c>
      <c r="N32" s="87">
        <v>0.02</v>
      </c>
      <c r="O32" s="120">
        <f t="shared" si="1"/>
        <v>22.28</v>
      </c>
      <c r="P32" s="40">
        <v>77</v>
      </c>
      <c r="Q32" s="64">
        <v>0.1</v>
      </c>
      <c r="R32" s="64">
        <v>0.3</v>
      </c>
      <c r="S32" s="64">
        <v>0.3</v>
      </c>
      <c r="T32" s="64">
        <v>0.2</v>
      </c>
      <c r="U32" s="64">
        <v>0.05</v>
      </c>
      <c r="V32" s="64">
        <v>0.05</v>
      </c>
      <c r="W32" s="64">
        <v>3.5</v>
      </c>
      <c r="X32" s="64">
        <v>0</v>
      </c>
      <c r="Y32" s="64">
        <v>1.4999999999999999E-2</v>
      </c>
      <c r="Z32" s="64">
        <v>0.01</v>
      </c>
      <c r="AA32" s="63">
        <v>0.1</v>
      </c>
      <c r="AB32" s="120">
        <f t="shared" si="2"/>
        <v>18.375000000000014</v>
      </c>
      <c r="AC32" s="30">
        <f t="shared" si="3"/>
        <v>76</v>
      </c>
      <c r="AD32" s="30">
        <f t="shared" si="16"/>
        <v>0.05</v>
      </c>
      <c r="AE32" s="30">
        <f t="shared" si="17"/>
        <v>0.15</v>
      </c>
      <c r="AF32" s="30">
        <f t="shared" si="18"/>
        <v>0.15</v>
      </c>
      <c r="AG32" s="30">
        <f t="shared" si="19"/>
        <v>0.1</v>
      </c>
      <c r="AH32" s="30">
        <f t="shared" si="20"/>
        <v>2.5000000000000001E-2</v>
      </c>
      <c r="AI32" s="30">
        <f t="shared" si="21"/>
        <v>2.5000000000000001E-2</v>
      </c>
      <c r="AJ32" s="30">
        <f t="shared" si="22"/>
        <v>3.1</v>
      </c>
      <c r="AK32" s="30">
        <f t="shared" si="23"/>
        <v>0</v>
      </c>
      <c r="AL32" s="30">
        <f t="shared" si="24"/>
        <v>7.4999999999999997E-3</v>
      </c>
      <c r="AM32" s="30">
        <f t="shared" si="25"/>
        <v>5.0000000000000001E-3</v>
      </c>
      <c r="AN32" s="30">
        <f t="shared" si="26"/>
        <v>6.0000000000000005E-2</v>
      </c>
      <c r="AO32" s="30">
        <f t="shared" si="15"/>
        <v>20.327500000000008</v>
      </c>
      <c r="AP32" s="30"/>
    </row>
  </sheetData>
  <mergeCells count="3">
    <mergeCell ref="C1:N1"/>
    <mergeCell ref="P1:AA1"/>
    <mergeCell ref="AC1:A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66A6-F1E5-4C68-8901-6D35969050C4}">
  <sheetPr filterMode="1">
    <tabColor rgb="FF92D050"/>
  </sheetPr>
  <dimension ref="A1:W152"/>
  <sheetViews>
    <sheetView workbookViewId="0">
      <selection activeCell="K50" sqref="K50"/>
    </sheetView>
  </sheetViews>
  <sheetFormatPr defaultRowHeight="14.4" x14ac:dyDescent="0.3"/>
  <cols>
    <col min="8" max="8" width="12.5546875" bestFit="1" customWidth="1"/>
  </cols>
  <sheetData>
    <row r="1" spans="1:23" ht="43.2" x14ac:dyDescent="0.3">
      <c r="A1" s="102" t="s">
        <v>46</v>
      </c>
      <c r="B1" s="113" t="s">
        <v>272</v>
      </c>
      <c r="C1" s="102" t="s">
        <v>670</v>
      </c>
      <c r="D1" s="102" t="s">
        <v>671</v>
      </c>
      <c r="E1" s="102" t="s">
        <v>672</v>
      </c>
      <c r="F1" s="102" t="s">
        <v>673</v>
      </c>
      <c r="G1" s="102" t="s">
        <v>674</v>
      </c>
      <c r="H1" s="102" t="s">
        <v>675</v>
      </c>
      <c r="I1" s="103" t="s">
        <v>676</v>
      </c>
      <c r="J1" s="102" t="s">
        <v>677</v>
      </c>
      <c r="K1" s="102" t="s">
        <v>678</v>
      </c>
      <c r="L1" s="102" t="s">
        <v>679</v>
      </c>
      <c r="M1" s="102" t="s">
        <v>680</v>
      </c>
      <c r="N1" s="102" t="s">
        <v>681</v>
      </c>
      <c r="O1" s="102" t="s">
        <v>682</v>
      </c>
      <c r="P1" s="102" t="s">
        <v>683</v>
      </c>
      <c r="Q1" s="102" t="s">
        <v>684</v>
      </c>
      <c r="R1" s="102" t="s">
        <v>685</v>
      </c>
      <c r="S1" s="102" t="s">
        <v>686</v>
      </c>
      <c r="T1" s="102" t="s">
        <v>687</v>
      </c>
      <c r="U1" s="102" t="s">
        <v>688</v>
      </c>
      <c r="V1" s="102" t="s">
        <v>689</v>
      </c>
      <c r="W1" s="104" t="s">
        <v>690</v>
      </c>
    </row>
    <row r="2" spans="1:23" x14ac:dyDescent="0.3">
      <c r="A2" s="105" t="s">
        <v>49</v>
      </c>
      <c r="B2" s="105">
        <f>VLOOKUP(A2,Produzioni!C:D,2,FALSE)</f>
        <v>9</v>
      </c>
      <c r="C2" s="105" t="s">
        <v>691</v>
      </c>
      <c r="D2" s="106">
        <v>1177</v>
      </c>
      <c r="E2" s="106">
        <v>4289</v>
      </c>
      <c r="F2" s="106">
        <v>4346</v>
      </c>
      <c r="G2" s="107">
        <v>54426.8</v>
      </c>
      <c r="H2" s="107">
        <v>18962193.5</v>
      </c>
      <c r="I2" s="105" t="s">
        <v>692</v>
      </c>
      <c r="J2" s="108">
        <v>57.46</v>
      </c>
      <c r="K2" s="108">
        <v>2.02</v>
      </c>
      <c r="L2" s="108">
        <v>0.2</v>
      </c>
      <c r="M2" s="108">
        <v>0.25</v>
      </c>
      <c r="N2" s="108">
        <v>7.0000000000000007E-2</v>
      </c>
      <c r="O2" s="108">
        <v>0</v>
      </c>
      <c r="P2" s="108">
        <v>0</v>
      </c>
      <c r="Q2" s="109">
        <v>0</v>
      </c>
      <c r="R2" s="108">
        <v>0.01</v>
      </c>
      <c r="S2" s="108">
        <v>0</v>
      </c>
      <c r="T2" s="109">
        <v>4.0000000000000001E-3</v>
      </c>
      <c r="U2" s="109">
        <v>1E-3</v>
      </c>
      <c r="V2" s="109">
        <v>39.988999999999997</v>
      </c>
      <c r="W2" s="109">
        <v>0</v>
      </c>
    </row>
    <row r="3" spans="1:23" hidden="1" x14ac:dyDescent="0.3">
      <c r="A3" s="105" t="s">
        <v>49</v>
      </c>
      <c r="B3" s="105">
        <f>VLOOKUP(A3,Produzioni!C:D,2,FALSE)</f>
        <v>9</v>
      </c>
      <c r="C3" s="105" t="s">
        <v>691</v>
      </c>
      <c r="D3" s="106">
        <v>0</v>
      </c>
      <c r="E3" s="106">
        <v>0</v>
      </c>
      <c r="F3" s="106">
        <v>0</v>
      </c>
      <c r="G3" s="107">
        <v>0</v>
      </c>
      <c r="H3" s="107">
        <v>0</v>
      </c>
      <c r="I3" s="105" t="s">
        <v>693</v>
      </c>
      <c r="J3" s="108">
        <v>57.2</v>
      </c>
      <c r="K3" s="108">
        <v>1.84</v>
      </c>
      <c r="L3" s="108">
        <v>0.13</v>
      </c>
      <c r="M3" s="108">
        <v>0.15</v>
      </c>
      <c r="N3" s="108">
        <v>0.01</v>
      </c>
      <c r="O3" s="108">
        <v>0</v>
      </c>
      <c r="P3" s="108">
        <v>0</v>
      </c>
      <c r="Q3" s="109">
        <v>0</v>
      </c>
      <c r="R3" s="108">
        <v>0</v>
      </c>
      <c r="S3" s="108">
        <v>0</v>
      </c>
      <c r="T3" s="109">
        <v>0</v>
      </c>
      <c r="U3" s="109">
        <v>0</v>
      </c>
      <c r="V3" s="109">
        <v>39.414999999999999</v>
      </c>
      <c r="W3" s="109">
        <v>0</v>
      </c>
    </row>
    <row r="4" spans="1:23" hidden="1" x14ac:dyDescent="0.3">
      <c r="A4" s="105" t="s">
        <v>49</v>
      </c>
      <c r="B4" s="105">
        <f>VLOOKUP(A4,Produzioni!C:D,2,FALSE)</f>
        <v>9</v>
      </c>
      <c r="C4" s="105" t="s">
        <v>691</v>
      </c>
      <c r="D4" s="106">
        <v>0</v>
      </c>
      <c r="E4" s="106">
        <v>0</v>
      </c>
      <c r="F4" s="106">
        <v>0</v>
      </c>
      <c r="G4" s="107">
        <v>0</v>
      </c>
      <c r="H4" s="107">
        <v>0</v>
      </c>
      <c r="I4" s="105" t="s">
        <v>694</v>
      </c>
      <c r="J4" s="108">
        <v>58.01</v>
      </c>
      <c r="K4" s="108">
        <v>2.48</v>
      </c>
      <c r="L4" s="108">
        <v>0.23</v>
      </c>
      <c r="M4" s="108">
        <v>0.26</v>
      </c>
      <c r="N4" s="108">
        <v>0.09</v>
      </c>
      <c r="O4" s="108">
        <v>0.03</v>
      </c>
      <c r="P4" s="108">
        <v>0</v>
      </c>
      <c r="Q4" s="109">
        <v>8.9999999999999993E-3</v>
      </c>
      <c r="R4" s="108">
        <v>0.02</v>
      </c>
      <c r="S4" s="108">
        <v>0</v>
      </c>
      <c r="T4" s="109">
        <v>6.0000000000000001E-3</v>
      </c>
      <c r="U4" s="109">
        <v>2E-3</v>
      </c>
      <c r="V4" s="109">
        <v>40.308</v>
      </c>
      <c r="W4" s="109">
        <v>0</v>
      </c>
    </row>
    <row r="5" spans="1:23" hidden="1" x14ac:dyDescent="0.3">
      <c r="A5" s="105" t="s">
        <v>49</v>
      </c>
      <c r="B5" s="105">
        <f>VLOOKUP(A5,Produzioni!C:D,2,FALSE)</f>
        <v>9</v>
      </c>
      <c r="C5" s="105" t="s">
        <v>691</v>
      </c>
      <c r="D5" s="106">
        <v>0</v>
      </c>
      <c r="E5" s="106">
        <v>0</v>
      </c>
      <c r="F5" s="106">
        <v>0</v>
      </c>
      <c r="G5" s="107">
        <v>0</v>
      </c>
      <c r="H5" s="107">
        <v>0</v>
      </c>
      <c r="I5" s="105" t="s">
        <v>695</v>
      </c>
      <c r="J5" s="108">
        <v>0.09</v>
      </c>
      <c r="K5" s="108">
        <v>0.04</v>
      </c>
      <c r="L5" s="108">
        <v>0.01</v>
      </c>
      <c r="M5" s="108">
        <v>0.01</v>
      </c>
      <c r="N5" s="108">
        <v>0.01</v>
      </c>
      <c r="O5" s="108">
        <v>0</v>
      </c>
      <c r="P5" s="108">
        <v>0</v>
      </c>
      <c r="Q5" s="109">
        <v>0</v>
      </c>
      <c r="R5" s="108">
        <v>0.01</v>
      </c>
      <c r="S5" s="108">
        <v>0</v>
      </c>
      <c r="T5" s="109">
        <v>0</v>
      </c>
      <c r="U5" s="109">
        <v>0</v>
      </c>
      <c r="V5" s="109">
        <v>9.8000000000000004E-2</v>
      </c>
      <c r="W5" s="109">
        <v>0</v>
      </c>
    </row>
    <row r="6" spans="1:23" hidden="1" x14ac:dyDescent="0.3">
      <c r="A6" s="105" t="s">
        <v>49</v>
      </c>
      <c r="B6" s="105">
        <f>VLOOKUP(A6,Produzioni!C:D,2,FALSE)</f>
        <v>9</v>
      </c>
      <c r="C6" s="105" t="s">
        <v>691</v>
      </c>
      <c r="D6" s="106">
        <v>0</v>
      </c>
      <c r="E6" s="106">
        <v>0</v>
      </c>
      <c r="F6" s="106">
        <v>0</v>
      </c>
      <c r="G6" s="107">
        <v>0</v>
      </c>
      <c r="H6" s="107">
        <v>0</v>
      </c>
      <c r="I6" s="105" t="s">
        <v>696</v>
      </c>
      <c r="J6" s="108">
        <v>3.64</v>
      </c>
      <c r="K6" s="108">
        <v>2.4500000000000002</v>
      </c>
      <c r="L6" s="108">
        <v>3.63</v>
      </c>
      <c r="M6" s="108">
        <v>3.63</v>
      </c>
      <c r="N6" s="108">
        <v>2.36</v>
      </c>
      <c r="O6" s="108">
        <v>2.64</v>
      </c>
      <c r="P6" s="108">
        <v>0</v>
      </c>
      <c r="Q6" s="109">
        <v>0</v>
      </c>
      <c r="R6" s="108">
        <v>0</v>
      </c>
      <c r="S6" s="108">
        <v>0</v>
      </c>
      <c r="T6" s="109">
        <v>0</v>
      </c>
      <c r="U6" s="109">
        <v>0</v>
      </c>
      <c r="V6" s="109">
        <v>0</v>
      </c>
      <c r="W6" s="109">
        <v>0</v>
      </c>
    </row>
    <row r="7" spans="1:23" hidden="1" x14ac:dyDescent="0.3">
      <c r="A7" s="105" t="s">
        <v>49</v>
      </c>
      <c r="B7" s="105">
        <f>VLOOKUP(A7,Produzioni!C:D,2,FALSE)</f>
        <v>9</v>
      </c>
      <c r="C7" s="105" t="s">
        <v>691</v>
      </c>
      <c r="D7" s="106">
        <v>0</v>
      </c>
      <c r="E7" s="106">
        <v>0</v>
      </c>
      <c r="F7" s="106">
        <v>0</v>
      </c>
      <c r="G7" s="107">
        <v>0</v>
      </c>
      <c r="H7" s="107">
        <v>0</v>
      </c>
      <c r="I7" s="105" t="s">
        <v>697</v>
      </c>
      <c r="J7" s="108">
        <v>1.66</v>
      </c>
      <c r="K7" s="108">
        <v>1.44</v>
      </c>
      <c r="L7" s="108">
        <v>2.36</v>
      </c>
      <c r="M7" s="108">
        <v>1.32</v>
      </c>
      <c r="N7" s="108">
        <v>1.28</v>
      </c>
      <c r="O7" s="108">
        <v>0.04</v>
      </c>
      <c r="P7" s="108">
        <v>0</v>
      </c>
      <c r="Q7" s="109">
        <v>0</v>
      </c>
      <c r="R7" s="108">
        <v>0</v>
      </c>
      <c r="S7" s="108">
        <v>0</v>
      </c>
      <c r="T7" s="109">
        <v>0</v>
      </c>
      <c r="U7" s="109">
        <v>0</v>
      </c>
      <c r="V7" s="109">
        <v>0</v>
      </c>
      <c r="W7" s="109">
        <v>0</v>
      </c>
    </row>
    <row r="8" spans="1:23" x14ac:dyDescent="0.3">
      <c r="A8" s="105" t="s">
        <v>52</v>
      </c>
      <c r="B8" s="105">
        <f>VLOOKUP(A8,Produzioni!C:D,2,FALSE)</f>
        <v>2</v>
      </c>
      <c r="C8" s="105" t="s">
        <v>576</v>
      </c>
      <c r="D8" s="106">
        <v>245</v>
      </c>
      <c r="E8" s="106">
        <v>848</v>
      </c>
      <c r="F8" s="106">
        <v>831</v>
      </c>
      <c r="G8" s="107">
        <v>9332.2999999999993</v>
      </c>
      <c r="H8" s="107">
        <v>3719683.1</v>
      </c>
      <c r="I8" s="105" t="s">
        <v>692</v>
      </c>
      <c r="J8" s="108">
        <v>59.39</v>
      </c>
      <c r="K8" s="108">
        <v>2.02</v>
      </c>
      <c r="L8" s="108">
        <v>0.19</v>
      </c>
      <c r="M8" s="108">
        <v>0.25</v>
      </c>
      <c r="N8" s="108">
        <v>7.0000000000000007E-2</v>
      </c>
      <c r="O8" s="108">
        <v>0</v>
      </c>
      <c r="P8" s="108">
        <v>0</v>
      </c>
      <c r="Q8" s="109">
        <v>0</v>
      </c>
      <c r="R8" s="108">
        <v>0.01</v>
      </c>
      <c r="S8" s="108">
        <v>0</v>
      </c>
      <c r="T8" s="109">
        <v>4.0000000000000001E-3</v>
      </c>
      <c r="U8" s="109">
        <v>1E-3</v>
      </c>
      <c r="V8" s="109">
        <v>38.072000000000003</v>
      </c>
      <c r="W8" s="109">
        <v>0</v>
      </c>
    </row>
    <row r="9" spans="1:23" hidden="1" x14ac:dyDescent="0.3">
      <c r="A9" s="105" t="s">
        <v>52</v>
      </c>
      <c r="B9" s="105">
        <f>VLOOKUP(A9,Produzioni!C:D,2,FALSE)</f>
        <v>2</v>
      </c>
      <c r="C9" s="105" t="s">
        <v>576</v>
      </c>
      <c r="D9" s="106">
        <v>0</v>
      </c>
      <c r="E9" s="106">
        <v>0</v>
      </c>
      <c r="F9" s="106">
        <v>0</v>
      </c>
      <c r="G9" s="107">
        <v>0</v>
      </c>
      <c r="H9" s="107">
        <v>0</v>
      </c>
      <c r="I9" s="105" t="s">
        <v>693</v>
      </c>
      <c r="J9" s="108">
        <v>59.01</v>
      </c>
      <c r="K9" s="108">
        <v>1.86</v>
      </c>
      <c r="L9" s="108">
        <v>0.09</v>
      </c>
      <c r="M9" s="108">
        <v>0.11</v>
      </c>
      <c r="N9" s="108">
        <v>0.03</v>
      </c>
      <c r="O9" s="108">
        <v>0</v>
      </c>
      <c r="P9" s="108">
        <v>0</v>
      </c>
      <c r="Q9" s="109">
        <v>0</v>
      </c>
      <c r="R9" s="108">
        <v>0</v>
      </c>
      <c r="S9" s="108">
        <v>0</v>
      </c>
      <c r="T9" s="109">
        <v>0</v>
      </c>
      <c r="U9" s="109">
        <v>0</v>
      </c>
      <c r="V9" s="109">
        <v>37.546999999999997</v>
      </c>
      <c r="W9" s="109">
        <v>0</v>
      </c>
    </row>
    <row r="10" spans="1:23" hidden="1" x14ac:dyDescent="0.3">
      <c r="A10" s="105" t="s">
        <v>52</v>
      </c>
      <c r="B10" s="105">
        <f>VLOOKUP(A10,Produzioni!C:D,2,FALSE)</f>
        <v>2</v>
      </c>
      <c r="C10" s="105" t="s">
        <v>576</v>
      </c>
      <c r="D10" s="106">
        <v>0</v>
      </c>
      <c r="E10" s="106">
        <v>0</v>
      </c>
      <c r="F10" s="106">
        <v>0</v>
      </c>
      <c r="G10" s="107">
        <v>0</v>
      </c>
      <c r="H10" s="107">
        <v>0</v>
      </c>
      <c r="I10" s="105" t="s">
        <v>694</v>
      </c>
      <c r="J10" s="108">
        <v>59.97</v>
      </c>
      <c r="K10" s="108">
        <v>2.1</v>
      </c>
      <c r="L10" s="108">
        <v>0.35</v>
      </c>
      <c r="M10" s="108">
        <v>0.3</v>
      </c>
      <c r="N10" s="108">
        <v>0.09</v>
      </c>
      <c r="O10" s="108">
        <v>0.03</v>
      </c>
      <c r="P10" s="108">
        <v>0</v>
      </c>
      <c r="Q10" s="109">
        <v>2.7E-2</v>
      </c>
      <c r="R10" s="108">
        <v>0.04</v>
      </c>
      <c r="S10" s="108">
        <v>0</v>
      </c>
      <c r="T10" s="109">
        <v>7.0000000000000001E-3</v>
      </c>
      <c r="U10" s="109">
        <v>3.0000000000000001E-3</v>
      </c>
      <c r="V10" s="109">
        <v>38.598999999999997</v>
      </c>
      <c r="W10" s="109">
        <v>0</v>
      </c>
    </row>
    <row r="11" spans="1:23" hidden="1" x14ac:dyDescent="0.3">
      <c r="A11" s="105" t="s">
        <v>52</v>
      </c>
      <c r="B11" s="105">
        <f>VLOOKUP(A11,Produzioni!C:D,2,FALSE)</f>
        <v>2</v>
      </c>
      <c r="C11" s="105" t="s">
        <v>576</v>
      </c>
      <c r="D11" s="106">
        <v>0</v>
      </c>
      <c r="E11" s="106">
        <v>0</v>
      </c>
      <c r="F11" s="106">
        <v>0</v>
      </c>
      <c r="G11" s="107">
        <v>0</v>
      </c>
      <c r="H11" s="107">
        <v>0</v>
      </c>
      <c r="I11" s="105" t="s">
        <v>695</v>
      </c>
      <c r="J11" s="108">
        <v>0.12</v>
      </c>
      <c r="K11" s="108">
        <v>0.03</v>
      </c>
      <c r="L11" s="108">
        <v>0.03</v>
      </c>
      <c r="M11" s="108">
        <v>0.05</v>
      </c>
      <c r="N11" s="108">
        <v>0.01</v>
      </c>
      <c r="O11" s="108">
        <v>0</v>
      </c>
      <c r="P11" s="108">
        <v>0</v>
      </c>
      <c r="Q11" s="109">
        <v>0</v>
      </c>
      <c r="R11" s="108">
        <v>0.01</v>
      </c>
      <c r="S11" s="108">
        <v>0</v>
      </c>
      <c r="T11" s="109">
        <v>0</v>
      </c>
      <c r="U11" s="109">
        <v>0</v>
      </c>
      <c r="V11" s="109">
        <v>0.14599999999999999</v>
      </c>
      <c r="W11" s="109">
        <v>0</v>
      </c>
    </row>
    <row r="12" spans="1:23" hidden="1" x14ac:dyDescent="0.3">
      <c r="A12" s="105" t="s">
        <v>52</v>
      </c>
      <c r="B12" s="105">
        <f>VLOOKUP(A12,Produzioni!C:D,2,FALSE)</f>
        <v>2</v>
      </c>
      <c r="C12" s="105" t="s">
        <v>576</v>
      </c>
      <c r="D12" s="106">
        <v>0</v>
      </c>
      <c r="E12" s="106">
        <v>0</v>
      </c>
      <c r="F12" s="106">
        <v>0</v>
      </c>
      <c r="G12" s="107">
        <v>0</v>
      </c>
      <c r="H12" s="107">
        <v>0</v>
      </c>
      <c r="I12" s="105" t="s">
        <v>696</v>
      </c>
      <c r="J12" s="108">
        <v>1.34</v>
      </c>
      <c r="K12" s="108">
        <v>2.97</v>
      </c>
      <c r="L12" s="108">
        <v>1.55</v>
      </c>
      <c r="M12" s="108">
        <v>1.08</v>
      </c>
      <c r="N12" s="108">
        <v>1.18</v>
      </c>
      <c r="O12" s="108">
        <v>2.64</v>
      </c>
      <c r="P12" s="108">
        <v>0</v>
      </c>
      <c r="Q12" s="109">
        <v>0</v>
      </c>
      <c r="R12" s="108">
        <v>0</v>
      </c>
      <c r="S12" s="108">
        <v>0</v>
      </c>
      <c r="T12" s="109">
        <v>0</v>
      </c>
      <c r="U12" s="109">
        <v>0</v>
      </c>
      <c r="V12" s="109">
        <v>0</v>
      </c>
      <c r="W12" s="109">
        <v>0</v>
      </c>
    </row>
    <row r="13" spans="1:23" hidden="1" x14ac:dyDescent="0.3">
      <c r="A13" s="105" t="s">
        <v>52</v>
      </c>
      <c r="B13" s="105">
        <f>VLOOKUP(A13,Produzioni!C:D,2,FALSE)</f>
        <v>2</v>
      </c>
      <c r="C13" s="105" t="s">
        <v>576</v>
      </c>
      <c r="D13" s="106">
        <v>0</v>
      </c>
      <c r="E13" s="106">
        <v>0</v>
      </c>
      <c r="F13" s="106">
        <v>0</v>
      </c>
      <c r="G13" s="107">
        <v>0</v>
      </c>
      <c r="H13" s="107">
        <v>0</v>
      </c>
      <c r="I13" s="105" t="s">
        <v>697</v>
      </c>
      <c r="J13" s="108">
        <v>1.04</v>
      </c>
      <c r="K13" s="108">
        <v>1.83</v>
      </c>
      <c r="L13" s="108">
        <v>1.1100000000000001</v>
      </c>
      <c r="M13" s="108">
        <v>0.39</v>
      </c>
      <c r="N13" s="108">
        <v>0.74</v>
      </c>
      <c r="O13" s="108">
        <v>0.08</v>
      </c>
      <c r="P13" s="108">
        <v>0</v>
      </c>
      <c r="Q13" s="109">
        <v>0</v>
      </c>
      <c r="R13" s="108">
        <v>0</v>
      </c>
      <c r="S13" s="108">
        <v>0</v>
      </c>
      <c r="T13" s="109">
        <v>0</v>
      </c>
      <c r="U13" s="109">
        <v>0</v>
      </c>
      <c r="V13" s="109">
        <v>0</v>
      </c>
      <c r="W13" s="109">
        <v>0</v>
      </c>
    </row>
    <row r="14" spans="1:23" x14ac:dyDescent="0.3">
      <c r="A14" s="105" t="s">
        <v>57</v>
      </c>
      <c r="B14" s="105">
        <f>VLOOKUP(A14,Produzioni!C:D,2,FALSE)</f>
        <v>9</v>
      </c>
      <c r="C14" s="105" t="s">
        <v>577</v>
      </c>
      <c r="D14" s="106">
        <v>62</v>
      </c>
      <c r="E14" s="106">
        <v>228</v>
      </c>
      <c r="F14" s="106">
        <v>217</v>
      </c>
      <c r="G14" s="107">
        <v>2753.1</v>
      </c>
      <c r="H14" s="107">
        <v>1000665.5</v>
      </c>
      <c r="I14" s="105" t="s">
        <v>692</v>
      </c>
      <c r="J14" s="108">
        <v>58.38</v>
      </c>
      <c r="K14" s="108">
        <v>1.79</v>
      </c>
      <c r="L14" s="108">
        <v>0.18</v>
      </c>
      <c r="M14" s="108">
        <v>0.24</v>
      </c>
      <c r="N14" s="108">
        <v>0.06</v>
      </c>
      <c r="O14" s="108">
        <v>0</v>
      </c>
      <c r="P14" s="108">
        <v>0</v>
      </c>
      <c r="Q14" s="109">
        <v>0</v>
      </c>
      <c r="R14" s="108">
        <v>0.01</v>
      </c>
      <c r="S14" s="108">
        <v>0</v>
      </c>
      <c r="T14" s="109">
        <v>4.0000000000000001E-3</v>
      </c>
      <c r="U14" s="109">
        <v>1E-3</v>
      </c>
      <c r="V14" s="109">
        <v>39.341999999999999</v>
      </c>
      <c r="W14" s="109">
        <v>0</v>
      </c>
    </row>
    <row r="15" spans="1:23" hidden="1" x14ac:dyDescent="0.3">
      <c r="A15" s="105" t="s">
        <v>57</v>
      </c>
      <c r="B15" s="105">
        <f>VLOOKUP(A15,Produzioni!C:D,2,FALSE)</f>
        <v>9</v>
      </c>
      <c r="C15" s="105" t="s">
        <v>577</v>
      </c>
      <c r="D15" s="106">
        <v>0</v>
      </c>
      <c r="E15" s="106">
        <v>0</v>
      </c>
      <c r="F15" s="106">
        <v>0</v>
      </c>
      <c r="G15" s="107">
        <v>0</v>
      </c>
      <c r="H15" s="107">
        <v>0</v>
      </c>
      <c r="I15" s="105" t="s">
        <v>693</v>
      </c>
      <c r="J15" s="108">
        <v>58.2</v>
      </c>
      <c r="K15" s="108">
        <v>0.68</v>
      </c>
      <c r="L15" s="108">
        <v>0.05</v>
      </c>
      <c r="M15" s="108">
        <v>0.05</v>
      </c>
      <c r="N15" s="108">
        <v>0</v>
      </c>
      <c r="O15" s="108">
        <v>0</v>
      </c>
      <c r="P15" s="108">
        <v>0</v>
      </c>
      <c r="Q15" s="109">
        <v>0</v>
      </c>
      <c r="R15" s="108">
        <v>0</v>
      </c>
      <c r="S15" s="108">
        <v>0</v>
      </c>
      <c r="T15" s="109">
        <v>0</v>
      </c>
      <c r="U15" s="109">
        <v>0</v>
      </c>
      <c r="V15" s="109">
        <v>39.073999999999998</v>
      </c>
      <c r="W15" s="109">
        <v>0</v>
      </c>
    </row>
    <row r="16" spans="1:23" hidden="1" x14ac:dyDescent="0.3">
      <c r="A16" s="105" t="s">
        <v>57</v>
      </c>
      <c r="B16" s="105">
        <f>VLOOKUP(A16,Produzioni!C:D,2,FALSE)</f>
        <v>9</v>
      </c>
      <c r="C16" s="105" t="s">
        <v>577</v>
      </c>
      <c r="D16" s="106">
        <v>0</v>
      </c>
      <c r="E16" s="106">
        <v>0</v>
      </c>
      <c r="F16" s="106">
        <v>0</v>
      </c>
      <c r="G16" s="107">
        <v>0</v>
      </c>
      <c r="H16" s="107">
        <v>0</v>
      </c>
      <c r="I16" s="105" t="s">
        <v>694</v>
      </c>
      <c r="J16" s="108">
        <v>58.56</v>
      </c>
      <c r="K16" s="108">
        <v>1.9</v>
      </c>
      <c r="L16" s="108">
        <v>0.21</v>
      </c>
      <c r="M16" s="108">
        <v>0.28999999999999998</v>
      </c>
      <c r="N16" s="108">
        <v>0.08</v>
      </c>
      <c r="O16" s="108">
        <v>0.02</v>
      </c>
      <c r="P16" s="108">
        <v>0</v>
      </c>
      <c r="Q16" s="109">
        <v>6.0000000000000001E-3</v>
      </c>
      <c r="R16" s="108">
        <v>0.02</v>
      </c>
      <c r="S16" s="108">
        <v>0</v>
      </c>
      <c r="T16" s="109">
        <v>5.0000000000000001E-3</v>
      </c>
      <c r="U16" s="109">
        <v>2E-3</v>
      </c>
      <c r="V16" s="109">
        <v>40.590000000000003</v>
      </c>
      <c r="W16" s="109">
        <v>0</v>
      </c>
    </row>
    <row r="17" spans="1:23" hidden="1" x14ac:dyDescent="0.3">
      <c r="A17" s="105" t="s">
        <v>57</v>
      </c>
      <c r="B17" s="105">
        <f>VLOOKUP(A17,Produzioni!C:D,2,FALSE)</f>
        <v>9</v>
      </c>
      <c r="C17" s="105" t="s">
        <v>577</v>
      </c>
      <c r="D17" s="106">
        <v>0</v>
      </c>
      <c r="E17" s="106">
        <v>0</v>
      </c>
      <c r="F17" s="106">
        <v>0</v>
      </c>
      <c r="G17" s="107">
        <v>0</v>
      </c>
      <c r="H17" s="107">
        <v>0</v>
      </c>
      <c r="I17" s="105" t="s">
        <v>695</v>
      </c>
      <c r="J17" s="108">
        <v>0.08</v>
      </c>
      <c r="K17" s="108">
        <v>0.17</v>
      </c>
      <c r="L17" s="108">
        <v>0.04</v>
      </c>
      <c r="M17" s="108">
        <v>7.0000000000000007E-2</v>
      </c>
      <c r="N17" s="108">
        <v>0.02</v>
      </c>
      <c r="O17" s="108">
        <v>0</v>
      </c>
      <c r="P17" s="108">
        <v>0</v>
      </c>
      <c r="Q17" s="109">
        <v>0</v>
      </c>
      <c r="R17" s="108">
        <v>0.01</v>
      </c>
      <c r="S17" s="108">
        <v>0</v>
      </c>
      <c r="T17" s="109">
        <v>0</v>
      </c>
      <c r="U17" s="109">
        <v>0</v>
      </c>
      <c r="V17" s="109">
        <v>0.249</v>
      </c>
      <c r="W17" s="109">
        <v>0</v>
      </c>
    </row>
    <row r="18" spans="1:23" hidden="1" x14ac:dyDescent="0.3">
      <c r="A18" s="105" t="s">
        <v>57</v>
      </c>
      <c r="B18" s="105">
        <f>VLOOKUP(A18,Produzioni!C:D,2,FALSE)</f>
        <v>9</v>
      </c>
      <c r="C18" s="105" t="s">
        <v>577</v>
      </c>
      <c r="D18" s="106">
        <v>0</v>
      </c>
      <c r="E18" s="106">
        <v>0</v>
      </c>
      <c r="F18" s="106">
        <v>0</v>
      </c>
      <c r="G18" s="107">
        <v>0</v>
      </c>
      <c r="H18" s="107">
        <v>0</v>
      </c>
      <c r="I18" s="105" t="s">
        <v>696</v>
      </c>
      <c r="J18" s="108">
        <v>4.17</v>
      </c>
      <c r="K18" s="108">
        <v>0.59</v>
      </c>
      <c r="L18" s="108">
        <v>1.27</v>
      </c>
      <c r="M18" s="108">
        <v>0.81</v>
      </c>
      <c r="N18" s="108">
        <v>2.83</v>
      </c>
      <c r="O18" s="108">
        <v>2.64</v>
      </c>
      <c r="P18" s="108">
        <v>0</v>
      </c>
      <c r="Q18" s="109">
        <v>0</v>
      </c>
      <c r="R18" s="108">
        <v>0</v>
      </c>
      <c r="S18" s="108">
        <v>0</v>
      </c>
      <c r="T18" s="109">
        <v>0</v>
      </c>
      <c r="U18" s="109">
        <v>0</v>
      </c>
      <c r="V18" s="109">
        <v>0</v>
      </c>
      <c r="W18" s="109">
        <v>0</v>
      </c>
    </row>
    <row r="19" spans="1:23" hidden="1" x14ac:dyDescent="0.3">
      <c r="A19" s="105" t="s">
        <v>57</v>
      </c>
      <c r="B19" s="105">
        <f>VLOOKUP(A19,Produzioni!C:D,2,FALSE)</f>
        <v>9</v>
      </c>
      <c r="C19" s="105" t="s">
        <v>577</v>
      </c>
      <c r="D19" s="106">
        <v>0</v>
      </c>
      <c r="E19" s="106">
        <v>0</v>
      </c>
      <c r="F19" s="106">
        <v>0</v>
      </c>
      <c r="G19" s="107">
        <v>0</v>
      </c>
      <c r="H19" s="107">
        <v>0</v>
      </c>
      <c r="I19" s="105" t="s">
        <v>697</v>
      </c>
      <c r="J19" s="108">
        <v>2.6</v>
      </c>
      <c r="K19" s="108">
        <v>0.37</v>
      </c>
      <c r="L19" s="108">
        <v>1.2</v>
      </c>
      <c r="M19" s="108">
        <v>0.49</v>
      </c>
      <c r="N19" s="108">
        <v>1.05</v>
      </c>
      <c r="O19" s="108">
        <v>0.06</v>
      </c>
      <c r="P19" s="108">
        <v>0</v>
      </c>
      <c r="Q19" s="109">
        <v>0</v>
      </c>
      <c r="R19" s="108">
        <v>0</v>
      </c>
      <c r="S19" s="108">
        <v>0</v>
      </c>
      <c r="T19" s="109">
        <v>0</v>
      </c>
      <c r="U19" s="109">
        <v>0</v>
      </c>
      <c r="V19" s="109">
        <v>0</v>
      </c>
      <c r="W19" s="109">
        <v>0</v>
      </c>
    </row>
    <row r="20" spans="1:23" x14ac:dyDescent="0.3">
      <c r="A20" s="105" t="s">
        <v>62</v>
      </c>
      <c r="B20" s="105">
        <f>VLOOKUP(A20,Produzioni!C:D,2,FALSE)</f>
        <v>2</v>
      </c>
      <c r="C20" s="105" t="s">
        <v>578</v>
      </c>
      <c r="D20" s="106">
        <v>75</v>
      </c>
      <c r="E20" s="106">
        <v>253</v>
      </c>
      <c r="F20" s="106">
        <v>79</v>
      </c>
      <c r="G20" s="107">
        <v>588.1</v>
      </c>
      <c r="H20" s="107">
        <v>654330.30000000005</v>
      </c>
      <c r="I20" s="105" t="s">
        <v>692</v>
      </c>
      <c r="J20" s="108">
        <v>60.38</v>
      </c>
      <c r="K20" s="108">
        <v>1.99</v>
      </c>
      <c r="L20" s="108">
        <v>0.16</v>
      </c>
      <c r="M20" s="108">
        <v>0.18</v>
      </c>
      <c r="N20" s="108">
        <v>0.05</v>
      </c>
      <c r="O20" s="108">
        <v>0.01</v>
      </c>
      <c r="P20" s="108">
        <v>0</v>
      </c>
      <c r="Q20" s="109">
        <v>3.0000000000000001E-3</v>
      </c>
      <c r="R20" s="108">
        <v>0.04</v>
      </c>
      <c r="S20" s="108">
        <v>0</v>
      </c>
      <c r="T20" s="109">
        <v>3.0000000000000001E-3</v>
      </c>
      <c r="U20" s="109">
        <v>1E-3</v>
      </c>
      <c r="V20" s="109">
        <v>37.177</v>
      </c>
      <c r="W20" s="109">
        <v>0</v>
      </c>
    </row>
    <row r="21" spans="1:23" hidden="1" x14ac:dyDescent="0.3">
      <c r="A21" s="105" t="s">
        <v>62</v>
      </c>
      <c r="B21" s="105">
        <f>VLOOKUP(A21,Produzioni!C:D,2,FALSE)</f>
        <v>2</v>
      </c>
      <c r="C21" s="105" t="s">
        <v>578</v>
      </c>
      <c r="D21" s="106">
        <v>0</v>
      </c>
      <c r="E21" s="106">
        <v>0</v>
      </c>
      <c r="F21" s="106">
        <v>0</v>
      </c>
      <c r="G21" s="107">
        <v>0</v>
      </c>
      <c r="H21" s="107">
        <v>0</v>
      </c>
      <c r="I21" s="105" t="s">
        <v>693</v>
      </c>
      <c r="J21" s="108">
        <v>59.64</v>
      </c>
      <c r="K21" s="108">
        <v>1.55</v>
      </c>
      <c r="L21" s="108">
        <v>0.1</v>
      </c>
      <c r="M21" s="108">
        <v>0.08</v>
      </c>
      <c r="N21" s="108">
        <v>0.02</v>
      </c>
      <c r="O21" s="108">
        <v>0</v>
      </c>
      <c r="P21" s="108">
        <v>0</v>
      </c>
      <c r="Q21" s="109">
        <v>0</v>
      </c>
      <c r="R21" s="108">
        <v>0.02</v>
      </c>
      <c r="S21" s="108">
        <v>0</v>
      </c>
      <c r="T21" s="109">
        <v>0</v>
      </c>
      <c r="U21" s="109">
        <v>0</v>
      </c>
      <c r="V21" s="109">
        <v>36.515000000000001</v>
      </c>
      <c r="W21" s="109">
        <v>0</v>
      </c>
    </row>
    <row r="22" spans="1:23" hidden="1" x14ac:dyDescent="0.3">
      <c r="A22" s="105" t="s">
        <v>62</v>
      </c>
      <c r="B22" s="105">
        <f>VLOOKUP(A22,Produzioni!C:D,2,FALSE)</f>
        <v>2</v>
      </c>
      <c r="C22" s="105" t="s">
        <v>578</v>
      </c>
      <c r="D22" s="106">
        <v>0</v>
      </c>
      <c r="E22" s="106">
        <v>0</v>
      </c>
      <c r="F22" s="106">
        <v>0</v>
      </c>
      <c r="G22" s="107">
        <v>0</v>
      </c>
      <c r="H22" s="107">
        <v>0</v>
      </c>
      <c r="I22" s="105" t="s">
        <v>694</v>
      </c>
      <c r="J22" s="108">
        <v>60.97</v>
      </c>
      <c r="K22" s="108">
        <v>2.14</v>
      </c>
      <c r="L22" s="108">
        <v>0.2</v>
      </c>
      <c r="M22" s="108">
        <v>0.25</v>
      </c>
      <c r="N22" s="108">
        <v>7.0000000000000007E-2</v>
      </c>
      <c r="O22" s="108">
        <v>0.21</v>
      </c>
      <c r="P22" s="108">
        <v>0</v>
      </c>
      <c r="Q22" s="109">
        <v>3.5999999999999997E-2</v>
      </c>
      <c r="R22" s="108">
        <v>7.0000000000000007E-2</v>
      </c>
      <c r="S22" s="108">
        <v>0</v>
      </c>
      <c r="T22" s="109">
        <v>6.0000000000000001E-3</v>
      </c>
      <c r="U22" s="109">
        <v>2E-3</v>
      </c>
      <c r="V22" s="109">
        <v>37.909999999999997</v>
      </c>
      <c r="W22" s="109">
        <v>0</v>
      </c>
    </row>
    <row r="23" spans="1:23" hidden="1" x14ac:dyDescent="0.3">
      <c r="A23" s="105" t="s">
        <v>62</v>
      </c>
      <c r="B23" s="105">
        <f>VLOOKUP(A23,Produzioni!C:D,2,FALSE)</f>
        <v>2</v>
      </c>
      <c r="C23" s="105" t="s">
        <v>578</v>
      </c>
      <c r="D23" s="106">
        <v>0</v>
      </c>
      <c r="E23" s="106">
        <v>0</v>
      </c>
      <c r="F23" s="106">
        <v>0</v>
      </c>
      <c r="G23" s="107">
        <v>0</v>
      </c>
      <c r="H23" s="107">
        <v>0</v>
      </c>
      <c r="I23" s="105" t="s">
        <v>695</v>
      </c>
      <c r="J23" s="108">
        <v>0.21</v>
      </c>
      <c r="K23" s="108">
        <v>0.09</v>
      </c>
      <c r="L23" s="108">
        <v>0.03</v>
      </c>
      <c r="M23" s="108">
        <v>0.04</v>
      </c>
      <c r="N23" s="108">
        <v>0.01</v>
      </c>
      <c r="O23" s="108">
        <v>0.03</v>
      </c>
      <c r="P23" s="108">
        <v>0</v>
      </c>
      <c r="Q23" s="109">
        <v>6.0000000000000001E-3</v>
      </c>
      <c r="R23" s="108">
        <v>0.01</v>
      </c>
      <c r="S23" s="108">
        <v>0</v>
      </c>
      <c r="T23" s="109">
        <v>0</v>
      </c>
      <c r="U23" s="109">
        <v>0</v>
      </c>
      <c r="V23" s="109">
        <v>0.23699999999999999</v>
      </c>
      <c r="W23" s="109">
        <v>0</v>
      </c>
    </row>
    <row r="24" spans="1:23" hidden="1" x14ac:dyDescent="0.3">
      <c r="A24" s="105" t="s">
        <v>62</v>
      </c>
      <c r="B24" s="105">
        <f>VLOOKUP(A24,Produzioni!C:D,2,FALSE)</f>
        <v>2</v>
      </c>
      <c r="C24" s="105" t="s">
        <v>578</v>
      </c>
      <c r="D24" s="106">
        <v>0</v>
      </c>
      <c r="E24" s="106">
        <v>0</v>
      </c>
      <c r="F24" s="106">
        <v>0</v>
      </c>
      <c r="G24" s="107">
        <v>0</v>
      </c>
      <c r="H24" s="107">
        <v>0</v>
      </c>
      <c r="I24" s="105" t="s">
        <v>696</v>
      </c>
      <c r="J24" s="108">
        <v>0.8</v>
      </c>
      <c r="K24" s="108">
        <v>1.73</v>
      </c>
      <c r="L24" s="108">
        <v>1.17</v>
      </c>
      <c r="M24" s="108">
        <v>0.74</v>
      </c>
      <c r="N24" s="108">
        <v>3.45</v>
      </c>
      <c r="O24" s="108">
        <v>0.31</v>
      </c>
      <c r="P24" s="108">
        <v>0</v>
      </c>
      <c r="Q24" s="109">
        <v>0</v>
      </c>
      <c r="R24" s="108">
        <v>0</v>
      </c>
      <c r="S24" s="108">
        <v>0</v>
      </c>
      <c r="T24" s="109">
        <v>0</v>
      </c>
      <c r="U24" s="109">
        <v>0</v>
      </c>
      <c r="V24" s="109">
        <v>0</v>
      </c>
      <c r="W24" s="109">
        <v>0</v>
      </c>
    </row>
    <row r="25" spans="1:23" hidden="1" x14ac:dyDescent="0.3">
      <c r="A25" s="105" t="s">
        <v>62</v>
      </c>
      <c r="B25" s="105">
        <f>VLOOKUP(A25,Produzioni!C:D,2,FALSE)</f>
        <v>2</v>
      </c>
      <c r="C25" s="105" t="s">
        <v>578</v>
      </c>
      <c r="D25" s="106">
        <v>0</v>
      </c>
      <c r="E25" s="106">
        <v>0</v>
      </c>
      <c r="F25" s="106">
        <v>0</v>
      </c>
      <c r="G25" s="107">
        <v>0</v>
      </c>
      <c r="H25" s="107">
        <v>0</v>
      </c>
      <c r="I25" s="105" t="s">
        <v>697</v>
      </c>
      <c r="J25" s="108">
        <v>0.61</v>
      </c>
      <c r="K25" s="108">
        <v>1.49</v>
      </c>
      <c r="L25" s="108">
        <v>0.43</v>
      </c>
      <c r="M25" s="108">
        <v>0.13</v>
      </c>
      <c r="N25" s="108">
        <v>1.21</v>
      </c>
      <c r="O25" s="108">
        <v>0.1</v>
      </c>
      <c r="P25" s="108">
        <v>0</v>
      </c>
      <c r="Q25" s="109">
        <v>0</v>
      </c>
      <c r="R25" s="108">
        <v>0</v>
      </c>
      <c r="S25" s="108">
        <v>0</v>
      </c>
      <c r="T25" s="109">
        <v>0</v>
      </c>
      <c r="U25" s="109">
        <v>0</v>
      </c>
      <c r="V25" s="109">
        <v>0</v>
      </c>
      <c r="W25" s="109">
        <v>0</v>
      </c>
    </row>
    <row r="26" spans="1:23" x14ac:dyDescent="0.3">
      <c r="A26" s="105" t="s">
        <v>67</v>
      </c>
      <c r="B26" s="105">
        <f>VLOOKUP(A26,Produzioni!C:D,2,FALSE)</f>
        <v>7</v>
      </c>
      <c r="C26" s="105" t="s">
        <v>579</v>
      </c>
      <c r="D26" s="106">
        <v>2210</v>
      </c>
      <c r="E26" s="106">
        <v>7714</v>
      </c>
      <c r="F26" s="106">
        <v>1172</v>
      </c>
      <c r="G26" s="107">
        <v>13768.5</v>
      </c>
      <c r="H26" s="107">
        <v>16539875</v>
      </c>
      <c r="I26" s="105" t="s">
        <v>692</v>
      </c>
      <c r="J26" s="108">
        <v>58.02</v>
      </c>
      <c r="K26" s="108">
        <v>2.88</v>
      </c>
      <c r="L26" s="108">
        <v>0.21</v>
      </c>
      <c r="M26" s="108">
        <v>0.26</v>
      </c>
      <c r="N26" s="108">
        <v>0.08</v>
      </c>
      <c r="O26" s="108">
        <v>0</v>
      </c>
      <c r="P26" s="108">
        <v>0</v>
      </c>
      <c r="Q26" s="109">
        <v>0</v>
      </c>
      <c r="R26" s="108">
        <v>0</v>
      </c>
      <c r="S26" s="108">
        <v>0</v>
      </c>
      <c r="T26" s="109">
        <v>5.0000000000000001E-3</v>
      </c>
      <c r="U26" s="109">
        <v>1E-3</v>
      </c>
      <c r="V26" s="109">
        <v>38.536000000000001</v>
      </c>
      <c r="W26" s="109">
        <v>0</v>
      </c>
    </row>
    <row r="27" spans="1:23" hidden="1" x14ac:dyDescent="0.3">
      <c r="A27" s="105" t="s">
        <v>67</v>
      </c>
      <c r="B27" s="105">
        <f>VLOOKUP(A27,Produzioni!C:D,2,FALSE)</f>
        <v>7</v>
      </c>
      <c r="C27" s="105" t="s">
        <v>579</v>
      </c>
      <c r="D27" s="106">
        <v>0</v>
      </c>
      <c r="E27" s="106">
        <v>0</v>
      </c>
      <c r="F27" s="106">
        <v>0</v>
      </c>
      <c r="G27" s="107">
        <v>0</v>
      </c>
      <c r="H27" s="107">
        <v>0</v>
      </c>
      <c r="I27" s="105" t="s">
        <v>693</v>
      </c>
      <c r="J27" s="108">
        <v>57.5</v>
      </c>
      <c r="K27" s="108">
        <v>2.5099999999999998</v>
      </c>
      <c r="L27" s="108">
        <v>0.15</v>
      </c>
      <c r="M27" s="108">
        <v>0.17</v>
      </c>
      <c r="N27" s="108">
        <v>0.05</v>
      </c>
      <c r="O27" s="108">
        <v>0</v>
      </c>
      <c r="P27" s="108">
        <v>0</v>
      </c>
      <c r="Q27" s="109">
        <v>0</v>
      </c>
      <c r="R27" s="108">
        <v>0</v>
      </c>
      <c r="S27" s="108">
        <v>0</v>
      </c>
      <c r="T27" s="109">
        <v>0</v>
      </c>
      <c r="U27" s="109">
        <v>0</v>
      </c>
      <c r="V27" s="109">
        <v>37.725000000000001</v>
      </c>
      <c r="W27" s="109">
        <v>0</v>
      </c>
    </row>
    <row r="28" spans="1:23" hidden="1" x14ac:dyDescent="0.3">
      <c r="A28" s="105" t="s">
        <v>67</v>
      </c>
      <c r="B28" s="105">
        <f>VLOOKUP(A28,Produzioni!C:D,2,FALSE)</f>
        <v>7</v>
      </c>
      <c r="C28" s="105" t="s">
        <v>579</v>
      </c>
      <c r="D28" s="106">
        <v>0</v>
      </c>
      <c r="E28" s="106">
        <v>0</v>
      </c>
      <c r="F28" s="106">
        <v>0</v>
      </c>
      <c r="G28" s="107">
        <v>0</v>
      </c>
      <c r="H28" s="107">
        <v>0</v>
      </c>
      <c r="I28" s="105" t="s">
        <v>694</v>
      </c>
      <c r="J28" s="108">
        <v>58.89</v>
      </c>
      <c r="K28" s="108">
        <v>3.13</v>
      </c>
      <c r="L28" s="108">
        <v>0.25</v>
      </c>
      <c r="M28" s="108">
        <v>0.3</v>
      </c>
      <c r="N28" s="108">
        <v>0.1</v>
      </c>
      <c r="O28" s="108">
        <v>0.03</v>
      </c>
      <c r="P28" s="108">
        <v>0.01</v>
      </c>
      <c r="Q28" s="109">
        <v>0.01</v>
      </c>
      <c r="R28" s="108">
        <v>0.05</v>
      </c>
      <c r="S28" s="108">
        <v>0</v>
      </c>
      <c r="T28" s="109">
        <v>8.0000000000000002E-3</v>
      </c>
      <c r="U28" s="109">
        <v>3.0000000000000001E-3</v>
      </c>
      <c r="V28" s="109">
        <v>39.305999999999997</v>
      </c>
      <c r="W28" s="109">
        <v>0</v>
      </c>
    </row>
    <row r="29" spans="1:23" hidden="1" x14ac:dyDescent="0.3">
      <c r="A29" s="105" t="s">
        <v>67</v>
      </c>
      <c r="B29" s="105">
        <f>VLOOKUP(A29,Produzioni!C:D,2,FALSE)</f>
        <v>7</v>
      </c>
      <c r="C29" s="105" t="s">
        <v>579</v>
      </c>
      <c r="D29" s="106">
        <v>0</v>
      </c>
      <c r="E29" s="106">
        <v>0</v>
      </c>
      <c r="F29" s="106">
        <v>0</v>
      </c>
      <c r="G29" s="107">
        <v>0</v>
      </c>
      <c r="H29" s="107">
        <v>0</v>
      </c>
      <c r="I29" s="105" t="s">
        <v>695</v>
      </c>
      <c r="J29" s="108">
        <v>0.09</v>
      </c>
      <c r="K29" s="108">
        <v>0.05</v>
      </c>
      <c r="L29" s="108">
        <v>0.01</v>
      </c>
      <c r="M29" s="108">
        <v>0.02</v>
      </c>
      <c r="N29" s="108">
        <v>0.01</v>
      </c>
      <c r="O29" s="108">
        <v>0</v>
      </c>
      <c r="P29" s="108">
        <v>0</v>
      </c>
      <c r="Q29" s="109">
        <v>0</v>
      </c>
      <c r="R29" s="108">
        <v>0.01</v>
      </c>
      <c r="S29" s="108">
        <v>0</v>
      </c>
      <c r="T29" s="109">
        <v>0</v>
      </c>
      <c r="U29" s="109">
        <v>0</v>
      </c>
      <c r="V29" s="109">
        <v>9.4E-2</v>
      </c>
      <c r="W29" s="109">
        <v>0</v>
      </c>
    </row>
    <row r="30" spans="1:23" hidden="1" x14ac:dyDescent="0.3">
      <c r="A30" s="105" t="s">
        <v>67</v>
      </c>
      <c r="B30" s="105">
        <f>VLOOKUP(A30,Produzioni!C:D,2,FALSE)</f>
        <v>7</v>
      </c>
      <c r="C30" s="105" t="s">
        <v>579</v>
      </c>
      <c r="D30" s="106">
        <v>0</v>
      </c>
      <c r="E30" s="106">
        <v>0</v>
      </c>
      <c r="F30" s="106">
        <v>0</v>
      </c>
      <c r="G30" s="107">
        <v>0</v>
      </c>
      <c r="H30" s="107">
        <v>0</v>
      </c>
      <c r="I30" s="105" t="s">
        <v>696</v>
      </c>
      <c r="J30" s="108">
        <v>3.63</v>
      </c>
      <c r="K30" s="108">
        <v>3.09</v>
      </c>
      <c r="L30" s="108">
        <v>3.83</v>
      </c>
      <c r="M30" s="108">
        <v>2.94</v>
      </c>
      <c r="N30" s="108">
        <v>1.99</v>
      </c>
      <c r="O30" s="108">
        <v>0</v>
      </c>
      <c r="P30" s="108">
        <v>0</v>
      </c>
      <c r="Q30" s="109">
        <v>0</v>
      </c>
      <c r="R30" s="108">
        <v>0</v>
      </c>
      <c r="S30" s="108">
        <v>0</v>
      </c>
      <c r="T30" s="109">
        <v>0</v>
      </c>
      <c r="U30" s="109">
        <v>0</v>
      </c>
      <c r="V30" s="109">
        <v>0</v>
      </c>
      <c r="W30" s="109">
        <v>0</v>
      </c>
    </row>
    <row r="31" spans="1:23" hidden="1" x14ac:dyDescent="0.3">
      <c r="A31" s="105" t="s">
        <v>67</v>
      </c>
      <c r="B31" s="105">
        <f>VLOOKUP(A31,Produzioni!C:D,2,FALSE)</f>
        <v>7</v>
      </c>
      <c r="C31" s="105" t="s">
        <v>579</v>
      </c>
      <c r="D31" s="106">
        <v>0</v>
      </c>
      <c r="E31" s="106">
        <v>0</v>
      </c>
      <c r="F31" s="106">
        <v>0</v>
      </c>
      <c r="G31" s="107">
        <v>0</v>
      </c>
      <c r="H31" s="107">
        <v>0</v>
      </c>
      <c r="I31" s="105" t="s">
        <v>697</v>
      </c>
      <c r="J31" s="108">
        <v>3.54</v>
      </c>
      <c r="K31" s="108">
        <v>2.34</v>
      </c>
      <c r="L31" s="108">
        <v>2.23</v>
      </c>
      <c r="M31" s="108">
        <v>0.82</v>
      </c>
      <c r="N31" s="108">
        <v>0.83</v>
      </c>
      <c r="O31" s="108">
        <v>0</v>
      </c>
      <c r="P31" s="108">
        <v>0</v>
      </c>
      <c r="Q31" s="109">
        <v>0</v>
      </c>
      <c r="R31" s="108">
        <v>0</v>
      </c>
      <c r="S31" s="108">
        <v>0</v>
      </c>
      <c r="T31" s="109">
        <v>0</v>
      </c>
      <c r="U31" s="109">
        <v>0</v>
      </c>
      <c r="V31" s="109">
        <v>0</v>
      </c>
      <c r="W31" s="109">
        <v>0</v>
      </c>
    </row>
    <row r="32" spans="1:23" x14ac:dyDescent="0.3">
      <c r="A32" s="105" t="s">
        <v>72</v>
      </c>
      <c r="B32" s="105">
        <f>VLOOKUP(A32,Produzioni!C:D,2,FALSE)</f>
        <v>8</v>
      </c>
      <c r="C32" s="105" t="s">
        <v>580</v>
      </c>
      <c r="D32" s="106">
        <v>483</v>
      </c>
      <c r="E32" s="106">
        <v>1494</v>
      </c>
      <c r="F32" s="106">
        <v>1418</v>
      </c>
      <c r="G32" s="107">
        <v>17648.7</v>
      </c>
      <c r="H32" s="107">
        <v>6422239.2000000002</v>
      </c>
      <c r="I32" s="105" t="s">
        <v>692</v>
      </c>
      <c r="J32" s="108">
        <v>61.8</v>
      </c>
      <c r="K32" s="108">
        <v>1.97</v>
      </c>
      <c r="L32" s="108">
        <v>0.1</v>
      </c>
      <c r="M32" s="108">
        <v>0.12</v>
      </c>
      <c r="N32" s="108">
        <v>0.03</v>
      </c>
      <c r="O32" s="108">
        <v>0</v>
      </c>
      <c r="P32" s="108">
        <v>0</v>
      </c>
      <c r="Q32" s="109">
        <v>0</v>
      </c>
      <c r="R32" s="108">
        <v>0.12</v>
      </c>
      <c r="S32" s="108">
        <v>0</v>
      </c>
      <c r="T32" s="109">
        <v>1E-3</v>
      </c>
      <c r="U32" s="109">
        <v>0</v>
      </c>
      <c r="V32" s="109">
        <v>35.866999999999997</v>
      </c>
      <c r="W32" s="109">
        <v>0</v>
      </c>
    </row>
    <row r="33" spans="1:23" hidden="1" x14ac:dyDescent="0.3">
      <c r="A33" s="105" t="s">
        <v>72</v>
      </c>
      <c r="B33" s="105">
        <f>VLOOKUP(A33,Produzioni!C:D,2,FALSE)</f>
        <v>8</v>
      </c>
      <c r="C33" s="105" t="s">
        <v>580</v>
      </c>
      <c r="D33" s="106">
        <v>0</v>
      </c>
      <c r="E33" s="106">
        <v>0</v>
      </c>
      <c r="F33" s="106">
        <v>0</v>
      </c>
      <c r="G33" s="107">
        <v>0</v>
      </c>
      <c r="H33" s="107">
        <v>0</v>
      </c>
      <c r="I33" s="105" t="s">
        <v>693</v>
      </c>
      <c r="J33" s="108">
        <v>60.97</v>
      </c>
      <c r="K33" s="108">
        <v>1.83</v>
      </c>
      <c r="L33" s="108">
        <v>0.06</v>
      </c>
      <c r="M33" s="108">
        <v>7.0000000000000007E-2</v>
      </c>
      <c r="N33" s="108">
        <v>0.01</v>
      </c>
      <c r="O33" s="108">
        <v>0</v>
      </c>
      <c r="P33" s="108">
        <v>0</v>
      </c>
      <c r="Q33" s="109">
        <v>0</v>
      </c>
      <c r="R33" s="108">
        <v>7.0000000000000007E-2</v>
      </c>
      <c r="S33" s="108">
        <v>0</v>
      </c>
      <c r="T33" s="109">
        <v>0</v>
      </c>
      <c r="U33" s="109">
        <v>0</v>
      </c>
      <c r="V33" s="109">
        <v>35.558999999999997</v>
      </c>
      <c r="W33" s="109">
        <v>0</v>
      </c>
    </row>
    <row r="34" spans="1:23" hidden="1" x14ac:dyDescent="0.3">
      <c r="A34" s="105" t="s">
        <v>72</v>
      </c>
      <c r="B34" s="105">
        <f>VLOOKUP(A34,Produzioni!C:D,2,FALSE)</f>
        <v>8</v>
      </c>
      <c r="C34" s="105" t="s">
        <v>580</v>
      </c>
      <c r="D34" s="106">
        <v>0</v>
      </c>
      <c r="E34" s="106">
        <v>0</v>
      </c>
      <c r="F34" s="106">
        <v>0</v>
      </c>
      <c r="G34" s="107">
        <v>0</v>
      </c>
      <c r="H34" s="107">
        <v>0</v>
      </c>
      <c r="I34" s="105" t="s">
        <v>694</v>
      </c>
      <c r="J34" s="108">
        <v>62.1</v>
      </c>
      <c r="K34" s="108">
        <v>2.0699999999999998</v>
      </c>
      <c r="L34" s="108">
        <v>0.13</v>
      </c>
      <c r="M34" s="108">
        <v>0.14000000000000001</v>
      </c>
      <c r="N34" s="108">
        <v>0.04</v>
      </c>
      <c r="O34" s="108">
        <v>0.02</v>
      </c>
      <c r="P34" s="108">
        <v>0</v>
      </c>
      <c r="Q34" s="109">
        <v>0.01</v>
      </c>
      <c r="R34" s="108">
        <v>0.14000000000000001</v>
      </c>
      <c r="S34" s="108">
        <v>0</v>
      </c>
      <c r="T34" s="109">
        <v>3.0000000000000001E-3</v>
      </c>
      <c r="U34" s="109">
        <v>1E-3</v>
      </c>
      <c r="V34" s="109">
        <v>36.715000000000003</v>
      </c>
      <c r="W34" s="109">
        <v>0</v>
      </c>
    </row>
    <row r="35" spans="1:23" hidden="1" x14ac:dyDescent="0.3">
      <c r="A35" s="105" t="s">
        <v>72</v>
      </c>
      <c r="B35" s="105">
        <f>VLOOKUP(A35,Produzioni!C:D,2,FALSE)</f>
        <v>8</v>
      </c>
      <c r="C35" s="105" t="s">
        <v>580</v>
      </c>
      <c r="D35" s="106">
        <v>0</v>
      </c>
      <c r="E35" s="106">
        <v>0</v>
      </c>
      <c r="F35" s="106">
        <v>0</v>
      </c>
      <c r="G35" s="107">
        <v>0</v>
      </c>
      <c r="H35" s="107">
        <v>0</v>
      </c>
      <c r="I35" s="105" t="s">
        <v>695</v>
      </c>
      <c r="J35" s="108">
        <v>0.12</v>
      </c>
      <c r="K35" s="108">
        <v>0.04</v>
      </c>
      <c r="L35" s="108">
        <v>0.01</v>
      </c>
      <c r="M35" s="108">
        <v>0.01</v>
      </c>
      <c r="N35" s="108">
        <v>0</v>
      </c>
      <c r="O35" s="108">
        <v>0</v>
      </c>
      <c r="P35" s="108">
        <v>0</v>
      </c>
      <c r="Q35" s="109">
        <v>0</v>
      </c>
      <c r="R35" s="108">
        <v>0.01</v>
      </c>
      <c r="S35" s="108">
        <v>0</v>
      </c>
      <c r="T35" s="109">
        <v>0</v>
      </c>
      <c r="U35" s="109">
        <v>0</v>
      </c>
      <c r="V35" s="109">
        <v>0.129</v>
      </c>
      <c r="W35" s="109">
        <v>0</v>
      </c>
    </row>
    <row r="36" spans="1:23" hidden="1" x14ac:dyDescent="0.3">
      <c r="A36" s="105" t="s">
        <v>72</v>
      </c>
      <c r="B36" s="105">
        <f>VLOOKUP(A36,Produzioni!C:D,2,FALSE)</f>
        <v>8</v>
      </c>
      <c r="C36" s="105" t="s">
        <v>580</v>
      </c>
      <c r="D36" s="106">
        <v>0</v>
      </c>
      <c r="E36" s="106">
        <v>0</v>
      </c>
      <c r="F36" s="106">
        <v>0</v>
      </c>
      <c r="G36" s="107">
        <v>0</v>
      </c>
      <c r="H36" s="107">
        <v>0</v>
      </c>
      <c r="I36" s="105" t="s">
        <v>696</v>
      </c>
      <c r="J36" s="108">
        <v>2.78</v>
      </c>
      <c r="K36" s="108">
        <v>4.75</v>
      </c>
      <c r="L36" s="108">
        <v>1.76</v>
      </c>
      <c r="M36" s="108">
        <v>1.99</v>
      </c>
      <c r="N36" s="108">
        <v>15.82</v>
      </c>
      <c r="O36" s="108">
        <v>2.64</v>
      </c>
      <c r="P36" s="108">
        <v>0</v>
      </c>
      <c r="Q36" s="109">
        <v>0</v>
      </c>
      <c r="R36" s="108">
        <v>1.61</v>
      </c>
      <c r="S36" s="108">
        <v>0</v>
      </c>
      <c r="T36" s="109">
        <v>0</v>
      </c>
      <c r="U36" s="109">
        <v>0</v>
      </c>
      <c r="V36" s="109">
        <v>0</v>
      </c>
      <c r="W36" s="109">
        <v>0</v>
      </c>
    </row>
    <row r="37" spans="1:23" hidden="1" x14ac:dyDescent="0.3">
      <c r="A37" s="105" t="s">
        <v>72</v>
      </c>
      <c r="B37" s="105">
        <f>VLOOKUP(A37,Produzioni!C:D,2,FALSE)</f>
        <v>8</v>
      </c>
      <c r="C37" s="105" t="s">
        <v>580</v>
      </c>
      <c r="D37" s="106">
        <v>0</v>
      </c>
      <c r="E37" s="106">
        <v>0</v>
      </c>
      <c r="F37" s="106">
        <v>0</v>
      </c>
      <c r="G37" s="107">
        <v>0</v>
      </c>
      <c r="H37" s="107">
        <v>0</v>
      </c>
      <c r="I37" s="105" t="s">
        <v>697</v>
      </c>
      <c r="J37" s="108">
        <v>2.21</v>
      </c>
      <c r="K37" s="108">
        <v>2.35</v>
      </c>
      <c r="L37" s="108">
        <v>0.05</v>
      </c>
      <c r="M37" s="108">
        <v>-0.64</v>
      </c>
      <c r="N37" s="108">
        <v>3.2</v>
      </c>
      <c r="O37" s="108">
        <v>7.0000000000000007E-2</v>
      </c>
      <c r="P37" s="108">
        <v>0</v>
      </c>
      <c r="Q37" s="109">
        <v>0</v>
      </c>
      <c r="R37" s="108">
        <v>0.81</v>
      </c>
      <c r="S37" s="108">
        <v>0</v>
      </c>
      <c r="T37" s="109">
        <v>0</v>
      </c>
      <c r="U37" s="109">
        <v>0</v>
      </c>
      <c r="V37" s="109">
        <v>0</v>
      </c>
      <c r="W37" s="109">
        <v>0</v>
      </c>
    </row>
    <row r="38" spans="1:23" x14ac:dyDescent="0.3">
      <c r="A38" s="105" t="s">
        <v>77</v>
      </c>
      <c r="B38" s="105">
        <f>VLOOKUP(A38,Produzioni!C:D,2,FALSE)</f>
        <v>9</v>
      </c>
      <c r="C38" s="105" t="s">
        <v>581</v>
      </c>
      <c r="D38" s="106">
        <v>6263</v>
      </c>
      <c r="E38" s="106">
        <v>22484</v>
      </c>
      <c r="F38" s="106">
        <v>12626</v>
      </c>
      <c r="G38" s="107">
        <v>157317.9</v>
      </c>
      <c r="H38" s="107">
        <v>73106596.900000006</v>
      </c>
      <c r="I38" s="105" t="s">
        <v>692</v>
      </c>
      <c r="J38" s="108">
        <v>58.39</v>
      </c>
      <c r="K38" s="108">
        <v>2.0299999999999998</v>
      </c>
      <c r="L38" s="108">
        <v>0.21</v>
      </c>
      <c r="M38" s="108">
        <v>0.27</v>
      </c>
      <c r="N38" s="108">
        <v>0.08</v>
      </c>
      <c r="O38" s="108">
        <v>0</v>
      </c>
      <c r="P38" s="108">
        <v>0</v>
      </c>
      <c r="Q38" s="109">
        <v>0</v>
      </c>
      <c r="R38" s="108">
        <v>0.01</v>
      </c>
      <c r="S38" s="108">
        <v>0</v>
      </c>
      <c r="T38" s="109">
        <v>5.0000000000000001E-3</v>
      </c>
      <c r="U38" s="109">
        <v>1E-3</v>
      </c>
      <c r="V38" s="109">
        <v>39.008000000000003</v>
      </c>
      <c r="W38" s="109">
        <v>0</v>
      </c>
    </row>
    <row r="39" spans="1:23" hidden="1" x14ac:dyDescent="0.3">
      <c r="A39" s="105" t="s">
        <v>77</v>
      </c>
      <c r="B39" s="105">
        <f>VLOOKUP(A39,Produzioni!C:D,2,FALSE)</f>
        <v>9</v>
      </c>
      <c r="C39" s="105" t="s">
        <v>581</v>
      </c>
      <c r="D39" s="106">
        <v>0</v>
      </c>
      <c r="E39" s="106">
        <v>0</v>
      </c>
      <c r="F39" s="106">
        <v>0</v>
      </c>
      <c r="G39" s="107">
        <v>0</v>
      </c>
      <c r="H39" s="107">
        <v>0</v>
      </c>
      <c r="I39" s="105" t="s">
        <v>693</v>
      </c>
      <c r="J39" s="108">
        <v>57.56</v>
      </c>
      <c r="K39" s="108">
        <v>1.28</v>
      </c>
      <c r="L39" s="108">
        <v>0.05</v>
      </c>
      <c r="M39" s="108">
        <v>0.05</v>
      </c>
      <c r="N39" s="108">
        <v>0</v>
      </c>
      <c r="O39" s="108">
        <v>0</v>
      </c>
      <c r="P39" s="108">
        <v>0</v>
      </c>
      <c r="Q39" s="109">
        <v>0</v>
      </c>
      <c r="R39" s="108">
        <v>0</v>
      </c>
      <c r="S39" s="108">
        <v>0</v>
      </c>
      <c r="T39" s="109">
        <v>0</v>
      </c>
      <c r="U39" s="109">
        <v>0</v>
      </c>
      <c r="V39" s="109">
        <v>38.402999999999999</v>
      </c>
      <c r="W39" s="109">
        <v>0</v>
      </c>
    </row>
    <row r="40" spans="1:23" hidden="1" x14ac:dyDescent="0.3">
      <c r="A40" s="105" t="s">
        <v>77</v>
      </c>
      <c r="B40" s="105">
        <f>VLOOKUP(A40,Produzioni!C:D,2,FALSE)</f>
        <v>9</v>
      </c>
      <c r="C40" s="105" t="s">
        <v>581</v>
      </c>
      <c r="D40" s="106">
        <v>0</v>
      </c>
      <c r="E40" s="106">
        <v>0</v>
      </c>
      <c r="F40" s="106">
        <v>0</v>
      </c>
      <c r="G40" s="107">
        <v>0</v>
      </c>
      <c r="H40" s="107">
        <v>0</v>
      </c>
      <c r="I40" s="105" t="s">
        <v>694</v>
      </c>
      <c r="J40" s="108">
        <v>59</v>
      </c>
      <c r="K40" s="108">
        <v>2.4700000000000002</v>
      </c>
      <c r="L40" s="108">
        <v>0.27</v>
      </c>
      <c r="M40" s="108">
        <v>0.33</v>
      </c>
      <c r="N40" s="108">
        <v>0.11</v>
      </c>
      <c r="O40" s="108">
        <v>0.03</v>
      </c>
      <c r="P40" s="108">
        <v>0.01</v>
      </c>
      <c r="Q40" s="109">
        <v>0.01</v>
      </c>
      <c r="R40" s="108">
        <v>0.03</v>
      </c>
      <c r="S40" s="108">
        <v>0.02</v>
      </c>
      <c r="T40" s="109">
        <v>8.0000000000000002E-3</v>
      </c>
      <c r="U40" s="109">
        <v>0.01</v>
      </c>
      <c r="V40" s="109">
        <v>40.14</v>
      </c>
      <c r="W40" s="109">
        <v>0</v>
      </c>
    </row>
    <row r="41" spans="1:23" hidden="1" x14ac:dyDescent="0.3">
      <c r="A41" s="105" t="s">
        <v>77</v>
      </c>
      <c r="B41" s="105">
        <f>VLOOKUP(A41,Produzioni!C:D,2,FALSE)</f>
        <v>9</v>
      </c>
      <c r="C41" s="105" t="s">
        <v>581</v>
      </c>
      <c r="D41" s="106">
        <v>0</v>
      </c>
      <c r="E41" s="106">
        <v>0</v>
      </c>
      <c r="F41" s="106">
        <v>0</v>
      </c>
      <c r="G41" s="107">
        <v>0</v>
      </c>
      <c r="H41" s="107">
        <v>0</v>
      </c>
      <c r="I41" s="105" t="s">
        <v>695</v>
      </c>
      <c r="J41" s="108">
        <v>0.08</v>
      </c>
      <c r="K41" s="108">
        <v>0.04</v>
      </c>
      <c r="L41" s="108">
        <v>0.02</v>
      </c>
      <c r="M41" s="108">
        <v>0.03</v>
      </c>
      <c r="N41" s="108">
        <v>0.01</v>
      </c>
      <c r="O41" s="108">
        <v>0</v>
      </c>
      <c r="P41" s="108">
        <v>0</v>
      </c>
      <c r="Q41" s="109">
        <v>0</v>
      </c>
      <c r="R41" s="108">
        <v>0.01</v>
      </c>
      <c r="S41" s="108">
        <v>0</v>
      </c>
      <c r="T41" s="109">
        <v>0</v>
      </c>
      <c r="U41" s="109">
        <v>0</v>
      </c>
      <c r="V41" s="109">
        <v>9.4E-2</v>
      </c>
      <c r="W41" s="109">
        <v>0</v>
      </c>
    </row>
    <row r="42" spans="1:23" hidden="1" x14ac:dyDescent="0.3">
      <c r="A42" s="105" t="s">
        <v>77</v>
      </c>
      <c r="B42" s="105">
        <f>VLOOKUP(A42,Produzioni!C:D,2,FALSE)</f>
        <v>9</v>
      </c>
      <c r="C42" s="105" t="s">
        <v>581</v>
      </c>
      <c r="D42" s="106">
        <v>0</v>
      </c>
      <c r="E42" s="106">
        <v>0</v>
      </c>
      <c r="F42" s="106">
        <v>0</v>
      </c>
      <c r="G42" s="107">
        <v>0</v>
      </c>
      <c r="H42" s="107">
        <v>0</v>
      </c>
      <c r="I42" s="105" t="s">
        <v>696</v>
      </c>
      <c r="J42" s="108">
        <v>4.17</v>
      </c>
      <c r="K42" s="108">
        <v>2.5499999999999998</v>
      </c>
      <c r="L42" s="108">
        <v>2.79</v>
      </c>
      <c r="M42" s="108">
        <v>1.89</v>
      </c>
      <c r="N42" s="108">
        <v>1.59</v>
      </c>
      <c r="O42" s="108">
        <v>0</v>
      </c>
      <c r="P42" s="108">
        <v>0</v>
      </c>
      <c r="Q42" s="109">
        <v>0</v>
      </c>
      <c r="R42" s="108">
        <v>0</v>
      </c>
      <c r="S42" s="108">
        <v>0</v>
      </c>
      <c r="T42" s="109">
        <v>0</v>
      </c>
      <c r="U42" s="109">
        <v>0</v>
      </c>
      <c r="V42" s="109">
        <v>0</v>
      </c>
      <c r="W42" s="109">
        <v>0</v>
      </c>
    </row>
    <row r="43" spans="1:23" hidden="1" x14ac:dyDescent="0.3">
      <c r="A43" s="105" t="s">
        <v>77</v>
      </c>
      <c r="B43" s="105">
        <f>VLOOKUP(A43,Produzioni!C:D,2,FALSE)</f>
        <v>9</v>
      </c>
      <c r="C43" s="105" t="s">
        <v>581</v>
      </c>
      <c r="D43" s="106">
        <v>0</v>
      </c>
      <c r="E43" s="106">
        <v>0</v>
      </c>
      <c r="F43" s="106">
        <v>0</v>
      </c>
      <c r="G43" s="107">
        <v>0</v>
      </c>
      <c r="H43" s="107">
        <v>0</v>
      </c>
      <c r="I43" s="105" t="s">
        <v>697</v>
      </c>
      <c r="J43" s="108">
        <v>2.54</v>
      </c>
      <c r="K43" s="108">
        <v>1.41</v>
      </c>
      <c r="L43" s="108">
        <v>1.7</v>
      </c>
      <c r="M43" s="108">
        <v>0.43</v>
      </c>
      <c r="N43" s="108">
        <v>0.7</v>
      </c>
      <c r="O43" s="108">
        <v>0</v>
      </c>
      <c r="P43" s="108">
        <v>0</v>
      </c>
      <c r="Q43" s="109">
        <v>0</v>
      </c>
      <c r="R43" s="108">
        <v>0</v>
      </c>
      <c r="S43" s="108">
        <v>0</v>
      </c>
      <c r="T43" s="109">
        <v>0</v>
      </c>
      <c r="U43" s="109">
        <v>0</v>
      </c>
      <c r="V43" s="109">
        <v>0</v>
      </c>
      <c r="W43" s="109">
        <v>0</v>
      </c>
    </row>
    <row r="44" spans="1:23" x14ac:dyDescent="0.3">
      <c r="A44" s="105" t="s">
        <v>82</v>
      </c>
      <c r="B44" s="105">
        <f>VLOOKUP(A44,Produzioni!C:D,2,FALSE)</f>
        <v>9</v>
      </c>
      <c r="C44" s="105" t="s">
        <v>583</v>
      </c>
      <c r="D44" s="106">
        <v>15</v>
      </c>
      <c r="E44" s="106">
        <v>54</v>
      </c>
      <c r="F44" s="106">
        <v>32</v>
      </c>
      <c r="G44" s="107">
        <v>205.9</v>
      </c>
      <c r="H44" s="107">
        <v>181371.8</v>
      </c>
      <c r="I44" s="105" t="s">
        <v>692</v>
      </c>
      <c r="J44" s="108">
        <v>58.04</v>
      </c>
      <c r="K44" s="108">
        <v>2.38</v>
      </c>
      <c r="L44" s="108">
        <v>0.18</v>
      </c>
      <c r="M44" s="108">
        <v>0.23</v>
      </c>
      <c r="N44" s="108">
        <v>7.0000000000000007E-2</v>
      </c>
      <c r="O44" s="108">
        <v>0</v>
      </c>
      <c r="P44" s="108">
        <v>0</v>
      </c>
      <c r="Q44" s="109">
        <v>0</v>
      </c>
      <c r="R44" s="108">
        <v>0.01</v>
      </c>
      <c r="S44" s="108">
        <v>0</v>
      </c>
      <c r="T44" s="109">
        <v>3.0000000000000001E-3</v>
      </c>
      <c r="U44" s="109">
        <v>1E-3</v>
      </c>
      <c r="V44" s="109">
        <v>39.082000000000001</v>
      </c>
      <c r="W44" s="109">
        <v>0</v>
      </c>
    </row>
    <row r="45" spans="1:23" hidden="1" x14ac:dyDescent="0.3">
      <c r="A45" s="105" t="s">
        <v>82</v>
      </c>
      <c r="B45" s="105">
        <f>VLOOKUP(A45,Produzioni!C:D,2,FALSE)</f>
        <v>9</v>
      </c>
      <c r="C45" s="105" t="s">
        <v>583</v>
      </c>
      <c r="D45" s="106">
        <v>0</v>
      </c>
      <c r="E45" s="106">
        <v>0</v>
      </c>
      <c r="F45" s="106">
        <v>0</v>
      </c>
      <c r="G45" s="107">
        <v>0</v>
      </c>
      <c r="H45" s="107">
        <v>0</v>
      </c>
      <c r="I45" s="105" t="s">
        <v>693</v>
      </c>
      <c r="J45" s="108">
        <v>57.43</v>
      </c>
      <c r="K45" s="108">
        <v>2.2799999999999998</v>
      </c>
      <c r="L45" s="108">
        <v>0.15</v>
      </c>
      <c r="M45" s="108">
        <v>0.17</v>
      </c>
      <c r="N45" s="108">
        <v>0.05</v>
      </c>
      <c r="O45" s="108">
        <v>0</v>
      </c>
      <c r="P45" s="108">
        <v>0</v>
      </c>
      <c r="Q45" s="109">
        <v>0</v>
      </c>
      <c r="R45" s="108">
        <v>0</v>
      </c>
      <c r="S45" s="108">
        <v>0</v>
      </c>
      <c r="T45" s="109">
        <v>2E-3</v>
      </c>
      <c r="U45" s="109">
        <v>0</v>
      </c>
      <c r="V45" s="109">
        <v>38.033999999999999</v>
      </c>
      <c r="W45" s="109">
        <v>0</v>
      </c>
    </row>
    <row r="46" spans="1:23" hidden="1" x14ac:dyDescent="0.3">
      <c r="A46" s="105" t="s">
        <v>82</v>
      </c>
      <c r="B46" s="105">
        <f>VLOOKUP(A46,Produzioni!C:D,2,FALSE)</f>
        <v>9</v>
      </c>
      <c r="C46" s="105" t="s">
        <v>583</v>
      </c>
      <c r="D46" s="106">
        <v>0</v>
      </c>
      <c r="E46" s="106">
        <v>0</v>
      </c>
      <c r="F46" s="106">
        <v>0</v>
      </c>
      <c r="G46" s="107">
        <v>0</v>
      </c>
      <c r="H46" s="107">
        <v>0</v>
      </c>
      <c r="I46" s="105" t="s">
        <v>694</v>
      </c>
      <c r="J46" s="108">
        <v>58.97</v>
      </c>
      <c r="K46" s="108">
        <v>2.52</v>
      </c>
      <c r="L46" s="108">
        <v>0.22</v>
      </c>
      <c r="M46" s="108">
        <v>0.3</v>
      </c>
      <c r="N46" s="108">
        <v>0.08</v>
      </c>
      <c r="O46" s="108">
        <v>0.01</v>
      </c>
      <c r="P46" s="108">
        <v>0</v>
      </c>
      <c r="Q46" s="109">
        <v>2E-3</v>
      </c>
      <c r="R46" s="108">
        <v>0.03</v>
      </c>
      <c r="S46" s="108">
        <v>0</v>
      </c>
      <c r="T46" s="109">
        <v>5.0000000000000001E-3</v>
      </c>
      <c r="U46" s="109">
        <v>2E-3</v>
      </c>
      <c r="V46" s="109">
        <v>39.765999999999998</v>
      </c>
      <c r="W46" s="109">
        <v>0</v>
      </c>
    </row>
    <row r="47" spans="1:23" hidden="1" x14ac:dyDescent="0.3">
      <c r="A47" s="105" t="s">
        <v>82</v>
      </c>
      <c r="B47" s="105">
        <f>VLOOKUP(A47,Produzioni!C:D,2,FALSE)</f>
        <v>9</v>
      </c>
      <c r="C47" s="105" t="s">
        <v>583</v>
      </c>
      <c r="D47" s="106">
        <v>0</v>
      </c>
      <c r="E47" s="106">
        <v>0</v>
      </c>
      <c r="F47" s="106">
        <v>0</v>
      </c>
      <c r="G47" s="107">
        <v>0</v>
      </c>
      <c r="H47" s="107">
        <v>0</v>
      </c>
      <c r="I47" s="105" t="s">
        <v>695</v>
      </c>
      <c r="J47" s="108">
        <v>0.41</v>
      </c>
      <c r="K47" s="108">
        <v>0.08</v>
      </c>
      <c r="L47" s="108">
        <v>0.02</v>
      </c>
      <c r="M47" s="108">
        <v>0.04</v>
      </c>
      <c r="N47" s="108">
        <v>0.01</v>
      </c>
      <c r="O47" s="108">
        <v>0</v>
      </c>
      <c r="P47" s="108">
        <v>0</v>
      </c>
      <c r="Q47" s="109">
        <v>0</v>
      </c>
      <c r="R47" s="108">
        <v>0.01</v>
      </c>
      <c r="S47" s="108">
        <v>0</v>
      </c>
      <c r="T47" s="109">
        <v>0</v>
      </c>
      <c r="U47" s="109">
        <v>0</v>
      </c>
      <c r="V47" s="109">
        <v>0.47799999999999998</v>
      </c>
      <c r="W47" s="109">
        <v>0</v>
      </c>
    </row>
    <row r="48" spans="1:23" hidden="1" x14ac:dyDescent="0.3">
      <c r="A48" s="105" t="s">
        <v>82</v>
      </c>
      <c r="B48" s="105">
        <f>VLOOKUP(A48,Produzioni!C:D,2,FALSE)</f>
        <v>9</v>
      </c>
      <c r="C48" s="105" t="s">
        <v>583</v>
      </c>
      <c r="D48" s="106">
        <v>0</v>
      </c>
      <c r="E48" s="106">
        <v>0</v>
      </c>
      <c r="F48" s="106">
        <v>0</v>
      </c>
      <c r="G48" s="107">
        <v>0</v>
      </c>
      <c r="H48" s="107">
        <v>0</v>
      </c>
      <c r="I48" s="105" t="s">
        <v>696</v>
      </c>
      <c r="J48" s="108">
        <v>0.82</v>
      </c>
      <c r="K48" s="108">
        <v>1.91</v>
      </c>
      <c r="L48" s="108">
        <v>2.31</v>
      </c>
      <c r="M48" s="108">
        <v>1.28</v>
      </c>
      <c r="N48" s="108">
        <v>4.7699999999999996</v>
      </c>
      <c r="O48" s="108">
        <v>2.64</v>
      </c>
      <c r="P48" s="108">
        <v>0</v>
      </c>
      <c r="Q48" s="109">
        <v>0</v>
      </c>
      <c r="R48" s="108">
        <v>0</v>
      </c>
      <c r="S48" s="108">
        <v>0</v>
      </c>
      <c r="T48" s="109">
        <v>0</v>
      </c>
      <c r="U48" s="109">
        <v>0</v>
      </c>
      <c r="V48" s="109">
        <v>0</v>
      </c>
      <c r="W48" s="109">
        <v>0</v>
      </c>
    </row>
    <row r="49" spans="1:23" hidden="1" x14ac:dyDescent="0.3">
      <c r="A49" s="105" t="s">
        <v>82</v>
      </c>
      <c r="B49" s="105">
        <f>VLOOKUP(A49,Produzioni!C:D,2,FALSE)</f>
        <v>9</v>
      </c>
      <c r="C49" s="105" t="s">
        <v>583</v>
      </c>
      <c r="D49" s="106">
        <v>0</v>
      </c>
      <c r="E49" s="106">
        <v>0</v>
      </c>
      <c r="F49" s="106">
        <v>0</v>
      </c>
      <c r="G49" s="107">
        <v>0</v>
      </c>
      <c r="H49" s="107">
        <v>0</v>
      </c>
      <c r="I49" s="105" t="s">
        <v>697</v>
      </c>
      <c r="J49" s="108">
        <v>0.79</v>
      </c>
      <c r="K49" s="108">
        <v>0.5</v>
      </c>
      <c r="L49" s="108">
        <v>1.8</v>
      </c>
      <c r="M49" s="108">
        <v>0.57999999999999996</v>
      </c>
      <c r="N49" s="108">
        <v>2.1</v>
      </c>
      <c r="O49" s="108">
        <v>0.21</v>
      </c>
      <c r="P49" s="108">
        <v>0</v>
      </c>
      <c r="Q49" s="109">
        <v>0</v>
      </c>
      <c r="R49" s="108">
        <v>0</v>
      </c>
      <c r="S49" s="108">
        <v>0</v>
      </c>
      <c r="T49" s="109">
        <v>0</v>
      </c>
      <c r="U49" s="109">
        <v>0</v>
      </c>
      <c r="V49" s="109">
        <v>0</v>
      </c>
      <c r="W49" s="109">
        <v>0</v>
      </c>
    </row>
    <row r="50" spans="1:23" x14ac:dyDescent="0.3">
      <c r="A50" s="105" t="s">
        <v>87</v>
      </c>
      <c r="B50" s="105">
        <f>VLOOKUP(A50,Produzioni!C:D,2,FALSE)</f>
        <v>2</v>
      </c>
      <c r="C50" s="105" t="s">
        <v>584</v>
      </c>
      <c r="D50" s="106">
        <v>189</v>
      </c>
      <c r="E50" s="106">
        <v>607</v>
      </c>
      <c r="F50" s="106">
        <v>89</v>
      </c>
      <c r="G50" s="107">
        <v>1091.5</v>
      </c>
      <c r="H50" s="107">
        <v>1298388.6000000001</v>
      </c>
      <c r="I50" s="105" t="s">
        <v>692</v>
      </c>
      <c r="J50" s="108">
        <v>59.79</v>
      </c>
      <c r="K50" s="108">
        <v>2.0099999999999998</v>
      </c>
      <c r="L50" s="108">
        <v>0.2</v>
      </c>
      <c r="M50" s="108">
        <v>0.25</v>
      </c>
      <c r="N50" s="108">
        <v>7.0000000000000007E-2</v>
      </c>
      <c r="O50" s="108">
        <v>0</v>
      </c>
      <c r="P50" s="108">
        <v>0</v>
      </c>
      <c r="Q50" s="109">
        <v>0</v>
      </c>
      <c r="R50" s="108">
        <v>0</v>
      </c>
      <c r="S50" s="108">
        <v>0</v>
      </c>
      <c r="T50" s="109">
        <v>4.0000000000000001E-3</v>
      </c>
      <c r="U50" s="109">
        <v>1E-3</v>
      </c>
      <c r="V50" s="109">
        <v>37.664000000000001</v>
      </c>
      <c r="W50" s="109">
        <v>0</v>
      </c>
    </row>
    <row r="51" spans="1:23" hidden="1" x14ac:dyDescent="0.3">
      <c r="A51" s="105" t="s">
        <v>87</v>
      </c>
      <c r="B51" s="105">
        <f>VLOOKUP(A51,Produzioni!C:D,2,FALSE)</f>
        <v>2</v>
      </c>
      <c r="C51" s="105" t="s">
        <v>584</v>
      </c>
      <c r="D51" s="106">
        <v>0</v>
      </c>
      <c r="E51" s="106">
        <v>0</v>
      </c>
      <c r="F51" s="106">
        <v>0</v>
      </c>
      <c r="G51" s="107">
        <v>0</v>
      </c>
      <c r="H51" s="107">
        <v>0</v>
      </c>
      <c r="I51" s="105" t="s">
        <v>693</v>
      </c>
      <c r="J51" s="108">
        <v>59.41</v>
      </c>
      <c r="K51" s="108">
        <v>1.95</v>
      </c>
      <c r="L51" s="108">
        <v>0.12</v>
      </c>
      <c r="M51" s="108">
        <v>0.11</v>
      </c>
      <c r="N51" s="108">
        <v>0.03</v>
      </c>
      <c r="O51" s="108">
        <v>0</v>
      </c>
      <c r="P51" s="108">
        <v>0</v>
      </c>
      <c r="Q51" s="109">
        <v>0</v>
      </c>
      <c r="R51" s="108">
        <v>0</v>
      </c>
      <c r="S51" s="108">
        <v>0</v>
      </c>
      <c r="T51" s="109">
        <v>1E-3</v>
      </c>
      <c r="U51" s="109">
        <v>0</v>
      </c>
      <c r="V51" s="109">
        <v>37.293999999999997</v>
      </c>
      <c r="W51" s="109">
        <v>0</v>
      </c>
    </row>
    <row r="52" spans="1:23" hidden="1" x14ac:dyDescent="0.3">
      <c r="A52" s="105" t="s">
        <v>87</v>
      </c>
      <c r="B52" s="105">
        <f>VLOOKUP(A52,Produzioni!C:D,2,FALSE)</f>
        <v>2</v>
      </c>
      <c r="C52" s="105" t="s">
        <v>584</v>
      </c>
      <c r="D52" s="106">
        <v>0</v>
      </c>
      <c r="E52" s="106">
        <v>0</v>
      </c>
      <c r="F52" s="106">
        <v>0</v>
      </c>
      <c r="G52" s="107">
        <v>0</v>
      </c>
      <c r="H52" s="107">
        <v>0</v>
      </c>
      <c r="I52" s="105" t="s">
        <v>694</v>
      </c>
      <c r="J52" s="108">
        <v>60.16</v>
      </c>
      <c r="K52" s="108">
        <v>2.13</v>
      </c>
      <c r="L52" s="108">
        <v>0.22</v>
      </c>
      <c r="M52" s="108">
        <v>0.28999999999999998</v>
      </c>
      <c r="N52" s="108">
        <v>0.08</v>
      </c>
      <c r="O52" s="108">
        <v>0.01</v>
      </c>
      <c r="P52" s="108">
        <v>0.01</v>
      </c>
      <c r="Q52" s="109">
        <v>4.0000000000000001E-3</v>
      </c>
      <c r="R52" s="108">
        <v>0.02</v>
      </c>
      <c r="S52" s="108">
        <v>0</v>
      </c>
      <c r="T52" s="109">
        <v>7.0000000000000001E-3</v>
      </c>
      <c r="U52" s="109">
        <v>5.0000000000000001E-3</v>
      </c>
      <c r="V52" s="109">
        <v>38.116999999999997</v>
      </c>
      <c r="W52" s="109">
        <v>0</v>
      </c>
    </row>
    <row r="53" spans="1:23" hidden="1" x14ac:dyDescent="0.3">
      <c r="A53" s="105" t="s">
        <v>87</v>
      </c>
      <c r="B53" s="105">
        <f>VLOOKUP(A53,Produzioni!C:D,2,FALSE)</f>
        <v>2</v>
      </c>
      <c r="C53" s="105" t="s">
        <v>584</v>
      </c>
      <c r="D53" s="106">
        <v>0</v>
      </c>
      <c r="E53" s="106">
        <v>0</v>
      </c>
      <c r="F53" s="106">
        <v>0</v>
      </c>
      <c r="G53" s="107">
        <v>0</v>
      </c>
      <c r="H53" s="107">
        <v>0</v>
      </c>
      <c r="I53" s="105" t="s">
        <v>695</v>
      </c>
      <c r="J53" s="108">
        <v>0.1</v>
      </c>
      <c r="K53" s="108">
        <v>0.04</v>
      </c>
      <c r="L53" s="108">
        <v>0.02</v>
      </c>
      <c r="M53" s="108">
        <v>0.03</v>
      </c>
      <c r="N53" s="108">
        <v>0.01</v>
      </c>
      <c r="O53" s="108">
        <v>0</v>
      </c>
      <c r="P53" s="108">
        <v>0</v>
      </c>
      <c r="Q53" s="109">
        <v>0</v>
      </c>
      <c r="R53" s="108">
        <v>0.01</v>
      </c>
      <c r="S53" s="108">
        <v>0</v>
      </c>
      <c r="T53" s="109">
        <v>0</v>
      </c>
      <c r="U53" s="109">
        <v>0</v>
      </c>
      <c r="V53" s="109">
        <v>0.126</v>
      </c>
      <c r="W53" s="109">
        <v>0</v>
      </c>
    </row>
    <row r="54" spans="1:23" hidden="1" x14ac:dyDescent="0.3">
      <c r="A54" s="105" t="s">
        <v>87</v>
      </c>
      <c r="B54" s="105">
        <f>VLOOKUP(A54,Produzioni!C:D,2,FALSE)</f>
        <v>2</v>
      </c>
      <c r="C54" s="105" t="s">
        <v>584</v>
      </c>
      <c r="D54" s="106">
        <v>0</v>
      </c>
      <c r="E54" s="106">
        <v>0</v>
      </c>
      <c r="F54" s="106">
        <v>0</v>
      </c>
      <c r="G54" s="107">
        <v>0</v>
      </c>
      <c r="H54" s="107">
        <v>0</v>
      </c>
      <c r="I54" s="105" t="s">
        <v>696</v>
      </c>
      <c r="J54" s="108">
        <v>1.59</v>
      </c>
      <c r="K54" s="108">
        <v>2.56</v>
      </c>
      <c r="L54" s="108">
        <v>2.77</v>
      </c>
      <c r="M54" s="108">
        <v>1.83</v>
      </c>
      <c r="N54" s="108">
        <v>2.61</v>
      </c>
      <c r="O54" s="108">
        <v>0</v>
      </c>
      <c r="P54" s="108">
        <v>0</v>
      </c>
      <c r="Q54" s="109">
        <v>0</v>
      </c>
      <c r="R54" s="108">
        <v>0</v>
      </c>
      <c r="S54" s="108">
        <v>0</v>
      </c>
      <c r="T54" s="109">
        <v>0</v>
      </c>
      <c r="U54" s="109">
        <v>0</v>
      </c>
      <c r="V54" s="109">
        <v>0</v>
      </c>
      <c r="W54" s="109">
        <v>0</v>
      </c>
    </row>
    <row r="55" spans="1:23" hidden="1" x14ac:dyDescent="0.3">
      <c r="A55" s="105" t="s">
        <v>87</v>
      </c>
      <c r="B55" s="105">
        <f>VLOOKUP(A55,Produzioni!C:D,2,FALSE)</f>
        <v>2</v>
      </c>
      <c r="C55" s="105" t="s">
        <v>584</v>
      </c>
      <c r="D55" s="106">
        <v>0</v>
      </c>
      <c r="E55" s="106">
        <v>0</v>
      </c>
      <c r="F55" s="106">
        <v>0</v>
      </c>
      <c r="G55" s="107">
        <v>0</v>
      </c>
      <c r="H55" s="107">
        <v>0</v>
      </c>
      <c r="I55" s="105" t="s">
        <v>697</v>
      </c>
      <c r="J55" s="108">
        <v>0.66</v>
      </c>
      <c r="K55" s="108">
        <v>1.63</v>
      </c>
      <c r="L55" s="108">
        <v>2.2799999999999998</v>
      </c>
      <c r="M55" s="108">
        <v>0.94</v>
      </c>
      <c r="N55" s="108">
        <v>2.56</v>
      </c>
      <c r="O55" s="108">
        <v>0</v>
      </c>
      <c r="P55" s="108">
        <v>0</v>
      </c>
      <c r="Q55" s="109">
        <v>0</v>
      </c>
      <c r="R55" s="108">
        <v>0</v>
      </c>
      <c r="S55" s="108">
        <v>0</v>
      </c>
      <c r="T55" s="109">
        <v>0</v>
      </c>
      <c r="U55" s="109">
        <v>0</v>
      </c>
      <c r="V55" s="109">
        <v>0</v>
      </c>
      <c r="W55" s="109">
        <v>0</v>
      </c>
    </row>
    <row r="56" spans="1:23" x14ac:dyDescent="0.3">
      <c r="A56" s="105" t="s">
        <v>92</v>
      </c>
      <c r="B56" s="105">
        <f>VLOOKUP(A56,Produzioni!C:D,2,FALSE)</f>
        <v>14</v>
      </c>
      <c r="C56" s="105" t="s">
        <v>585</v>
      </c>
      <c r="D56" s="106">
        <v>372</v>
      </c>
      <c r="E56" s="106">
        <v>840</v>
      </c>
      <c r="F56" s="106">
        <v>845</v>
      </c>
      <c r="G56" s="107">
        <v>8607</v>
      </c>
      <c r="H56" s="107">
        <v>3275413</v>
      </c>
      <c r="I56" s="105" t="s">
        <v>692</v>
      </c>
      <c r="J56" s="108">
        <v>62.5</v>
      </c>
      <c r="K56" s="108">
        <v>0.18</v>
      </c>
      <c r="L56" s="108">
        <v>0.09</v>
      </c>
      <c r="M56" s="108">
        <v>0.04</v>
      </c>
      <c r="N56" s="108">
        <v>0.01</v>
      </c>
      <c r="O56" s="108">
        <v>0</v>
      </c>
      <c r="P56" s="108">
        <v>0</v>
      </c>
      <c r="Q56" s="109">
        <v>0</v>
      </c>
      <c r="R56" s="108">
        <v>0.09</v>
      </c>
      <c r="S56" s="108">
        <v>0</v>
      </c>
      <c r="T56" s="109">
        <v>0</v>
      </c>
      <c r="U56" s="109">
        <v>0</v>
      </c>
      <c r="V56" s="109">
        <v>37.082000000000001</v>
      </c>
      <c r="W56" s="109">
        <v>0</v>
      </c>
    </row>
    <row r="57" spans="1:23" hidden="1" x14ac:dyDescent="0.3">
      <c r="A57" s="105" t="s">
        <v>92</v>
      </c>
      <c r="B57" s="105">
        <f>VLOOKUP(A57,Produzioni!C:D,2,FALSE)</f>
        <v>14</v>
      </c>
      <c r="C57" s="105" t="s">
        <v>585</v>
      </c>
      <c r="D57" s="106">
        <v>0</v>
      </c>
      <c r="E57" s="106">
        <v>0</v>
      </c>
      <c r="F57" s="106">
        <v>0</v>
      </c>
      <c r="G57" s="107">
        <v>0</v>
      </c>
      <c r="H57" s="107">
        <v>0</v>
      </c>
      <c r="I57" s="105" t="s">
        <v>693</v>
      </c>
      <c r="J57" s="108">
        <v>61.7</v>
      </c>
      <c r="K57" s="108">
        <v>0.11</v>
      </c>
      <c r="L57" s="108">
        <v>0.06</v>
      </c>
      <c r="M57" s="108">
        <v>0.02</v>
      </c>
      <c r="N57" s="108">
        <v>0</v>
      </c>
      <c r="O57" s="108">
        <v>0</v>
      </c>
      <c r="P57" s="108">
        <v>0</v>
      </c>
      <c r="Q57" s="109">
        <v>0</v>
      </c>
      <c r="R57" s="108">
        <v>0.08</v>
      </c>
      <c r="S57" s="108">
        <v>0</v>
      </c>
      <c r="T57" s="109">
        <v>0</v>
      </c>
      <c r="U57" s="109">
        <v>0</v>
      </c>
      <c r="V57" s="109">
        <v>36.75</v>
      </c>
      <c r="W57" s="109">
        <v>0</v>
      </c>
    </row>
    <row r="58" spans="1:23" hidden="1" x14ac:dyDescent="0.3">
      <c r="A58" s="105" t="s">
        <v>92</v>
      </c>
      <c r="B58" s="105">
        <f>VLOOKUP(A58,Produzioni!C:D,2,FALSE)</f>
        <v>14</v>
      </c>
      <c r="C58" s="105" t="s">
        <v>585</v>
      </c>
      <c r="D58" s="106">
        <v>0</v>
      </c>
      <c r="E58" s="106">
        <v>0</v>
      </c>
      <c r="F58" s="106">
        <v>0</v>
      </c>
      <c r="G58" s="107">
        <v>0</v>
      </c>
      <c r="H58" s="107">
        <v>0</v>
      </c>
      <c r="I58" s="105" t="s">
        <v>694</v>
      </c>
      <c r="J58" s="108">
        <v>62.8</v>
      </c>
      <c r="K58" s="108">
        <v>0.25</v>
      </c>
      <c r="L58" s="108">
        <v>0.12</v>
      </c>
      <c r="M58" s="108">
        <v>7.0000000000000007E-2</v>
      </c>
      <c r="N58" s="108">
        <v>0.03</v>
      </c>
      <c r="O58" s="108">
        <v>0.02</v>
      </c>
      <c r="P58" s="108">
        <v>0</v>
      </c>
      <c r="Q58" s="109">
        <v>5.7000000000000002E-2</v>
      </c>
      <c r="R58" s="108">
        <v>0.12</v>
      </c>
      <c r="S58" s="108">
        <v>0</v>
      </c>
      <c r="T58" s="109">
        <v>4.0000000000000001E-3</v>
      </c>
      <c r="U58" s="109">
        <v>0.01</v>
      </c>
      <c r="V58" s="109">
        <v>37.85</v>
      </c>
      <c r="W58" s="109">
        <v>0</v>
      </c>
    </row>
    <row r="59" spans="1:23" hidden="1" x14ac:dyDescent="0.3">
      <c r="A59" s="105" t="s">
        <v>92</v>
      </c>
      <c r="B59" s="105">
        <f>VLOOKUP(A59,Produzioni!C:D,2,FALSE)</f>
        <v>14</v>
      </c>
      <c r="C59" s="105" t="s">
        <v>585</v>
      </c>
      <c r="D59" s="106">
        <v>0</v>
      </c>
      <c r="E59" s="106">
        <v>0</v>
      </c>
      <c r="F59" s="106">
        <v>0</v>
      </c>
      <c r="G59" s="107">
        <v>0</v>
      </c>
      <c r="H59" s="107">
        <v>0</v>
      </c>
      <c r="I59" s="105" t="s">
        <v>695</v>
      </c>
      <c r="J59" s="108">
        <v>0.15</v>
      </c>
      <c r="K59" s="108">
        <v>0.01</v>
      </c>
      <c r="L59" s="108">
        <v>0.01</v>
      </c>
      <c r="M59" s="108">
        <v>0.01</v>
      </c>
      <c r="N59" s="108">
        <v>0.01</v>
      </c>
      <c r="O59" s="108">
        <v>0</v>
      </c>
      <c r="P59" s="108">
        <v>0</v>
      </c>
      <c r="Q59" s="109">
        <v>4.0000000000000001E-3</v>
      </c>
      <c r="R59" s="108">
        <v>0.01</v>
      </c>
      <c r="S59" s="108">
        <v>0</v>
      </c>
      <c r="T59" s="109">
        <v>0</v>
      </c>
      <c r="U59" s="109">
        <v>0</v>
      </c>
      <c r="V59" s="109">
        <v>0.153</v>
      </c>
      <c r="W59" s="109">
        <v>0</v>
      </c>
    </row>
    <row r="60" spans="1:23" hidden="1" x14ac:dyDescent="0.3">
      <c r="A60" s="105" t="s">
        <v>92</v>
      </c>
      <c r="B60" s="105">
        <f>VLOOKUP(A60,Produzioni!C:D,2,FALSE)</f>
        <v>14</v>
      </c>
      <c r="C60" s="105" t="s">
        <v>585</v>
      </c>
      <c r="D60" s="106">
        <v>0</v>
      </c>
      <c r="E60" s="106">
        <v>0</v>
      </c>
      <c r="F60" s="106">
        <v>0</v>
      </c>
      <c r="G60" s="107">
        <v>0</v>
      </c>
      <c r="H60" s="107">
        <v>0</v>
      </c>
      <c r="I60" s="105" t="s">
        <v>696</v>
      </c>
      <c r="J60" s="108">
        <v>2.19</v>
      </c>
      <c r="K60" s="108">
        <v>2.2999999999999998</v>
      </c>
      <c r="L60" s="108">
        <v>2.15</v>
      </c>
      <c r="M60" s="108">
        <v>1.99</v>
      </c>
      <c r="N60" s="108">
        <v>9.1199999999999992</v>
      </c>
      <c r="O60" s="108">
        <v>0</v>
      </c>
      <c r="P60" s="108">
        <v>0</v>
      </c>
      <c r="Q60" s="109">
        <v>0</v>
      </c>
      <c r="R60" s="108">
        <v>3.06</v>
      </c>
      <c r="S60" s="108">
        <v>0</v>
      </c>
      <c r="T60" s="109">
        <v>0</v>
      </c>
      <c r="U60" s="109">
        <v>0</v>
      </c>
      <c r="V60" s="109">
        <v>0</v>
      </c>
      <c r="W60" s="109">
        <v>0</v>
      </c>
    </row>
    <row r="61" spans="1:23" hidden="1" x14ac:dyDescent="0.3">
      <c r="A61" s="105" t="s">
        <v>92</v>
      </c>
      <c r="B61" s="105">
        <f>VLOOKUP(A61,Produzioni!C:D,2,FALSE)</f>
        <v>14</v>
      </c>
      <c r="C61" s="105" t="s">
        <v>585</v>
      </c>
      <c r="D61" s="106">
        <v>0</v>
      </c>
      <c r="E61" s="106">
        <v>0</v>
      </c>
      <c r="F61" s="106">
        <v>0</v>
      </c>
      <c r="G61" s="107">
        <v>0</v>
      </c>
      <c r="H61" s="107">
        <v>0</v>
      </c>
      <c r="I61" s="105" t="s">
        <v>697</v>
      </c>
      <c r="J61" s="108">
        <v>2.1800000000000002</v>
      </c>
      <c r="K61" s="108">
        <v>0.53</v>
      </c>
      <c r="L61" s="108">
        <v>0.47</v>
      </c>
      <c r="M61" s="108">
        <v>1.74</v>
      </c>
      <c r="N61" s="108">
        <v>0.72</v>
      </c>
      <c r="O61" s="108">
        <v>0</v>
      </c>
      <c r="P61" s="108">
        <v>0</v>
      </c>
      <c r="Q61" s="109">
        <v>0</v>
      </c>
      <c r="R61" s="108">
        <v>2.73</v>
      </c>
      <c r="S61" s="108">
        <v>0</v>
      </c>
      <c r="T61" s="109">
        <v>0</v>
      </c>
      <c r="U61" s="109">
        <v>0</v>
      </c>
      <c r="V61" s="109">
        <v>0</v>
      </c>
      <c r="W61" s="109">
        <v>0</v>
      </c>
    </row>
    <row r="62" spans="1:23" x14ac:dyDescent="0.3">
      <c r="A62" s="105" t="s">
        <v>97</v>
      </c>
      <c r="B62" s="105">
        <f>VLOOKUP(A62,Produzioni!C:D,2,FALSE)</f>
        <v>15</v>
      </c>
      <c r="C62" s="105" t="s">
        <v>586</v>
      </c>
      <c r="D62" s="106">
        <v>91</v>
      </c>
      <c r="E62" s="106">
        <v>273</v>
      </c>
      <c r="F62" s="106">
        <v>275</v>
      </c>
      <c r="G62" s="107">
        <v>3227.9</v>
      </c>
      <c r="H62" s="107">
        <v>1188085.2</v>
      </c>
      <c r="I62" s="105" t="s">
        <v>692</v>
      </c>
      <c r="J62" s="108">
        <v>63.63</v>
      </c>
      <c r="K62" s="108">
        <v>1.34</v>
      </c>
      <c r="L62" s="108">
        <v>0.19</v>
      </c>
      <c r="M62" s="108">
        <v>0.12</v>
      </c>
      <c r="N62" s="108">
        <v>0.04</v>
      </c>
      <c r="O62" s="108">
        <v>0.56999999999999995</v>
      </c>
      <c r="P62" s="108">
        <v>0</v>
      </c>
      <c r="Q62" s="109">
        <v>4.0000000000000001E-3</v>
      </c>
      <c r="R62" s="108">
        <v>0.06</v>
      </c>
      <c r="S62" s="108">
        <v>0</v>
      </c>
      <c r="T62" s="109">
        <v>2E-3</v>
      </c>
      <c r="U62" s="109">
        <v>0</v>
      </c>
      <c r="V62" s="109">
        <v>34.039000000000001</v>
      </c>
      <c r="W62" s="109">
        <v>0</v>
      </c>
    </row>
    <row r="63" spans="1:23" hidden="1" x14ac:dyDescent="0.3">
      <c r="A63" s="105" t="s">
        <v>97</v>
      </c>
      <c r="B63" s="105">
        <f>VLOOKUP(A63,Produzioni!C:D,2,FALSE)</f>
        <v>15</v>
      </c>
      <c r="C63" s="105" t="s">
        <v>586</v>
      </c>
      <c r="D63" s="106">
        <v>0</v>
      </c>
      <c r="E63" s="106">
        <v>0</v>
      </c>
      <c r="F63" s="106">
        <v>0</v>
      </c>
      <c r="G63" s="107">
        <v>0</v>
      </c>
      <c r="H63" s="107">
        <v>0</v>
      </c>
      <c r="I63" s="105" t="s">
        <v>693</v>
      </c>
      <c r="J63" s="108">
        <v>59.51</v>
      </c>
      <c r="K63" s="108">
        <v>1.3</v>
      </c>
      <c r="L63" s="108">
        <v>0.18</v>
      </c>
      <c r="M63" s="108">
        <v>0.1</v>
      </c>
      <c r="N63" s="108">
        <v>0.03</v>
      </c>
      <c r="O63" s="108">
        <v>0.11</v>
      </c>
      <c r="P63" s="108">
        <v>0</v>
      </c>
      <c r="Q63" s="109">
        <v>0</v>
      </c>
      <c r="R63" s="108">
        <v>0.03</v>
      </c>
      <c r="S63" s="108">
        <v>0</v>
      </c>
      <c r="T63" s="109">
        <v>1E-3</v>
      </c>
      <c r="U63" s="109">
        <v>0</v>
      </c>
      <c r="V63" s="109">
        <v>33.368000000000002</v>
      </c>
      <c r="W63" s="109">
        <v>0</v>
      </c>
    </row>
    <row r="64" spans="1:23" hidden="1" x14ac:dyDescent="0.3">
      <c r="A64" s="105" t="s">
        <v>97</v>
      </c>
      <c r="B64" s="105">
        <f>VLOOKUP(A64,Produzioni!C:D,2,FALSE)</f>
        <v>15</v>
      </c>
      <c r="C64" s="105" t="s">
        <v>586</v>
      </c>
      <c r="D64" s="106">
        <v>0</v>
      </c>
      <c r="E64" s="106">
        <v>0</v>
      </c>
      <c r="F64" s="106">
        <v>0</v>
      </c>
      <c r="G64" s="107">
        <v>0</v>
      </c>
      <c r="H64" s="107">
        <v>0</v>
      </c>
      <c r="I64" s="105" t="s">
        <v>694</v>
      </c>
      <c r="J64" s="108">
        <v>64</v>
      </c>
      <c r="K64" s="108">
        <v>1.92</v>
      </c>
      <c r="L64" s="108">
        <v>0.2</v>
      </c>
      <c r="M64" s="108">
        <v>0.21</v>
      </c>
      <c r="N64" s="108">
        <v>0.06</v>
      </c>
      <c r="O64" s="108">
        <v>0.65</v>
      </c>
      <c r="P64" s="108">
        <v>0</v>
      </c>
      <c r="Q64" s="109">
        <v>0.01</v>
      </c>
      <c r="R64" s="108">
        <v>0.1</v>
      </c>
      <c r="S64" s="108">
        <v>0</v>
      </c>
      <c r="T64" s="109">
        <v>4.0000000000000001E-3</v>
      </c>
      <c r="U64" s="109">
        <v>1E-3</v>
      </c>
      <c r="V64" s="109">
        <v>37.954999999999998</v>
      </c>
      <c r="W64" s="109">
        <v>0</v>
      </c>
    </row>
    <row r="65" spans="1:23" hidden="1" x14ac:dyDescent="0.3">
      <c r="A65" s="105" t="s">
        <v>97</v>
      </c>
      <c r="B65" s="105">
        <f>VLOOKUP(A65,Produzioni!C:D,2,FALSE)</f>
        <v>15</v>
      </c>
      <c r="C65" s="105" t="s">
        <v>586</v>
      </c>
      <c r="D65" s="106">
        <v>0</v>
      </c>
      <c r="E65" s="106">
        <v>0</v>
      </c>
      <c r="F65" s="106">
        <v>0</v>
      </c>
      <c r="G65" s="107">
        <v>0</v>
      </c>
      <c r="H65" s="107">
        <v>0</v>
      </c>
      <c r="I65" s="105" t="s">
        <v>695</v>
      </c>
      <c r="J65" s="108">
        <v>0.64</v>
      </c>
      <c r="K65" s="108">
        <v>0.1</v>
      </c>
      <c r="L65" s="108">
        <v>0.01</v>
      </c>
      <c r="M65" s="108">
        <v>0.01</v>
      </c>
      <c r="N65" s="108">
        <v>0.01</v>
      </c>
      <c r="O65" s="108">
        <v>0.08</v>
      </c>
      <c r="P65" s="108">
        <v>0</v>
      </c>
      <c r="Q65" s="109">
        <v>3.0000000000000001E-3</v>
      </c>
      <c r="R65" s="108">
        <v>0.01</v>
      </c>
      <c r="S65" s="108">
        <v>0</v>
      </c>
      <c r="T65" s="109">
        <v>0</v>
      </c>
      <c r="U65" s="109">
        <v>0</v>
      </c>
      <c r="V65" s="109">
        <v>0.61699999999999999</v>
      </c>
      <c r="W65" s="109">
        <v>0</v>
      </c>
    </row>
    <row r="66" spans="1:23" hidden="1" x14ac:dyDescent="0.3">
      <c r="A66" s="105" t="s">
        <v>97</v>
      </c>
      <c r="B66" s="105">
        <f>VLOOKUP(A66,Produzioni!C:D,2,FALSE)</f>
        <v>15</v>
      </c>
      <c r="C66" s="105" t="s">
        <v>586</v>
      </c>
      <c r="D66" s="106">
        <v>0</v>
      </c>
      <c r="E66" s="106">
        <v>0</v>
      </c>
      <c r="F66" s="106">
        <v>0</v>
      </c>
      <c r="G66" s="107">
        <v>0</v>
      </c>
      <c r="H66" s="107">
        <v>0</v>
      </c>
      <c r="I66" s="105" t="s">
        <v>696</v>
      </c>
      <c r="J66" s="108">
        <v>0.52</v>
      </c>
      <c r="K66" s="108">
        <v>0.64</v>
      </c>
      <c r="L66" s="108">
        <v>7.91</v>
      </c>
      <c r="M66" s="108">
        <v>3.95</v>
      </c>
      <c r="N66" s="108">
        <v>6.08</v>
      </c>
      <c r="O66" s="108">
        <v>0.44</v>
      </c>
      <c r="P66" s="108">
        <v>0</v>
      </c>
      <c r="Q66" s="109">
        <v>0</v>
      </c>
      <c r="R66" s="108">
        <v>1.98</v>
      </c>
      <c r="S66" s="108">
        <v>0</v>
      </c>
      <c r="T66" s="109">
        <v>0</v>
      </c>
      <c r="U66" s="109">
        <v>0</v>
      </c>
      <c r="V66" s="109">
        <v>0</v>
      </c>
      <c r="W66" s="109">
        <v>0</v>
      </c>
    </row>
    <row r="67" spans="1:23" hidden="1" x14ac:dyDescent="0.3">
      <c r="A67" s="105" t="s">
        <v>97</v>
      </c>
      <c r="B67" s="105">
        <f>VLOOKUP(A67,Produzioni!C:D,2,FALSE)</f>
        <v>15</v>
      </c>
      <c r="C67" s="105" t="s">
        <v>586</v>
      </c>
      <c r="D67" s="106">
        <v>0</v>
      </c>
      <c r="E67" s="106">
        <v>0</v>
      </c>
      <c r="F67" s="106">
        <v>0</v>
      </c>
      <c r="G67" s="107">
        <v>0</v>
      </c>
      <c r="H67" s="107">
        <v>0</v>
      </c>
      <c r="I67" s="105" t="s">
        <v>697</v>
      </c>
      <c r="J67" s="108">
        <v>0.19</v>
      </c>
      <c r="K67" s="108">
        <v>0.46</v>
      </c>
      <c r="L67" s="108">
        <v>5.9</v>
      </c>
      <c r="M67" s="108">
        <v>3.15</v>
      </c>
      <c r="N67" s="108">
        <v>2.19</v>
      </c>
      <c r="O67" s="108">
        <v>0.3</v>
      </c>
      <c r="P67" s="108">
        <v>0</v>
      </c>
      <c r="Q67" s="109">
        <v>0</v>
      </c>
      <c r="R67" s="108">
        <v>1.34</v>
      </c>
      <c r="S67" s="108">
        <v>0</v>
      </c>
      <c r="T67" s="109">
        <v>0</v>
      </c>
      <c r="U67" s="109">
        <v>0</v>
      </c>
      <c r="V67" s="109">
        <v>0</v>
      </c>
      <c r="W67" s="109">
        <v>0</v>
      </c>
    </row>
    <row r="68" spans="1:23" x14ac:dyDescent="0.3">
      <c r="A68" s="105" t="s">
        <v>100</v>
      </c>
      <c r="B68" s="105">
        <f>VLOOKUP(A68,Produzioni!C:D,2,FALSE)</f>
        <v>15</v>
      </c>
      <c r="C68" s="105" t="s">
        <v>587</v>
      </c>
      <c r="D68" s="106">
        <v>13</v>
      </c>
      <c r="E68" s="106">
        <v>39</v>
      </c>
      <c r="F68" s="106">
        <v>39</v>
      </c>
      <c r="G68" s="107">
        <v>471.3</v>
      </c>
      <c r="H68" s="107">
        <v>170447.5</v>
      </c>
      <c r="I68" s="105" t="s">
        <v>692</v>
      </c>
      <c r="J68" s="108">
        <v>64.48</v>
      </c>
      <c r="K68" s="108">
        <v>1.35</v>
      </c>
      <c r="L68" s="108">
        <v>0.19</v>
      </c>
      <c r="M68" s="108">
        <v>0.11</v>
      </c>
      <c r="N68" s="108">
        <v>0.04</v>
      </c>
      <c r="O68" s="108">
        <v>0.87</v>
      </c>
      <c r="P68" s="108">
        <v>0</v>
      </c>
      <c r="Q68" s="109">
        <v>1E-3</v>
      </c>
      <c r="R68" s="108">
        <v>0.08</v>
      </c>
      <c r="S68" s="108">
        <v>0</v>
      </c>
      <c r="T68" s="109">
        <v>2E-3</v>
      </c>
      <c r="U68" s="109">
        <v>0</v>
      </c>
      <c r="V68" s="109">
        <v>32.884999999999998</v>
      </c>
      <c r="W68" s="109">
        <v>0</v>
      </c>
    </row>
    <row r="69" spans="1:23" hidden="1" x14ac:dyDescent="0.3">
      <c r="A69" s="105" t="s">
        <v>100</v>
      </c>
      <c r="B69" s="105">
        <f>VLOOKUP(A69,Produzioni!C:D,2,FALSE)</f>
        <v>15</v>
      </c>
      <c r="C69" s="105" t="s">
        <v>587</v>
      </c>
      <c r="D69" s="106">
        <v>0</v>
      </c>
      <c r="E69" s="106">
        <v>0</v>
      </c>
      <c r="F69" s="106">
        <v>0</v>
      </c>
      <c r="G69" s="107">
        <v>0</v>
      </c>
      <c r="H69" s="107">
        <v>0</v>
      </c>
      <c r="I69" s="105" t="s">
        <v>693</v>
      </c>
      <c r="J69" s="108">
        <v>64.25</v>
      </c>
      <c r="K69" s="108">
        <v>1.3</v>
      </c>
      <c r="L69" s="108">
        <v>0.18</v>
      </c>
      <c r="M69" s="108">
        <v>0.1</v>
      </c>
      <c r="N69" s="108">
        <v>0.03</v>
      </c>
      <c r="O69" s="108">
        <v>0.85</v>
      </c>
      <c r="P69" s="108">
        <v>0</v>
      </c>
      <c r="Q69" s="109">
        <v>0</v>
      </c>
      <c r="R69" s="108">
        <v>7.0000000000000007E-2</v>
      </c>
      <c r="S69" s="108">
        <v>0</v>
      </c>
      <c r="T69" s="109">
        <v>1E-3</v>
      </c>
      <c r="U69" s="109">
        <v>0</v>
      </c>
      <c r="V69" s="109">
        <v>32.499000000000002</v>
      </c>
      <c r="W69" s="109">
        <v>0</v>
      </c>
    </row>
    <row r="70" spans="1:23" hidden="1" x14ac:dyDescent="0.3">
      <c r="A70" s="105" t="s">
        <v>100</v>
      </c>
      <c r="B70" s="105">
        <f>VLOOKUP(A70,Produzioni!C:D,2,FALSE)</f>
        <v>15</v>
      </c>
      <c r="C70" s="105" t="s">
        <v>587</v>
      </c>
      <c r="D70" s="106">
        <v>0</v>
      </c>
      <c r="E70" s="106">
        <v>0</v>
      </c>
      <c r="F70" s="106">
        <v>0</v>
      </c>
      <c r="G70" s="107">
        <v>0</v>
      </c>
      <c r="H70" s="107">
        <v>0</v>
      </c>
      <c r="I70" s="105" t="s">
        <v>694</v>
      </c>
      <c r="J70" s="108">
        <v>64.8</v>
      </c>
      <c r="K70" s="108">
        <v>1.37</v>
      </c>
      <c r="L70" s="108">
        <v>0.21</v>
      </c>
      <c r="M70" s="108">
        <v>0.12</v>
      </c>
      <c r="N70" s="108">
        <v>0.04</v>
      </c>
      <c r="O70" s="108">
        <v>0.94</v>
      </c>
      <c r="P70" s="108">
        <v>0</v>
      </c>
      <c r="Q70" s="109">
        <v>4.0000000000000001E-3</v>
      </c>
      <c r="R70" s="108">
        <v>0.08</v>
      </c>
      <c r="S70" s="108">
        <v>0</v>
      </c>
      <c r="T70" s="109">
        <v>3.0000000000000001E-3</v>
      </c>
      <c r="U70" s="109">
        <v>0</v>
      </c>
      <c r="V70" s="109">
        <v>33.128</v>
      </c>
      <c r="W70" s="109">
        <v>0</v>
      </c>
    </row>
    <row r="71" spans="1:23" hidden="1" x14ac:dyDescent="0.3">
      <c r="A71" s="105" t="s">
        <v>100</v>
      </c>
      <c r="B71" s="105">
        <f>VLOOKUP(A71,Produzioni!C:D,2,FALSE)</f>
        <v>15</v>
      </c>
      <c r="C71" s="105" t="s">
        <v>587</v>
      </c>
      <c r="D71" s="106">
        <v>0</v>
      </c>
      <c r="E71" s="106">
        <v>0</v>
      </c>
      <c r="F71" s="106">
        <v>0</v>
      </c>
      <c r="G71" s="107">
        <v>0</v>
      </c>
      <c r="H71" s="107">
        <v>0</v>
      </c>
      <c r="I71" s="105" t="s">
        <v>695</v>
      </c>
      <c r="J71" s="108">
        <v>0.17</v>
      </c>
      <c r="K71" s="108">
        <v>0.02</v>
      </c>
      <c r="L71" s="108">
        <v>0.01</v>
      </c>
      <c r="M71" s="108">
        <v>0.01</v>
      </c>
      <c r="N71" s="108">
        <v>0.01</v>
      </c>
      <c r="O71" s="108">
        <v>0.03</v>
      </c>
      <c r="P71" s="108">
        <v>0</v>
      </c>
      <c r="Q71" s="109">
        <v>0</v>
      </c>
      <c r="R71" s="108">
        <v>0.01</v>
      </c>
      <c r="S71" s="108">
        <v>0</v>
      </c>
      <c r="T71" s="109">
        <v>0</v>
      </c>
      <c r="U71" s="109">
        <v>0</v>
      </c>
      <c r="V71" s="109">
        <v>0.188</v>
      </c>
      <c r="W71" s="109">
        <v>0</v>
      </c>
    </row>
    <row r="72" spans="1:23" hidden="1" x14ac:dyDescent="0.3">
      <c r="A72" s="105" t="s">
        <v>100</v>
      </c>
      <c r="B72" s="105">
        <f>VLOOKUP(A72,Produzioni!C:D,2,FALSE)</f>
        <v>15</v>
      </c>
      <c r="C72" s="105" t="s">
        <v>587</v>
      </c>
      <c r="D72" s="106">
        <v>0</v>
      </c>
      <c r="E72" s="106">
        <v>0</v>
      </c>
      <c r="F72" s="106">
        <v>0</v>
      </c>
      <c r="G72" s="107">
        <v>0</v>
      </c>
      <c r="H72" s="107">
        <v>0</v>
      </c>
      <c r="I72" s="105" t="s">
        <v>696</v>
      </c>
      <c r="J72" s="108">
        <v>2.0099999999999998</v>
      </c>
      <c r="K72" s="108">
        <v>4.9800000000000004</v>
      </c>
      <c r="L72" s="108">
        <v>5.27</v>
      </c>
      <c r="M72" s="108">
        <v>6.45</v>
      </c>
      <c r="N72" s="108">
        <v>6.08</v>
      </c>
      <c r="O72" s="108">
        <v>1.0900000000000001</v>
      </c>
      <c r="P72" s="108">
        <v>0</v>
      </c>
      <c r="Q72" s="109">
        <v>0</v>
      </c>
      <c r="R72" s="108">
        <v>3.95</v>
      </c>
      <c r="S72" s="108">
        <v>0</v>
      </c>
      <c r="T72" s="109">
        <v>0</v>
      </c>
      <c r="U72" s="109">
        <v>0</v>
      </c>
      <c r="V72" s="109">
        <v>0</v>
      </c>
      <c r="W72" s="109">
        <v>0</v>
      </c>
    </row>
    <row r="73" spans="1:23" hidden="1" x14ac:dyDescent="0.3">
      <c r="A73" s="105" t="s">
        <v>100</v>
      </c>
      <c r="B73" s="105">
        <f>VLOOKUP(A73,Produzioni!C:D,2,FALSE)</f>
        <v>15</v>
      </c>
      <c r="C73" s="105" t="s">
        <v>587</v>
      </c>
      <c r="D73" s="106">
        <v>0</v>
      </c>
      <c r="E73" s="106">
        <v>0</v>
      </c>
      <c r="F73" s="106">
        <v>0</v>
      </c>
      <c r="G73" s="107">
        <v>0</v>
      </c>
      <c r="H73" s="107">
        <v>0</v>
      </c>
      <c r="I73" s="105" t="s">
        <v>697</v>
      </c>
      <c r="J73" s="108">
        <v>0.96</v>
      </c>
      <c r="K73" s="108">
        <v>2.99</v>
      </c>
      <c r="L73" s="108">
        <v>4</v>
      </c>
      <c r="M73" s="108">
        <v>4.93</v>
      </c>
      <c r="N73" s="108">
        <v>2.15</v>
      </c>
      <c r="O73" s="108">
        <v>0.79</v>
      </c>
      <c r="P73" s="108">
        <v>0</v>
      </c>
      <c r="Q73" s="109">
        <v>0</v>
      </c>
      <c r="R73" s="108">
        <v>3.42</v>
      </c>
      <c r="S73" s="108">
        <v>0</v>
      </c>
      <c r="T73" s="109">
        <v>0</v>
      </c>
      <c r="U73" s="109">
        <v>0</v>
      </c>
      <c r="V73" s="109">
        <v>0</v>
      </c>
      <c r="W73" s="109">
        <v>0</v>
      </c>
    </row>
    <row r="74" spans="1:23" x14ac:dyDescent="0.3">
      <c r="A74" s="105" t="s">
        <v>103</v>
      </c>
      <c r="B74" s="105">
        <f>VLOOKUP(A74,Produzioni!C:D,2,FALSE)</f>
        <v>18</v>
      </c>
      <c r="C74" s="105" t="s">
        <v>589</v>
      </c>
      <c r="D74" s="106">
        <v>142</v>
      </c>
      <c r="E74" s="106">
        <v>142</v>
      </c>
      <c r="F74" s="106">
        <v>143</v>
      </c>
      <c r="G74" s="107">
        <v>12.3</v>
      </c>
      <c r="H74" s="107">
        <v>200887.2</v>
      </c>
      <c r="I74" s="105" t="s">
        <v>692</v>
      </c>
      <c r="J74" s="108">
        <v>62.68</v>
      </c>
      <c r="K74" s="108">
        <v>0.18</v>
      </c>
      <c r="L74" s="108">
        <v>0.04</v>
      </c>
      <c r="M74" s="108">
        <v>0.09</v>
      </c>
      <c r="N74" s="108">
        <v>0.01</v>
      </c>
      <c r="O74" s="108">
        <v>0</v>
      </c>
      <c r="P74" s="108">
        <v>0</v>
      </c>
      <c r="Q74" s="109">
        <v>0</v>
      </c>
      <c r="R74" s="108">
        <v>0.01</v>
      </c>
      <c r="S74" s="108">
        <v>0.1</v>
      </c>
      <c r="T74" s="109">
        <v>0</v>
      </c>
      <c r="U74" s="109">
        <v>2E-3</v>
      </c>
      <c r="V74" s="109">
        <v>36.893999999999998</v>
      </c>
      <c r="W74" s="109">
        <v>0</v>
      </c>
    </row>
    <row r="75" spans="1:23" hidden="1" x14ac:dyDescent="0.3">
      <c r="A75" s="105" t="s">
        <v>103</v>
      </c>
      <c r="B75" s="105">
        <f>VLOOKUP(A75,Produzioni!C:D,2,FALSE)</f>
        <v>18</v>
      </c>
      <c r="C75" s="105" t="s">
        <v>589</v>
      </c>
      <c r="D75" s="106">
        <v>0</v>
      </c>
      <c r="E75" s="106">
        <v>0</v>
      </c>
      <c r="F75" s="106">
        <v>0</v>
      </c>
      <c r="G75" s="107">
        <v>0</v>
      </c>
      <c r="H75" s="107">
        <v>0</v>
      </c>
      <c r="I75" s="105" t="s">
        <v>693</v>
      </c>
      <c r="J75" s="108">
        <v>62.2</v>
      </c>
      <c r="K75" s="108">
        <v>7.0000000000000007E-2</v>
      </c>
      <c r="L75" s="108">
        <v>0.01</v>
      </c>
      <c r="M75" s="108">
        <v>0.01</v>
      </c>
      <c r="N75" s="108">
        <v>0</v>
      </c>
      <c r="O75" s="108">
        <v>0</v>
      </c>
      <c r="P75" s="108">
        <v>0</v>
      </c>
      <c r="Q75" s="109">
        <v>0</v>
      </c>
      <c r="R75" s="108">
        <v>0</v>
      </c>
      <c r="S75" s="108">
        <v>0</v>
      </c>
      <c r="T75" s="109">
        <v>0</v>
      </c>
      <c r="U75" s="109">
        <v>0</v>
      </c>
      <c r="V75" s="109">
        <v>36.049999999999997</v>
      </c>
      <c r="W75" s="109">
        <v>0</v>
      </c>
    </row>
    <row r="76" spans="1:23" hidden="1" x14ac:dyDescent="0.3">
      <c r="A76" s="105" t="s">
        <v>103</v>
      </c>
      <c r="B76" s="105">
        <f>VLOOKUP(A76,Produzioni!C:D,2,FALSE)</f>
        <v>18</v>
      </c>
      <c r="C76" s="105" t="s">
        <v>589</v>
      </c>
      <c r="D76" s="106">
        <v>0</v>
      </c>
      <c r="E76" s="106">
        <v>0</v>
      </c>
      <c r="F76" s="106">
        <v>0</v>
      </c>
      <c r="G76" s="107">
        <v>0</v>
      </c>
      <c r="H76" s="107">
        <v>0</v>
      </c>
      <c r="I76" s="105" t="s">
        <v>694</v>
      </c>
      <c r="J76" s="108">
        <v>63.52</v>
      </c>
      <c r="K76" s="108">
        <v>0.22</v>
      </c>
      <c r="L76" s="108">
        <v>0.33</v>
      </c>
      <c r="M76" s="108">
        <v>0.21</v>
      </c>
      <c r="N76" s="108">
        <v>0.04</v>
      </c>
      <c r="O76" s="108">
        <v>0.02</v>
      </c>
      <c r="P76" s="108">
        <v>0</v>
      </c>
      <c r="Q76" s="109">
        <v>5.0000000000000001E-3</v>
      </c>
      <c r="R76" s="108">
        <v>0.03</v>
      </c>
      <c r="S76" s="108">
        <v>0.15</v>
      </c>
      <c r="T76" s="109">
        <v>4.0000000000000001E-3</v>
      </c>
      <c r="U76" s="109">
        <v>8.9999999999999993E-3</v>
      </c>
      <c r="V76" s="109">
        <v>37.447000000000003</v>
      </c>
      <c r="W76" s="109">
        <v>0</v>
      </c>
    </row>
    <row r="77" spans="1:23" hidden="1" x14ac:dyDescent="0.3">
      <c r="A77" s="105" t="s">
        <v>103</v>
      </c>
      <c r="B77" s="105">
        <f>VLOOKUP(A77,Produzioni!C:D,2,FALSE)</f>
        <v>18</v>
      </c>
      <c r="C77" s="105" t="s">
        <v>589</v>
      </c>
      <c r="D77" s="106">
        <v>0</v>
      </c>
      <c r="E77" s="106">
        <v>0</v>
      </c>
      <c r="F77" s="106">
        <v>0</v>
      </c>
      <c r="G77" s="107">
        <v>0</v>
      </c>
      <c r="H77" s="107">
        <v>0</v>
      </c>
      <c r="I77" s="105" t="s">
        <v>695</v>
      </c>
      <c r="J77" s="108">
        <v>0.28999999999999998</v>
      </c>
      <c r="K77" s="108">
        <v>0.02</v>
      </c>
      <c r="L77" s="108">
        <v>0.03</v>
      </c>
      <c r="M77" s="108">
        <v>0.05</v>
      </c>
      <c r="N77" s="108">
        <v>0</v>
      </c>
      <c r="O77" s="108">
        <v>0</v>
      </c>
      <c r="P77" s="108">
        <v>0</v>
      </c>
      <c r="Q77" s="109">
        <v>0</v>
      </c>
      <c r="R77" s="108">
        <v>0.01</v>
      </c>
      <c r="S77" s="108">
        <v>0.02</v>
      </c>
      <c r="T77" s="109">
        <v>0</v>
      </c>
      <c r="U77" s="109">
        <v>0</v>
      </c>
      <c r="V77" s="109">
        <v>0.29599999999999999</v>
      </c>
      <c r="W77" s="109">
        <v>0</v>
      </c>
    </row>
    <row r="78" spans="1:23" hidden="1" x14ac:dyDescent="0.3">
      <c r="A78" s="105" t="s">
        <v>103</v>
      </c>
      <c r="B78" s="105">
        <f>VLOOKUP(A78,Produzioni!C:D,2,FALSE)</f>
        <v>18</v>
      </c>
      <c r="C78" s="105" t="s">
        <v>589</v>
      </c>
      <c r="D78" s="106">
        <v>0</v>
      </c>
      <c r="E78" s="106">
        <v>0</v>
      </c>
      <c r="F78" s="106">
        <v>0</v>
      </c>
      <c r="G78" s="107">
        <v>0</v>
      </c>
      <c r="H78" s="107">
        <v>0</v>
      </c>
      <c r="I78" s="105" t="s">
        <v>696</v>
      </c>
      <c r="J78" s="108">
        <v>2.29</v>
      </c>
      <c r="K78" s="108">
        <v>2.2000000000000002</v>
      </c>
      <c r="L78" s="108">
        <v>0</v>
      </c>
      <c r="M78" s="108">
        <v>1.26</v>
      </c>
      <c r="N78" s="108">
        <v>0</v>
      </c>
      <c r="O78" s="108">
        <v>0</v>
      </c>
      <c r="P78" s="108">
        <v>0</v>
      </c>
      <c r="Q78" s="109">
        <v>0</v>
      </c>
      <c r="R78" s="108">
        <v>0</v>
      </c>
      <c r="S78" s="108">
        <v>1.23</v>
      </c>
      <c r="T78" s="109">
        <v>0</v>
      </c>
      <c r="U78" s="109">
        <v>0</v>
      </c>
      <c r="V78" s="109">
        <v>0</v>
      </c>
      <c r="W78" s="109">
        <v>0</v>
      </c>
    </row>
    <row r="79" spans="1:23" hidden="1" x14ac:dyDescent="0.3">
      <c r="A79" s="105" t="s">
        <v>103</v>
      </c>
      <c r="B79" s="105">
        <f>VLOOKUP(A79,Produzioni!C:D,2,FALSE)</f>
        <v>18</v>
      </c>
      <c r="C79" s="105" t="s">
        <v>589</v>
      </c>
      <c r="D79" s="106">
        <v>0</v>
      </c>
      <c r="E79" s="106">
        <v>0</v>
      </c>
      <c r="F79" s="106">
        <v>0</v>
      </c>
      <c r="G79" s="107">
        <v>0</v>
      </c>
      <c r="H79" s="107">
        <v>0</v>
      </c>
      <c r="I79" s="105" t="s">
        <v>697</v>
      </c>
      <c r="J79" s="108">
        <v>1.92</v>
      </c>
      <c r="K79" s="108">
        <v>1.19</v>
      </c>
      <c r="L79" s="108">
        <v>0</v>
      </c>
      <c r="M79" s="108">
        <v>0.66</v>
      </c>
      <c r="N79" s="108">
        <v>0</v>
      </c>
      <c r="O79" s="108">
        <v>0</v>
      </c>
      <c r="P79" s="108">
        <v>0</v>
      </c>
      <c r="Q79" s="109">
        <v>0</v>
      </c>
      <c r="R79" s="108">
        <v>0</v>
      </c>
      <c r="S79" s="108">
        <v>0.74</v>
      </c>
      <c r="T79" s="109">
        <v>0</v>
      </c>
      <c r="U79" s="109">
        <v>0</v>
      </c>
      <c r="V79" s="109">
        <v>0</v>
      </c>
      <c r="W79" s="109">
        <v>0</v>
      </c>
    </row>
    <row r="80" spans="1:23" x14ac:dyDescent="0.3">
      <c r="A80" s="105" t="s">
        <v>106</v>
      </c>
      <c r="B80" s="105">
        <f>VLOOKUP(A80,Produzioni!C:D,2,FALSE)</f>
        <v>19</v>
      </c>
      <c r="C80" s="105" t="s">
        <v>590</v>
      </c>
      <c r="D80" s="106">
        <v>118</v>
      </c>
      <c r="E80" s="106">
        <v>354</v>
      </c>
      <c r="F80" s="106">
        <v>352</v>
      </c>
      <c r="G80" s="107">
        <v>4406.3999999999996</v>
      </c>
      <c r="H80" s="107">
        <v>1570139.9</v>
      </c>
      <c r="I80" s="105" t="s">
        <v>692</v>
      </c>
      <c r="J80" s="108">
        <v>64.91</v>
      </c>
      <c r="K80" s="108">
        <v>0.52</v>
      </c>
      <c r="L80" s="108">
        <v>0.06</v>
      </c>
      <c r="M80" s="108">
        <v>7.0000000000000007E-2</v>
      </c>
      <c r="N80" s="108">
        <v>0.01</v>
      </c>
      <c r="O80" s="108">
        <v>0.16</v>
      </c>
      <c r="P80" s="108">
        <v>0.01</v>
      </c>
      <c r="Q80" s="109">
        <v>0.16700000000000001</v>
      </c>
      <c r="R80" s="108">
        <v>7.0000000000000007E-2</v>
      </c>
      <c r="S80" s="108">
        <v>0</v>
      </c>
      <c r="T80" s="109">
        <v>0</v>
      </c>
      <c r="U80" s="109">
        <v>0</v>
      </c>
      <c r="V80" s="109">
        <v>34.021999999999998</v>
      </c>
      <c r="W80" s="109">
        <v>0</v>
      </c>
    </row>
    <row r="81" spans="1:23" hidden="1" x14ac:dyDescent="0.3">
      <c r="A81" s="105" t="s">
        <v>106</v>
      </c>
      <c r="B81" s="105">
        <f>VLOOKUP(A81,Produzioni!C:D,2,FALSE)</f>
        <v>19</v>
      </c>
      <c r="C81" s="105" t="s">
        <v>590</v>
      </c>
      <c r="D81" s="106">
        <v>0</v>
      </c>
      <c r="E81" s="106">
        <v>0</v>
      </c>
      <c r="F81" s="106">
        <v>0</v>
      </c>
      <c r="G81" s="107">
        <v>0</v>
      </c>
      <c r="H81" s="107">
        <v>0</v>
      </c>
      <c r="I81" s="105" t="s">
        <v>693</v>
      </c>
      <c r="J81" s="108">
        <v>62.62</v>
      </c>
      <c r="K81" s="108">
        <v>0.44</v>
      </c>
      <c r="L81" s="108">
        <v>0.04</v>
      </c>
      <c r="M81" s="108">
        <v>0.04</v>
      </c>
      <c r="N81" s="108">
        <v>0</v>
      </c>
      <c r="O81" s="108">
        <v>7.0000000000000007E-2</v>
      </c>
      <c r="P81" s="108">
        <v>0</v>
      </c>
      <c r="Q81" s="109">
        <v>0.01</v>
      </c>
      <c r="R81" s="108">
        <v>0.05</v>
      </c>
      <c r="S81" s="108">
        <v>0</v>
      </c>
      <c r="T81" s="109">
        <v>0</v>
      </c>
      <c r="U81" s="109">
        <v>0</v>
      </c>
      <c r="V81" s="109">
        <v>33.667000000000002</v>
      </c>
      <c r="W81" s="109">
        <v>0</v>
      </c>
    </row>
    <row r="82" spans="1:23" hidden="1" x14ac:dyDescent="0.3">
      <c r="A82" s="105" t="s">
        <v>106</v>
      </c>
      <c r="B82" s="105">
        <f>VLOOKUP(A82,Produzioni!C:D,2,FALSE)</f>
        <v>19</v>
      </c>
      <c r="C82" s="105" t="s">
        <v>590</v>
      </c>
      <c r="D82" s="106">
        <v>0</v>
      </c>
      <c r="E82" s="106">
        <v>0</v>
      </c>
      <c r="F82" s="106">
        <v>0</v>
      </c>
      <c r="G82" s="107">
        <v>0</v>
      </c>
      <c r="H82" s="107">
        <v>0</v>
      </c>
      <c r="I82" s="105" t="s">
        <v>694</v>
      </c>
      <c r="J82" s="108">
        <v>65.3</v>
      </c>
      <c r="K82" s="108">
        <v>1.53</v>
      </c>
      <c r="L82" s="108">
        <v>0.08</v>
      </c>
      <c r="M82" s="108">
        <v>0.11</v>
      </c>
      <c r="N82" s="108">
        <v>0.03</v>
      </c>
      <c r="O82" s="108">
        <v>0.22</v>
      </c>
      <c r="P82" s="108">
        <v>0.05</v>
      </c>
      <c r="Q82" s="109">
        <v>0.2</v>
      </c>
      <c r="R82" s="108">
        <v>0.11</v>
      </c>
      <c r="S82" s="108">
        <v>0</v>
      </c>
      <c r="T82" s="109">
        <v>1E-3</v>
      </c>
      <c r="U82" s="109">
        <v>0</v>
      </c>
      <c r="V82" s="109">
        <v>35.476999999999997</v>
      </c>
      <c r="W82" s="109">
        <v>0</v>
      </c>
    </row>
    <row r="83" spans="1:23" hidden="1" x14ac:dyDescent="0.3">
      <c r="A83" s="105" t="s">
        <v>106</v>
      </c>
      <c r="B83" s="105">
        <f>VLOOKUP(A83,Produzioni!C:D,2,FALSE)</f>
        <v>19</v>
      </c>
      <c r="C83" s="105" t="s">
        <v>590</v>
      </c>
      <c r="D83" s="106">
        <v>0</v>
      </c>
      <c r="E83" s="106">
        <v>0</v>
      </c>
      <c r="F83" s="106">
        <v>0</v>
      </c>
      <c r="G83" s="107">
        <v>0</v>
      </c>
      <c r="H83" s="107">
        <v>0</v>
      </c>
      <c r="I83" s="105" t="s">
        <v>695</v>
      </c>
      <c r="J83" s="108">
        <v>0.34</v>
      </c>
      <c r="K83" s="108">
        <v>0.13</v>
      </c>
      <c r="L83" s="108">
        <v>0.01</v>
      </c>
      <c r="M83" s="108">
        <v>0.01</v>
      </c>
      <c r="N83" s="108">
        <v>0.01</v>
      </c>
      <c r="O83" s="108">
        <v>0.02</v>
      </c>
      <c r="P83" s="108">
        <v>0.01</v>
      </c>
      <c r="Q83" s="109">
        <v>2.7E-2</v>
      </c>
      <c r="R83" s="108">
        <v>0.01</v>
      </c>
      <c r="S83" s="108">
        <v>0</v>
      </c>
      <c r="T83" s="109">
        <v>0</v>
      </c>
      <c r="U83" s="109">
        <v>0</v>
      </c>
      <c r="V83" s="109">
        <v>0.248</v>
      </c>
      <c r="W83" s="109">
        <v>0</v>
      </c>
    </row>
    <row r="84" spans="1:23" hidden="1" x14ac:dyDescent="0.3">
      <c r="A84" s="105" t="s">
        <v>106</v>
      </c>
      <c r="B84" s="105">
        <f>VLOOKUP(A84,Produzioni!C:D,2,FALSE)</f>
        <v>19</v>
      </c>
      <c r="C84" s="105" t="s">
        <v>590</v>
      </c>
      <c r="D84" s="106">
        <v>0</v>
      </c>
      <c r="E84" s="106">
        <v>0</v>
      </c>
      <c r="F84" s="106">
        <v>0</v>
      </c>
      <c r="G84" s="107">
        <v>0</v>
      </c>
      <c r="H84" s="107">
        <v>0</v>
      </c>
      <c r="I84" s="105" t="s">
        <v>696</v>
      </c>
      <c r="J84" s="108">
        <v>1.47</v>
      </c>
      <c r="K84" s="108">
        <v>0.65</v>
      </c>
      <c r="L84" s="108">
        <v>9.1199999999999992</v>
      </c>
      <c r="M84" s="108">
        <v>4.57</v>
      </c>
      <c r="N84" s="108">
        <v>4.3</v>
      </c>
      <c r="O84" s="108">
        <v>2.0099999999999998</v>
      </c>
      <c r="P84" s="108">
        <v>1.99</v>
      </c>
      <c r="Q84" s="109">
        <v>1.2170000000000001</v>
      </c>
      <c r="R84" s="108">
        <v>0.6</v>
      </c>
      <c r="S84" s="108">
        <v>0</v>
      </c>
      <c r="T84" s="109">
        <v>0</v>
      </c>
      <c r="U84" s="109">
        <v>0</v>
      </c>
      <c r="V84" s="109">
        <v>0</v>
      </c>
      <c r="W84" s="109">
        <v>0</v>
      </c>
    </row>
    <row r="85" spans="1:23" hidden="1" x14ac:dyDescent="0.3">
      <c r="A85" s="105" t="s">
        <v>106</v>
      </c>
      <c r="B85" s="105">
        <f>VLOOKUP(A85,Produzioni!C:D,2,FALSE)</f>
        <v>19</v>
      </c>
      <c r="C85" s="105" t="s">
        <v>590</v>
      </c>
      <c r="D85" s="106">
        <v>0</v>
      </c>
      <c r="E85" s="106">
        <v>0</v>
      </c>
      <c r="F85" s="106">
        <v>0</v>
      </c>
      <c r="G85" s="107">
        <v>0</v>
      </c>
      <c r="H85" s="107">
        <v>0</v>
      </c>
      <c r="I85" s="105" t="s">
        <v>697</v>
      </c>
      <c r="J85" s="108">
        <v>0.9</v>
      </c>
      <c r="K85" s="108">
        <v>0.32</v>
      </c>
      <c r="L85" s="108">
        <v>3.4</v>
      </c>
      <c r="M85" s="108">
        <v>2.02</v>
      </c>
      <c r="N85" s="108">
        <v>0.63</v>
      </c>
      <c r="O85" s="108">
        <v>0.86</v>
      </c>
      <c r="P85" s="108">
        <v>0.21</v>
      </c>
      <c r="Q85" s="109">
        <v>0.81799999999999995</v>
      </c>
      <c r="R85" s="108">
        <v>0.54</v>
      </c>
      <c r="S85" s="108">
        <v>0</v>
      </c>
      <c r="T85" s="109">
        <v>0</v>
      </c>
      <c r="U85" s="109">
        <v>0</v>
      </c>
      <c r="V85" s="109">
        <v>0</v>
      </c>
      <c r="W85" s="109">
        <v>0</v>
      </c>
    </row>
    <row r="86" spans="1:23" x14ac:dyDescent="0.3">
      <c r="A86" s="105" t="s">
        <v>109</v>
      </c>
      <c r="B86" s="105">
        <f>VLOOKUP(A86,Produzioni!C:D,2,FALSE)</f>
        <v>28</v>
      </c>
      <c r="C86" s="105" t="s">
        <v>662</v>
      </c>
      <c r="D86" s="106">
        <v>82</v>
      </c>
      <c r="E86" s="106">
        <v>246</v>
      </c>
      <c r="F86" s="106">
        <v>247</v>
      </c>
      <c r="G86" s="107">
        <v>3110.7</v>
      </c>
      <c r="H86" s="107">
        <v>1076028.3</v>
      </c>
      <c r="I86" s="105" t="s">
        <v>692</v>
      </c>
      <c r="J86" s="108">
        <v>58.38</v>
      </c>
      <c r="K86" s="108">
        <v>0.09</v>
      </c>
      <c r="L86" s="108">
        <v>0.17</v>
      </c>
      <c r="M86" s="108">
        <v>0.03</v>
      </c>
      <c r="N86" s="108">
        <v>0</v>
      </c>
      <c r="O86" s="108">
        <v>0</v>
      </c>
      <c r="P86" s="108">
        <v>0</v>
      </c>
      <c r="Q86" s="109">
        <v>0</v>
      </c>
      <c r="R86" s="108">
        <v>0.01</v>
      </c>
      <c r="S86" s="108">
        <v>0</v>
      </c>
      <c r="T86" s="109">
        <v>0</v>
      </c>
      <c r="U86" s="109">
        <v>0</v>
      </c>
      <c r="V86" s="109">
        <v>41.316000000000003</v>
      </c>
      <c r="W86" s="109">
        <v>0</v>
      </c>
    </row>
    <row r="87" spans="1:23" hidden="1" x14ac:dyDescent="0.3">
      <c r="A87" s="105" t="s">
        <v>109</v>
      </c>
      <c r="B87" s="105">
        <f>VLOOKUP(A87,Produzioni!C:D,2,FALSE)</f>
        <v>28</v>
      </c>
      <c r="C87" s="105" t="s">
        <v>662</v>
      </c>
      <c r="D87" s="106">
        <v>0</v>
      </c>
      <c r="E87" s="106">
        <v>0</v>
      </c>
      <c r="F87" s="106">
        <v>0</v>
      </c>
      <c r="G87" s="107">
        <v>0</v>
      </c>
      <c r="H87" s="107">
        <v>0</v>
      </c>
      <c r="I87" s="105" t="s">
        <v>693</v>
      </c>
      <c r="J87" s="108">
        <v>58.2</v>
      </c>
      <c r="K87" s="108">
        <v>0.08</v>
      </c>
      <c r="L87" s="108">
        <v>0.15</v>
      </c>
      <c r="M87" s="108">
        <v>0.02</v>
      </c>
      <c r="N87" s="108">
        <v>0</v>
      </c>
      <c r="O87" s="108">
        <v>0</v>
      </c>
      <c r="P87" s="108">
        <v>0</v>
      </c>
      <c r="Q87" s="109">
        <v>0</v>
      </c>
      <c r="R87" s="108">
        <v>0</v>
      </c>
      <c r="S87" s="108">
        <v>0</v>
      </c>
      <c r="T87" s="109">
        <v>0</v>
      </c>
      <c r="U87" s="109">
        <v>0</v>
      </c>
      <c r="V87" s="109">
        <v>41.16</v>
      </c>
      <c r="W87" s="109">
        <v>0</v>
      </c>
    </row>
    <row r="88" spans="1:23" hidden="1" x14ac:dyDescent="0.3">
      <c r="A88" s="105" t="s">
        <v>109</v>
      </c>
      <c r="B88" s="105">
        <f>VLOOKUP(A88,Produzioni!C:D,2,FALSE)</f>
        <v>28</v>
      </c>
      <c r="C88" s="105" t="s">
        <v>662</v>
      </c>
      <c r="D88" s="106">
        <v>0</v>
      </c>
      <c r="E88" s="106">
        <v>0</v>
      </c>
      <c r="F88" s="106">
        <v>0</v>
      </c>
      <c r="G88" s="107">
        <v>0</v>
      </c>
      <c r="H88" s="107">
        <v>0</v>
      </c>
      <c r="I88" s="105" t="s">
        <v>694</v>
      </c>
      <c r="J88" s="108">
        <v>58.5</v>
      </c>
      <c r="K88" s="108">
        <v>0.1</v>
      </c>
      <c r="L88" s="108">
        <v>0.2</v>
      </c>
      <c r="M88" s="108">
        <v>0.08</v>
      </c>
      <c r="N88" s="108">
        <v>0.02</v>
      </c>
      <c r="O88" s="108">
        <v>0.01</v>
      </c>
      <c r="P88" s="108">
        <v>0</v>
      </c>
      <c r="Q88" s="109">
        <v>8.0000000000000002E-3</v>
      </c>
      <c r="R88" s="108">
        <v>0.01</v>
      </c>
      <c r="S88" s="108">
        <v>0</v>
      </c>
      <c r="T88" s="109">
        <v>0</v>
      </c>
      <c r="U88" s="109">
        <v>0</v>
      </c>
      <c r="V88" s="109">
        <v>41.51</v>
      </c>
      <c r="W88" s="109">
        <v>0</v>
      </c>
    </row>
    <row r="89" spans="1:23" hidden="1" x14ac:dyDescent="0.3">
      <c r="A89" s="105" t="s">
        <v>109</v>
      </c>
      <c r="B89" s="105">
        <f>VLOOKUP(A89,Produzioni!C:D,2,FALSE)</f>
        <v>28</v>
      </c>
      <c r="C89" s="105" t="s">
        <v>662</v>
      </c>
      <c r="D89" s="106">
        <v>0</v>
      </c>
      <c r="E89" s="106">
        <v>0</v>
      </c>
      <c r="F89" s="106">
        <v>0</v>
      </c>
      <c r="G89" s="107">
        <v>0</v>
      </c>
      <c r="H89" s="107">
        <v>0</v>
      </c>
      <c r="I89" s="105" t="s">
        <v>695</v>
      </c>
      <c r="J89" s="108">
        <v>0.08</v>
      </c>
      <c r="K89" s="108">
        <v>0.01</v>
      </c>
      <c r="L89" s="108">
        <v>0.01</v>
      </c>
      <c r="M89" s="108">
        <v>0.01</v>
      </c>
      <c r="N89" s="108">
        <v>0.01</v>
      </c>
      <c r="O89" s="108">
        <v>0</v>
      </c>
      <c r="P89" s="108">
        <v>0</v>
      </c>
      <c r="Q89" s="109">
        <v>0</v>
      </c>
      <c r="R89" s="108">
        <v>0</v>
      </c>
      <c r="S89" s="108">
        <v>0</v>
      </c>
      <c r="T89" s="109">
        <v>0</v>
      </c>
      <c r="U89" s="109">
        <v>0</v>
      </c>
      <c r="V89" s="109">
        <v>8.8999999999999996E-2</v>
      </c>
      <c r="W89" s="109">
        <v>0</v>
      </c>
    </row>
    <row r="90" spans="1:23" hidden="1" x14ac:dyDescent="0.3">
      <c r="A90" s="105" t="s">
        <v>109</v>
      </c>
      <c r="B90" s="105">
        <f>VLOOKUP(A90,Produzioni!C:D,2,FALSE)</f>
        <v>28</v>
      </c>
      <c r="C90" s="105" t="s">
        <v>662</v>
      </c>
      <c r="D90" s="106">
        <v>0</v>
      </c>
      <c r="E90" s="106">
        <v>0</v>
      </c>
      <c r="F90" s="106">
        <v>0</v>
      </c>
      <c r="G90" s="107">
        <v>0</v>
      </c>
      <c r="H90" s="107">
        <v>0</v>
      </c>
      <c r="I90" s="105" t="s">
        <v>696</v>
      </c>
      <c r="J90" s="108">
        <v>3.93</v>
      </c>
      <c r="K90" s="108">
        <v>2.64</v>
      </c>
      <c r="L90" s="108">
        <v>5.59</v>
      </c>
      <c r="M90" s="108">
        <v>4.57</v>
      </c>
      <c r="N90" s="108">
        <v>4.3</v>
      </c>
      <c r="O90" s="108">
        <v>0</v>
      </c>
      <c r="P90" s="108">
        <v>0</v>
      </c>
      <c r="Q90" s="109">
        <v>0</v>
      </c>
      <c r="R90" s="108">
        <v>0</v>
      </c>
      <c r="S90" s="108">
        <v>0</v>
      </c>
      <c r="T90" s="109">
        <v>0</v>
      </c>
      <c r="U90" s="109">
        <v>0</v>
      </c>
      <c r="V90" s="109">
        <v>0</v>
      </c>
      <c r="W90" s="109">
        <v>0</v>
      </c>
    </row>
    <row r="91" spans="1:23" hidden="1" x14ac:dyDescent="0.3">
      <c r="A91" s="105" t="s">
        <v>109</v>
      </c>
      <c r="B91" s="105">
        <f>VLOOKUP(A91,Produzioni!C:D,2,FALSE)</f>
        <v>28</v>
      </c>
      <c r="C91" s="105" t="s">
        <v>662</v>
      </c>
      <c r="D91" s="106">
        <v>0</v>
      </c>
      <c r="E91" s="106">
        <v>0</v>
      </c>
      <c r="F91" s="106">
        <v>0</v>
      </c>
      <c r="G91" s="107">
        <v>0</v>
      </c>
      <c r="H91" s="107">
        <v>0</v>
      </c>
      <c r="I91" s="105" t="s">
        <v>697</v>
      </c>
      <c r="J91" s="108">
        <v>2.4300000000000002</v>
      </c>
      <c r="K91" s="108">
        <v>0.62</v>
      </c>
      <c r="L91" s="108">
        <v>4.8099999999999996</v>
      </c>
      <c r="M91" s="108">
        <v>1</v>
      </c>
      <c r="N91" s="108">
        <v>0.17</v>
      </c>
      <c r="O91" s="108">
        <v>0</v>
      </c>
      <c r="P91" s="108">
        <v>0</v>
      </c>
      <c r="Q91" s="109">
        <v>0</v>
      </c>
      <c r="R91" s="108">
        <v>0</v>
      </c>
      <c r="S91" s="108">
        <v>0</v>
      </c>
      <c r="T91" s="109">
        <v>0</v>
      </c>
      <c r="U91" s="109">
        <v>0</v>
      </c>
      <c r="V91" s="109">
        <v>0</v>
      </c>
      <c r="W91" s="109">
        <v>0</v>
      </c>
    </row>
    <row r="92" spans="1:23" x14ac:dyDescent="0.3">
      <c r="A92" s="105" t="s">
        <v>112</v>
      </c>
      <c r="B92" s="105">
        <f>VLOOKUP(A92,Produzioni!C:D,2,FALSE)</f>
        <v>7</v>
      </c>
      <c r="C92" s="105" t="s">
        <v>591</v>
      </c>
      <c r="D92" s="106">
        <v>31</v>
      </c>
      <c r="E92" s="106">
        <v>107</v>
      </c>
      <c r="F92" s="106">
        <v>51</v>
      </c>
      <c r="G92" s="107">
        <v>620.9</v>
      </c>
      <c r="H92" s="107">
        <v>327594.40000000002</v>
      </c>
      <c r="I92" s="105" t="s">
        <v>692</v>
      </c>
      <c r="J92" s="108">
        <v>60.73</v>
      </c>
      <c r="K92" s="108">
        <v>2.87</v>
      </c>
      <c r="L92" s="108">
        <v>0.21</v>
      </c>
      <c r="M92" s="108">
        <v>0.26</v>
      </c>
      <c r="N92" s="108">
        <v>0.08</v>
      </c>
      <c r="O92" s="108">
        <v>0</v>
      </c>
      <c r="P92" s="108">
        <v>0</v>
      </c>
      <c r="Q92" s="109">
        <v>0</v>
      </c>
      <c r="R92" s="108">
        <v>0.01</v>
      </c>
      <c r="S92" s="108">
        <v>0</v>
      </c>
      <c r="T92" s="109">
        <v>4.0000000000000001E-3</v>
      </c>
      <c r="U92" s="109">
        <v>2E-3</v>
      </c>
      <c r="V92" s="109">
        <v>35.859000000000002</v>
      </c>
      <c r="W92" s="109">
        <v>0</v>
      </c>
    </row>
    <row r="93" spans="1:23" hidden="1" x14ac:dyDescent="0.3">
      <c r="A93" s="105" t="s">
        <v>112</v>
      </c>
      <c r="B93" s="105">
        <f>VLOOKUP(A93,Produzioni!C:D,2,FALSE)</f>
        <v>7</v>
      </c>
      <c r="C93" s="105" t="s">
        <v>591</v>
      </c>
      <c r="D93" s="106">
        <v>0</v>
      </c>
      <c r="E93" s="106">
        <v>0</v>
      </c>
      <c r="F93" s="106">
        <v>0</v>
      </c>
      <c r="G93" s="107">
        <v>0</v>
      </c>
      <c r="H93" s="107">
        <v>0</v>
      </c>
      <c r="I93" s="105" t="s">
        <v>693</v>
      </c>
      <c r="J93" s="108">
        <v>59.22</v>
      </c>
      <c r="K93" s="108">
        <v>2.3199999999999998</v>
      </c>
      <c r="L93" s="108">
        <v>0.19</v>
      </c>
      <c r="M93" s="108">
        <v>0.22</v>
      </c>
      <c r="N93" s="108">
        <v>0.06</v>
      </c>
      <c r="O93" s="108">
        <v>0</v>
      </c>
      <c r="P93" s="108">
        <v>0</v>
      </c>
      <c r="Q93" s="109">
        <v>0</v>
      </c>
      <c r="R93" s="108">
        <v>0</v>
      </c>
      <c r="S93" s="108">
        <v>0</v>
      </c>
      <c r="T93" s="109">
        <v>1E-3</v>
      </c>
      <c r="U93" s="109">
        <v>0</v>
      </c>
      <c r="V93" s="109">
        <v>35.213999999999999</v>
      </c>
      <c r="W93" s="109">
        <v>0</v>
      </c>
    </row>
    <row r="94" spans="1:23" hidden="1" x14ac:dyDescent="0.3">
      <c r="A94" s="105" t="s">
        <v>112</v>
      </c>
      <c r="B94" s="105">
        <f>VLOOKUP(A94,Produzioni!C:D,2,FALSE)</f>
        <v>7</v>
      </c>
      <c r="C94" s="105" t="s">
        <v>591</v>
      </c>
      <c r="D94" s="106">
        <v>0</v>
      </c>
      <c r="E94" s="106">
        <v>0</v>
      </c>
      <c r="F94" s="106">
        <v>0</v>
      </c>
      <c r="G94" s="107">
        <v>0</v>
      </c>
      <c r="H94" s="107">
        <v>0</v>
      </c>
      <c r="I94" s="105" t="s">
        <v>694</v>
      </c>
      <c r="J94" s="108">
        <v>61.29</v>
      </c>
      <c r="K94" s="108">
        <v>3</v>
      </c>
      <c r="L94" s="108">
        <v>0.22</v>
      </c>
      <c r="M94" s="108">
        <v>0.28000000000000003</v>
      </c>
      <c r="N94" s="108">
        <v>0.09</v>
      </c>
      <c r="O94" s="108">
        <v>0</v>
      </c>
      <c r="P94" s="108">
        <v>0</v>
      </c>
      <c r="Q94" s="109">
        <v>0</v>
      </c>
      <c r="R94" s="108">
        <v>0.03</v>
      </c>
      <c r="S94" s="108">
        <v>0</v>
      </c>
      <c r="T94" s="109">
        <v>5.0000000000000001E-3</v>
      </c>
      <c r="U94" s="109">
        <v>2E-3</v>
      </c>
      <c r="V94" s="109">
        <v>37.914999999999999</v>
      </c>
      <c r="W94" s="109">
        <v>0</v>
      </c>
    </row>
    <row r="95" spans="1:23" hidden="1" x14ac:dyDescent="0.3">
      <c r="A95" s="105" t="s">
        <v>112</v>
      </c>
      <c r="B95" s="105">
        <f>VLOOKUP(A95,Produzioni!C:D,2,FALSE)</f>
        <v>7</v>
      </c>
      <c r="C95" s="105" t="s">
        <v>591</v>
      </c>
      <c r="D95" s="106">
        <v>0</v>
      </c>
      <c r="E95" s="106">
        <v>0</v>
      </c>
      <c r="F95" s="106">
        <v>0</v>
      </c>
      <c r="G95" s="107">
        <v>0</v>
      </c>
      <c r="H95" s="107">
        <v>0</v>
      </c>
      <c r="I95" s="105" t="s">
        <v>695</v>
      </c>
      <c r="J95" s="108">
        <v>0.43</v>
      </c>
      <c r="K95" s="108">
        <v>0.12</v>
      </c>
      <c r="L95" s="108">
        <v>0.01</v>
      </c>
      <c r="M95" s="108">
        <v>0.02</v>
      </c>
      <c r="N95" s="108">
        <v>0.01</v>
      </c>
      <c r="O95" s="108">
        <v>0</v>
      </c>
      <c r="P95" s="108">
        <v>0</v>
      </c>
      <c r="Q95" s="109">
        <v>0</v>
      </c>
      <c r="R95" s="108">
        <v>0.01</v>
      </c>
      <c r="S95" s="108">
        <v>0</v>
      </c>
      <c r="T95" s="109">
        <v>0</v>
      </c>
      <c r="U95" s="109">
        <v>0</v>
      </c>
      <c r="V95" s="109">
        <v>0.53600000000000003</v>
      </c>
      <c r="W95" s="109">
        <v>0</v>
      </c>
    </row>
    <row r="96" spans="1:23" hidden="1" x14ac:dyDescent="0.3">
      <c r="A96" s="105" t="s">
        <v>112</v>
      </c>
      <c r="B96" s="105">
        <f>VLOOKUP(A96,Produzioni!C:D,2,FALSE)</f>
        <v>7</v>
      </c>
      <c r="C96" s="105" t="s">
        <v>591</v>
      </c>
      <c r="D96" s="106">
        <v>0</v>
      </c>
      <c r="E96" s="106">
        <v>0</v>
      </c>
      <c r="F96" s="106">
        <v>0</v>
      </c>
      <c r="G96" s="107">
        <v>0</v>
      </c>
      <c r="H96" s="107">
        <v>0</v>
      </c>
      <c r="I96" s="105" t="s">
        <v>696</v>
      </c>
      <c r="J96" s="108">
        <v>0.78</v>
      </c>
      <c r="K96" s="108">
        <v>1.35</v>
      </c>
      <c r="L96" s="108">
        <v>4.71</v>
      </c>
      <c r="M96" s="108">
        <v>2.57</v>
      </c>
      <c r="N96" s="108">
        <v>3.98</v>
      </c>
      <c r="O96" s="108">
        <v>0</v>
      </c>
      <c r="P96" s="108">
        <v>0</v>
      </c>
      <c r="Q96" s="109">
        <v>0</v>
      </c>
      <c r="R96" s="108">
        <v>0</v>
      </c>
      <c r="S96" s="108">
        <v>0</v>
      </c>
      <c r="T96" s="109">
        <v>0</v>
      </c>
      <c r="U96" s="109">
        <v>0</v>
      </c>
      <c r="V96" s="109">
        <v>0</v>
      </c>
      <c r="W96" s="109">
        <v>0</v>
      </c>
    </row>
    <row r="97" spans="1:23" hidden="1" x14ac:dyDescent="0.3">
      <c r="A97" s="105" t="s">
        <v>112</v>
      </c>
      <c r="B97" s="105">
        <f>VLOOKUP(A97,Produzioni!C:D,2,FALSE)</f>
        <v>7</v>
      </c>
      <c r="C97" s="105" t="s">
        <v>591</v>
      </c>
      <c r="D97" s="106">
        <v>0</v>
      </c>
      <c r="E97" s="106">
        <v>0</v>
      </c>
      <c r="F97" s="106">
        <v>0</v>
      </c>
      <c r="G97" s="107">
        <v>0</v>
      </c>
      <c r="H97" s="107">
        <v>0</v>
      </c>
      <c r="I97" s="105" t="s">
        <v>697</v>
      </c>
      <c r="J97" s="108">
        <v>0.56000000000000005</v>
      </c>
      <c r="K97" s="108">
        <v>0.99</v>
      </c>
      <c r="L97" s="108">
        <v>-0.24</v>
      </c>
      <c r="M97" s="108">
        <v>0.77</v>
      </c>
      <c r="N97" s="108">
        <v>3.01</v>
      </c>
      <c r="O97" s="108">
        <v>0</v>
      </c>
      <c r="P97" s="108">
        <v>0</v>
      </c>
      <c r="Q97" s="109">
        <v>0</v>
      </c>
      <c r="R97" s="108">
        <v>0</v>
      </c>
      <c r="S97" s="108">
        <v>0</v>
      </c>
      <c r="T97" s="109">
        <v>0</v>
      </c>
      <c r="U97" s="109">
        <v>0</v>
      </c>
      <c r="V97" s="109">
        <v>0</v>
      </c>
      <c r="W97" s="109">
        <v>0</v>
      </c>
    </row>
    <row r="98" spans="1:23" x14ac:dyDescent="0.3">
      <c r="A98" s="105" t="s">
        <v>117</v>
      </c>
      <c r="B98" s="105">
        <f>VLOOKUP(A98,Produzioni!C:D,2,FALSE)</f>
        <v>2</v>
      </c>
      <c r="C98" s="105" t="s">
        <v>665</v>
      </c>
      <c r="D98" s="106">
        <v>7</v>
      </c>
      <c r="E98" s="106">
        <v>28</v>
      </c>
      <c r="F98" s="106">
        <v>28</v>
      </c>
      <c r="G98" s="107">
        <v>361.2</v>
      </c>
      <c r="H98" s="107">
        <v>125630.3</v>
      </c>
      <c r="I98" s="105" t="s">
        <v>692</v>
      </c>
      <c r="J98" s="108">
        <v>60.3</v>
      </c>
      <c r="K98" s="108">
        <v>1.86</v>
      </c>
      <c r="L98" s="108">
        <v>0.63</v>
      </c>
      <c r="M98" s="108">
        <v>0.08</v>
      </c>
      <c r="N98" s="108">
        <v>0.03</v>
      </c>
      <c r="O98" s="108">
        <v>0</v>
      </c>
      <c r="P98" s="108">
        <v>0</v>
      </c>
      <c r="Q98" s="109">
        <v>0</v>
      </c>
      <c r="R98" s="108">
        <v>0.01</v>
      </c>
      <c r="S98" s="108">
        <v>0</v>
      </c>
      <c r="T98" s="109">
        <v>2E-3</v>
      </c>
      <c r="U98" s="109">
        <v>1E-3</v>
      </c>
      <c r="V98" s="109">
        <v>37.084000000000003</v>
      </c>
      <c r="W98" s="109">
        <v>0</v>
      </c>
    </row>
    <row r="99" spans="1:23" hidden="1" x14ac:dyDescent="0.3">
      <c r="A99" s="105" t="s">
        <v>117</v>
      </c>
      <c r="B99" s="105">
        <f>VLOOKUP(A99,Produzioni!C:D,2,FALSE)</f>
        <v>2</v>
      </c>
      <c r="C99" s="105" t="s">
        <v>665</v>
      </c>
      <c r="D99" s="106">
        <v>0</v>
      </c>
      <c r="E99" s="106">
        <v>0</v>
      </c>
      <c r="F99" s="106">
        <v>0</v>
      </c>
      <c r="G99" s="107">
        <v>0</v>
      </c>
      <c r="H99" s="107">
        <v>0</v>
      </c>
      <c r="I99" s="105" t="s">
        <v>693</v>
      </c>
      <c r="J99" s="108">
        <v>60.12</v>
      </c>
      <c r="K99" s="108">
        <v>1.8</v>
      </c>
      <c r="L99" s="108">
        <v>0.61</v>
      </c>
      <c r="M99" s="108">
        <v>0.08</v>
      </c>
      <c r="N99" s="108">
        <v>0.03</v>
      </c>
      <c r="O99" s="108">
        <v>0</v>
      </c>
      <c r="P99" s="108">
        <v>0</v>
      </c>
      <c r="Q99" s="109">
        <v>0</v>
      </c>
      <c r="R99" s="108">
        <v>0.01</v>
      </c>
      <c r="S99" s="108">
        <v>0</v>
      </c>
      <c r="T99" s="109">
        <v>0</v>
      </c>
      <c r="U99" s="109">
        <v>0</v>
      </c>
      <c r="V99" s="109">
        <v>36.875999999999998</v>
      </c>
      <c r="W99" s="109">
        <v>0</v>
      </c>
    </row>
    <row r="100" spans="1:23" hidden="1" x14ac:dyDescent="0.3">
      <c r="A100" s="105" t="s">
        <v>117</v>
      </c>
      <c r="B100" s="105">
        <f>VLOOKUP(A100,Produzioni!C:D,2,FALSE)</f>
        <v>2</v>
      </c>
      <c r="C100" s="105" t="s">
        <v>665</v>
      </c>
      <c r="D100" s="106">
        <v>0</v>
      </c>
      <c r="E100" s="106">
        <v>0</v>
      </c>
      <c r="F100" s="106">
        <v>0</v>
      </c>
      <c r="G100" s="107">
        <v>0</v>
      </c>
      <c r="H100" s="107">
        <v>0</v>
      </c>
      <c r="I100" s="105" t="s">
        <v>694</v>
      </c>
      <c r="J100" s="108">
        <v>60.52</v>
      </c>
      <c r="K100" s="108">
        <v>1.91</v>
      </c>
      <c r="L100" s="108">
        <v>0.64</v>
      </c>
      <c r="M100" s="108">
        <v>0.09</v>
      </c>
      <c r="N100" s="108">
        <v>0.03</v>
      </c>
      <c r="O100" s="108">
        <v>0</v>
      </c>
      <c r="P100" s="108">
        <v>0</v>
      </c>
      <c r="Q100" s="109">
        <v>0</v>
      </c>
      <c r="R100" s="108">
        <v>0.02</v>
      </c>
      <c r="S100" s="108">
        <v>0</v>
      </c>
      <c r="T100" s="109">
        <v>3.0000000000000001E-3</v>
      </c>
      <c r="U100" s="109">
        <v>2E-3</v>
      </c>
      <c r="V100" s="109">
        <v>37.234999999999999</v>
      </c>
      <c r="W100" s="109">
        <v>0</v>
      </c>
    </row>
    <row r="101" spans="1:23" hidden="1" x14ac:dyDescent="0.3">
      <c r="A101" s="105" t="s">
        <v>117</v>
      </c>
      <c r="B101" s="105">
        <f>VLOOKUP(A101,Produzioni!C:D,2,FALSE)</f>
        <v>2</v>
      </c>
      <c r="C101" s="105" t="s">
        <v>665</v>
      </c>
      <c r="D101" s="106">
        <v>0</v>
      </c>
      <c r="E101" s="106">
        <v>0</v>
      </c>
      <c r="F101" s="106">
        <v>0</v>
      </c>
      <c r="G101" s="107">
        <v>0</v>
      </c>
      <c r="H101" s="107">
        <v>0</v>
      </c>
      <c r="I101" s="105" t="s">
        <v>695</v>
      </c>
      <c r="J101" s="108">
        <v>0.15</v>
      </c>
      <c r="K101" s="108">
        <v>0.04</v>
      </c>
      <c r="L101" s="108">
        <v>0.01</v>
      </c>
      <c r="M101" s="108">
        <v>0.01</v>
      </c>
      <c r="N101" s="108">
        <v>0</v>
      </c>
      <c r="O101" s="108">
        <v>0</v>
      </c>
      <c r="P101" s="108">
        <v>0</v>
      </c>
      <c r="Q101" s="109">
        <v>0</v>
      </c>
      <c r="R101" s="108">
        <v>0</v>
      </c>
      <c r="S101" s="108">
        <v>0</v>
      </c>
      <c r="T101" s="109">
        <v>0</v>
      </c>
      <c r="U101" s="109">
        <v>0</v>
      </c>
      <c r="V101" s="109">
        <v>0.13800000000000001</v>
      </c>
      <c r="W101" s="109">
        <v>0</v>
      </c>
    </row>
    <row r="102" spans="1:23" hidden="1" x14ac:dyDescent="0.3">
      <c r="A102" s="105" t="s">
        <v>117</v>
      </c>
      <c r="B102" s="105">
        <f>VLOOKUP(A102,Produzioni!C:D,2,FALSE)</f>
        <v>2</v>
      </c>
      <c r="C102" s="105" t="s">
        <v>665</v>
      </c>
      <c r="D102" s="106">
        <v>0</v>
      </c>
      <c r="E102" s="106">
        <v>0</v>
      </c>
      <c r="F102" s="106">
        <v>0</v>
      </c>
      <c r="G102" s="107">
        <v>0</v>
      </c>
      <c r="H102" s="107">
        <v>0</v>
      </c>
      <c r="I102" s="105" t="s">
        <v>696</v>
      </c>
      <c r="J102" s="108">
        <v>3.45</v>
      </c>
      <c r="K102" s="108">
        <v>3.43</v>
      </c>
      <c r="L102" s="108">
        <v>8.7799999999999994</v>
      </c>
      <c r="M102" s="108">
        <v>3.04</v>
      </c>
      <c r="N102" s="108">
        <v>0</v>
      </c>
      <c r="O102" s="108">
        <v>0</v>
      </c>
      <c r="P102" s="108">
        <v>0</v>
      </c>
      <c r="Q102" s="109">
        <v>0</v>
      </c>
      <c r="R102" s="108">
        <v>0</v>
      </c>
      <c r="S102" s="108">
        <v>0</v>
      </c>
      <c r="T102" s="109">
        <v>0</v>
      </c>
      <c r="U102" s="109">
        <v>0</v>
      </c>
      <c r="V102" s="109">
        <v>0</v>
      </c>
      <c r="W102" s="109">
        <v>0</v>
      </c>
    </row>
    <row r="103" spans="1:23" hidden="1" x14ac:dyDescent="0.3">
      <c r="A103" s="105" t="s">
        <v>117</v>
      </c>
      <c r="B103" s="105">
        <f>VLOOKUP(A103,Produzioni!C:D,2,FALSE)</f>
        <v>2</v>
      </c>
      <c r="C103" s="105" t="s">
        <v>665</v>
      </c>
      <c r="D103" s="106">
        <v>0</v>
      </c>
      <c r="E103" s="106">
        <v>0</v>
      </c>
      <c r="F103" s="106">
        <v>0</v>
      </c>
      <c r="G103" s="107">
        <v>0</v>
      </c>
      <c r="H103" s="107">
        <v>0</v>
      </c>
      <c r="I103" s="105" t="s">
        <v>697</v>
      </c>
      <c r="J103" s="108">
        <v>2.99</v>
      </c>
      <c r="K103" s="108">
        <v>2.6</v>
      </c>
      <c r="L103" s="108">
        <v>4.47</v>
      </c>
      <c r="M103" s="108">
        <v>0.96</v>
      </c>
      <c r="N103" s="108">
        <v>0</v>
      </c>
      <c r="O103" s="108">
        <v>0</v>
      </c>
      <c r="P103" s="108">
        <v>0</v>
      </c>
      <c r="Q103" s="109">
        <v>0</v>
      </c>
      <c r="R103" s="108">
        <v>0</v>
      </c>
      <c r="S103" s="108">
        <v>0</v>
      </c>
      <c r="T103" s="109">
        <v>0</v>
      </c>
      <c r="U103" s="109">
        <v>0</v>
      </c>
      <c r="V103" s="109">
        <v>0</v>
      </c>
      <c r="W103" s="109">
        <v>0</v>
      </c>
    </row>
    <row r="104" spans="1:23" x14ac:dyDescent="0.3">
      <c r="A104" s="105" t="s">
        <v>120</v>
      </c>
      <c r="B104" s="105">
        <f>VLOOKUP(A104,Produzioni!C:D,2,FALSE)</f>
        <v>8</v>
      </c>
      <c r="C104" s="105" t="s">
        <v>698</v>
      </c>
      <c r="D104" s="106">
        <v>67</v>
      </c>
      <c r="E104" s="106">
        <v>222</v>
      </c>
      <c r="F104" s="106">
        <v>224</v>
      </c>
      <c r="G104" s="107">
        <v>2863.7</v>
      </c>
      <c r="H104" s="107">
        <v>992011.1</v>
      </c>
      <c r="I104" s="105" t="s">
        <v>692</v>
      </c>
      <c r="J104" s="108">
        <v>61.89</v>
      </c>
      <c r="K104" s="108">
        <v>1.96</v>
      </c>
      <c r="L104" s="108">
        <v>0.11</v>
      </c>
      <c r="M104" s="108">
        <v>0.12</v>
      </c>
      <c r="N104" s="108">
        <v>0.03</v>
      </c>
      <c r="O104" s="108">
        <v>0</v>
      </c>
      <c r="P104" s="108">
        <v>0</v>
      </c>
      <c r="Q104" s="109">
        <v>1E-3</v>
      </c>
      <c r="R104" s="108">
        <v>0.13</v>
      </c>
      <c r="S104" s="108">
        <v>0</v>
      </c>
      <c r="T104" s="109">
        <v>2E-3</v>
      </c>
      <c r="U104" s="109">
        <v>0</v>
      </c>
      <c r="V104" s="109">
        <v>35.759</v>
      </c>
      <c r="W104" s="109">
        <v>0</v>
      </c>
    </row>
    <row r="105" spans="1:23" hidden="1" x14ac:dyDescent="0.3">
      <c r="A105" s="105" t="s">
        <v>120</v>
      </c>
      <c r="B105" s="105">
        <f>VLOOKUP(A105,Produzioni!C:D,2,FALSE)</f>
        <v>8</v>
      </c>
      <c r="C105" s="105" t="s">
        <v>698</v>
      </c>
      <c r="D105" s="106">
        <v>0</v>
      </c>
      <c r="E105" s="106">
        <v>0</v>
      </c>
      <c r="F105" s="106">
        <v>0</v>
      </c>
      <c r="G105" s="107">
        <v>0</v>
      </c>
      <c r="H105" s="107">
        <v>0</v>
      </c>
      <c r="I105" s="105" t="s">
        <v>693</v>
      </c>
      <c r="J105" s="108">
        <v>61.6</v>
      </c>
      <c r="K105" s="108">
        <v>1.91</v>
      </c>
      <c r="L105" s="108">
        <v>0.09</v>
      </c>
      <c r="M105" s="108">
        <v>0.11</v>
      </c>
      <c r="N105" s="108">
        <v>0.03</v>
      </c>
      <c r="O105" s="108">
        <v>0</v>
      </c>
      <c r="P105" s="108">
        <v>0</v>
      </c>
      <c r="Q105" s="109">
        <v>0</v>
      </c>
      <c r="R105" s="108">
        <v>0.11</v>
      </c>
      <c r="S105" s="108">
        <v>0</v>
      </c>
      <c r="T105" s="109">
        <v>0</v>
      </c>
      <c r="U105" s="109">
        <v>0</v>
      </c>
      <c r="V105" s="109">
        <v>35.499000000000002</v>
      </c>
      <c r="W105" s="109">
        <v>0</v>
      </c>
    </row>
    <row r="106" spans="1:23" hidden="1" x14ac:dyDescent="0.3">
      <c r="A106" s="105" t="s">
        <v>120</v>
      </c>
      <c r="B106" s="105">
        <f>VLOOKUP(A106,Produzioni!C:D,2,FALSE)</f>
        <v>8</v>
      </c>
      <c r="C106" s="105" t="s">
        <v>698</v>
      </c>
      <c r="D106" s="106">
        <v>0</v>
      </c>
      <c r="E106" s="106">
        <v>0</v>
      </c>
      <c r="F106" s="106">
        <v>0</v>
      </c>
      <c r="G106" s="107">
        <v>0</v>
      </c>
      <c r="H106" s="107">
        <v>0</v>
      </c>
      <c r="I106" s="105" t="s">
        <v>694</v>
      </c>
      <c r="J106" s="108">
        <v>62.16</v>
      </c>
      <c r="K106" s="108">
        <v>2.0299999999999998</v>
      </c>
      <c r="L106" s="108">
        <v>0.13</v>
      </c>
      <c r="M106" s="108">
        <v>0.13</v>
      </c>
      <c r="N106" s="108">
        <v>0.04</v>
      </c>
      <c r="O106" s="108">
        <v>0</v>
      </c>
      <c r="P106" s="108">
        <v>0</v>
      </c>
      <c r="Q106" s="109">
        <v>8.0000000000000002E-3</v>
      </c>
      <c r="R106" s="108">
        <v>0.14000000000000001</v>
      </c>
      <c r="S106" s="108">
        <v>0</v>
      </c>
      <c r="T106" s="109">
        <v>3.0000000000000001E-3</v>
      </c>
      <c r="U106" s="109">
        <v>0</v>
      </c>
      <c r="V106" s="109">
        <v>36.109000000000002</v>
      </c>
      <c r="W106" s="109">
        <v>0</v>
      </c>
    </row>
    <row r="107" spans="1:23" hidden="1" x14ac:dyDescent="0.3">
      <c r="A107" s="105" t="s">
        <v>120</v>
      </c>
      <c r="B107" s="105">
        <f>VLOOKUP(A107,Produzioni!C:D,2,FALSE)</f>
        <v>8</v>
      </c>
      <c r="C107" s="105" t="s">
        <v>698</v>
      </c>
      <c r="D107" s="106">
        <v>0</v>
      </c>
      <c r="E107" s="106">
        <v>0</v>
      </c>
      <c r="F107" s="106">
        <v>0</v>
      </c>
      <c r="G107" s="107">
        <v>0</v>
      </c>
      <c r="H107" s="107">
        <v>0</v>
      </c>
      <c r="I107" s="105" t="s">
        <v>695</v>
      </c>
      <c r="J107" s="108">
        <v>0.1</v>
      </c>
      <c r="K107" s="108">
        <v>0.03</v>
      </c>
      <c r="L107" s="108">
        <v>0.01</v>
      </c>
      <c r="M107" s="108">
        <v>0</v>
      </c>
      <c r="N107" s="108">
        <v>0</v>
      </c>
      <c r="O107" s="108">
        <v>0</v>
      </c>
      <c r="P107" s="108">
        <v>0</v>
      </c>
      <c r="Q107" s="109">
        <v>0</v>
      </c>
      <c r="R107" s="108">
        <v>0.01</v>
      </c>
      <c r="S107" s="108">
        <v>0</v>
      </c>
      <c r="T107" s="109">
        <v>0</v>
      </c>
      <c r="U107" s="109">
        <v>0</v>
      </c>
      <c r="V107" s="109">
        <v>0.107</v>
      </c>
      <c r="W107" s="109">
        <v>0</v>
      </c>
    </row>
    <row r="108" spans="1:23" hidden="1" x14ac:dyDescent="0.3">
      <c r="A108" s="105" t="s">
        <v>120</v>
      </c>
      <c r="B108" s="105">
        <f>VLOOKUP(A108,Produzioni!C:D,2,FALSE)</f>
        <v>8</v>
      </c>
      <c r="C108" s="105" t="s">
        <v>698</v>
      </c>
      <c r="D108" s="106">
        <v>0</v>
      </c>
      <c r="E108" s="106">
        <v>0</v>
      </c>
      <c r="F108" s="106">
        <v>0</v>
      </c>
      <c r="G108" s="107">
        <v>0</v>
      </c>
      <c r="H108" s="107">
        <v>0</v>
      </c>
      <c r="I108" s="105" t="s">
        <v>696</v>
      </c>
      <c r="J108" s="108">
        <v>3.45</v>
      </c>
      <c r="K108" s="108">
        <v>6.36</v>
      </c>
      <c r="L108" s="108">
        <v>2.13</v>
      </c>
      <c r="M108" s="108">
        <v>7.38</v>
      </c>
      <c r="N108" s="108">
        <v>12.68</v>
      </c>
      <c r="O108" s="108">
        <v>0</v>
      </c>
      <c r="P108" s="108">
        <v>0</v>
      </c>
      <c r="Q108" s="109">
        <v>0</v>
      </c>
      <c r="R108" s="108">
        <v>3.43</v>
      </c>
      <c r="S108" s="108">
        <v>0</v>
      </c>
      <c r="T108" s="109">
        <v>0</v>
      </c>
      <c r="U108" s="109">
        <v>0</v>
      </c>
      <c r="V108" s="109">
        <v>0</v>
      </c>
      <c r="W108" s="109">
        <v>0</v>
      </c>
    </row>
    <row r="109" spans="1:23" hidden="1" x14ac:dyDescent="0.3">
      <c r="A109" s="105" t="s">
        <v>120</v>
      </c>
      <c r="B109" s="105">
        <f>VLOOKUP(A109,Produzioni!C:D,2,FALSE)</f>
        <v>8</v>
      </c>
      <c r="C109" s="105" t="s">
        <v>698</v>
      </c>
      <c r="D109" s="106">
        <v>0</v>
      </c>
      <c r="E109" s="106">
        <v>0</v>
      </c>
      <c r="F109" s="106">
        <v>0</v>
      </c>
      <c r="G109" s="107">
        <v>0</v>
      </c>
      <c r="H109" s="107">
        <v>0</v>
      </c>
      <c r="I109" s="105" t="s">
        <v>697</v>
      </c>
      <c r="J109" s="108">
        <v>3.05</v>
      </c>
      <c r="K109" s="108">
        <v>3.06</v>
      </c>
      <c r="L109" s="108">
        <v>1.05</v>
      </c>
      <c r="M109" s="108">
        <v>2.0699999999999998</v>
      </c>
      <c r="N109" s="108">
        <v>2.46</v>
      </c>
      <c r="O109" s="108">
        <v>0</v>
      </c>
      <c r="P109" s="108">
        <v>0</v>
      </c>
      <c r="Q109" s="109">
        <v>0</v>
      </c>
      <c r="R109" s="108">
        <v>1.07</v>
      </c>
      <c r="S109" s="108">
        <v>0</v>
      </c>
      <c r="T109" s="109">
        <v>0</v>
      </c>
      <c r="U109" s="109">
        <v>0</v>
      </c>
      <c r="V109" s="109">
        <v>0</v>
      </c>
      <c r="W109" s="109">
        <v>0</v>
      </c>
    </row>
    <row r="110" spans="1:23" x14ac:dyDescent="0.3">
      <c r="A110" s="105" t="s">
        <v>123</v>
      </c>
      <c r="B110" s="105">
        <f>VLOOKUP(A110,Produzioni!C:D,2,FALSE)</f>
        <v>7</v>
      </c>
      <c r="C110" s="105" t="s">
        <v>699</v>
      </c>
      <c r="D110" s="106">
        <v>1105</v>
      </c>
      <c r="E110" s="106">
        <v>4092</v>
      </c>
      <c r="F110" s="106">
        <v>4102</v>
      </c>
      <c r="G110" s="107">
        <v>51655.9</v>
      </c>
      <c r="H110" s="107">
        <v>18125697.600000001</v>
      </c>
      <c r="I110" s="105" t="s">
        <v>692</v>
      </c>
      <c r="J110" s="108">
        <v>57.46</v>
      </c>
      <c r="K110" s="108">
        <v>3.25</v>
      </c>
      <c r="L110" s="108">
        <v>0.21</v>
      </c>
      <c r="M110" s="108">
        <v>0.25</v>
      </c>
      <c r="N110" s="108">
        <v>7.0000000000000007E-2</v>
      </c>
      <c r="O110" s="108">
        <v>0</v>
      </c>
      <c r="P110" s="108">
        <v>0</v>
      </c>
      <c r="Q110" s="109">
        <v>0</v>
      </c>
      <c r="R110" s="108">
        <v>0</v>
      </c>
      <c r="S110" s="108">
        <v>0</v>
      </c>
      <c r="T110" s="109">
        <v>4.0000000000000001E-3</v>
      </c>
      <c r="U110" s="109">
        <v>1E-3</v>
      </c>
      <c r="V110" s="109">
        <v>38.749000000000002</v>
      </c>
      <c r="W110" s="109">
        <v>0</v>
      </c>
    </row>
    <row r="111" spans="1:23" hidden="1" x14ac:dyDescent="0.3">
      <c r="A111" s="105" t="s">
        <v>123</v>
      </c>
      <c r="B111" s="105">
        <f>VLOOKUP(A111,Produzioni!C:D,2,FALSE)</f>
        <v>7</v>
      </c>
      <c r="C111" s="105" t="s">
        <v>699</v>
      </c>
      <c r="D111" s="106">
        <v>0</v>
      </c>
      <c r="E111" s="106">
        <v>0</v>
      </c>
      <c r="F111" s="106">
        <v>0</v>
      </c>
      <c r="G111" s="107">
        <v>0</v>
      </c>
      <c r="H111" s="107">
        <v>0</v>
      </c>
      <c r="I111" s="105" t="s">
        <v>693</v>
      </c>
      <c r="J111" s="108">
        <v>57.3</v>
      </c>
      <c r="K111" s="108">
        <v>2.98</v>
      </c>
      <c r="L111" s="108">
        <v>0.15</v>
      </c>
      <c r="M111" s="108">
        <v>0.18</v>
      </c>
      <c r="N111" s="108">
        <v>0.05</v>
      </c>
      <c r="O111" s="108">
        <v>0</v>
      </c>
      <c r="P111" s="108">
        <v>0</v>
      </c>
      <c r="Q111" s="109">
        <v>0</v>
      </c>
      <c r="R111" s="108">
        <v>0</v>
      </c>
      <c r="S111" s="108">
        <v>0</v>
      </c>
      <c r="T111" s="109">
        <v>0</v>
      </c>
      <c r="U111" s="109">
        <v>0</v>
      </c>
      <c r="V111" s="109">
        <v>38.225999999999999</v>
      </c>
      <c r="W111" s="109">
        <v>0</v>
      </c>
    </row>
    <row r="112" spans="1:23" hidden="1" x14ac:dyDescent="0.3">
      <c r="A112" s="105" t="s">
        <v>123</v>
      </c>
      <c r="B112" s="105">
        <f>VLOOKUP(A112,Produzioni!C:D,2,FALSE)</f>
        <v>7</v>
      </c>
      <c r="C112" s="105" t="s">
        <v>699</v>
      </c>
      <c r="D112" s="106">
        <v>0</v>
      </c>
      <c r="E112" s="106">
        <v>0</v>
      </c>
      <c r="F112" s="106">
        <v>0</v>
      </c>
      <c r="G112" s="107">
        <v>0</v>
      </c>
      <c r="H112" s="107">
        <v>0</v>
      </c>
      <c r="I112" s="105" t="s">
        <v>694</v>
      </c>
      <c r="J112" s="108">
        <v>58.11</v>
      </c>
      <c r="K112" s="108">
        <v>3.4</v>
      </c>
      <c r="L112" s="108">
        <v>0.23</v>
      </c>
      <c r="M112" s="108">
        <v>0.26</v>
      </c>
      <c r="N112" s="108">
        <v>0.09</v>
      </c>
      <c r="O112" s="108">
        <v>0.03</v>
      </c>
      <c r="P112" s="108">
        <v>0</v>
      </c>
      <c r="Q112" s="109">
        <v>0.01</v>
      </c>
      <c r="R112" s="108">
        <v>0.03</v>
      </c>
      <c r="S112" s="108">
        <v>0</v>
      </c>
      <c r="T112" s="109">
        <v>6.0000000000000001E-3</v>
      </c>
      <c r="U112" s="109">
        <v>3.0000000000000001E-3</v>
      </c>
      <c r="V112" s="109">
        <v>39.015999999999998</v>
      </c>
      <c r="W112" s="109">
        <v>0</v>
      </c>
    </row>
    <row r="113" spans="1:23" hidden="1" x14ac:dyDescent="0.3">
      <c r="A113" s="105" t="s">
        <v>123</v>
      </c>
      <c r="B113" s="105">
        <f>VLOOKUP(A113,Produzioni!C:D,2,FALSE)</f>
        <v>7</v>
      </c>
      <c r="C113" s="105" t="s">
        <v>699</v>
      </c>
      <c r="D113" s="106">
        <v>0</v>
      </c>
      <c r="E113" s="106">
        <v>0</v>
      </c>
      <c r="F113" s="106">
        <v>0</v>
      </c>
      <c r="G113" s="107">
        <v>0</v>
      </c>
      <c r="H113" s="107">
        <v>0</v>
      </c>
      <c r="I113" s="105" t="s">
        <v>695</v>
      </c>
      <c r="J113" s="108">
        <v>0.08</v>
      </c>
      <c r="K113" s="108">
        <v>0.05</v>
      </c>
      <c r="L113" s="108">
        <v>0.01</v>
      </c>
      <c r="M113" s="108">
        <v>0.01</v>
      </c>
      <c r="N113" s="108">
        <v>0.01</v>
      </c>
      <c r="O113" s="108">
        <v>0</v>
      </c>
      <c r="P113" s="108">
        <v>0</v>
      </c>
      <c r="Q113" s="109">
        <v>0</v>
      </c>
      <c r="R113" s="108">
        <v>0.01</v>
      </c>
      <c r="S113" s="108">
        <v>0</v>
      </c>
      <c r="T113" s="109">
        <v>0</v>
      </c>
      <c r="U113" s="109">
        <v>0</v>
      </c>
      <c r="V113" s="109">
        <v>8.3000000000000004E-2</v>
      </c>
      <c r="W113" s="109">
        <v>0</v>
      </c>
    </row>
    <row r="114" spans="1:23" hidden="1" x14ac:dyDescent="0.3">
      <c r="A114" s="105" t="s">
        <v>123</v>
      </c>
      <c r="B114" s="105">
        <f>VLOOKUP(A114,Produzioni!C:D,2,FALSE)</f>
        <v>7</v>
      </c>
      <c r="C114" s="105" t="s">
        <v>699</v>
      </c>
      <c r="D114" s="106">
        <v>0</v>
      </c>
      <c r="E114" s="106">
        <v>0</v>
      </c>
      <c r="F114" s="106">
        <v>0</v>
      </c>
      <c r="G114" s="107">
        <v>0</v>
      </c>
      <c r="H114" s="107">
        <v>0</v>
      </c>
      <c r="I114" s="105" t="s">
        <v>696</v>
      </c>
      <c r="J114" s="108">
        <v>4.08</v>
      </c>
      <c r="K114" s="108">
        <v>3.11</v>
      </c>
      <c r="L114" s="108">
        <v>4.7699999999999996</v>
      </c>
      <c r="M114" s="108">
        <v>4.7699999999999996</v>
      </c>
      <c r="N114" s="108">
        <v>5.27</v>
      </c>
      <c r="O114" s="108">
        <v>0</v>
      </c>
      <c r="P114" s="108">
        <v>0</v>
      </c>
      <c r="Q114" s="109">
        <v>0</v>
      </c>
      <c r="R114" s="108">
        <v>0</v>
      </c>
      <c r="S114" s="108">
        <v>0</v>
      </c>
      <c r="T114" s="109">
        <v>0</v>
      </c>
      <c r="U114" s="109">
        <v>0</v>
      </c>
      <c r="V114" s="109">
        <v>0</v>
      </c>
      <c r="W114" s="109">
        <v>0</v>
      </c>
    </row>
    <row r="115" spans="1:23" hidden="1" x14ac:dyDescent="0.3">
      <c r="A115" s="105" t="s">
        <v>123</v>
      </c>
      <c r="B115" s="105">
        <f>VLOOKUP(A115,Produzioni!C:D,2,FALSE)</f>
        <v>7</v>
      </c>
      <c r="C115" s="105" t="s">
        <v>699</v>
      </c>
      <c r="D115" s="106">
        <v>0</v>
      </c>
      <c r="E115" s="106">
        <v>0</v>
      </c>
      <c r="F115" s="106">
        <v>0</v>
      </c>
      <c r="G115" s="107">
        <v>0</v>
      </c>
      <c r="H115" s="107">
        <v>0</v>
      </c>
      <c r="I115" s="105" t="s">
        <v>697</v>
      </c>
      <c r="J115" s="108">
        <v>1.86</v>
      </c>
      <c r="K115" s="108">
        <v>1.52</v>
      </c>
      <c r="L115" s="108">
        <v>2.95</v>
      </c>
      <c r="M115" s="108">
        <v>1.68</v>
      </c>
      <c r="N115" s="108">
        <v>3.95</v>
      </c>
      <c r="O115" s="108">
        <v>0</v>
      </c>
      <c r="P115" s="108">
        <v>0</v>
      </c>
      <c r="Q115" s="109">
        <v>0</v>
      </c>
      <c r="R115" s="108">
        <v>0</v>
      </c>
      <c r="S115" s="108">
        <v>0</v>
      </c>
      <c r="T115" s="109">
        <v>0</v>
      </c>
      <c r="U115" s="109">
        <v>0</v>
      </c>
      <c r="V115" s="109">
        <v>0</v>
      </c>
      <c r="W115" s="109">
        <v>0</v>
      </c>
    </row>
    <row r="116" spans="1:23" x14ac:dyDescent="0.3">
      <c r="A116" s="105" t="s">
        <v>126</v>
      </c>
      <c r="B116" s="105">
        <f>VLOOKUP(A116,Produzioni!C:D,2,FALSE)</f>
        <v>28</v>
      </c>
      <c r="C116" s="105" t="s">
        <v>593</v>
      </c>
      <c r="D116" s="106">
        <v>274</v>
      </c>
      <c r="E116" s="106">
        <v>822</v>
      </c>
      <c r="F116" s="106">
        <v>815</v>
      </c>
      <c r="G116" s="107">
        <v>9941</v>
      </c>
      <c r="H116" s="107">
        <v>3587699</v>
      </c>
      <c r="I116" s="105" t="s">
        <v>692</v>
      </c>
      <c r="J116" s="108">
        <v>58.37</v>
      </c>
      <c r="K116" s="108">
        <v>0.19</v>
      </c>
      <c r="L116" s="108">
        <v>0.17</v>
      </c>
      <c r="M116" s="108">
        <v>0.05</v>
      </c>
      <c r="N116" s="108">
        <v>0.02</v>
      </c>
      <c r="O116" s="108">
        <v>0</v>
      </c>
      <c r="P116" s="108">
        <v>0</v>
      </c>
      <c r="Q116" s="109">
        <v>0</v>
      </c>
      <c r="R116" s="108">
        <v>0.01</v>
      </c>
      <c r="S116" s="108">
        <v>0</v>
      </c>
      <c r="T116" s="109">
        <v>0</v>
      </c>
      <c r="U116" s="109">
        <v>0</v>
      </c>
      <c r="V116" s="109">
        <v>41.197000000000003</v>
      </c>
      <c r="W116" s="109">
        <v>0</v>
      </c>
    </row>
    <row r="117" spans="1:23" hidden="1" x14ac:dyDescent="0.3">
      <c r="A117" s="105" t="s">
        <v>126</v>
      </c>
      <c r="B117" s="105">
        <f>VLOOKUP(A117,Produzioni!C:D,2,FALSE)</f>
        <v>28</v>
      </c>
      <c r="C117" s="105" t="s">
        <v>593</v>
      </c>
      <c r="D117" s="106">
        <v>0</v>
      </c>
      <c r="E117" s="106">
        <v>0</v>
      </c>
      <c r="F117" s="106">
        <v>0</v>
      </c>
      <c r="G117" s="107">
        <v>0</v>
      </c>
      <c r="H117" s="107">
        <v>0</v>
      </c>
      <c r="I117" s="105" t="s">
        <v>693</v>
      </c>
      <c r="J117" s="108">
        <v>58.03</v>
      </c>
      <c r="K117" s="108">
        <v>0.11</v>
      </c>
      <c r="L117" s="108">
        <v>0.06</v>
      </c>
      <c r="M117" s="108">
        <v>0.03</v>
      </c>
      <c r="N117" s="108">
        <v>0</v>
      </c>
      <c r="O117" s="108">
        <v>0</v>
      </c>
      <c r="P117" s="108">
        <v>0</v>
      </c>
      <c r="Q117" s="109">
        <v>0</v>
      </c>
      <c r="R117" s="108">
        <v>0</v>
      </c>
      <c r="S117" s="108">
        <v>0</v>
      </c>
      <c r="T117" s="109">
        <v>0</v>
      </c>
      <c r="U117" s="109">
        <v>0</v>
      </c>
      <c r="V117" s="109">
        <v>40.134999999999998</v>
      </c>
      <c r="W117" s="109">
        <v>0</v>
      </c>
    </row>
    <row r="118" spans="1:23" hidden="1" x14ac:dyDescent="0.3">
      <c r="A118" s="105" t="s">
        <v>126</v>
      </c>
      <c r="B118" s="105">
        <f>VLOOKUP(A118,Produzioni!C:D,2,FALSE)</f>
        <v>28</v>
      </c>
      <c r="C118" s="105" t="s">
        <v>593</v>
      </c>
      <c r="D118" s="106">
        <v>0</v>
      </c>
      <c r="E118" s="106">
        <v>0</v>
      </c>
      <c r="F118" s="106">
        <v>0</v>
      </c>
      <c r="G118" s="107">
        <v>0</v>
      </c>
      <c r="H118" s="107">
        <v>0</v>
      </c>
      <c r="I118" s="105" t="s">
        <v>694</v>
      </c>
      <c r="J118" s="108">
        <v>58.84</v>
      </c>
      <c r="K118" s="108">
        <v>1.25</v>
      </c>
      <c r="L118" s="108">
        <v>0.21</v>
      </c>
      <c r="M118" s="108">
        <v>7.0000000000000007E-2</v>
      </c>
      <c r="N118" s="108">
        <v>0.05</v>
      </c>
      <c r="O118" s="108">
        <v>0.02</v>
      </c>
      <c r="P118" s="108">
        <v>0</v>
      </c>
      <c r="Q118" s="109">
        <v>8.9999999999999993E-3</v>
      </c>
      <c r="R118" s="108">
        <v>0.02</v>
      </c>
      <c r="S118" s="108">
        <v>0</v>
      </c>
      <c r="T118" s="109">
        <v>1E-3</v>
      </c>
      <c r="U118" s="109">
        <v>8.9999999999999993E-3</v>
      </c>
      <c r="V118" s="109">
        <v>41.53</v>
      </c>
      <c r="W118" s="109">
        <v>0</v>
      </c>
    </row>
    <row r="119" spans="1:23" hidden="1" x14ac:dyDescent="0.3">
      <c r="A119" s="105" t="s">
        <v>126</v>
      </c>
      <c r="B119" s="105">
        <f>VLOOKUP(A119,Produzioni!C:D,2,FALSE)</f>
        <v>28</v>
      </c>
      <c r="C119" s="105" t="s">
        <v>593</v>
      </c>
      <c r="D119" s="106">
        <v>0</v>
      </c>
      <c r="E119" s="106">
        <v>0</v>
      </c>
      <c r="F119" s="106">
        <v>0</v>
      </c>
      <c r="G119" s="107">
        <v>0</v>
      </c>
      <c r="H119" s="107">
        <v>0</v>
      </c>
      <c r="I119" s="105" t="s">
        <v>695</v>
      </c>
      <c r="J119" s="108">
        <v>0.11</v>
      </c>
      <c r="K119" s="108">
        <v>0.08</v>
      </c>
      <c r="L119" s="108">
        <v>0.02</v>
      </c>
      <c r="M119" s="108">
        <v>0.01</v>
      </c>
      <c r="N119" s="108">
        <v>0.01</v>
      </c>
      <c r="O119" s="108">
        <v>0</v>
      </c>
      <c r="P119" s="108">
        <v>0</v>
      </c>
      <c r="Q119" s="109">
        <v>0</v>
      </c>
      <c r="R119" s="108">
        <v>0</v>
      </c>
      <c r="S119" s="108">
        <v>0</v>
      </c>
      <c r="T119" s="109">
        <v>0</v>
      </c>
      <c r="U119" s="109">
        <v>0</v>
      </c>
      <c r="V119" s="109">
        <v>0.13800000000000001</v>
      </c>
      <c r="W119" s="109">
        <v>0</v>
      </c>
    </row>
    <row r="120" spans="1:23" hidden="1" x14ac:dyDescent="0.3">
      <c r="A120" s="105" t="s">
        <v>126</v>
      </c>
      <c r="B120" s="105">
        <f>VLOOKUP(A120,Produzioni!C:D,2,FALSE)</f>
        <v>28</v>
      </c>
      <c r="C120" s="105" t="s">
        <v>593</v>
      </c>
      <c r="D120" s="106">
        <v>0</v>
      </c>
      <c r="E120" s="106">
        <v>0</v>
      </c>
      <c r="F120" s="106">
        <v>0</v>
      </c>
      <c r="G120" s="107">
        <v>0</v>
      </c>
      <c r="H120" s="107">
        <v>0</v>
      </c>
      <c r="I120" s="105" t="s">
        <v>696</v>
      </c>
      <c r="J120" s="108">
        <v>3.03</v>
      </c>
      <c r="K120" s="108">
        <v>0.4</v>
      </c>
      <c r="L120" s="108">
        <v>3.16</v>
      </c>
      <c r="M120" s="108">
        <v>5</v>
      </c>
      <c r="N120" s="108">
        <v>2.36</v>
      </c>
      <c r="O120" s="108">
        <v>0</v>
      </c>
      <c r="P120" s="108">
        <v>0</v>
      </c>
      <c r="Q120" s="109">
        <v>0</v>
      </c>
      <c r="R120" s="108">
        <v>0</v>
      </c>
      <c r="S120" s="108">
        <v>0</v>
      </c>
      <c r="T120" s="109">
        <v>0</v>
      </c>
      <c r="U120" s="109">
        <v>0</v>
      </c>
      <c r="V120" s="109">
        <v>0</v>
      </c>
      <c r="W120" s="109">
        <v>0</v>
      </c>
    </row>
    <row r="121" spans="1:23" hidden="1" x14ac:dyDescent="0.3">
      <c r="A121" s="105" t="s">
        <v>126</v>
      </c>
      <c r="B121" s="105">
        <f>VLOOKUP(A121,Produzioni!C:D,2,FALSE)</f>
        <v>28</v>
      </c>
      <c r="C121" s="105" t="s">
        <v>593</v>
      </c>
      <c r="D121" s="106">
        <v>0</v>
      </c>
      <c r="E121" s="106">
        <v>0</v>
      </c>
      <c r="F121" s="106">
        <v>0</v>
      </c>
      <c r="G121" s="107">
        <v>0</v>
      </c>
      <c r="H121" s="107">
        <v>0</v>
      </c>
      <c r="I121" s="105" t="s">
        <v>697</v>
      </c>
      <c r="J121" s="108">
        <v>1.9</v>
      </c>
      <c r="K121" s="108">
        <v>0.05</v>
      </c>
      <c r="L121" s="108">
        <v>2.73</v>
      </c>
      <c r="M121" s="108">
        <v>1.57</v>
      </c>
      <c r="N121" s="108">
        <v>0.37</v>
      </c>
      <c r="O121" s="108">
        <v>0</v>
      </c>
      <c r="P121" s="108">
        <v>0</v>
      </c>
      <c r="Q121" s="109">
        <v>0</v>
      </c>
      <c r="R121" s="108">
        <v>0</v>
      </c>
      <c r="S121" s="108">
        <v>0</v>
      </c>
      <c r="T121" s="109">
        <v>0</v>
      </c>
      <c r="U121" s="109">
        <v>0</v>
      </c>
      <c r="V121" s="109">
        <v>0</v>
      </c>
      <c r="W121" s="109">
        <v>0</v>
      </c>
    </row>
    <row r="122" spans="1:23" x14ac:dyDescent="0.3">
      <c r="A122" s="105" t="s">
        <v>129</v>
      </c>
      <c r="B122" s="105">
        <f>VLOOKUP(A122,Produzioni!C:D,2,FALSE)</f>
        <v>28</v>
      </c>
      <c r="C122" s="105" t="s">
        <v>594</v>
      </c>
      <c r="D122" s="106">
        <v>198</v>
      </c>
      <c r="E122" s="106">
        <v>198</v>
      </c>
      <c r="F122" s="106">
        <v>199</v>
      </c>
      <c r="G122" s="107">
        <v>26.6</v>
      </c>
      <c r="H122" s="107">
        <v>296898.90000000002</v>
      </c>
      <c r="I122" s="105" t="s">
        <v>692</v>
      </c>
      <c r="J122" s="108">
        <v>60.46</v>
      </c>
      <c r="K122" s="108">
        <v>0.02</v>
      </c>
      <c r="L122" s="108">
        <v>0.01</v>
      </c>
      <c r="M122" s="108">
        <v>0.03</v>
      </c>
      <c r="N122" s="108">
        <v>0.01</v>
      </c>
      <c r="O122" s="108">
        <v>0</v>
      </c>
      <c r="P122" s="108">
        <v>0</v>
      </c>
      <c r="Q122" s="109">
        <v>1E-3</v>
      </c>
      <c r="R122" s="108">
        <v>0.01</v>
      </c>
      <c r="S122" s="108">
        <v>0</v>
      </c>
      <c r="T122" s="109">
        <v>0</v>
      </c>
      <c r="U122" s="109">
        <v>1E-3</v>
      </c>
      <c r="V122" s="109">
        <v>39.466999999999999</v>
      </c>
      <c r="W122" s="109">
        <v>0</v>
      </c>
    </row>
    <row r="123" spans="1:23" hidden="1" x14ac:dyDescent="0.3">
      <c r="A123" s="105" t="s">
        <v>129</v>
      </c>
      <c r="B123" s="105">
        <f>VLOOKUP(A123,Produzioni!C:D,2,FALSE)</f>
        <v>28</v>
      </c>
      <c r="C123" s="105" t="s">
        <v>594</v>
      </c>
      <c r="D123" s="106">
        <v>0</v>
      </c>
      <c r="E123" s="106">
        <v>0</v>
      </c>
      <c r="F123" s="106">
        <v>0</v>
      </c>
      <c r="G123" s="107">
        <v>0</v>
      </c>
      <c r="H123" s="107">
        <v>0</v>
      </c>
      <c r="I123" s="105" t="s">
        <v>693</v>
      </c>
      <c r="J123" s="108">
        <v>58.15</v>
      </c>
      <c r="K123" s="108">
        <v>0</v>
      </c>
      <c r="L123" s="108">
        <v>0</v>
      </c>
      <c r="M123" s="108">
        <v>0</v>
      </c>
      <c r="N123" s="108">
        <v>0</v>
      </c>
      <c r="O123" s="108">
        <v>0</v>
      </c>
      <c r="P123" s="108">
        <v>0</v>
      </c>
      <c r="Q123" s="109">
        <v>0</v>
      </c>
      <c r="R123" s="108">
        <v>0</v>
      </c>
      <c r="S123" s="108">
        <v>0</v>
      </c>
      <c r="T123" s="109">
        <v>0</v>
      </c>
      <c r="U123" s="109">
        <v>0</v>
      </c>
      <c r="V123" s="109">
        <v>38.898000000000003</v>
      </c>
      <c r="W123" s="109">
        <v>0</v>
      </c>
    </row>
    <row r="124" spans="1:23" hidden="1" x14ac:dyDescent="0.3">
      <c r="A124" s="105" t="s">
        <v>129</v>
      </c>
      <c r="B124" s="105">
        <f>VLOOKUP(A124,Produzioni!C:D,2,FALSE)</f>
        <v>28</v>
      </c>
      <c r="C124" s="105" t="s">
        <v>594</v>
      </c>
      <c r="D124" s="106">
        <v>0</v>
      </c>
      <c r="E124" s="106">
        <v>0</v>
      </c>
      <c r="F124" s="106">
        <v>0</v>
      </c>
      <c r="G124" s="107">
        <v>0</v>
      </c>
      <c r="H124" s="107">
        <v>0</v>
      </c>
      <c r="I124" s="105" t="s">
        <v>694</v>
      </c>
      <c r="J124" s="108">
        <v>61</v>
      </c>
      <c r="K124" s="108">
        <v>0.05</v>
      </c>
      <c r="L124" s="108">
        <v>0.04</v>
      </c>
      <c r="M124" s="108">
        <v>7.0000000000000007E-2</v>
      </c>
      <c r="N124" s="108">
        <v>0.02</v>
      </c>
      <c r="O124" s="108">
        <v>0.02</v>
      </c>
      <c r="P124" s="108">
        <v>0</v>
      </c>
      <c r="Q124" s="109">
        <v>0.01</v>
      </c>
      <c r="R124" s="108">
        <v>0.02</v>
      </c>
      <c r="S124" s="108">
        <v>0</v>
      </c>
      <c r="T124" s="109">
        <v>1E-3</v>
      </c>
      <c r="U124" s="109">
        <v>7.0000000000000001E-3</v>
      </c>
      <c r="V124" s="109">
        <v>41.78</v>
      </c>
      <c r="W124" s="109">
        <v>0</v>
      </c>
    </row>
    <row r="125" spans="1:23" hidden="1" x14ac:dyDescent="0.3">
      <c r="A125" s="105" t="s">
        <v>129</v>
      </c>
      <c r="B125" s="105">
        <f>VLOOKUP(A125,Produzioni!C:D,2,FALSE)</f>
        <v>28</v>
      </c>
      <c r="C125" s="105" t="s">
        <v>594</v>
      </c>
      <c r="D125" s="106">
        <v>0</v>
      </c>
      <c r="E125" s="106">
        <v>0</v>
      </c>
      <c r="F125" s="106">
        <v>0</v>
      </c>
      <c r="G125" s="107">
        <v>0</v>
      </c>
      <c r="H125" s="107">
        <v>0</v>
      </c>
      <c r="I125" s="105" t="s">
        <v>695</v>
      </c>
      <c r="J125" s="108">
        <v>0.4</v>
      </c>
      <c r="K125" s="108">
        <v>0.01</v>
      </c>
      <c r="L125" s="108">
        <v>0.01</v>
      </c>
      <c r="M125" s="108">
        <v>0.01</v>
      </c>
      <c r="N125" s="108">
        <v>0</v>
      </c>
      <c r="O125" s="108">
        <v>0</v>
      </c>
      <c r="P125" s="108">
        <v>0</v>
      </c>
      <c r="Q125" s="109">
        <v>3.0000000000000001E-3</v>
      </c>
      <c r="R125" s="108">
        <v>0.01</v>
      </c>
      <c r="S125" s="108">
        <v>0</v>
      </c>
      <c r="T125" s="109">
        <v>0</v>
      </c>
      <c r="U125" s="109">
        <v>0</v>
      </c>
      <c r="V125" s="109">
        <v>0.40100000000000002</v>
      </c>
      <c r="W125" s="109">
        <v>0</v>
      </c>
    </row>
    <row r="126" spans="1:23" hidden="1" x14ac:dyDescent="0.3">
      <c r="A126" s="105" t="s">
        <v>129</v>
      </c>
      <c r="B126" s="105">
        <f>VLOOKUP(A126,Produzioni!C:D,2,FALSE)</f>
        <v>28</v>
      </c>
      <c r="C126" s="105" t="s">
        <v>594</v>
      </c>
      <c r="D126" s="106">
        <v>0</v>
      </c>
      <c r="E126" s="106">
        <v>0</v>
      </c>
      <c r="F126" s="106">
        <v>0</v>
      </c>
      <c r="G126" s="107">
        <v>0</v>
      </c>
      <c r="H126" s="107">
        <v>0</v>
      </c>
      <c r="I126" s="105" t="s">
        <v>696</v>
      </c>
      <c r="J126" s="108">
        <v>1.04</v>
      </c>
      <c r="K126" s="108">
        <v>2.56</v>
      </c>
      <c r="L126" s="108">
        <v>2.82</v>
      </c>
      <c r="M126" s="108">
        <v>3.18</v>
      </c>
      <c r="N126" s="108">
        <v>11.19</v>
      </c>
      <c r="O126" s="108">
        <v>0</v>
      </c>
      <c r="P126" s="108">
        <v>0</v>
      </c>
      <c r="Q126" s="109">
        <v>0</v>
      </c>
      <c r="R126" s="108">
        <v>0</v>
      </c>
      <c r="S126" s="108">
        <v>0</v>
      </c>
      <c r="T126" s="109">
        <v>0</v>
      </c>
      <c r="U126" s="109">
        <v>0</v>
      </c>
      <c r="V126" s="109">
        <v>0</v>
      </c>
      <c r="W126" s="109">
        <v>0</v>
      </c>
    </row>
    <row r="127" spans="1:23" hidden="1" x14ac:dyDescent="0.3">
      <c r="A127" s="105" t="s">
        <v>129</v>
      </c>
      <c r="B127" s="105">
        <f>VLOOKUP(A127,Produzioni!C:D,2,FALSE)</f>
        <v>28</v>
      </c>
      <c r="C127" s="105" t="s">
        <v>594</v>
      </c>
      <c r="D127" s="106">
        <v>0</v>
      </c>
      <c r="E127" s="106">
        <v>0</v>
      </c>
      <c r="F127" s="106">
        <v>0</v>
      </c>
      <c r="G127" s="107">
        <v>0</v>
      </c>
      <c r="H127" s="107">
        <v>0</v>
      </c>
      <c r="I127" s="105" t="s">
        <v>697</v>
      </c>
      <c r="J127" s="108">
        <v>0.86</v>
      </c>
      <c r="K127" s="108">
        <v>0.41</v>
      </c>
      <c r="L127" s="108">
        <v>0.28000000000000003</v>
      </c>
      <c r="M127" s="108">
        <v>0.82</v>
      </c>
      <c r="N127" s="108">
        <v>0.55000000000000004</v>
      </c>
      <c r="O127" s="108">
        <v>0</v>
      </c>
      <c r="P127" s="108">
        <v>0</v>
      </c>
      <c r="Q127" s="109">
        <v>0</v>
      </c>
      <c r="R127" s="108">
        <v>0</v>
      </c>
      <c r="S127" s="108">
        <v>0</v>
      </c>
      <c r="T127" s="109">
        <v>0</v>
      </c>
      <c r="U127" s="109">
        <v>0</v>
      </c>
      <c r="V127" s="109">
        <v>0</v>
      </c>
      <c r="W127" s="109">
        <v>0</v>
      </c>
    </row>
    <row r="128" spans="1:23" x14ac:dyDescent="0.3">
      <c r="A128" s="105" t="s">
        <v>132</v>
      </c>
      <c r="B128" s="105">
        <f>VLOOKUP(A128,Produzioni!C:D,2,FALSE)</f>
        <v>28</v>
      </c>
      <c r="C128" s="105" t="s">
        <v>595</v>
      </c>
      <c r="D128" s="106">
        <v>4</v>
      </c>
      <c r="E128" s="106">
        <v>12</v>
      </c>
      <c r="F128" s="106">
        <v>12</v>
      </c>
      <c r="G128" s="107">
        <v>132</v>
      </c>
      <c r="H128" s="107">
        <v>52583</v>
      </c>
      <c r="I128" s="105" t="s">
        <v>692</v>
      </c>
      <c r="J128" s="108">
        <v>62.54</v>
      </c>
      <c r="K128" s="108">
        <v>0.1</v>
      </c>
      <c r="L128" s="108">
        <v>0.06</v>
      </c>
      <c r="M128" s="108">
        <v>0.04</v>
      </c>
      <c r="N128" s="108">
        <v>0</v>
      </c>
      <c r="O128" s="108">
        <v>0</v>
      </c>
      <c r="P128" s="108">
        <v>0</v>
      </c>
      <c r="Q128" s="109">
        <v>0</v>
      </c>
      <c r="R128" s="108">
        <v>0.01</v>
      </c>
      <c r="S128" s="108">
        <v>0</v>
      </c>
      <c r="T128" s="109">
        <v>0</v>
      </c>
      <c r="U128" s="109">
        <v>0</v>
      </c>
      <c r="V128" s="109">
        <v>37.253999999999998</v>
      </c>
      <c r="W128" s="109">
        <v>0</v>
      </c>
    </row>
    <row r="129" spans="1:23" hidden="1" x14ac:dyDescent="0.3">
      <c r="A129" s="105" t="s">
        <v>132</v>
      </c>
      <c r="B129" s="105">
        <f>VLOOKUP(A129,Produzioni!C:D,2,FALSE)</f>
        <v>28</v>
      </c>
      <c r="C129" s="105" t="s">
        <v>595</v>
      </c>
      <c r="D129" s="106">
        <v>0</v>
      </c>
      <c r="E129" s="106">
        <v>0</v>
      </c>
      <c r="F129" s="106">
        <v>0</v>
      </c>
      <c r="G129" s="107">
        <v>0</v>
      </c>
      <c r="H129" s="107">
        <v>0</v>
      </c>
      <c r="I129" s="105" t="s">
        <v>693</v>
      </c>
      <c r="J129" s="108">
        <v>62.11</v>
      </c>
      <c r="K129" s="108">
        <v>0.09</v>
      </c>
      <c r="L129" s="108">
        <v>0.05</v>
      </c>
      <c r="M129" s="108">
        <v>0.03</v>
      </c>
      <c r="N129" s="108">
        <v>0</v>
      </c>
      <c r="O129" s="108">
        <v>0</v>
      </c>
      <c r="P129" s="108">
        <v>0</v>
      </c>
      <c r="Q129" s="109">
        <v>0</v>
      </c>
      <c r="R129" s="108">
        <v>0</v>
      </c>
      <c r="S129" s="108">
        <v>0</v>
      </c>
      <c r="T129" s="109">
        <v>0</v>
      </c>
      <c r="U129" s="109">
        <v>0</v>
      </c>
      <c r="V129" s="109">
        <v>37.03</v>
      </c>
      <c r="W129" s="109">
        <v>0</v>
      </c>
    </row>
    <row r="130" spans="1:23" hidden="1" x14ac:dyDescent="0.3">
      <c r="A130" s="105" t="s">
        <v>132</v>
      </c>
      <c r="B130" s="105">
        <f>VLOOKUP(A130,Produzioni!C:D,2,FALSE)</f>
        <v>28</v>
      </c>
      <c r="C130" s="105" t="s">
        <v>595</v>
      </c>
      <c r="D130" s="106">
        <v>0</v>
      </c>
      <c r="E130" s="106">
        <v>0</v>
      </c>
      <c r="F130" s="106">
        <v>0</v>
      </c>
      <c r="G130" s="107">
        <v>0</v>
      </c>
      <c r="H130" s="107">
        <v>0</v>
      </c>
      <c r="I130" s="105" t="s">
        <v>694</v>
      </c>
      <c r="J130" s="108">
        <v>62.8</v>
      </c>
      <c r="K130" s="108">
        <v>0.11</v>
      </c>
      <c r="L130" s="108">
        <v>7.0000000000000007E-2</v>
      </c>
      <c r="M130" s="108">
        <v>0.04</v>
      </c>
      <c r="N130" s="108">
        <v>0.01</v>
      </c>
      <c r="O130" s="108">
        <v>0</v>
      </c>
      <c r="P130" s="108">
        <v>0</v>
      </c>
      <c r="Q130" s="109">
        <v>0</v>
      </c>
      <c r="R130" s="108">
        <v>0.01</v>
      </c>
      <c r="S130" s="108">
        <v>0</v>
      </c>
      <c r="T130" s="109">
        <v>0</v>
      </c>
      <c r="U130" s="109">
        <v>0</v>
      </c>
      <c r="V130" s="109">
        <v>37.65</v>
      </c>
      <c r="W130" s="109">
        <v>0</v>
      </c>
    </row>
    <row r="131" spans="1:23" hidden="1" x14ac:dyDescent="0.3">
      <c r="A131" s="105" t="s">
        <v>132</v>
      </c>
      <c r="B131" s="105">
        <f>VLOOKUP(A131,Produzioni!C:D,2,FALSE)</f>
        <v>28</v>
      </c>
      <c r="C131" s="105" t="s">
        <v>595</v>
      </c>
      <c r="D131" s="106">
        <v>0</v>
      </c>
      <c r="E131" s="106">
        <v>0</v>
      </c>
      <c r="F131" s="106">
        <v>0</v>
      </c>
      <c r="G131" s="107">
        <v>0</v>
      </c>
      <c r="H131" s="107">
        <v>0</v>
      </c>
      <c r="I131" s="105" t="s">
        <v>695</v>
      </c>
      <c r="J131" s="108">
        <v>0.3</v>
      </c>
      <c r="K131" s="108">
        <v>0.01</v>
      </c>
      <c r="L131" s="108">
        <v>0.01</v>
      </c>
      <c r="M131" s="108">
        <v>0.01</v>
      </c>
      <c r="N131" s="108">
        <v>0.01</v>
      </c>
      <c r="O131" s="108">
        <v>0</v>
      </c>
      <c r="P131" s="108">
        <v>0</v>
      </c>
      <c r="Q131" s="109">
        <v>0</v>
      </c>
      <c r="R131" s="108">
        <v>0.01</v>
      </c>
      <c r="S131" s="108">
        <v>0</v>
      </c>
      <c r="T131" s="109">
        <v>0</v>
      </c>
      <c r="U131" s="109">
        <v>0</v>
      </c>
      <c r="V131" s="109">
        <v>0.27200000000000002</v>
      </c>
      <c r="W131" s="109">
        <v>0</v>
      </c>
    </row>
    <row r="132" spans="1:23" hidden="1" x14ac:dyDescent="0.3">
      <c r="A132" s="105" t="s">
        <v>132</v>
      </c>
      <c r="B132" s="105">
        <f>VLOOKUP(A132,Produzioni!C:D,2,FALSE)</f>
        <v>28</v>
      </c>
      <c r="C132" s="105" t="s">
        <v>595</v>
      </c>
      <c r="D132" s="106">
        <v>0</v>
      </c>
      <c r="E132" s="106">
        <v>0</v>
      </c>
      <c r="F132" s="106">
        <v>0</v>
      </c>
      <c r="G132" s="107">
        <v>0</v>
      </c>
      <c r="H132" s="107">
        <v>0</v>
      </c>
      <c r="I132" s="105" t="s">
        <v>696</v>
      </c>
      <c r="J132" s="108">
        <v>1.1100000000000001</v>
      </c>
      <c r="K132" s="108">
        <v>2.79</v>
      </c>
      <c r="L132" s="108">
        <v>2.46</v>
      </c>
      <c r="M132" s="108">
        <v>4.26</v>
      </c>
      <c r="N132" s="108">
        <v>10.34</v>
      </c>
      <c r="O132" s="108">
        <v>0</v>
      </c>
      <c r="P132" s="108">
        <v>0</v>
      </c>
      <c r="Q132" s="109">
        <v>0</v>
      </c>
      <c r="R132" s="108">
        <v>0</v>
      </c>
      <c r="S132" s="108">
        <v>0</v>
      </c>
      <c r="T132" s="109">
        <v>0</v>
      </c>
      <c r="U132" s="109">
        <v>0</v>
      </c>
      <c r="V132" s="109">
        <v>0</v>
      </c>
      <c r="W132" s="109">
        <v>0</v>
      </c>
    </row>
    <row r="133" spans="1:23" hidden="1" x14ac:dyDescent="0.3">
      <c r="A133" s="105" t="s">
        <v>132</v>
      </c>
      <c r="B133" s="105">
        <f>VLOOKUP(A133,Produzioni!C:D,2,FALSE)</f>
        <v>28</v>
      </c>
      <c r="C133" s="105" t="s">
        <v>595</v>
      </c>
      <c r="D133" s="106">
        <v>0</v>
      </c>
      <c r="E133" s="106">
        <v>0</v>
      </c>
      <c r="F133" s="106">
        <v>0</v>
      </c>
      <c r="G133" s="107">
        <v>0</v>
      </c>
      <c r="H133" s="107">
        <v>0</v>
      </c>
      <c r="I133" s="105" t="s">
        <v>697</v>
      </c>
      <c r="J133" s="108">
        <v>0.6</v>
      </c>
      <c r="K133" s="108">
        <v>1.59</v>
      </c>
      <c r="L133" s="108">
        <v>2.02</v>
      </c>
      <c r="M133" s="108">
        <v>2.2799999999999998</v>
      </c>
      <c r="N133" s="108">
        <v>0.15</v>
      </c>
      <c r="O133" s="108">
        <v>0</v>
      </c>
      <c r="P133" s="108">
        <v>0</v>
      </c>
      <c r="Q133" s="109">
        <v>0</v>
      </c>
      <c r="R133" s="108">
        <v>0</v>
      </c>
      <c r="S133" s="108">
        <v>0</v>
      </c>
      <c r="T133" s="109">
        <v>0</v>
      </c>
      <c r="U133" s="109">
        <v>0</v>
      </c>
      <c r="V133" s="109">
        <v>0</v>
      </c>
      <c r="W133" s="109">
        <v>0</v>
      </c>
    </row>
    <row r="134" spans="1:23" x14ac:dyDescent="0.3">
      <c r="A134" s="105" t="s">
        <v>135</v>
      </c>
      <c r="B134" s="105">
        <f>VLOOKUP(A134,Produzioni!C:D,2,FALSE)</f>
        <v>14</v>
      </c>
      <c r="C134" s="105" t="s">
        <v>700</v>
      </c>
      <c r="D134" s="106">
        <v>36</v>
      </c>
      <c r="E134" s="106">
        <v>108</v>
      </c>
      <c r="F134" s="106">
        <v>102</v>
      </c>
      <c r="G134" s="107">
        <v>1219.5</v>
      </c>
      <c r="H134" s="107">
        <v>476346.6</v>
      </c>
      <c r="I134" s="105" t="s">
        <v>692</v>
      </c>
      <c r="J134" s="108">
        <v>62.4</v>
      </c>
      <c r="K134" s="108">
        <v>0.08</v>
      </c>
      <c r="L134" s="108">
        <v>0.09</v>
      </c>
      <c r="M134" s="108">
        <v>0.04</v>
      </c>
      <c r="N134" s="108">
        <v>0.01</v>
      </c>
      <c r="O134" s="108">
        <v>0</v>
      </c>
      <c r="P134" s="108">
        <v>0</v>
      </c>
      <c r="Q134" s="109">
        <v>0</v>
      </c>
      <c r="R134" s="108">
        <v>0.09</v>
      </c>
      <c r="S134" s="108">
        <v>0</v>
      </c>
      <c r="T134" s="109">
        <v>0</v>
      </c>
      <c r="U134" s="109">
        <v>0</v>
      </c>
      <c r="V134" s="109">
        <v>37.286000000000001</v>
      </c>
      <c r="W134" s="109">
        <v>0</v>
      </c>
    </row>
    <row r="135" spans="1:23" hidden="1" x14ac:dyDescent="0.3">
      <c r="A135" s="105" t="s">
        <v>135</v>
      </c>
      <c r="B135" s="105">
        <f>VLOOKUP(A135,Produzioni!C:D,2,FALSE)</f>
        <v>14</v>
      </c>
      <c r="C135" s="105" t="s">
        <v>700</v>
      </c>
      <c r="D135" s="106">
        <v>0</v>
      </c>
      <c r="E135" s="106">
        <v>0</v>
      </c>
      <c r="F135" s="106">
        <v>0</v>
      </c>
      <c r="G135" s="107">
        <v>0</v>
      </c>
      <c r="H135" s="107">
        <v>0</v>
      </c>
      <c r="I135" s="105" t="s">
        <v>693</v>
      </c>
      <c r="J135" s="108">
        <v>62.07</v>
      </c>
      <c r="K135" s="108">
        <v>0.05</v>
      </c>
      <c r="L135" s="108">
        <v>0.08</v>
      </c>
      <c r="M135" s="108">
        <v>0.02</v>
      </c>
      <c r="N135" s="108">
        <v>0</v>
      </c>
      <c r="O135" s="108">
        <v>0</v>
      </c>
      <c r="P135" s="108">
        <v>0</v>
      </c>
      <c r="Q135" s="109">
        <v>0</v>
      </c>
      <c r="R135" s="108">
        <v>0.08</v>
      </c>
      <c r="S135" s="108">
        <v>0</v>
      </c>
      <c r="T135" s="109">
        <v>0</v>
      </c>
      <c r="U135" s="109">
        <v>0</v>
      </c>
      <c r="V135" s="109">
        <v>37.07</v>
      </c>
      <c r="W135" s="109">
        <v>0</v>
      </c>
    </row>
    <row r="136" spans="1:23" hidden="1" x14ac:dyDescent="0.3">
      <c r="A136" s="105" t="s">
        <v>135</v>
      </c>
      <c r="B136" s="105">
        <f>VLOOKUP(A136,Produzioni!C:D,2,FALSE)</f>
        <v>14</v>
      </c>
      <c r="C136" s="105" t="s">
        <v>700</v>
      </c>
      <c r="D136" s="106">
        <v>0</v>
      </c>
      <c r="E136" s="106">
        <v>0</v>
      </c>
      <c r="F136" s="106">
        <v>0</v>
      </c>
      <c r="G136" s="107">
        <v>0</v>
      </c>
      <c r="H136" s="107">
        <v>0</v>
      </c>
      <c r="I136" s="105" t="s">
        <v>694</v>
      </c>
      <c r="J136" s="108">
        <v>62.6</v>
      </c>
      <c r="K136" s="108">
        <v>0.1</v>
      </c>
      <c r="L136" s="108">
        <v>0.12</v>
      </c>
      <c r="M136" s="108">
        <v>0.06</v>
      </c>
      <c r="N136" s="108">
        <v>0.03</v>
      </c>
      <c r="O136" s="108">
        <v>0</v>
      </c>
      <c r="P136" s="108">
        <v>0</v>
      </c>
      <c r="Q136" s="109">
        <v>1E-3</v>
      </c>
      <c r="R136" s="108">
        <v>0.11</v>
      </c>
      <c r="S136" s="108">
        <v>0</v>
      </c>
      <c r="T136" s="109">
        <v>1E-3</v>
      </c>
      <c r="U136" s="109">
        <v>0</v>
      </c>
      <c r="V136" s="109">
        <v>37.67</v>
      </c>
      <c r="W136" s="109">
        <v>0</v>
      </c>
    </row>
    <row r="137" spans="1:23" hidden="1" x14ac:dyDescent="0.3">
      <c r="A137" s="105" t="s">
        <v>135</v>
      </c>
      <c r="B137" s="105">
        <f>VLOOKUP(A137,Produzioni!C:D,2,FALSE)</f>
        <v>14</v>
      </c>
      <c r="C137" s="105" t="s">
        <v>700</v>
      </c>
      <c r="D137" s="106">
        <v>0</v>
      </c>
      <c r="E137" s="106">
        <v>0</v>
      </c>
      <c r="F137" s="106">
        <v>0</v>
      </c>
      <c r="G137" s="107">
        <v>0</v>
      </c>
      <c r="H137" s="107">
        <v>0</v>
      </c>
      <c r="I137" s="105" t="s">
        <v>695</v>
      </c>
      <c r="J137" s="108">
        <v>0.13</v>
      </c>
      <c r="K137" s="108">
        <v>0.01</v>
      </c>
      <c r="L137" s="108">
        <v>0.01</v>
      </c>
      <c r="M137" s="108">
        <v>0.01</v>
      </c>
      <c r="N137" s="108">
        <v>0.01</v>
      </c>
      <c r="O137" s="108">
        <v>0</v>
      </c>
      <c r="P137" s="108">
        <v>0</v>
      </c>
      <c r="Q137" s="109">
        <v>0</v>
      </c>
      <c r="R137" s="108">
        <v>0.01</v>
      </c>
      <c r="S137" s="108">
        <v>0</v>
      </c>
      <c r="T137" s="109">
        <v>0</v>
      </c>
      <c r="U137" s="109">
        <v>0</v>
      </c>
      <c r="V137" s="109">
        <v>0.14499999999999999</v>
      </c>
      <c r="W137" s="109">
        <v>0</v>
      </c>
    </row>
    <row r="138" spans="1:23" hidden="1" x14ac:dyDescent="0.3">
      <c r="A138" s="105" t="s">
        <v>135</v>
      </c>
      <c r="B138" s="105">
        <f>VLOOKUP(A138,Produzioni!C:D,2,FALSE)</f>
        <v>14</v>
      </c>
      <c r="C138" s="105" t="s">
        <v>700</v>
      </c>
      <c r="D138" s="106">
        <v>0</v>
      </c>
      <c r="E138" s="106">
        <v>0</v>
      </c>
      <c r="F138" s="106">
        <v>0</v>
      </c>
      <c r="G138" s="107">
        <v>0</v>
      </c>
      <c r="H138" s="107">
        <v>0</v>
      </c>
      <c r="I138" s="105" t="s">
        <v>696</v>
      </c>
      <c r="J138" s="108">
        <v>2.4900000000000002</v>
      </c>
      <c r="K138" s="108">
        <v>1.1200000000000001</v>
      </c>
      <c r="L138" s="108">
        <v>1.67</v>
      </c>
      <c r="M138" s="108">
        <v>1.59</v>
      </c>
      <c r="N138" s="108">
        <v>3.04</v>
      </c>
      <c r="O138" s="108">
        <v>0</v>
      </c>
      <c r="P138" s="108">
        <v>0</v>
      </c>
      <c r="Q138" s="109">
        <v>0</v>
      </c>
      <c r="R138" s="108">
        <v>2.11</v>
      </c>
      <c r="S138" s="108">
        <v>0</v>
      </c>
      <c r="T138" s="109">
        <v>0</v>
      </c>
      <c r="U138" s="109">
        <v>0</v>
      </c>
      <c r="V138" s="109">
        <v>0</v>
      </c>
      <c r="W138" s="109">
        <v>0</v>
      </c>
    </row>
    <row r="139" spans="1:23" hidden="1" x14ac:dyDescent="0.3">
      <c r="A139" s="105" t="s">
        <v>135</v>
      </c>
      <c r="B139" s="105">
        <f>VLOOKUP(A139,Produzioni!C:D,2,FALSE)</f>
        <v>14</v>
      </c>
      <c r="C139" s="105" t="s">
        <v>700</v>
      </c>
      <c r="D139" s="106">
        <v>0</v>
      </c>
      <c r="E139" s="106">
        <v>0</v>
      </c>
      <c r="F139" s="106">
        <v>0</v>
      </c>
      <c r="G139" s="107">
        <v>0</v>
      </c>
      <c r="H139" s="107">
        <v>0</v>
      </c>
      <c r="I139" s="105" t="s">
        <v>697</v>
      </c>
      <c r="J139" s="108">
        <v>2.2400000000000002</v>
      </c>
      <c r="K139" s="108">
        <v>0.37</v>
      </c>
      <c r="L139" s="108">
        <v>0.24</v>
      </c>
      <c r="M139" s="108">
        <v>1.1599999999999999</v>
      </c>
      <c r="N139" s="108">
        <v>0.71</v>
      </c>
      <c r="O139" s="108">
        <v>0</v>
      </c>
      <c r="P139" s="108">
        <v>0</v>
      </c>
      <c r="Q139" s="109">
        <v>0</v>
      </c>
      <c r="R139" s="108">
        <v>0.48</v>
      </c>
      <c r="S139" s="108">
        <v>0</v>
      </c>
      <c r="T139" s="109">
        <v>0</v>
      </c>
      <c r="U139" s="109">
        <v>0</v>
      </c>
      <c r="V139" s="109">
        <v>0</v>
      </c>
      <c r="W139" s="109">
        <v>0</v>
      </c>
    </row>
    <row r="140" spans="1:23" x14ac:dyDescent="0.3">
      <c r="A140" s="105" t="s">
        <v>138</v>
      </c>
      <c r="B140" s="105">
        <f>VLOOKUP(A140,Produzioni!C:D,2,FALSE)</f>
        <v>38</v>
      </c>
      <c r="C140" s="105" t="s">
        <v>596</v>
      </c>
      <c r="D140" s="106">
        <v>203</v>
      </c>
      <c r="E140" s="106">
        <v>203</v>
      </c>
      <c r="F140" s="106">
        <v>207</v>
      </c>
      <c r="G140" s="107">
        <v>61.7</v>
      </c>
      <c r="H140" s="107">
        <v>285859.09999999998</v>
      </c>
      <c r="I140" s="105" t="s">
        <v>692</v>
      </c>
      <c r="J140" s="108">
        <v>75.930000000000007</v>
      </c>
      <c r="K140" s="108">
        <v>0.06</v>
      </c>
      <c r="L140" s="108">
        <v>0.03</v>
      </c>
      <c r="M140" s="108">
        <v>0.06</v>
      </c>
      <c r="N140" s="108">
        <v>0.01</v>
      </c>
      <c r="O140" s="108">
        <v>0</v>
      </c>
      <c r="P140" s="108">
        <v>0</v>
      </c>
      <c r="Q140" s="109">
        <v>2.9180000000000001</v>
      </c>
      <c r="R140" s="108">
        <v>0</v>
      </c>
      <c r="S140" s="108">
        <v>0.06</v>
      </c>
      <c r="T140" s="109">
        <v>0</v>
      </c>
      <c r="U140" s="109">
        <v>0</v>
      </c>
      <c r="V140" s="109">
        <v>20.945</v>
      </c>
      <c r="W140" s="109">
        <v>0</v>
      </c>
    </row>
    <row r="141" spans="1:23" hidden="1" x14ac:dyDescent="0.3">
      <c r="A141" s="105" t="s">
        <v>138</v>
      </c>
      <c r="B141" s="105">
        <f>VLOOKUP(A141,Produzioni!C:D,2,FALSE)</f>
        <v>38</v>
      </c>
      <c r="C141" s="105" t="s">
        <v>596</v>
      </c>
      <c r="D141" s="106">
        <v>0</v>
      </c>
      <c r="E141" s="106">
        <v>0</v>
      </c>
      <c r="F141" s="106">
        <v>0</v>
      </c>
      <c r="G141" s="107">
        <v>0</v>
      </c>
      <c r="H141" s="107">
        <v>0</v>
      </c>
      <c r="I141" s="105" t="s">
        <v>693</v>
      </c>
      <c r="J141" s="108">
        <v>74.400000000000006</v>
      </c>
      <c r="K141" s="108">
        <v>0.01</v>
      </c>
      <c r="L141" s="108">
        <v>0</v>
      </c>
      <c r="M141" s="108">
        <v>0.03</v>
      </c>
      <c r="N141" s="108">
        <v>0</v>
      </c>
      <c r="O141" s="108">
        <v>0</v>
      </c>
      <c r="P141" s="108">
        <v>0</v>
      </c>
      <c r="Q141" s="109">
        <v>2.7</v>
      </c>
      <c r="R141" s="108">
        <v>0</v>
      </c>
      <c r="S141" s="108">
        <v>0.03</v>
      </c>
      <c r="T141" s="109">
        <v>0</v>
      </c>
      <c r="U141" s="109">
        <v>0</v>
      </c>
      <c r="V141" s="109">
        <v>19.994</v>
      </c>
      <c r="W141" s="109">
        <v>0</v>
      </c>
    </row>
    <row r="142" spans="1:23" hidden="1" x14ac:dyDescent="0.3">
      <c r="A142" s="105" t="s">
        <v>138</v>
      </c>
      <c r="B142" s="105">
        <f>VLOOKUP(A142,Produzioni!C:D,2,FALSE)</f>
        <v>38</v>
      </c>
      <c r="C142" s="105" t="s">
        <v>596</v>
      </c>
      <c r="D142" s="106">
        <v>0</v>
      </c>
      <c r="E142" s="106">
        <v>0</v>
      </c>
      <c r="F142" s="106">
        <v>0</v>
      </c>
      <c r="G142" s="107">
        <v>0</v>
      </c>
      <c r="H142" s="107">
        <v>0</v>
      </c>
      <c r="I142" s="105" t="s">
        <v>694</v>
      </c>
      <c r="J142" s="108">
        <v>76.989999999999995</v>
      </c>
      <c r="K142" s="108">
        <v>0.11</v>
      </c>
      <c r="L142" s="108">
        <v>0.25</v>
      </c>
      <c r="M142" s="108">
        <v>0.12</v>
      </c>
      <c r="N142" s="108">
        <v>0.01</v>
      </c>
      <c r="O142" s="108">
        <v>0</v>
      </c>
      <c r="P142" s="108">
        <v>0</v>
      </c>
      <c r="Q142" s="109">
        <v>3.5</v>
      </c>
      <c r="R142" s="108">
        <v>0.02</v>
      </c>
      <c r="S142" s="108">
        <v>0.1</v>
      </c>
      <c r="T142" s="109">
        <v>2E-3</v>
      </c>
      <c r="U142" s="109">
        <v>0</v>
      </c>
      <c r="V142" s="109">
        <v>22.56</v>
      </c>
      <c r="W142" s="109">
        <v>0</v>
      </c>
    </row>
    <row r="143" spans="1:23" hidden="1" x14ac:dyDescent="0.3">
      <c r="A143" s="105" t="s">
        <v>138</v>
      </c>
      <c r="B143" s="105">
        <f>VLOOKUP(A143,Produzioni!C:D,2,FALSE)</f>
        <v>38</v>
      </c>
      <c r="C143" s="105" t="s">
        <v>596</v>
      </c>
      <c r="D143" s="106">
        <v>0</v>
      </c>
      <c r="E143" s="106">
        <v>0</v>
      </c>
      <c r="F143" s="106">
        <v>0</v>
      </c>
      <c r="G143" s="107">
        <v>0</v>
      </c>
      <c r="H143" s="107">
        <v>0</v>
      </c>
      <c r="I143" s="105" t="s">
        <v>695</v>
      </c>
      <c r="J143" s="108">
        <v>0.39</v>
      </c>
      <c r="K143" s="108">
        <v>0.02</v>
      </c>
      <c r="L143" s="108">
        <v>0.04</v>
      </c>
      <c r="M143" s="108">
        <v>0.02</v>
      </c>
      <c r="N143" s="108">
        <v>0.01</v>
      </c>
      <c r="O143" s="108">
        <v>0</v>
      </c>
      <c r="P143" s="108">
        <v>0</v>
      </c>
      <c r="Q143" s="109">
        <v>0.115</v>
      </c>
      <c r="R143" s="108">
        <v>0</v>
      </c>
      <c r="S143" s="108">
        <v>0.02</v>
      </c>
      <c r="T143" s="109">
        <v>0</v>
      </c>
      <c r="U143" s="109">
        <v>0</v>
      </c>
      <c r="V143" s="109">
        <v>0.377</v>
      </c>
      <c r="W143" s="109">
        <v>0</v>
      </c>
    </row>
    <row r="144" spans="1:23" hidden="1" x14ac:dyDescent="0.3">
      <c r="A144" s="105" t="s">
        <v>138</v>
      </c>
      <c r="B144" s="105">
        <f>VLOOKUP(A144,Produzioni!C:D,2,FALSE)</f>
        <v>38</v>
      </c>
      <c r="C144" s="105" t="s">
        <v>596</v>
      </c>
      <c r="D144" s="106">
        <v>0</v>
      </c>
      <c r="E144" s="106">
        <v>0</v>
      </c>
      <c r="F144" s="106">
        <v>0</v>
      </c>
      <c r="G144" s="107">
        <v>0</v>
      </c>
      <c r="H144" s="107">
        <v>0</v>
      </c>
      <c r="I144" s="105" t="s">
        <v>696</v>
      </c>
      <c r="J144" s="108">
        <v>0.85</v>
      </c>
      <c r="K144" s="108">
        <v>0.87</v>
      </c>
      <c r="L144" s="108">
        <v>1.35</v>
      </c>
      <c r="M144" s="108">
        <v>3.16</v>
      </c>
      <c r="N144" s="108">
        <v>6.08</v>
      </c>
      <c r="O144" s="108">
        <v>0</v>
      </c>
      <c r="P144" s="108">
        <v>0</v>
      </c>
      <c r="Q144" s="109">
        <v>1.1579999999999999</v>
      </c>
      <c r="R144" s="108">
        <v>0</v>
      </c>
      <c r="S144" s="108">
        <v>0.81</v>
      </c>
      <c r="T144" s="109">
        <v>0</v>
      </c>
      <c r="U144" s="109">
        <v>0</v>
      </c>
      <c r="V144" s="109">
        <v>0</v>
      </c>
      <c r="W144" s="109">
        <v>0</v>
      </c>
    </row>
    <row r="145" spans="1:23" hidden="1" x14ac:dyDescent="0.3">
      <c r="A145" s="105" t="s">
        <v>138</v>
      </c>
      <c r="B145" s="105">
        <f>VLOOKUP(A145,Produzioni!C:D,2,FALSE)</f>
        <v>38</v>
      </c>
      <c r="C145" s="105" t="s">
        <v>596</v>
      </c>
      <c r="D145" s="106">
        <v>0</v>
      </c>
      <c r="E145" s="106">
        <v>0</v>
      </c>
      <c r="F145" s="106">
        <v>0</v>
      </c>
      <c r="G145" s="107">
        <v>0</v>
      </c>
      <c r="H145" s="107">
        <v>0</v>
      </c>
      <c r="I145" s="105" t="s">
        <v>697</v>
      </c>
      <c r="J145" s="108">
        <v>0.79</v>
      </c>
      <c r="K145" s="108">
        <v>0.74</v>
      </c>
      <c r="L145" s="108">
        <v>0.25</v>
      </c>
      <c r="M145" s="108">
        <v>1.28</v>
      </c>
      <c r="N145" s="108">
        <v>0.32</v>
      </c>
      <c r="O145" s="108">
        <v>0</v>
      </c>
      <c r="P145" s="108">
        <v>0</v>
      </c>
      <c r="Q145" s="109">
        <v>0.63100000000000001</v>
      </c>
      <c r="R145" s="108">
        <v>0</v>
      </c>
      <c r="S145" s="108">
        <v>0.8</v>
      </c>
      <c r="T145" s="109">
        <v>0</v>
      </c>
      <c r="U145" s="109">
        <v>0</v>
      </c>
      <c r="V145" s="109">
        <v>0</v>
      </c>
      <c r="W145" s="109">
        <v>0</v>
      </c>
    </row>
    <row r="146" spans="1:23" x14ac:dyDescent="0.3">
      <c r="A146" s="105" t="s">
        <v>141</v>
      </c>
      <c r="B146" s="105">
        <f>VLOOKUP(A146,Produzioni!C:D,2,FALSE)</f>
        <v>8</v>
      </c>
      <c r="C146" s="105" t="s">
        <v>701</v>
      </c>
      <c r="D146" s="106">
        <v>5</v>
      </c>
      <c r="E146" s="106">
        <v>15</v>
      </c>
      <c r="F146" s="106">
        <v>15</v>
      </c>
      <c r="G146" s="107">
        <v>152.5</v>
      </c>
      <c r="H146" s="107">
        <v>66595</v>
      </c>
      <c r="I146" s="105" t="s">
        <v>692</v>
      </c>
      <c r="J146" s="108">
        <v>63.34</v>
      </c>
      <c r="K146" s="108">
        <v>1.03</v>
      </c>
      <c r="L146" s="108">
        <v>0.06</v>
      </c>
      <c r="M146" s="108">
        <v>0.06</v>
      </c>
      <c r="N146" s="108">
        <v>0</v>
      </c>
      <c r="O146" s="108">
        <v>0</v>
      </c>
      <c r="P146" s="108">
        <v>0</v>
      </c>
      <c r="Q146" s="109">
        <v>2E-3</v>
      </c>
      <c r="R146" s="108">
        <v>0.02</v>
      </c>
      <c r="S146" s="108">
        <v>0</v>
      </c>
      <c r="T146" s="109">
        <v>0</v>
      </c>
      <c r="U146" s="109">
        <v>0</v>
      </c>
      <c r="V146" s="109">
        <v>35.479999999999997</v>
      </c>
      <c r="W146" s="109">
        <v>0</v>
      </c>
    </row>
    <row r="147" spans="1:23" hidden="1" x14ac:dyDescent="0.3">
      <c r="A147" s="105" t="s">
        <v>141</v>
      </c>
      <c r="B147" s="105">
        <f>VLOOKUP(A147,Produzioni!C:D,2,FALSE)</f>
        <v>8</v>
      </c>
      <c r="C147" s="105" t="s">
        <v>701</v>
      </c>
      <c r="D147" s="106">
        <v>0</v>
      </c>
      <c r="E147" s="106">
        <v>0</v>
      </c>
      <c r="F147" s="106">
        <v>0</v>
      </c>
      <c r="G147" s="107">
        <v>0</v>
      </c>
      <c r="H147" s="107">
        <v>0</v>
      </c>
      <c r="I147" s="105" t="s">
        <v>693</v>
      </c>
      <c r="J147" s="108">
        <v>63.23</v>
      </c>
      <c r="K147" s="108">
        <v>1</v>
      </c>
      <c r="L147" s="108">
        <v>0.05</v>
      </c>
      <c r="M147" s="108">
        <v>0.05</v>
      </c>
      <c r="N147" s="108">
        <v>0</v>
      </c>
      <c r="O147" s="108">
        <v>0</v>
      </c>
      <c r="P147" s="108">
        <v>0</v>
      </c>
      <c r="Q147" s="109">
        <v>0</v>
      </c>
      <c r="R147" s="108">
        <v>0.02</v>
      </c>
      <c r="S147" s="108">
        <v>0</v>
      </c>
      <c r="T147" s="109">
        <v>0</v>
      </c>
      <c r="U147" s="109">
        <v>0</v>
      </c>
      <c r="V147" s="109">
        <v>35.338000000000001</v>
      </c>
      <c r="W147" s="109">
        <v>0</v>
      </c>
    </row>
    <row r="148" spans="1:23" hidden="1" x14ac:dyDescent="0.3">
      <c r="A148" s="105" t="s">
        <v>141</v>
      </c>
      <c r="B148" s="105">
        <f>VLOOKUP(A148,Produzioni!C:D,2,FALSE)</f>
        <v>8</v>
      </c>
      <c r="C148" s="105" t="s">
        <v>701</v>
      </c>
      <c r="D148" s="106">
        <v>0</v>
      </c>
      <c r="E148" s="106">
        <v>0</v>
      </c>
      <c r="F148" s="106">
        <v>0</v>
      </c>
      <c r="G148" s="107">
        <v>0</v>
      </c>
      <c r="H148" s="107">
        <v>0</v>
      </c>
      <c r="I148" s="105" t="s">
        <v>694</v>
      </c>
      <c r="J148" s="108">
        <v>63.5</v>
      </c>
      <c r="K148" s="108">
        <v>1.06</v>
      </c>
      <c r="L148" s="108">
        <v>0.08</v>
      </c>
      <c r="M148" s="108">
        <v>0.08</v>
      </c>
      <c r="N148" s="108">
        <v>0.01</v>
      </c>
      <c r="O148" s="108">
        <v>0</v>
      </c>
      <c r="P148" s="108">
        <v>0</v>
      </c>
      <c r="Q148" s="109">
        <v>4.0000000000000001E-3</v>
      </c>
      <c r="R148" s="108">
        <v>0.04</v>
      </c>
      <c r="S148" s="108">
        <v>0</v>
      </c>
      <c r="T148" s="109">
        <v>0</v>
      </c>
      <c r="U148" s="109">
        <v>0</v>
      </c>
      <c r="V148" s="109">
        <v>35.61</v>
      </c>
      <c r="W148" s="109">
        <v>0</v>
      </c>
    </row>
    <row r="149" spans="1:23" hidden="1" x14ac:dyDescent="0.3">
      <c r="A149" s="105" t="s">
        <v>141</v>
      </c>
      <c r="B149" s="105">
        <f>VLOOKUP(A149,Produzioni!C:D,2,FALSE)</f>
        <v>8</v>
      </c>
      <c r="C149" s="105" t="s">
        <v>701</v>
      </c>
      <c r="D149" s="106">
        <v>0</v>
      </c>
      <c r="E149" s="106">
        <v>0</v>
      </c>
      <c r="F149" s="106">
        <v>0</v>
      </c>
      <c r="G149" s="107">
        <v>0</v>
      </c>
      <c r="H149" s="107">
        <v>0</v>
      </c>
      <c r="I149" s="105" t="s">
        <v>695</v>
      </c>
      <c r="J149" s="108">
        <v>0.11</v>
      </c>
      <c r="K149" s="108">
        <v>0.03</v>
      </c>
      <c r="L149" s="108">
        <v>0.01</v>
      </c>
      <c r="M149" s="108">
        <v>0.01</v>
      </c>
      <c r="N149" s="108">
        <v>0</v>
      </c>
      <c r="O149" s="108">
        <v>0</v>
      </c>
      <c r="P149" s="108">
        <v>0</v>
      </c>
      <c r="Q149" s="109">
        <v>0</v>
      </c>
      <c r="R149" s="108">
        <v>0.01</v>
      </c>
      <c r="S149" s="108">
        <v>0</v>
      </c>
      <c r="T149" s="109">
        <v>0</v>
      </c>
      <c r="U149" s="109">
        <v>0</v>
      </c>
      <c r="V149" s="109">
        <v>0.104</v>
      </c>
      <c r="W149" s="109">
        <v>0</v>
      </c>
    </row>
    <row r="150" spans="1:23" hidden="1" x14ac:dyDescent="0.3">
      <c r="A150" s="105" t="s">
        <v>141</v>
      </c>
      <c r="B150" s="105">
        <f>VLOOKUP(A150,Produzioni!C:D,2,FALSE)</f>
        <v>8</v>
      </c>
      <c r="C150" s="105" t="s">
        <v>701</v>
      </c>
      <c r="D150" s="106">
        <v>0</v>
      </c>
      <c r="E150" s="106">
        <v>0</v>
      </c>
      <c r="F150" s="106">
        <v>0</v>
      </c>
      <c r="G150" s="107">
        <v>0</v>
      </c>
      <c r="H150" s="107">
        <v>0</v>
      </c>
      <c r="I150" s="105" t="s">
        <v>696</v>
      </c>
      <c r="J150" s="108">
        <v>2.1800000000000002</v>
      </c>
      <c r="K150" s="108">
        <v>4.71</v>
      </c>
      <c r="L150" s="108">
        <v>1.28</v>
      </c>
      <c r="M150" s="108">
        <v>1.18</v>
      </c>
      <c r="N150" s="108">
        <v>11.19</v>
      </c>
      <c r="O150" s="108">
        <v>0</v>
      </c>
      <c r="P150" s="108">
        <v>0</v>
      </c>
      <c r="Q150" s="109">
        <v>0</v>
      </c>
      <c r="R150" s="108">
        <v>0</v>
      </c>
      <c r="S150" s="108">
        <v>0</v>
      </c>
      <c r="T150" s="109">
        <v>0</v>
      </c>
      <c r="U150" s="109">
        <v>0</v>
      </c>
      <c r="V150" s="109">
        <v>0</v>
      </c>
      <c r="W150" s="109">
        <v>0</v>
      </c>
    </row>
    <row r="151" spans="1:23" hidden="1" x14ac:dyDescent="0.3">
      <c r="A151" s="105" t="s">
        <v>141</v>
      </c>
      <c r="B151" s="105">
        <f>VLOOKUP(A151,Produzioni!C:D,2,FALSE)</f>
        <v>8</v>
      </c>
      <c r="C151" s="105" t="s">
        <v>701</v>
      </c>
      <c r="D151" s="106">
        <v>0</v>
      </c>
      <c r="E151" s="106">
        <v>0</v>
      </c>
      <c r="F151" s="106">
        <v>0</v>
      </c>
      <c r="G151" s="107">
        <v>0</v>
      </c>
      <c r="H151" s="107">
        <v>0</v>
      </c>
      <c r="I151" s="105" t="s">
        <v>697</v>
      </c>
      <c r="J151" s="108">
        <v>1.92</v>
      </c>
      <c r="K151" s="108">
        <v>2.71</v>
      </c>
      <c r="L151" s="108">
        <v>0.97</v>
      </c>
      <c r="M151" s="108">
        <v>0.94</v>
      </c>
      <c r="N151" s="108">
        <v>0.15</v>
      </c>
      <c r="O151" s="108">
        <v>0</v>
      </c>
      <c r="P151" s="108">
        <v>0</v>
      </c>
      <c r="Q151" s="109">
        <v>0</v>
      </c>
      <c r="R151" s="108">
        <v>0</v>
      </c>
      <c r="S151" s="108">
        <v>0</v>
      </c>
      <c r="T151" s="109">
        <v>0</v>
      </c>
      <c r="U151" s="109">
        <v>0</v>
      </c>
      <c r="V151" s="109">
        <v>0</v>
      </c>
      <c r="W151" s="109">
        <v>0</v>
      </c>
    </row>
    <row r="152" spans="1:23" hidden="1" x14ac:dyDescent="0.3">
      <c r="A152" s="110" t="s">
        <v>702</v>
      </c>
      <c r="B152" s="105" t="e">
        <f>VLOOKUP(A152,Produzioni!C:D,2,FALSE)</f>
        <v>#N/A</v>
      </c>
      <c r="C152" s="110" t="s">
        <v>702</v>
      </c>
      <c r="D152" s="111">
        <v>13467</v>
      </c>
      <c r="E152" s="111">
        <v>45672</v>
      </c>
      <c r="F152" s="111">
        <v>28466</v>
      </c>
      <c r="G152" s="112">
        <v>344003.4</v>
      </c>
      <c r="H152" s="112">
        <v>153703260</v>
      </c>
      <c r="I152" s="110" t="s">
        <v>702</v>
      </c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</sheetData>
  <autoFilter ref="A1:W152" xr:uid="{2A4C66A6-F1E5-4C68-8901-6D35969050C4}">
    <filterColumn colId="8">
      <filters>
        <filter val="1-Media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4A80-9576-4744-B65E-F94F1C9DCC8B}">
  <dimension ref="A1:D176"/>
  <sheetViews>
    <sheetView topLeftCell="A31" workbookViewId="0">
      <selection activeCell="A2" sqref="A2:C176"/>
    </sheetView>
  </sheetViews>
  <sheetFormatPr defaultRowHeight="14.4" x14ac:dyDescent="0.3"/>
  <cols>
    <col min="2" max="2" width="12.77734375" bestFit="1" customWidth="1"/>
    <col min="3" max="3" width="36.5546875" bestFit="1" customWidth="1"/>
  </cols>
  <sheetData>
    <row r="1" spans="1:4" x14ac:dyDescent="0.3">
      <c r="A1" t="s">
        <v>361</v>
      </c>
      <c r="B1" t="s">
        <v>362</v>
      </c>
      <c r="C1" t="s">
        <v>574</v>
      </c>
      <c r="D1" t="s">
        <v>0</v>
      </c>
    </row>
    <row r="2" spans="1:4" x14ac:dyDescent="0.3">
      <c r="A2" s="71" t="s">
        <v>372</v>
      </c>
      <c r="B2" s="71" t="s">
        <v>448</v>
      </c>
      <c r="C2" s="71" t="s">
        <v>450</v>
      </c>
      <c r="D2" t="e">
        <f>VLOOKUP(B2,'Gruppo merci - Famiglia'!A:B,2,FALSE)</f>
        <v>#N/A</v>
      </c>
    </row>
    <row r="3" spans="1:4" x14ac:dyDescent="0.3">
      <c r="A3" s="71" t="s">
        <v>373</v>
      </c>
      <c r="B3" s="71" t="s">
        <v>353</v>
      </c>
      <c r="C3" s="71" t="s">
        <v>615</v>
      </c>
      <c r="D3">
        <f>VLOOKUP(B3,'Gruppo merci - Famiglia'!A:B,2,FALSE)</f>
        <v>12</v>
      </c>
    </row>
    <row r="4" spans="1:4" x14ac:dyDescent="0.3">
      <c r="A4" s="71" t="s">
        <v>374</v>
      </c>
      <c r="B4" s="71" t="s">
        <v>353</v>
      </c>
      <c r="C4" s="71" t="s">
        <v>616</v>
      </c>
      <c r="D4">
        <f>VLOOKUP(B4,'Gruppo merci - Famiglia'!A:B,2,FALSE)</f>
        <v>12</v>
      </c>
    </row>
    <row r="5" spans="1:4" x14ac:dyDescent="0.3">
      <c r="A5" s="71" t="s">
        <v>292</v>
      </c>
      <c r="B5" s="71" t="s">
        <v>353</v>
      </c>
      <c r="C5" s="71" t="s">
        <v>617</v>
      </c>
      <c r="D5">
        <f>VLOOKUP(B5,'Gruppo merci - Famiglia'!A:B,2,FALSE)</f>
        <v>12</v>
      </c>
    </row>
    <row r="6" spans="1:4" x14ac:dyDescent="0.3">
      <c r="A6" s="71" t="s">
        <v>375</v>
      </c>
      <c r="B6" s="71" t="s">
        <v>353</v>
      </c>
      <c r="C6" s="71" t="s">
        <v>618</v>
      </c>
      <c r="D6">
        <f>VLOOKUP(B6,'Gruppo merci - Famiglia'!A:B,2,FALSE)</f>
        <v>12</v>
      </c>
    </row>
    <row r="7" spans="1:4" x14ac:dyDescent="0.3">
      <c r="A7" s="71" t="s">
        <v>376</v>
      </c>
      <c r="B7" s="71" t="s">
        <v>449</v>
      </c>
      <c r="C7" s="71" t="s">
        <v>619</v>
      </c>
      <c r="D7" t="e">
        <f>VLOOKUP(B7,'Gruppo merci - Famiglia'!A:B,2,FALSE)</f>
        <v>#N/A</v>
      </c>
    </row>
    <row r="8" spans="1:4" x14ac:dyDescent="0.3">
      <c r="A8" s="71" t="s">
        <v>377</v>
      </c>
      <c r="B8" s="71" t="s">
        <v>258</v>
      </c>
      <c r="C8" s="71" t="s">
        <v>620</v>
      </c>
      <c r="D8">
        <f>VLOOKUP(B8,'Gruppo merci - Famiglia'!A:B,2,FALSE)</f>
        <v>41</v>
      </c>
    </row>
    <row r="9" spans="1:4" x14ac:dyDescent="0.3">
      <c r="A9" s="71" t="s">
        <v>144</v>
      </c>
      <c r="B9" s="71" t="s">
        <v>232</v>
      </c>
      <c r="C9" s="71" t="s">
        <v>451</v>
      </c>
      <c r="D9">
        <f>VLOOKUP(B9,'Gruppo merci - Famiglia'!A:B,2,FALSE)</f>
        <v>12</v>
      </c>
    </row>
    <row r="10" spans="1:4" x14ac:dyDescent="0.3">
      <c r="A10" s="71" t="s">
        <v>378</v>
      </c>
      <c r="B10" s="71" t="s">
        <v>232</v>
      </c>
      <c r="C10" s="71" t="s">
        <v>452</v>
      </c>
      <c r="D10">
        <f>VLOOKUP(B10,'Gruppo merci - Famiglia'!A:B,2,FALSE)</f>
        <v>12</v>
      </c>
    </row>
    <row r="11" spans="1:4" x14ac:dyDescent="0.3">
      <c r="A11" s="71" t="s">
        <v>379</v>
      </c>
      <c r="B11" s="71" t="s">
        <v>232</v>
      </c>
      <c r="C11" s="71" t="s">
        <v>453</v>
      </c>
      <c r="D11">
        <f>VLOOKUP(B11,'Gruppo merci - Famiglia'!A:B,2,FALSE)</f>
        <v>12</v>
      </c>
    </row>
    <row r="12" spans="1:4" x14ac:dyDescent="0.3">
      <c r="A12" s="71" t="s">
        <v>145</v>
      </c>
      <c r="B12" s="71" t="s">
        <v>233</v>
      </c>
      <c r="C12" s="71" t="s">
        <v>621</v>
      </c>
      <c r="D12">
        <f>VLOOKUP(B12,'Gruppo merci - Famiglia'!A:B,2,FALSE)</f>
        <v>13</v>
      </c>
    </row>
    <row r="13" spans="1:4" x14ac:dyDescent="0.3">
      <c r="A13" s="71" t="s">
        <v>146</v>
      </c>
      <c r="B13" s="71" t="s">
        <v>232</v>
      </c>
      <c r="C13" s="71" t="s">
        <v>622</v>
      </c>
      <c r="D13">
        <f>VLOOKUP(B13,'Gruppo merci - Famiglia'!A:B,2,FALSE)</f>
        <v>12</v>
      </c>
    </row>
    <row r="14" spans="1:4" x14ac:dyDescent="0.3">
      <c r="A14" s="99" t="s">
        <v>148</v>
      </c>
      <c r="B14" s="71" t="s">
        <v>235</v>
      </c>
      <c r="C14" s="99" t="s">
        <v>623</v>
      </c>
      <c r="D14">
        <f>VLOOKUP(B14,'Gruppo merci - Famiglia'!A:B,2,FALSE)</f>
        <v>15</v>
      </c>
    </row>
    <row r="15" spans="1:4" x14ac:dyDescent="0.3">
      <c r="A15" s="71" t="s">
        <v>380</v>
      </c>
      <c r="B15" s="71" t="s">
        <v>235</v>
      </c>
      <c r="C15" s="89" t="s">
        <v>624</v>
      </c>
      <c r="D15">
        <f>VLOOKUP(B15,'Gruppo merci - Famiglia'!A:B,2,FALSE)</f>
        <v>15</v>
      </c>
    </row>
    <row r="16" spans="1:4" x14ac:dyDescent="0.3">
      <c r="A16" s="88" t="s">
        <v>149</v>
      </c>
      <c r="B16" s="71" t="s">
        <v>234</v>
      </c>
      <c r="C16" s="88" t="s">
        <v>625</v>
      </c>
      <c r="D16">
        <f>VLOOKUP(B16,'Gruppo merci - Famiglia'!A:B,2,FALSE)</f>
        <v>14</v>
      </c>
    </row>
    <row r="17" spans="1:4" x14ac:dyDescent="0.3">
      <c r="A17" s="100" t="s">
        <v>381</v>
      </c>
      <c r="B17" s="71" t="s">
        <v>232</v>
      </c>
      <c r="C17" s="100" t="s">
        <v>626</v>
      </c>
      <c r="D17">
        <f>VLOOKUP(B17,'Gruppo merci - Famiglia'!A:B,2,FALSE)</f>
        <v>12</v>
      </c>
    </row>
    <row r="18" spans="1:4" x14ac:dyDescent="0.3">
      <c r="A18" s="71" t="s">
        <v>382</v>
      </c>
      <c r="B18" s="71" t="s">
        <v>236</v>
      </c>
      <c r="C18" s="71" t="s">
        <v>456</v>
      </c>
      <c r="D18">
        <f>VLOOKUP(B18,'Gruppo merci - Famiglia'!A:B,2,FALSE)</f>
        <v>20</v>
      </c>
    </row>
    <row r="19" spans="1:4" x14ac:dyDescent="0.3">
      <c r="A19" s="71" t="s">
        <v>383</v>
      </c>
      <c r="B19" s="71" t="s">
        <v>236</v>
      </c>
      <c r="C19" s="71" t="s">
        <v>457</v>
      </c>
      <c r="D19">
        <f>VLOOKUP(B19,'Gruppo merci - Famiglia'!A:B,2,FALSE)</f>
        <v>20</v>
      </c>
    </row>
    <row r="20" spans="1:4" x14ac:dyDescent="0.3">
      <c r="A20" s="71" t="s">
        <v>384</v>
      </c>
      <c r="B20" s="71" t="s">
        <v>236</v>
      </c>
      <c r="C20" s="71" t="s">
        <v>458</v>
      </c>
      <c r="D20">
        <f>VLOOKUP(B20,'Gruppo merci - Famiglia'!A:B,2,FALSE)</f>
        <v>20</v>
      </c>
    </row>
    <row r="21" spans="1:4" x14ac:dyDescent="0.3">
      <c r="A21" s="71" t="s">
        <v>150</v>
      </c>
      <c r="B21" s="71" t="s">
        <v>236</v>
      </c>
      <c r="C21" s="71" t="s">
        <v>459</v>
      </c>
      <c r="D21">
        <f>VLOOKUP(B21,'Gruppo merci - Famiglia'!A:B,2,FALSE)</f>
        <v>20</v>
      </c>
    </row>
    <row r="22" spans="1:4" x14ac:dyDescent="0.3">
      <c r="A22" s="71" t="s">
        <v>385</v>
      </c>
      <c r="B22" s="71" t="s">
        <v>449</v>
      </c>
      <c r="C22" s="71" t="s">
        <v>460</v>
      </c>
      <c r="D22" t="e">
        <f>VLOOKUP(B22,'Gruppo merci - Famiglia'!A:B,2,FALSE)</f>
        <v>#N/A</v>
      </c>
    </row>
    <row r="23" spans="1:4" x14ac:dyDescent="0.3">
      <c r="A23" s="71" t="s">
        <v>386</v>
      </c>
      <c r="B23" s="71" t="s">
        <v>449</v>
      </c>
      <c r="C23" s="71" t="s">
        <v>461</v>
      </c>
      <c r="D23" t="e">
        <f>VLOOKUP(B23,'Gruppo merci - Famiglia'!A:B,2,FALSE)</f>
        <v>#N/A</v>
      </c>
    </row>
    <row r="24" spans="1:4" x14ac:dyDescent="0.3">
      <c r="A24" s="71" t="s">
        <v>387</v>
      </c>
      <c r="B24" s="71" t="s">
        <v>449</v>
      </c>
      <c r="C24" s="71" t="s">
        <v>462</v>
      </c>
      <c r="D24" t="e">
        <f>VLOOKUP(B24,'Gruppo merci - Famiglia'!A:B,2,FALSE)</f>
        <v>#N/A</v>
      </c>
    </row>
    <row r="25" spans="1:4" x14ac:dyDescent="0.3">
      <c r="A25" s="71" t="s">
        <v>194</v>
      </c>
      <c r="B25" s="71" t="s">
        <v>258</v>
      </c>
      <c r="C25" s="71" t="s">
        <v>463</v>
      </c>
      <c r="D25">
        <f>VLOOKUP(B25,'Gruppo merci - Famiglia'!A:B,2,FALSE)</f>
        <v>41</v>
      </c>
    </row>
    <row r="26" spans="1:4" x14ac:dyDescent="0.3">
      <c r="A26" s="71" t="s">
        <v>151</v>
      </c>
      <c r="B26" s="71" t="s">
        <v>237</v>
      </c>
      <c r="C26" s="71" t="s">
        <v>464</v>
      </c>
      <c r="D26">
        <f>VLOOKUP(B26,'Gruppo merci - Famiglia'!A:B,2,FALSE)</f>
        <v>31</v>
      </c>
    </row>
    <row r="27" spans="1:4" x14ac:dyDescent="0.3">
      <c r="A27" s="71" t="s">
        <v>195</v>
      </c>
      <c r="B27" s="71" t="s">
        <v>238</v>
      </c>
      <c r="C27" s="71" t="s">
        <v>465</v>
      </c>
      <c r="D27">
        <f>VLOOKUP(B27,'Gruppo merci - Famiglia'!A:B,2,FALSE)</f>
        <v>31</v>
      </c>
    </row>
    <row r="28" spans="1:4" x14ac:dyDescent="0.3">
      <c r="A28" s="71" t="s">
        <v>152</v>
      </c>
      <c r="B28" s="71" t="s">
        <v>238</v>
      </c>
      <c r="C28" s="71" t="s">
        <v>466</v>
      </c>
      <c r="D28">
        <f>VLOOKUP(B28,'Gruppo merci - Famiglia'!A:B,2,FALSE)</f>
        <v>31</v>
      </c>
    </row>
    <row r="29" spans="1:4" x14ac:dyDescent="0.3">
      <c r="A29" s="71" t="s">
        <v>196</v>
      </c>
      <c r="B29" s="71" t="s">
        <v>259</v>
      </c>
      <c r="C29" s="71" t="s">
        <v>627</v>
      </c>
      <c r="D29">
        <f>VLOOKUP(B29,'Gruppo merci - Famiglia'!A:B,2,FALSE)</f>
        <v>72</v>
      </c>
    </row>
    <row r="30" spans="1:4" x14ac:dyDescent="0.3">
      <c r="A30" s="71" t="s">
        <v>153</v>
      </c>
      <c r="B30" s="71" t="s">
        <v>239</v>
      </c>
      <c r="C30" s="71" t="s">
        <v>467</v>
      </c>
      <c r="D30">
        <f>VLOOKUP(B30,'Gruppo merci - Famiglia'!A:B,2,FALSE)</f>
        <v>71</v>
      </c>
    </row>
    <row r="31" spans="1:4" x14ac:dyDescent="0.3">
      <c r="A31" s="71" t="s">
        <v>154</v>
      </c>
      <c r="B31" s="71" t="s">
        <v>240</v>
      </c>
      <c r="C31" s="71" t="s">
        <v>468</v>
      </c>
      <c r="D31">
        <f>VLOOKUP(B31,'Gruppo merci - Famiglia'!A:B,2,FALSE)</f>
        <v>35</v>
      </c>
    </row>
    <row r="32" spans="1:4" x14ac:dyDescent="0.3">
      <c r="A32" s="71" t="s">
        <v>155</v>
      </c>
      <c r="B32" s="71" t="s">
        <v>241</v>
      </c>
      <c r="C32" s="71" t="s">
        <v>469</v>
      </c>
      <c r="D32">
        <f>VLOOKUP(B32,'Gruppo merci - Famiglia'!A:B,2,FALSE)</f>
        <v>41</v>
      </c>
    </row>
    <row r="33" spans="1:4" x14ac:dyDescent="0.3">
      <c r="A33" s="71" t="s">
        <v>388</v>
      </c>
      <c r="B33" s="71" t="s">
        <v>253</v>
      </c>
      <c r="C33" s="71" t="s">
        <v>470</v>
      </c>
      <c r="D33">
        <f>VLOOKUP(B33,'Gruppo merci - Famiglia'!A:B,2,FALSE)</f>
        <v>42</v>
      </c>
    </row>
    <row r="34" spans="1:4" x14ac:dyDescent="0.3">
      <c r="A34" s="71" t="s">
        <v>389</v>
      </c>
      <c r="B34" s="71" t="s">
        <v>270</v>
      </c>
      <c r="C34" s="71" t="s">
        <v>471</v>
      </c>
      <c r="D34">
        <f>VLOOKUP(B34,'Gruppo merci - Famiglia'!A:B,2,FALSE)</f>
        <v>2</v>
      </c>
    </row>
    <row r="35" spans="1:4" x14ac:dyDescent="0.3">
      <c r="A35" s="96" t="s">
        <v>390</v>
      </c>
      <c r="B35" s="71" t="s">
        <v>263</v>
      </c>
      <c r="C35" s="96" t="s">
        <v>472</v>
      </c>
      <c r="D35">
        <f>VLOOKUP(B35,'Gruppo merci - Famiglia'!A:B,2,FALSE)</f>
        <v>2</v>
      </c>
    </row>
    <row r="36" spans="1:4" x14ac:dyDescent="0.3">
      <c r="A36" s="71" t="s">
        <v>391</v>
      </c>
      <c r="B36" s="71" t="s">
        <v>263</v>
      </c>
      <c r="C36" s="71" t="s">
        <v>473</v>
      </c>
      <c r="D36">
        <f>VLOOKUP(B36,'Gruppo merci - Famiglia'!A:B,2,FALSE)</f>
        <v>2</v>
      </c>
    </row>
    <row r="37" spans="1:4" x14ac:dyDescent="0.3">
      <c r="A37" s="71" t="s">
        <v>392</v>
      </c>
      <c r="B37" s="71" t="s">
        <v>263</v>
      </c>
      <c r="C37" s="71" t="s">
        <v>474</v>
      </c>
      <c r="D37">
        <f>VLOOKUP(B37,'Gruppo merci - Famiglia'!A:B,2,FALSE)</f>
        <v>2</v>
      </c>
    </row>
    <row r="38" spans="1:4" x14ac:dyDescent="0.3">
      <c r="A38" s="71" t="s">
        <v>224</v>
      </c>
      <c r="B38" s="71" t="s">
        <v>270</v>
      </c>
      <c r="C38" s="71" t="s">
        <v>628</v>
      </c>
      <c r="D38">
        <f>VLOOKUP(B38,'Gruppo merci - Famiglia'!A:B,2,FALSE)</f>
        <v>2</v>
      </c>
    </row>
    <row r="39" spans="1:4" x14ac:dyDescent="0.3">
      <c r="A39" s="71" t="s">
        <v>225</v>
      </c>
      <c r="B39" s="71" t="s">
        <v>271</v>
      </c>
      <c r="C39" s="71" t="s">
        <v>475</v>
      </c>
      <c r="D39">
        <f>VLOOKUP(B39,'Gruppo merci - Famiglia'!A:B,2,FALSE)</f>
        <v>3</v>
      </c>
    </row>
    <row r="40" spans="1:4" x14ac:dyDescent="0.3">
      <c r="A40" s="71" t="s">
        <v>206</v>
      </c>
      <c r="B40" s="71" t="s">
        <v>263</v>
      </c>
      <c r="C40" s="71" t="s">
        <v>308</v>
      </c>
      <c r="D40">
        <f>VLOOKUP(B40,'Gruppo merci - Famiglia'!A:B,2,FALSE)</f>
        <v>2</v>
      </c>
    </row>
    <row r="41" spans="1:4" x14ac:dyDescent="0.3">
      <c r="A41" t="s">
        <v>393</v>
      </c>
      <c r="B41" s="71" t="s">
        <v>263</v>
      </c>
      <c r="C41" s="91" t="s">
        <v>476</v>
      </c>
      <c r="D41">
        <f>VLOOKUP(B41,'Gruppo merci - Famiglia'!A:B,2,FALSE)</f>
        <v>2</v>
      </c>
    </row>
    <row r="42" spans="1:4" x14ac:dyDescent="0.3">
      <c r="A42" s="71" t="s">
        <v>156</v>
      </c>
      <c r="B42" s="71" t="s">
        <v>242</v>
      </c>
      <c r="C42" s="71" t="s">
        <v>310</v>
      </c>
      <c r="D42">
        <f>VLOOKUP(B42,'Gruppo merci - Famiglia'!A:B,2,FALSE)</f>
        <v>4</v>
      </c>
    </row>
    <row r="43" spans="1:4" x14ac:dyDescent="0.3">
      <c r="A43" s="71" t="s">
        <v>205</v>
      </c>
      <c r="B43" s="71" t="s">
        <v>262</v>
      </c>
      <c r="C43" s="71" t="s">
        <v>327</v>
      </c>
      <c r="D43">
        <f>VLOOKUP(B43,'Gruppo merci - Famiglia'!A:B,2,FALSE)</f>
        <v>5</v>
      </c>
    </row>
    <row r="44" spans="1:4" x14ac:dyDescent="0.3">
      <c r="A44" s="71" t="s">
        <v>226</v>
      </c>
      <c r="B44" s="71" t="s">
        <v>262</v>
      </c>
      <c r="C44" s="71" t="s">
        <v>477</v>
      </c>
      <c r="D44">
        <f>VLOOKUP(B44,'Gruppo merci - Famiglia'!A:B,2,FALSE)</f>
        <v>5</v>
      </c>
    </row>
    <row r="45" spans="1:4" x14ac:dyDescent="0.3">
      <c r="A45" s="94" t="s">
        <v>222</v>
      </c>
      <c r="B45" s="45" t="s">
        <v>264</v>
      </c>
      <c r="C45" s="94" t="s">
        <v>478</v>
      </c>
      <c r="D45">
        <f>VLOOKUP(B45,'Gruppo merci - Famiglia'!A:B,2,FALSE)</f>
        <v>7</v>
      </c>
    </row>
    <row r="46" spans="1:4" x14ac:dyDescent="0.3">
      <c r="A46" s="71" t="s">
        <v>231</v>
      </c>
      <c r="B46" s="71" t="s">
        <v>263</v>
      </c>
      <c r="C46" t="s">
        <v>479</v>
      </c>
      <c r="D46">
        <f>VLOOKUP(B46,'Gruppo merci - Famiglia'!A:B,2,FALSE)</f>
        <v>2</v>
      </c>
    </row>
    <row r="47" spans="1:4" x14ac:dyDescent="0.3">
      <c r="A47" s="71" t="s">
        <v>352</v>
      </c>
      <c r="B47" s="71" t="s">
        <v>355</v>
      </c>
      <c r="C47" s="71" t="s">
        <v>480</v>
      </c>
      <c r="D47">
        <f>VLOOKUP(B47,'Gruppo merci - Famiglia'!A:B,2,FALSE)</f>
        <v>6</v>
      </c>
    </row>
    <row r="48" spans="1:4" x14ac:dyDescent="0.3">
      <c r="A48" s="71" t="s">
        <v>347</v>
      </c>
      <c r="B48" s="45" t="s">
        <v>365</v>
      </c>
      <c r="C48" s="71" t="s">
        <v>38</v>
      </c>
      <c r="D48">
        <f>VLOOKUP(B48,'Gruppo merci - Famiglia'!A:B,2,FALSE)</f>
        <v>8</v>
      </c>
    </row>
    <row r="49" spans="1:4" x14ac:dyDescent="0.3">
      <c r="A49" s="71" t="s">
        <v>157</v>
      </c>
      <c r="B49" s="71" t="s">
        <v>243</v>
      </c>
      <c r="C49" s="71" t="s">
        <v>322</v>
      </c>
      <c r="D49">
        <f>VLOOKUP(B49,'Gruppo merci - Famiglia'!A:B,2,FALSE)</f>
        <v>4</v>
      </c>
    </row>
    <row r="50" spans="1:4" x14ac:dyDescent="0.3">
      <c r="A50" s="71" t="s">
        <v>158</v>
      </c>
      <c r="B50" s="71" t="s">
        <v>243</v>
      </c>
      <c r="C50" s="71" t="s">
        <v>481</v>
      </c>
      <c r="D50">
        <f>VLOOKUP(B50,'Gruppo merci - Famiglia'!A:B,2,FALSE)</f>
        <v>4</v>
      </c>
    </row>
    <row r="51" spans="1:4" x14ac:dyDescent="0.3">
      <c r="A51" s="71" t="s">
        <v>394</v>
      </c>
      <c r="B51" s="71" t="s">
        <v>243</v>
      </c>
      <c r="C51" s="71" t="s">
        <v>482</v>
      </c>
      <c r="D51">
        <f>VLOOKUP(B51,'Gruppo merci - Famiglia'!A:B,2,FALSE)</f>
        <v>4</v>
      </c>
    </row>
    <row r="52" spans="1:4" x14ac:dyDescent="0.3">
      <c r="A52" s="71" t="s">
        <v>395</v>
      </c>
      <c r="B52" s="71" t="s">
        <v>271</v>
      </c>
      <c r="C52" s="71" t="s">
        <v>483</v>
      </c>
      <c r="D52">
        <f>VLOOKUP(B52,'Gruppo merci - Famiglia'!A:B,2,FALSE)</f>
        <v>3</v>
      </c>
    </row>
    <row r="53" spans="1:4" x14ac:dyDescent="0.3">
      <c r="A53" t="s">
        <v>396</v>
      </c>
      <c r="B53" s="71" t="s">
        <v>354</v>
      </c>
      <c r="C53" t="s">
        <v>484</v>
      </c>
      <c r="D53">
        <f>VLOOKUP(B53,'Gruppo merci - Famiglia'!A:B,2,FALSE)</f>
        <v>6</v>
      </c>
    </row>
    <row r="54" spans="1:4" x14ac:dyDescent="0.3">
      <c r="A54" s="71" t="s">
        <v>215</v>
      </c>
      <c r="B54" s="71" t="s">
        <v>268</v>
      </c>
      <c r="C54" t="s">
        <v>629</v>
      </c>
      <c r="D54">
        <f>VLOOKUP(B54,'Gruppo merci - Famiglia'!A:B,2,FALSE)</f>
        <v>9</v>
      </c>
    </row>
    <row r="55" spans="1:4" x14ac:dyDescent="0.3">
      <c r="A55" s="71" t="s">
        <v>397</v>
      </c>
      <c r="B55" s="71" t="s">
        <v>243</v>
      </c>
      <c r="C55" s="71" t="s">
        <v>485</v>
      </c>
      <c r="D55">
        <f>VLOOKUP(B55,'Gruppo merci - Famiglia'!A:B,2,FALSE)</f>
        <v>4</v>
      </c>
    </row>
    <row r="56" spans="1:4" x14ac:dyDescent="0.3">
      <c r="A56" s="71" t="s">
        <v>398</v>
      </c>
      <c r="B56" s="71" t="s">
        <v>251</v>
      </c>
      <c r="C56" s="71" t="s">
        <v>486</v>
      </c>
      <c r="D56">
        <f>VLOOKUP(B56,'Gruppo merci - Famiglia'!A:B,2,FALSE)</f>
        <v>42</v>
      </c>
    </row>
    <row r="57" spans="1:4" x14ac:dyDescent="0.3">
      <c r="A57" s="71" t="s">
        <v>399</v>
      </c>
      <c r="B57" s="71" t="s">
        <v>244</v>
      </c>
      <c r="C57" s="71" t="s">
        <v>487</v>
      </c>
      <c r="D57">
        <f>VLOOKUP(B57,'Gruppo merci - Famiglia'!A:B,2,FALSE)</f>
        <v>2</v>
      </c>
    </row>
    <row r="58" spans="1:4" x14ac:dyDescent="0.3">
      <c r="A58" s="71" t="s">
        <v>400</v>
      </c>
      <c r="B58" s="71" t="s">
        <v>246</v>
      </c>
      <c r="C58" s="71" t="s">
        <v>488</v>
      </c>
      <c r="D58">
        <f>VLOOKUP(B58,'Gruppo merci - Famiglia'!A:B,2,FALSE)</f>
        <v>2</v>
      </c>
    </row>
    <row r="59" spans="1:4" x14ac:dyDescent="0.3">
      <c r="A59" s="71" t="s">
        <v>159</v>
      </c>
      <c r="B59" s="71" t="s">
        <v>244</v>
      </c>
      <c r="C59" s="71" t="s">
        <v>489</v>
      </c>
      <c r="D59">
        <f>VLOOKUP(B59,'Gruppo merci - Famiglia'!A:B,2,FALSE)</f>
        <v>2</v>
      </c>
    </row>
    <row r="60" spans="1:4" x14ac:dyDescent="0.3">
      <c r="A60" s="71" t="s">
        <v>160</v>
      </c>
      <c r="B60" s="71" t="s">
        <v>245</v>
      </c>
      <c r="C60" s="71" t="s">
        <v>490</v>
      </c>
      <c r="D60">
        <f>VLOOKUP(B60,'Gruppo merci - Famiglia'!A:B,2,FALSE)</f>
        <v>3</v>
      </c>
    </row>
    <row r="61" spans="1:4" x14ac:dyDescent="0.3">
      <c r="A61" s="71" t="s">
        <v>161</v>
      </c>
      <c r="B61" s="71" t="s">
        <v>246</v>
      </c>
      <c r="C61" s="71" t="s">
        <v>491</v>
      </c>
      <c r="D61">
        <f>VLOOKUP(B61,'Gruppo merci - Famiglia'!A:B,2,FALSE)</f>
        <v>2</v>
      </c>
    </row>
    <row r="62" spans="1:4" x14ac:dyDescent="0.3">
      <c r="A62" s="91" t="s">
        <v>162</v>
      </c>
      <c r="B62" s="71" t="s">
        <v>245</v>
      </c>
      <c r="C62" s="91" t="s">
        <v>492</v>
      </c>
      <c r="D62">
        <f>VLOOKUP(B62,'Gruppo merci - Famiglia'!A:B,2,FALSE)</f>
        <v>3</v>
      </c>
    </row>
    <row r="63" spans="1:4" x14ac:dyDescent="0.3">
      <c r="A63" s="98" t="s">
        <v>207</v>
      </c>
      <c r="B63" s="45" t="s">
        <v>264</v>
      </c>
      <c r="C63" s="98" t="s">
        <v>493</v>
      </c>
      <c r="D63">
        <f>VLOOKUP(B63,'Gruppo merci - Famiglia'!A:B,2,FALSE)</f>
        <v>7</v>
      </c>
    </row>
    <row r="64" spans="1:4" x14ac:dyDescent="0.3">
      <c r="A64" s="71" t="s">
        <v>401</v>
      </c>
      <c r="B64" s="71" t="s">
        <v>244</v>
      </c>
      <c r="C64" s="71" t="s">
        <v>494</v>
      </c>
      <c r="D64">
        <f>VLOOKUP(B64,'Gruppo merci - Famiglia'!A:B,2,FALSE)</f>
        <v>2</v>
      </c>
    </row>
    <row r="65" spans="1:4" x14ac:dyDescent="0.3">
      <c r="A65" s="71" t="s">
        <v>163</v>
      </c>
      <c r="B65" s="71" t="s">
        <v>244</v>
      </c>
      <c r="C65" s="71" t="s">
        <v>495</v>
      </c>
      <c r="D65">
        <f>VLOOKUP(B65,'Gruppo merci - Famiglia'!A:B,2,FALSE)</f>
        <v>2</v>
      </c>
    </row>
    <row r="66" spans="1:4" x14ac:dyDescent="0.3">
      <c r="A66" s="71" t="s">
        <v>227</v>
      </c>
      <c r="B66" s="71" t="s">
        <v>245</v>
      </c>
      <c r="C66" s="71" t="s">
        <v>630</v>
      </c>
      <c r="D66">
        <f>VLOOKUP(B66,'Gruppo merci - Famiglia'!A:B,2,FALSE)</f>
        <v>3</v>
      </c>
    </row>
    <row r="67" spans="1:4" x14ac:dyDescent="0.3">
      <c r="A67" s="71" t="s">
        <v>228</v>
      </c>
      <c r="B67" s="71" t="s">
        <v>246</v>
      </c>
      <c r="C67" s="71" t="s">
        <v>496</v>
      </c>
      <c r="D67">
        <f>VLOOKUP(B67,'Gruppo merci - Famiglia'!A:B,2,FALSE)</f>
        <v>2</v>
      </c>
    </row>
    <row r="68" spans="1:4" x14ac:dyDescent="0.3">
      <c r="A68" s="71" t="s">
        <v>164</v>
      </c>
      <c r="B68" s="71" t="s">
        <v>247</v>
      </c>
      <c r="C68" s="71" t="s">
        <v>497</v>
      </c>
      <c r="D68">
        <f>VLOOKUP(B68,'Gruppo merci - Famiglia'!A:B,2,FALSE)</f>
        <v>4</v>
      </c>
    </row>
    <row r="69" spans="1:4" x14ac:dyDescent="0.3">
      <c r="A69" s="90" t="s">
        <v>208</v>
      </c>
      <c r="B69" s="71" t="s">
        <v>246</v>
      </c>
      <c r="C69" s="90" t="s">
        <v>498</v>
      </c>
      <c r="D69">
        <f>VLOOKUP(B69,'Gruppo merci - Famiglia'!A:B,2,FALSE)</f>
        <v>2</v>
      </c>
    </row>
    <row r="70" spans="1:4" x14ac:dyDescent="0.3">
      <c r="A70" s="90" t="s">
        <v>402</v>
      </c>
      <c r="B70" s="71" t="s">
        <v>246</v>
      </c>
      <c r="C70" s="90" t="s">
        <v>499</v>
      </c>
      <c r="D70">
        <f>VLOOKUP(B70,'Gruppo merci - Famiglia'!A:B,2,FALSE)</f>
        <v>2</v>
      </c>
    </row>
    <row r="71" spans="1:4" x14ac:dyDescent="0.3">
      <c r="A71" s="100" t="s">
        <v>216</v>
      </c>
      <c r="B71" s="71" t="s">
        <v>246</v>
      </c>
      <c r="C71" s="100" t="s">
        <v>500</v>
      </c>
      <c r="D71">
        <f>VLOOKUP(B71,'Gruppo merci - Famiglia'!A:B,2,FALSE)</f>
        <v>2</v>
      </c>
    </row>
    <row r="72" spans="1:4" x14ac:dyDescent="0.3">
      <c r="A72" s="71" t="s">
        <v>209</v>
      </c>
      <c r="B72" s="71" t="s">
        <v>265</v>
      </c>
      <c r="C72" s="71" t="s">
        <v>501</v>
      </c>
      <c r="D72">
        <f>VLOOKUP(B72,'Gruppo merci - Famiglia'!A:B,2,FALSE)</f>
        <v>4</v>
      </c>
    </row>
    <row r="73" spans="1:4" x14ac:dyDescent="0.3">
      <c r="A73" s="95" t="s">
        <v>403</v>
      </c>
      <c r="B73" s="71" t="s">
        <v>243</v>
      </c>
      <c r="C73" s="95" t="s">
        <v>631</v>
      </c>
      <c r="D73">
        <f>VLOOKUP(B73,'Gruppo merci - Famiglia'!A:B,2,FALSE)</f>
        <v>4</v>
      </c>
    </row>
    <row r="74" spans="1:4" x14ac:dyDescent="0.3">
      <c r="A74" s="71" t="s">
        <v>165</v>
      </c>
      <c r="B74" s="71" t="s">
        <v>232</v>
      </c>
      <c r="C74" s="71" t="s">
        <v>502</v>
      </c>
      <c r="D74">
        <f>VLOOKUP(B74,'Gruppo merci - Famiglia'!A:B,2,FALSE)</f>
        <v>12</v>
      </c>
    </row>
    <row r="75" spans="1:4" x14ac:dyDescent="0.3">
      <c r="A75" s="71" t="s">
        <v>404</v>
      </c>
      <c r="B75" s="71" t="s">
        <v>232</v>
      </c>
      <c r="C75" s="97" t="s">
        <v>503</v>
      </c>
      <c r="D75">
        <f>VLOOKUP(B75,'Gruppo merci - Famiglia'!A:B,2,FALSE)</f>
        <v>12</v>
      </c>
    </row>
    <row r="76" spans="1:4" x14ac:dyDescent="0.3">
      <c r="A76" s="71" t="s">
        <v>166</v>
      </c>
      <c r="B76" s="71" t="s">
        <v>232</v>
      </c>
      <c r="C76" s="71" t="s">
        <v>504</v>
      </c>
      <c r="D76">
        <f>VLOOKUP(B76,'Gruppo merci - Famiglia'!A:B,2,FALSE)</f>
        <v>12</v>
      </c>
    </row>
    <row r="77" spans="1:4" x14ac:dyDescent="0.3">
      <c r="A77" s="71" t="s">
        <v>167</v>
      </c>
      <c r="B77" s="71" t="s">
        <v>232</v>
      </c>
      <c r="C77" s="71" t="s">
        <v>505</v>
      </c>
      <c r="D77">
        <f>VLOOKUP(B77,'Gruppo merci - Famiglia'!A:B,2,FALSE)</f>
        <v>12</v>
      </c>
    </row>
    <row r="78" spans="1:4" x14ac:dyDescent="0.3">
      <c r="A78" s="71" t="s">
        <v>168</v>
      </c>
      <c r="B78" s="71" t="s">
        <v>232</v>
      </c>
      <c r="C78" s="71" t="s">
        <v>506</v>
      </c>
      <c r="D78">
        <f>VLOOKUP(B78,'Gruppo merci - Famiglia'!A:B,2,FALSE)</f>
        <v>12</v>
      </c>
    </row>
    <row r="79" spans="1:4" x14ac:dyDescent="0.3">
      <c r="A79" s="71" t="s">
        <v>169</v>
      </c>
      <c r="B79" s="71" t="s">
        <v>233</v>
      </c>
      <c r="C79" s="71" t="s">
        <v>507</v>
      </c>
      <c r="D79">
        <f>VLOOKUP(B79,'Gruppo merci - Famiglia'!A:B,2,FALSE)</f>
        <v>13</v>
      </c>
    </row>
    <row r="80" spans="1:4" x14ac:dyDescent="0.3">
      <c r="A80" s="71" t="s">
        <v>170</v>
      </c>
      <c r="B80" s="71" t="s">
        <v>232</v>
      </c>
      <c r="C80" s="71" t="s">
        <v>508</v>
      </c>
      <c r="D80">
        <f>VLOOKUP(B80,'Gruppo merci - Famiglia'!A:B,2,FALSE)</f>
        <v>12</v>
      </c>
    </row>
    <row r="81" spans="1:4" x14ac:dyDescent="0.3">
      <c r="A81" s="71" t="s">
        <v>223</v>
      </c>
      <c r="B81" s="71" t="s">
        <v>232</v>
      </c>
      <c r="C81" s="71" t="s">
        <v>509</v>
      </c>
      <c r="D81">
        <f>VLOOKUP(B81,'Gruppo merci - Famiglia'!A:B,2,FALSE)</f>
        <v>12</v>
      </c>
    </row>
    <row r="82" spans="1:4" x14ac:dyDescent="0.3">
      <c r="A82" s="71" t="s">
        <v>171</v>
      </c>
      <c r="B82" s="71" t="s">
        <v>248</v>
      </c>
      <c r="C82" s="71" t="s">
        <v>510</v>
      </c>
      <c r="D82">
        <f>VLOOKUP(B82,'Gruppo merci - Famiglia'!A:B,2,FALSE)</f>
        <v>14</v>
      </c>
    </row>
    <row r="83" spans="1:4" x14ac:dyDescent="0.3">
      <c r="A83" s="71" t="s">
        <v>197</v>
      </c>
      <c r="B83" s="71" t="s">
        <v>235</v>
      </c>
      <c r="C83" s="71" t="s">
        <v>325</v>
      </c>
      <c r="D83">
        <f>VLOOKUP(B83,'Gruppo merci - Famiglia'!A:B,2,FALSE)</f>
        <v>15</v>
      </c>
    </row>
    <row r="84" spans="1:4" x14ac:dyDescent="0.3">
      <c r="A84" s="71" t="s">
        <v>198</v>
      </c>
      <c r="B84" s="71" t="s">
        <v>235</v>
      </c>
      <c r="C84" s="71" t="s">
        <v>511</v>
      </c>
      <c r="D84">
        <f>VLOOKUP(B84,'Gruppo merci - Famiglia'!A:B,2,FALSE)</f>
        <v>15</v>
      </c>
    </row>
    <row r="85" spans="1:4" x14ac:dyDescent="0.3">
      <c r="A85" s="71" t="s">
        <v>172</v>
      </c>
      <c r="B85" s="45" t="s">
        <v>249</v>
      </c>
      <c r="C85" s="92" t="s">
        <v>512</v>
      </c>
      <c r="D85">
        <f>VLOOKUP(B85,'Gruppo merci - Famiglia'!A:B,2,FALSE)</f>
        <v>17</v>
      </c>
    </row>
    <row r="86" spans="1:4" x14ac:dyDescent="0.3">
      <c r="A86" s="71" t="s">
        <v>303</v>
      </c>
      <c r="B86" s="71" t="s">
        <v>356</v>
      </c>
      <c r="C86" s="71" t="s">
        <v>513</v>
      </c>
      <c r="D86">
        <f>VLOOKUP(B86,'Gruppo merci - Famiglia'!A:B,2,FALSE)</f>
        <v>16</v>
      </c>
    </row>
    <row r="87" spans="1:4" x14ac:dyDescent="0.3">
      <c r="A87" s="71" t="s">
        <v>348</v>
      </c>
      <c r="B87" s="45" t="s">
        <v>366</v>
      </c>
      <c r="C87" s="71" t="s">
        <v>632</v>
      </c>
      <c r="D87">
        <f>VLOOKUP(B87,'Gruppo merci - Famiglia'!A:B,2,FALSE)</f>
        <v>18</v>
      </c>
    </row>
    <row r="88" spans="1:4" x14ac:dyDescent="0.3">
      <c r="A88" s="71" t="s">
        <v>405</v>
      </c>
      <c r="B88" s="71" t="s">
        <v>266</v>
      </c>
      <c r="C88" s="71" t="s">
        <v>514</v>
      </c>
      <c r="D88">
        <f>VLOOKUP(B88,'Gruppo merci - Famiglia'!A:B,2,FALSE)</f>
        <v>14</v>
      </c>
    </row>
    <row r="89" spans="1:4" x14ac:dyDescent="0.3">
      <c r="A89" s="71" t="s">
        <v>173</v>
      </c>
      <c r="B89" s="71" t="s">
        <v>234</v>
      </c>
      <c r="C89" s="71" t="s">
        <v>515</v>
      </c>
      <c r="D89">
        <f>VLOOKUP(B89,'Gruppo merci - Famiglia'!A:B,2,FALSE)</f>
        <v>14</v>
      </c>
    </row>
    <row r="90" spans="1:4" x14ac:dyDescent="0.3">
      <c r="A90" s="71" t="s">
        <v>174</v>
      </c>
      <c r="B90" s="71" t="s">
        <v>233</v>
      </c>
      <c r="C90" s="71" t="s">
        <v>633</v>
      </c>
      <c r="D90">
        <f>VLOOKUP(B90,'Gruppo merci - Famiglia'!A:B,2,FALSE)</f>
        <v>13</v>
      </c>
    </row>
    <row r="91" spans="1:4" x14ac:dyDescent="0.3">
      <c r="A91" s="71" t="s">
        <v>175</v>
      </c>
      <c r="B91" s="71" t="s">
        <v>234</v>
      </c>
      <c r="C91" s="71" t="s">
        <v>516</v>
      </c>
      <c r="D91">
        <f>VLOOKUP(B91,'Gruppo merci - Famiglia'!A:B,2,FALSE)</f>
        <v>14</v>
      </c>
    </row>
    <row r="92" spans="1:4" x14ac:dyDescent="0.3">
      <c r="A92" s="71" t="s">
        <v>217</v>
      </c>
      <c r="B92" s="71" t="s">
        <v>266</v>
      </c>
      <c r="C92" s="71" t="s">
        <v>517</v>
      </c>
      <c r="D92">
        <f>VLOOKUP(B92,'Gruppo merci - Famiglia'!A:B,2,FALSE)</f>
        <v>14</v>
      </c>
    </row>
    <row r="93" spans="1:4" x14ac:dyDescent="0.3">
      <c r="A93" s="71" t="s">
        <v>176</v>
      </c>
      <c r="B93" s="71" t="s">
        <v>250</v>
      </c>
      <c r="C93" t="s">
        <v>634</v>
      </c>
      <c r="D93">
        <f>VLOOKUP(B93,'Gruppo merci - Famiglia'!A:B,2,FALSE)</f>
        <v>19</v>
      </c>
    </row>
    <row r="94" spans="1:4" x14ac:dyDescent="0.3">
      <c r="A94" s="71" t="s">
        <v>406</v>
      </c>
      <c r="B94" s="71" t="s">
        <v>254</v>
      </c>
      <c r="C94" s="71" t="s">
        <v>518</v>
      </c>
      <c r="D94">
        <f>VLOOKUP(B94,'Gruppo merci - Famiglia'!A:B,2,FALSE)</f>
        <v>51</v>
      </c>
    </row>
    <row r="95" spans="1:4" x14ac:dyDescent="0.3">
      <c r="A95" s="71" t="s">
        <v>407</v>
      </c>
      <c r="B95" s="71" t="s">
        <v>232</v>
      </c>
      <c r="C95" s="71" t="s">
        <v>519</v>
      </c>
      <c r="D95">
        <f>VLOOKUP(B95,'Gruppo merci - Famiglia'!A:B,2,FALSE)</f>
        <v>12</v>
      </c>
    </row>
    <row r="96" spans="1:4" x14ac:dyDescent="0.3">
      <c r="A96" s="71" t="s">
        <v>408</v>
      </c>
      <c r="B96" s="71" t="s">
        <v>232</v>
      </c>
      <c r="C96" s="71" t="s">
        <v>520</v>
      </c>
      <c r="D96">
        <f>VLOOKUP(B96,'Gruppo merci - Famiglia'!A:B,2,FALSE)</f>
        <v>12</v>
      </c>
    </row>
    <row r="97" spans="1:4" x14ac:dyDescent="0.3">
      <c r="A97" s="71" t="s">
        <v>409</v>
      </c>
      <c r="B97" s="71" t="s">
        <v>232</v>
      </c>
      <c r="C97" s="71" t="s">
        <v>521</v>
      </c>
      <c r="D97">
        <f>VLOOKUP(B97,'Gruppo merci - Famiglia'!A:B,2,FALSE)</f>
        <v>12</v>
      </c>
    </row>
    <row r="98" spans="1:4" x14ac:dyDescent="0.3">
      <c r="A98" s="71" t="s">
        <v>177</v>
      </c>
      <c r="B98" s="71" t="s">
        <v>233</v>
      </c>
      <c r="C98" s="71" t="s">
        <v>522</v>
      </c>
      <c r="D98">
        <f>VLOOKUP(B98,'Gruppo merci - Famiglia'!A:B,2,FALSE)</f>
        <v>13</v>
      </c>
    </row>
    <row r="99" spans="1:4" x14ac:dyDescent="0.3">
      <c r="A99" s="71" t="s">
        <v>178</v>
      </c>
      <c r="B99" s="71" t="s">
        <v>232</v>
      </c>
      <c r="C99" s="71" t="s">
        <v>523</v>
      </c>
      <c r="D99">
        <f>VLOOKUP(B99,'Gruppo merci - Famiglia'!A:B,2,FALSE)</f>
        <v>12</v>
      </c>
    </row>
    <row r="100" spans="1:4" x14ac:dyDescent="0.3">
      <c r="A100" s="71" t="s">
        <v>410</v>
      </c>
      <c r="B100" s="71" t="s">
        <v>266</v>
      </c>
      <c r="C100" s="93" t="s">
        <v>524</v>
      </c>
      <c r="D100">
        <f>VLOOKUP(B100,'Gruppo merci - Famiglia'!A:B,2,FALSE)</f>
        <v>14</v>
      </c>
    </row>
    <row r="101" spans="1:4" x14ac:dyDescent="0.3">
      <c r="A101" s="88" t="s">
        <v>179</v>
      </c>
      <c r="B101" s="71" t="s">
        <v>248</v>
      </c>
      <c r="C101" s="88" t="s">
        <v>525</v>
      </c>
      <c r="D101">
        <f>VLOOKUP(B101,'Gruppo merci - Famiglia'!A:B,2,FALSE)</f>
        <v>14</v>
      </c>
    </row>
    <row r="102" spans="1:4" x14ac:dyDescent="0.3">
      <c r="A102" s="88" t="s">
        <v>411</v>
      </c>
      <c r="B102" s="71" t="s">
        <v>235</v>
      </c>
      <c r="C102" s="89" t="s">
        <v>635</v>
      </c>
      <c r="D102">
        <f>VLOOKUP(B102,'Gruppo merci - Famiglia'!A:B,2,FALSE)</f>
        <v>15</v>
      </c>
    </row>
    <row r="103" spans="1:4" x14ac:dyDescent="0.3">
      <c r="A103" s="88" t="s">
        <v>412</v>
      </c>
      <c r="B103" s="71" t="s">
        <v>235</v>
      </c>
      <c r="C103" s="89" t="s">
        <v>526</v>
      </c>
      <c r="D103">
        <f>VLOOKUP(B103,'Gruppo merci - Famiglia'!A:B,2,FALSE)</f>
        <v>15</v>
      </c>
    </row>
    <row r="104" spans="1:4" x14ac:dyDescent="0.3">
      <c r="A104" s="71" t="s">
        <v>210</v>
      </c>
      <c r="B104" s="71" t="s">
        <v>266</v>
      </c>
      <c r="C104" s="71" t="s">
        <v>636</v>
      </c>
      <c r="D104">
        <f>VLOOKUP(B104,'Gruppo merci - Famiglia'!A:B,2,FALSE)</f>
        <v>14</v>
      </c>
    </row>
    <row r="105" spans="1:4" x14ac:dyDescent="0.3">
      <c r="A105" s="96" t="s">
        <v>218</v>
      </c>
      <c r="B105" s="45" t="s">
        <v>249</v>
      </c>
      <c r="C105" s="96" t="s">
        <v>527</v>
      </c>
      <c r="D105">
        <f>VLOOKUP(B105,'Gruppo merci - Famiglia'!A:B,2,FALSE)</f>
        <v>17</v>
      </c>
    </row>
    <row r="106" spans="1:4" x14ac:dyDescent="0.3">
      <c r="A106" s="71" t="s">
        <v>413</v>
      </c>
      <c r="B106" s="71" t="s">
        <v>356</v>
      </c>
      <c r="C106" s="71" t="s">
        <v>528</v>
      </c>
      <c r="D106">
        <f>VLOOKUP(B106,'Gruppo merci - Famiglia'!A:B,2,FALSE)</f>
        <v>16</v>
      </c>
    </row>
    <row r="107" spans="1:4" x14ac:dyDescent="0.3">
      <c r="A107" s="71" t="s">
        <v>414</v>
      </c>
      <c r="B107" s="45" t="s">
        <v>366</v>
      </c>
      <c r="C107" s="71" t="s">
        <v>637</v>
      </c>
      <c r="D107">
        <f>VLOOKUP(B107,'Gruppo merci - Famiglia'!A:B,2,FALSE)</f>
        <v>18</v>
      </c>
    </row>
    <row r="108" spans="1:4" x14ac:dyDescent="0.3">
      <c r="A108" s="71" t="s">
        <v>211</v>
      </c>
      <c r="B108" s="71" t="s">
        <v>234</v>
      </c>
      <c r="C108" s="71" t="s">
        <v>529</v>
      </c>
      <c r="D108">
        <f>VLOOKUP(B108,'Gruppo merci - Famiglia'!A:B,2,FALSE)</f>
        <v>14</v>
      </c>
    </row>
    <row r="109" spans="1:4" x14ac:dyDescent="0.3">
      <c r="A109" s="71" t="s">
        <v>415</v>
      </c>
      <c r="B109" s="71" t="s">
        <v>234</v>
      </c>
      <c r="C109" s="71" t="s">
        <v>638</v>
      </c>
      <c r="D109">
        <f>VLOOKUP(B109,'Gruppo merci - Famiglia'!A:B,2,FALSE)</f>
        <v>14</v>
      </c>
    </row>
    <row r="110" spans="1:4" x14ac:dyDescent="0.3">
      <c r="A110" s="71" t="s">
        <v>416</v>
      </c>
      <c r="B110" s="71" t="s">
        <v>233</v>
      </c>
      <c r="C110" s="71" t="s">
        <v>530</v>
      </c>
      <c r="D110">
        <f>VLOOKUP(B110,'Gruppo merci - Famiglia'!A:B,2,FALSE)</f>
        <v>13</v>
      </c>
    </row>
    <row r="111" spans="1:4" x14ac:dyDescent="0.3">
      <c r="A111" s="71" t="s">
        <v>417</v>
      </c>
      <c r="B111" s="71" t="s">
        <v>252</v>
      </c>
      <c r="C111" s="71" t="s">
        <v>531</v>
      </c>
      <c r="D111">
        <f>VLOOKUP(B111,'Gruppo merci - Famiglia'!A:B,2,FALSE)</f>
        <v>1</v>
      </c>
    </row>
    <row r="112" spans="1:4" x14ac:dyDescent="0.3">
      <c r="A112" s="71" t="s">
        <v>418</v>
      </c>
      <c r="B112" s="71" t="s">
        <v>254</v>
      </c>
      <c r="C112" s="71" t="s">
        <v>532</v>
      </c>
      <c r="D112">
        <f>VLOOKUP(B112,'Gruppo merci - Famiglia'!A:B,2,FALSE)</f>
        <v>51</v>
      </c>
    </row>
    <row r="113" spans="1:4" x14ac:dyDescent="0.3">
      <c r="A113" s="71" t="s">
        <v>419</v>
      </c>
      <c r="B113" s="71" t="s">
        <v>260</v>
      </c>
      <c r="C113" s="71" t="s">
        <v>533</v>
      </c>
      <c r="D113">
        <f>VLOOKUP(B113,'Gruppo merci - Famiglia'!A:B,2,FALSE)</f>
        <v>52</v>
      </c>
    </row>
    <row r="114" spans="1:4" x14ac:dyDescent="0.3">
      <c r="A114" s="71" t="s">
        <v>420</v>
      </c>
      <c r="B114" s="71" t="s">
        <v>251</v>
      </c>
      <c r="C114" s="71" t="s">
        <v>534</v>
      </c>
      <c r="D114">
        <f>VLOOKUP(B114,'Gruppo merci - Famiglia'!A:B,2,FALSE)</f>
        <v>42</v>
      </c>
    </row>
    <row r="115" spans="1:4" x14ac:dyDescent="0.3">
      <c r="A115" s="71" t="s">
        <v>180</v>
      </c>
      <c r="B115" s="71" t="s">
        <v>251</v>
      </c>
      <c r="C115" s="71" t="s">
        <v>535</v>
      </c>
      <c r="D115">
        <f>VLOOKUP(B115,'Gruppo merci - Famiglia'!A:B,2,FALSE)</f>
        <v>42</v>
      </c>
    </row>
    <row r="116" spans="1:4" x14ac:dyDescent="0.3">
      <c r="A116" s="71" t="s">
        <v>199</v>
      </c>
      <c r="B116" s="71" t="s">
        <v>253</v>
      </c>
      <c r="C116" s="71" t="s">
        <v>536</v>
      </c>
      <c r="D116">
        <f>VLOOKUP(B116,'Gruppo merci - Famiglia'!A:B,2,FALSE)</f>
        <v>42</v>
      </c>
    </row>
    <row r="117" spans="1:4" x14ac:dyDescent="0.3">
      <c r="A117" s="71" t="s">
        <v>219</v>
      </c>
      <c r="B117" s="71" t="s">
        <v>253</v>
      </c>
      <c r="C117" s="71" t="s">
        <v>537</v>
      </c>
      <c r="D117">
        <f>VLOOKUP(B117,'Gruppo merci - Famiglia'!A:B,2,FALSE)</f>
        <v>42</v>
      </c>
    </row>
    <row r="118" spans="1:4" x14ac:dyDescent="0.3">
      <c r="A118" s="71" t="s">
        <v>200</v>
      </c>
      <c r="B118" s="71" t="s">
        <v>251</v>
      </c>
      <c r="C118" s="71" t="s">
        <v>538</v>
      </c>
      <c r="D118">
        <f>VLOOKUP(B118,'Gruppo merci - Famiglia'!A:B,2,FALSE)</f>
        <v>42</v>
      </c>
    </row>
    <row r="119" spans="1:4" x14ac:dyDescent="0.3">
      <c r="A119" s="71" t="s">
        <v>421</v>
      </c>
      <c r="B119" s="71" t="s">
        <v>232</v>
      </c>
      <c r="C119" s="71" t="s">
        <v>539</v>
      </c>
      <c r="D119">
        <f>VLOOKUP(B119,'Gruppo merci - Famiglia'!A:B,2,FALSE)</f>
        <v>12</v>
      </c>
    </row>
    <row r="120" spans="1:4" x14ac:dyDescent="0.3">
      <c r="A120" s="71" t="s">
        <v>212</v>
      </c>
      <c r="B120" s="71" t="s">
        <v>232</v>
      </c>
      <c r="C120" s="71" t="s">
        <v>540</v>
      </c>
      <c r="D120">
        <f>VLOOKUP(B120,'Gruppo merci - Famiglia'!A:B,2,FALSE)</f>
        <v>12</v>
      </c>
    </row>
    <row r="121" spans="1:4" x14ac:dyDescent="0.3">
      <c r="A121" s="71" t="s">
        <v>422</v>
      </c>
      <c r="B121" s="71" t="s">
        <v>233</v>
      </c>
      <c r="C121" s="71" t="s">
        <v>541</v>
      </c>
      <c r="D121">
        <f>VLOOKUP(B121,'Gruppo merci - Famiglia'!A:B,2,FALSE)</f>
        <v>13</v>
      </c>
    </row>
    <row r="122" spans="1:4" x14ac:dyDescent="0.3">
      <c r="A122" s="71" t="s">
        <v>201</v>
      </c>
      <c r="B122" s="71" t="s">
        <v>232</v>
      </c>
      <c r="C122" s="71" t="s">
        <v>542</v>
      </c>
      <c r="D122">
        <f>VLOOKUP(B122,'Gruppo merci - Famiglia'!A:B,2,FALSE)</f>
        <v>12</v>
      </c>
    </row>
    <row r="123" spans="1:4" x14ac:dyDescent="0.3">
      <c r="A123" s="71" t="s">
        <v>423</v>
      </c>
      <c r="B123" s="71" t="s">
        <v>252</v>
      </c>
      <c r="C123" s="71" t="s">
        <v>543</v>
      </c>
      <c r="D123">
        <f>VLOOKUP(B123,'Gruppo merci - Famiglia'!A:B,2,FALSE)</f>
        <v>1</v>
      </c>
    </row>
    <row r="124" spans="1:4" x14ac:dyDescent="0.3">
      <c r="A124" s="71" t="s">
        <v>424</v>
      </c>
      <c r="B124" s="71" t="s">
        <v>252</v>
      </c>
      <c r="C124" s="71" t="s">
        <v>544</v>
      </c>
      <c r="D124">
        <f>VLOOKUP(B124,'Gruppo merci - Famiglia'!A:B,2,FALSE)</f>
        <v>1</v>
      </c>
    </row>
    <row r="125" spans="1:4" x14ac:dyDescent="0.3">
      <c r="A125" s="71" t="s">
        <v>425</v>
      </c>
      <c r="B125" s="71" t="s">
        <v>252</v>
      </c>
      <c r="C125" s="71" t="s">
        <v>545</v>
      </c>
      <c r="D125">
        <f>VLOOKUP(B125,'Gruppo merci - Famiglia'!A:B,2,FALSE)</f>
        <v>1</v>
      </c>
    </row>
    <row r="126" spans="1:4" x14ac:dyDescent="0.3">
      <c r="A126" s="71" t="s">
        <v>181</v>
      </c>
      <c r="B126" s="71" t="s">
        <v>252</v>
      </c>
      <c r="C126" s="71" t="s">
        <v>546</v>
      </c>
      <c r="D126">
        <f>VLOOKUP(B126,'Gruppo merci - Famiglia'!A:B,2,FALSE)</f>
        <v>1</v>
      </c>
    </row>
    <row r="127" spans="1:4" x14ac:dyDescent="0.3">
      <c r="A127" s="71" t="s">
        <v>426</v>
      </c>
      <c r="B127" s="71" t="s">
        <v>253</v>
      </c>
      <c r="C127" s="71" t="s">
        <v>547</v>
      </c>
      <c r="D127">
        <f>VLOOKUP(B127,'Gruppo merci - Famiglia'!A:B,2,FALSE)</f>
        <v>42</v>
      </c>
    </row>
    <row r="128" spans="1:4" x14ac:dyDescent="0.3">
      <c r="A128" s="71" t="s">
        <v>182</v>
      </c>
      <c r="B128" s="71" t="s">
        <v>253</v>
      </c>
      <c r="C128" s="71" t="s">
        <v>548</v>
      </c>
      <c r="D128">
        <f>VLOOKUP(B128,'Gruppo merci - Famiglia'!A:B,2,FALSE)</f>
        <v>42</v>
      </c>
    </row>
    <row r="129" spans="1:4" x14ac:dyDescent="0.3">
      <c r="A129" s="71" t="s">
        <v>315</v>
      </c>
      <c r="B129" s="71" t="s">
        <v>357</v>
      </c>
      <c r="C129" s="71" t="s">
        <v>549</v>
      </c>
      <c r="D129">
        <f>VLOOKUP(B129,'Gruppo merci - Famiglia'!A:B,2,FALSE)</f>
        <v>43</v>
      </c>
    </row>
    <row r="130" spans="1:4" x14ac:dyDescent="0.3">
      <c r="A130" s="71" t="s">
        <v>427</v>
      </c>
      <c r="B130" s="71" t="s">
        <v>259</v>
      </c>
      <c r="C130" s="71" t="s">
        <v>550</v>
      </c>
      <c r="D130">
        <f>VLOOKUP(B130,'Gruppo merci - Famiglia'!A:B,2,FALSE)</f>
        <v>72</v>
      </c>
    </row>
    <row r="131" spans="1:4" x14ac:dyDescent="0.3">
      <c r="A131" s="71" t="s">
        <v>428</v>
      </c>
      <c r="B131" s="71" t="s">
        <v>251</v>
      </c>
      <c r="C131" s="71" t="s">
        <v>551</v>
      </c>
      <c r="D131">
        <f>VLOOKUP(B131,'Gruppo merci - Famiglia'!A:B,2,FALSE)</f>
        <v>42</v>
      </c>
    </row>
    <row r="132" spans="1:4" x14ac:dyDescent="0.3">
      <c r="A132" s="71" t="s">
        <v>429</v>
      </c>
      <c r="B132" s="71" t="s">
        <v>254</v>
      </c>
      <c r="C132" s="71" t="s">
        <v>552</v>
      </c>
      <c r="D132">
        <f>VLOOKUP(B132,'Gruppo merci - Famiglia'!A:B,2,FALSE)</f>
        <v>51</v>
      </c>
    </row>
    <row r="133" spans="1:4" x14ac:dyDescent="0.3">
      <c r="A133" s="71" t="s">
        <v>430</v>
      </c>
      <c r="B133" s="71" t="s">
        <v>232</v>
      </c>
      <c r="C133" s="71" t="s">
        <v>553</v>
      </c>
      <c r="D133">
        <f>VLOOKUP(B133,'Gruppo merci - Famiglia'!A:B,2,FALSE)</f>
        <v>12</v>
      </c>
    </row>
    <row r="134" spans="1:4" x14ac:dyDescent="0.3">
      <c r="A134" s="71" t="s">
        <v>431</v>
      </c>
      <c r="B134" s="71" t="s">
        <v>232</v>
      </c>
      <c r="C134" s="71" t="s">
        <v>554</v>
      </c>
      <c r="D134">
        <f>VLOOKUP(B134,'Gruppo merci - Famiglia'!A:B,2,FALSE)</f>
        <v>12</v>
      </c>
    </row>
    <row r="135" spans="1:4" x14ac:dyDescent="0.3">
      <c r="A135" s="71" t="s">
        <v>229</v>
      </c>
      <c r="B135" s="71" t="s">
        <v>232</v>
      </c>
      <c r="C135" s="71" t="s">
        <v>555</v>
      </c>
      <c r="D135">
        <f>VLOOKUP(B135,'Gruppo merci - Famiglia'!A:B,2,FALSE)</f>
        <v>12</v>
      </c>
    </row>
    <row r="136" spans="1:4" x14ac:dyDescent="0.3">
      <c r="A136" s="71" t="s">
        <v>213</v>
      </c>
      <c r="B136" s="71" t="s">
        <v>233</v>
      </c>
      <c r="C136" s="71" t="s">
        <v>639</v>
      </c>
      <c r="D136">
        <f>VLOOKUP(B136,'Gruppo merci - Famiglia'!A:B,2,FALSE)</f>
        <v>13</v>
      </c>
    </row>
    <row r="137" spans="1:4" x14ac:dyDescent="0.3">
      <c r="A137" s="71" t="s">
        <v>183</v>
      </c>
      <c r="B137" s="71" t="s">
        <v>232</v>
      </c>
      <c r="C137" s="71" t="s">
        <v>556</v>
      </c>
      <c r="D137">
        <f>VLOOKUP(B137,'Gruppo merci - Famiglia'!A:B,2,FALSE)</f>
        <v>12</v>
      </c>
    </row>
    <row r="138" spans="1:4" x14ac:dyDescent="0.3">
      <c r="A138" s="100" t="s">
        <v>185</v>
      </c>
      <c r="B138" s="71" t="s">
        <v>235</v>
      </c>
      <c r="C138" s="100" t="s">
        <v>558</v>
      </c>
      <c r="D138">
        <f>VLOOKUP(B138,'Gruppo merci - Famiglia'!A:B,2,FALSE)</f>
        <v>15</v>
      </c>
    </row>
    <row r="139" spans="1:4" x14ac:dyDescent="0.3">
      <c r="A139" s="88" t="s">
        <v>230</v>
      </c>
      <c r="B139" s="71" t="s">
        <v>235</v>
      </c>
      <c r="C139" s="88" t="s">
        <v>559</v>
      </c>
      <c r="D139">
        <f>VLOOKUP(B139,'Gruppo merci - Famiglia'!A:B,2,FALSE)</f>
        <v>15</v>
      </c>
    </row>
    <row r="140" spans="1:4" x14ac:dyDescent="0.3">
      <c r="A140" s="88" t="s">
        <v>202</v>
      </c>
      <c r="B140" s="71" t="s">
        <v>234</v>
      </c>
      <c r="C140" s="88" t="s">
        <v>560</v>
      </c>
      <c r="D140">
        <f>VLOOKUP(B140,'Gruppo merci - Famiglia'!A:B,2,FALSE)</f>
        <v>14</v>
      </c>
    </row>
    <row r="141" spans="1:4" x14ac:dyDescent="0.3">
      <c r="A141" t="s">
        <v>432</v>
      </c>
      <c r="B141" s="71" t="s">
        <v>232</v>
      </c>
      <c r="C141" t="s">
        <v>640</v>
      </c>
      <c r="D141">
        <f>VLOOKUP(B141,'Gruppo merci - Famiglia'!A:B,2,FALSE)</f>
        <v>12</v>
      </c>
    </row>
    <row r="142" spans="1:4" x14ac:dyDescent="0.3">
      <c r="A142" s="71" t="s">
        <v>433</v>
      </c>
      <c r="B142" s="71" t="s">
        <v>252</v>
      </c>
      <c r="C142" s="71" t="s">
        <v>561</v>
      </c>
      <c r="D142">
        <f>VLOOKUP(B142,'Gruppo merci - Famiglia'!A:B,2,FALSE)</f>
        <v>1</v>
      </c>
    </row>
    <row r="143" spans="1:4" x14ac:dyDescent="0.3">
      <c r="A143" s="71" t="s">
        <v>186</v>
      </c>
      <c r="B143" s="71" t="s">
        <v>254</v>
      </c>
      <c r="C143" s="71" t="s">
        <v>641</v>
      </c>
      <c r="D143">
        <f>VLOOKUP(B143,'Gruppo merci - Famiglia'!A:B,2,FALSE)</f>
        <v>51</v>
      </c>
    </row>
    <row r="144" spans="1:4" x14ac:dyDescent="0.3">
      <c r="A144" s="71" t="s">
        <v>187</v>
      </c>
      <c r="B144" s="71" t="s">
        <v>254</v>
      </c>
      <c r="C144" s="71" t="s">
        <v>642</v>
      </c>
      <c r="D144">
        <f>VLOOKUP(B144,'Gruppo merci - Famiglia'!A:B,2,FALSE)</f>
        <v>51</v>
      </c>
    </row>
    <row r="145" spans="1:4" x14ac:dyDescent="0.3">
      <c r="A145" s="71" t="s">
        <v>188</v>
      </c>
      <c r="B145" s="71" t="s">
        <v>254</v>
      </c>
      <c r="C145" s="71" t="s">
        <v>643</v>
      </c>
      <c r="D145">
        <f>VLOOKUP(B145,'Gruppo merci - Famiglia'!A:B,2,FALSE)</f>
        <v>51</v>
      </c>
    </row>
    <row r="146" spans="1:4" x14ac:dyDescent="0.3">
      <c r="A146" s="71" t="s">
        <v>434</v>
      </c>
      <c r="B146" s="71" t="s">
        <v>260</v>
      </c>
      <c r="C146" s="71" t="s">
        <v>562</v>
      </c>
      <c r="D146">
        <f>VLOOKUP(B146,'Gruppo merci - Famiglia'!A:B,2,FALSE)</f>
        <v>52</v>
      </c>
    </row>
    <row r="147" spans="1:4" x14ac:dyDescent="0.3">
      <c r="A147" s="71" t="s">
        <v>220</v>
      </c>
      <c r="B147" s="71" t="s">
        <v>260</v>
      </c>
      <c r="C147" s="71" t="s">
        <v>644</v>
      </c>
      <c r="D147">
        <f>VLOOKUP(B147,'Gruppo merci - Famiglia'!A:B,2,FALSE)</f>
        <v>52</v>
      </c>
    </row>
    <row r="148" spans="1:4" x14ac:dyDescent="0.3">
      <c r="A148" s="71" t="s">
        <v>203</v>
      </c>
      <c r="B148" s="71" t="s">
        <v>260</v>
      </c>
      <c r="C148" s="71" t="s">
        <v>645</v>
      </c>
      <c r="D148">
        <f>VLOOKUP(B148,'Gruppo merci - Famiglia'!A:B,2,FALSE)</f>
        <v>52</v>
      </c>
    </row>
    <row r="149" spans="1:4" x14ac:dyDescent="0.3">
      <c r="A149" s="71" t="s">
        <v>435</v>
      </c>
      <c r="B149" s="71" t="s">
        <v>260</v>
      </c>
      <c r="C149" s="89" t="s">
        <v>563</v>
      </c>
      <c r="D149">
        <f>VLOOKUP(B149,'Gruppo merci - Famiglia'!A:B,2,FALSE)</f>
        <v>52</v>
      </c>
    </row>
    <row r="150" spans="1:4" x14ac:dyDescent="0.3">
      <c r="A150" s="71" t="s">
        <v>436</v>
      </c>
      <c r="B150" s="71" t="s">
        <v>238</v>
      </c>
      <c r="C150" s="71" t="s">
        <v>564</v>
      </c>
      <c r="D150">
        <f>VLOOKUP(B150,'Gruppo merci - Famiglia'!A:B,2,FALSE)</f>
        <v>31</v>
      </c>
    </row>
    <row r="151" spans="1:4" x14ac:dyDescent="0.3">
      <c r="A151" s="71" t="s">
        <v>189</v>
      </c>
      <c r="B151" s="71" t="s">
        <v>255</v>
      </c>
      <c r="C151" s="71" t="s">
        <v>646</v>
      </c>
      <c r="D151">
        <f>VLOOKUP(B151,'Gruppo merci - Famiglia'!A:B,2,FALSE)</f>
        <v>11</v>
      </c>
    </row>
    <row r="152" spans="1:4" x14ac:dyDescent="0.3">
      <c r="A152" s="71" t="s">
        <v>437</v>
      </c>
      <c r="B152" s="71" t="s">
        <v>255</v>
      </c>
      <c r="C152" s="71" t="s">
        <v>565</v>
      </c>
      <c r="D152">
        <f>VLOOKUP(B152,'Gruppo merci - Famiglia'!A:B,2,FALSE)</f>
        <v>11</v>
      </c>
    </row>
    <row r="153" spans="1:4" x14ac:dyDescent="0.3">
      <c r="A153" s="71" t="s">
        <v>438</v>
      </c>
      <c r="B153" s="71" t="s">
        <v>255</v>
      </c>
      <c r="C153" s="71" t="s">
        <v>566</v>
      </c>
      <c r="D153">
        <f>VLOOKUP(B153,'Gruppo merci - Famiglia'!A:B,2,FALSE)</f>
        <v>11</v>
      </c>
    </row>
    <row r="154" spans="1:4" x14ac:dyDescent="0.3">
      <c r="A154" s="71" t="s">
        <v>190</v>
      </c>
      <c r="B154" s="71" t="s">
        <v>254</v>
      </c>
      <c r="C154" s="71" t="s">
        <v>324</v>
      </c>
      <c r="D154">
        <f>VLOOKUP(B154,'Gruppo merci - Famiglia'!A:B,2,FALSE)</f>
        <v>51</v>
      </c>
    </row>
    <row r="155" spans="1:4" x14ac:dyDescent="0.3">
      <c r="A155" s="71" t="s">
        <v>439</v>
      </c>
      <c r="B155" s="71" t="s">
        <v>254</v>
      </c>
      <c r="C155" s="71" t="s">
        <v>567</v>
      </c>
      <c r="D155">
        <f>VLOOKUP(B155,'Gruppo merci - Famiglia'!A:B,2,FALSE)</f>
        <v>51</v>
      </c>
    </row>
    <row r="156" spans="1:4" x14ac:dyDescent="0.3">
      <c r="A156" s="71" t="s">
        <v>440</v>
      </c>
      <c r="B156" s="71" t="s">
        <v>255</v>
      </c>
      <c r="C156" s="71" t="s">
        <v>568</v>
      </c>
      <c r="D156">
        <f>VLOOKUP(B156,'Gruppo merci - Famiglia'!A:B,2,FALSE)</f>
        <v>11</v>
      </c>
    </row>
    <row r="157" spans="1:4" x14ac:dyDescent="0.3">
      <c r="A157" s="71" t="s">
        <v>441</v>
      </c>
      <c r="B157" s="71" t="s">
        <v>254</v>
      </c>
      <c r="C157" s="71" t="s">
        <v>569</v>
      </c>
      <c r="D157">
        <f>VLOOKUP(B157,'Gruppo merci - Famiglia'!A:B,2,FALSE)</f>
        <v>51</v>
      </c>
    </row>
    <row r="158" spans="1:4" x14ac:dyDescent="0.3">
      <c r="A158" s="71" t="s">
        <v>442</v>
      </c>
      <c r="B158" s="71" t="s">
        <v>367</v>
      </c>
      <c r="C158" s="71" t="s">
        <v>570</v>
      </c>
      <c r="D158">
        <f>VLOOKUP(B158,'Gruppo merci - Famiglia'!A:B,2,FALSE)</f>
        <v>35</v>
      </c>
    </row>
    <row r="159" spans="1:4" x14ac:dyDescent="0.3">
      <c r="A159" s="71" t="s">
        <v>443</v>
      </c>
      <c r="B159" s="71" t="s">
        <v>232</v>
      </c>
      <c r="C159" s="71" t="s">
        <v>571</v>
      </c>
      <c r="D159">
        <f>VLOOKUP(B159,'Gruppo merci - Famiglia'!A:B,2,FALSE)</f>
        <v>12</v>
      </c>
    </row>
    <row r="160" spans="1:4" x14ac:dyDescent="0.3">
      <c r="A160" s="71" t="s">
        <v>444</v>
      </c>
      <c r="B160" s="71" t="s">
        <v>368</v>
      </c>
      <c r="C160" s="71" t="s">
        <v>647</v>
      </c>
      <c r="D160">
        <f>VLOOKUP(B160,'Gruppo merci - Famiglia'!A:B,2,FALSE)</f>
        <v>66</v>
      </c>
    </row>
    <row r="161" spans="1:4" x14ac:dyDescent="0.3">
      <c r="A161" s="71" t="s">
        <v>328</v>
      </c>
      <c r="B161" s="71" t="s">
        <v>358</v>
      </c>
      <c r="C161" s="71" t="s">
        <v>648</v>
      </c>
      <c r="D161">
        <f>VLOOKUP(B161,'Gruppo merci - Famiglia'!A:B,2,FALSE)</f>
        <v>65</v>
      </c>
    </row>
    <row r="162" spans="1:4" x14ac:dyDescent="0.3">
      <c r="A162" s="71" t="s">
        <v>330</v>
      </c>
      <c r="B162" s="53" t="s">
        <v>371</v>
      </c>
      <c r="C162" s="71" t="s">
        <v>649</v>
      </c>
      <c r="D162">
        <f>VLOOKUP(B162,'Gruppo merci - Famiglia'!A:B,2,FALSE)</f>
        <v>59</v>
      </c>
    </row>
    <row r="163" spans="1:4" x14ac:dyDescent="0.3">
      <c r="A163" s="71" t="s">
        <v>214</v>
      </c>
      <c r="B163" s="53" t="s">
        <v>267</v>
      </c>
      <c r="C163" s="71" t="s">
        <v>650</v>
      </c>
      <c r="D163">
        <f>VLOOKUP(B163,'Gruppo merci - Famiglia'!A:B,2,FALSE)</f>
        <v>60</v>
      </c>
    </row>
    <row r="164" spans="1:4" x14ac:dyDescent="0.3">
      <c r="A164" s="71" t="s">
        <v>333</v>
      </c>
      <c r="B164" s="53" t="s">
        <v>369</v>
      </c>
      <c r="C164" s="71" t="s">
        <v>651</v>
      </c>
      <c r="D164">
        <f>VLOOKUP(B164,'Gruppo merci - Famiglia'!A:B,2,FALSE)</f>
        <v>55</v>
      </c>
    </row>
    <row r="165" spans="1:4" x14ac:dyDescent="0.3">
      <c r="A165" s="71" t="s">
        <v>191</v>
      </c>
      <c r="B165" s="71" t="s">
        <v>256</v>
      </c>
      <c r="C165" s="71" t="s">
        <v>652</v>
      </c>
      <c r="D165">
        <f>VLOOKUP(B165,'Gruppo merci - Famiglia'!A:B,2,FALSE)</f>
        <v>61</v>
      </c>
    </row>
    <row r="166" spans="1:4" x14ac:dyDescent="0.3">
      <c r="A166" s="71" t="s">
        <v>221</v>
      </c>
      <c r="B166" s="53" t="s">
        <v>269</v>
      </c>
      <c r="C166" s="71" t="s">
        <v>653</v>
      </c>
      <c r="D166">
        <f>VLOOKUP(B166,'Gruppo merci - Famiglia'!A:B,2,FALSE)</f>
        <v>56</v>
      </c>
    </row>
    <row r="167" spans="1:4" x14ac:dyDescent="0.3">
      <c r="A167" s="71" t="s">
        <v>204</v>
      </c>
      <c r="B167" s="71" t="s">
        <v>261</v>
      </c>
      <c r="C167" s="71" t="s">
        <v>654</v>
      </c>
      <c r="D167">
        <f>VLOOKUP(B167,'Gruppo merci - Famiglia'!A:B,2,FALSE)</f>
        <v>62</v>
      </c>
    </row>
    <row r="168" spans="1:4" x14ac:dyDescent="0.3">
      <c r="A168" s="71" t="s">
        <v>338</v>
      </c>
      <c r="B168" s="71" t="s">
        <v>360</v>
      </c>
      <c r="C168" s="71" t="s">
        <v>655</v>
      </c>
      <c r="D168">
        <f>VLOOKUP(B168,'Gruppo merci - Famiglia'!A:B,2,FALSE)</f>
        <v>63</v>
      </c>
    </row>
    <row r="169" spans="1:4" x14ac:dyDescent="0.3">
      <c r="A169" s="71" t="s">
        <v>192</v>
      </c>
      <c r="B169" s="53" t="s">
        <v>257</v>
      </c>
      <c r="C169" s="71" t="s">
        <v>340</v>
      </c>
      <c r="D169">
        <f>VLOOKUP(B169,'Gruppo merci - Famiglia'!A:B,2,FALSE)</f>
        <v>57</v>
      </c>
    </row>
    <row r="170" spans="1:4" x14ac:dyDescent="0.3">
      <c r="A170" s="71" t="s">
        <v>342</v>
      </c>
      <c r="B170" s="53" t="s">
        <v>370</v>
      </c>
      <c r="C170" s="71" t="s">
        <v>572</v>
      </c>
      <c r="D170">
        <f>VLOOKUP(B170,'Gruppo merci - Famiglia'!A:B,2,FALSE)</f>
        <v>58</v>
      </c>
    </row>
    <row r="171" spans="1:4" x14ac:dyDescent="0.3">
      <c r="A171" s="71" t="s">
        <v>193</v>
      </c>
      <c r="B171" s="71" t="s">
        <v>232</v>
      </c>
      <c r="C171" s="71" t="s">
        <v>573</v>
      </c>
      <c r="D171">
        <f>VLOOKUP(B171,'Gruppo merci - Famiglia'!A:B,2,FALSE)</f>
        <v>12</v>
      </c>
    </row>
    <row r="172" spans="1:4" x14ac:dyDescent="0.3">
      <c r="A172" s="71" t="s">
        <v>147</v>
      </c>
      <c r="B172" s="71" t="s">
        <v>234</v>
      </c>
      <c r="C172" s="101" t="s">
        <v>454</v>
      </c>
      <c r="D172">
        <f>VLOOKUP(B172,'Gruppo merci - Famiglia'!A:B,2,FALSE)</f>
        <v>14</v>
      </c>
    </row>
    <row r="173" spans="1:4" x14ac:dyDescent="0.3">
      <c r="A173" s="71" t="s">
        <v>445</v>
      </c>
      <c r="B173" s="71" t="s">
        <v>250</v>
      </c>
      <c r="C173" s="59" t="s">
        <v>455</v>
      </c>
      <c r="D173">
        <f>VLOOKUP(B173,'Gruppo merci - Famiglia'!A:B,2,FALSE)</f>
        <v>19</v>
      </c>
    </row>
    <row r="174" spans="1:4" x14ac:dyDescent="0.3">
      <c r="A174" s="71" t="s">
        <v>184</v>
      </c>
      <c r="B174" s="71" t="s">
        <v>248</v>
      </c>
      <c r="C174" s="59" t="s">
        <v>557</v>
      </c>
      <c r="D174">
        <f>VLOOKUP(B174,'Gruppo merci - Famiglia'!A:B,2,FALSE)</f>
        <v>14</v>
      </c>
    </row>
    <row r="175" spans="1:4" x14ac:dyDescent="0.3">
      <c r="A175" s="71" t="s">
        <v>446</v>
      </c>
      <c r="B175" s="71" t="s">
        <v>250</v>
      </c>
      <c r="C175" s="59" t="s">
        <v>656</v>
      </c>
      <c r="D175">
        <f>VLOOKUP(B175,'Gruppo merci - Famiglia'!A:B,2,FALSE)</f>
        <v>19</v>
      </c>
    </row>
    <row r="176" spans="1:4" x14ac:dyDescent="0.3">
      <c r="A176" s="59" t="s">
        <v>447</v>
      </c>
      <c r="B176" s="71" t="s">
        <v>250</v>
      </c>
      <c r="C176" s="59" t="s">
        <v>455</v>
      </c>
      <c r="D176">
        <f>VLOOKUP(B176,'Gruppo merci - Famiglia'!A:B,2,FALSE)</f>
        <v>19</v>
      </c>
    </row>
  </sheetData>
  <autoFilter ref="A1:D176" xr:uid="{97F34A80-9576-4744-B65E-F94F1C9DCC8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37E2-8AE6-4ED3-B256-35A0279CB379}">
  <dimension ref="A1:B79"/>
  <sheetViews>
    <sheetView workbookViewId="0">
      <selection activeCell="L36" sqref="L36"/>
    </sheetView>
  </sheetViews>
  <sheetFormatPr defaultRowHeight="14.4" x14ac:dyDescent="0.3"/>
  <sheetData>
    <row r="1" spans="1:2" x14ac:dyDescent="0.3">
      <c r="A1" s="69" t="s">
        <v>363</v>
      </c>
      <c r="B1" s="69" t="s">
        <v>364</v>
      </c>
    </row>
    <row r="2" spans="1:2" x14ac:dyDescent="0.3">
      <c r="A2" s="71" t="s">
        <v>263</v>
      </c>
      <c r="B2" s="70">
        <v>2</v>
      </c>
    </row>
    <row r="3" spans="1:2" x14ac:dyDescent="0.3">
      <c r="A3" s="71" t="s">
        <v>263</v>
      </c>
      <c r="B3" s="70">
        <v>2</v>
      </c>
    </row>
    <row r="4" spans="1:2" x14ac:dyDescent="0.3">
      <c r="A4" s="71" t="s">
        <v>270</v>
      </c>
      <c r="B4" s="70">
        <v>2</v>
      </c>
    </row>
    <row r="5" spans="1:2" x14ac:dyDescent="0.3">
      <c r="A5" s="71" t="s">
        <v>270</v>
      </c>
      <c r="B5" s="70">
        <v>2</v>
      </c>
    </row>
    <row r="6" spans="1:2" x14ac:dyDescent="0.3">
      <c r="A6" s="71" t="s">
        <v>262</v>
      </c>
      <c r="B6" s="70">
        <v>5</v>
      </c>
    </row>
    <row r="7" spans="1:2" x14ac:dyDescent="0.3">
      <c r="A7" s="71" t="s">
        <v>271</v>
      </c>
      <c r="B7" s="70">
        <v>3</v>
      </c>
    </row>
    <row r="8" spans="1:2" x14ac:dyDescent="0.3">
      <c r="A8" s="71" t="s">
        <v>271</v>
      </c>
      <c r="B8" s="70">
        <v>3</v>
      </c>
    </row>
    <row r="9" spans="1:2" x14ac:dyDescent="0.3">
      <c r="A9" s="71" t="s">
        <v>242</v>
      </c>
      <c r="B9" s="70">
        <v>4</v>
      </c>
    </row>
    <row r="10" spans="1:2" x14ac:dyDescent="0.3">
      <c r="A10" s="71" t="s">
        <v>243</v>
      </c>
      <c r="B10" s="70">
        <v>4</v>
      </c>
    </row>
    <row r="11" spans="1:2" x14ac:dyDescent="0.3">
      <c r="A11" s="71" t="s">
        <v>243</v>
      </c>
      <c r="B11" s="70">
        <v>4</v>
      </c>
    </row>
    <row r="12" spans="1:2" x14ac:dyDescent="0.3">
      <c r="A12" s="45" t="s">
        <v>264</v>
      </c>
      <c r="B12" s="76">
        <v>7</v>
      </c>
    </row>
    <row r="13" spans="1:2" x14ac:dyDescent="0.3">
      <c r="A13" s="45" t="s">
        <v>365</v>
      </c>
      <c r="B13" s="76">
        <v>8</v>
      </c>
    </row>
    <row r="14" spans="1:2" x14ac:dyDescent="0.3">
      <c r="A14" s="71" t="s">
        <v>354</v>
      </c>
      <c r="B14" s="70">
        <v>6</v>
      </c>
    </row>
    <row r="15" spans="1:2" x14ac:dyDescent="0.3">
      <c r="A15" s="71" t="s">
        <v>355</v>
      </c>
      <c r="B15" s="70">
        <v>6</v>
      </c>
    </row>
    <row r="16" spans="1:2" x14ac:dyDescent="0.3">
      <c r="A16" s="71" t="s">
        <v>246</v>
      </c>
      <c r="B16" s="70">
        <v>2</v>
      </c>
    </row>
    <row r="17" spans="1:2" x14ac:dyDescent="0.3">
      <c r="A17" s="71" t="s">
        <v>246</v>
      </c>
      <c r="B17" s="70">
        <v>2</v>
      </c>
    </row>
    <row r="18" spans="1:2" x14ac:dyDescent="0.3">
      <c r="A18" s="71" t="s">
        <v>244</v>
      </c>
      <c r="B18" s="70">
        <v>2</v>
      </c>
    </row>
    <row r="19" spans="1:2" x14ac:dyDescent="0.3">
      <c r="A19" s="71" t="s">
        <v>244</v>
      </c>
      <c r="B19" s="70">
        <v>2</v>
      </c>
    </row>
    <row r="20" spans="1:2" x14ac:dyDescent="0.3">
      <c r="A20" s="71" t="s">
        <v>245</v>
      </c>
      <c r="B20" s="70">
        <v>3</v>
      </c>
    </row>
    <row r="21" spans="1:2" x14ac:dyDescent="0.3">
      <c r="A21" s="71" t="s">
        <v>245</v>
      </c>
      <c r="B21" s="70">
        <v>3</v>
      </c>
    </row>
    <row r="22" spans="1:2" x14ac:dyDescent="0.3">
      <c r="A22" s="71" t="s">
        <v>247</v>
      </c>
      <c r="B22" s="70">
        <v>4</v>
      </c>
    </row>
    <row r="23" spans="1:2" x14ac:dyDescent="0.3">
      <c r="A23" s="71" t="s">
        <v>265</v>
      </c>
      <c r="B23" s="70">
        <v>4</v>
      </c>
    </row>
    <row r="24" spans="1:2" x14ac:dyDescent="0.3">
      <c r="A24" s="71" t="s">
        <v>353</v>
      </c>
      <c r="B24" s="70">
        <v>12</v>
      </c>
    </row>
    <row r="25" spans="1:2" x14ac:dyDescent="0.3">
      <c r="A25" s="71" t="s">
        <v>353</v>
      </c>
      <c r="B25" s="70">
        <v>12</v>
      </c>
    </row>
    <row r="26" spans="1:2" x14ac:dyDescent="0.3">
      <c r="A26" s="71" t="s">
        <v>236</v>
      </c>
      <c r="B26" s="70">
        <v>20</v>
      </c>
    </row>
    <row r="27" spans="1:2" x14ac:dyDescent="0.3">
      <c r="A27" s="71" t="s">
        <v>236</v>
      </c>
      <c r="B27" s="70">
        <v>20</v>
      </c>
    </row>
    <row r="28" spans="1:2" x14ac:dyDescent="0.3">
      <c r="A28" s="71" t="s">
        <v>232</v>
      </c>
      <c r="B28" s="70">
        <v>12</v>
      </c>
    </row>
    <row r="29" spans="1:2" x14ac:dyDescent="0.3">
      <c r="A29" s="71" t="s">
        <v>232</v>
      </c>
      <c r="B29" s="70">
        <v>12</v>
      </c>
    </row>
    <row r="30" spans="1:2" x14ac:dyDescent="0.3">
      <c r="A30" s="71" t="s">
        <v>356</v>
      </c>
      <c r="B30" s="70">
        <v>16</v>
      </c>
    </row>
    <row r="31" spans="1:2" x14ac:dyDescent="0.3">
      <c r="A31" s="71" t="s">
        <v>356</v>
      </c>
      <c r="B31" s="70">
        <v>16</v>
      </c>
    </row>
    <row r="32" spans="1:2" x14ac:dyDescent="0.3">
      <c r="A32" s="45" t="s">
        <v>249</v>
      </c>
      <c r="B32" s="76">
        <v>17</v>
      </c>
    </row>
    <row r="33" spans="1:2" x14ac:dyDescent="0.3">
      <c r="A33" s="45" t="s">
        <v>366</v>
      </c>
      <c r="B33" s="76">
        <v>18</v>
      </c>
    </row>
    <row r="34" spans="1:2" x14ac:dyDescent="0.3">
      <c r="A34" s="71" t="s">
        <v>235</v>
      </c>
      <c r="B34" s="70">
        <v>15</v>
      </c>
    </row>
    <row r="35" spans="1:2" x14ac:dyDescent="0.3">
      <c r="A35" s="71" t="s">
        <v>235</v>
      </c>
      <c r="B35" s="70">
        <v>15</v>
      </c>
    </row>
    <row r="36" spans="1:2" x14ac:dyDescent="0.3">
      <c r="A36" s="71" t="s">
        <v>233</v>
      </c>
      <c r="B36" s="70">
        <v>13</v>
      </c>
    </row>
    <row r="37" spans="1:2" x14ac:dyDescent="0.3">
      <c r="A37" s="71" t="s">
        <v>233</v>
      </c>
      <c r="B37" s="70">
        <v>13</v>
      </c>
    </row>
    <row r="38" spans="1:2" x14ac:dyDescent="0.3">
      <c r="A38" s="71" t="s">
        <v>248</v>
      </c>
      <c r="B38" s="70">
        <v>14</v>
      </c>
    </row>
    <row r="39" spans="1:2" x14ac:dyDescent="0.3">
      <c r="A39" s="71" t="s">
        <v>234</v>
      </c>
      <c r="B39" s="70">
        <v>14</v>
      </c>
    </row>
    <row r="40" spans="1:2" x14ac:dyDescent="0.3">
      <c r="A40" s="71" t="s">
        <v>234</v>
      </c>
      <c r="B40" s="70">
        <v>14</v>
      </c>
    </row>
    <row r="41" spans="1:2" x14ac:dyDescent="0.3">
      <c r="A41" s="71" t="s">
        <v>255</v>
      </c>
      <c r="B41" s="70">
        <v>11</v>
      </c>
    </row>
    <row r="42" spans="1:2" x14ac:dyDescent="0.3">
      <c r="A42" s="71" t="s">
        <v>255</v>
      </c>
      <c r="B42" s="70">
        <v>11</v>
      </c>
    </row>
    <row r="43" spans="1:2" x14ac:dyDescent="0.3">
      <c r="A43" s="71" t="s">
        <v>237</v>
      </c>
      <c r="B43" s="70">
        <v>31</v>
      </c>
    </row>
    <row r="44" spans="1:2" x14ac:dyDescent="0.3">
      <c r="A44" s="71" t="s">
        <v>238</v>
      </c>
      <c r="B44" s="70">
        <v>31</v>
      </c>
    </row>
    <row r="45" spans="1:2" x14ac:dyDescent="0.3">
      <c r="A45" s="71" t="s">
        <v>238</v>
      </c>
      <c r="B45" s="70">
        <v>31</v>
      </c>
    </row>
    <row r="46" spans="1:2" x14ac:dyDescent="0.3">
      <c r="A46" s="71" t="s">
        <v>240</v>
      </c>
      <c r="B46" s="70">
        <v>35</v>
      </c>
    </row>
    <row r="47" spans="1:2" x14ac:dyDescent="0.3">
      <c r="A47" s="71" t="s">
        <v>367</v>
      </c>
      <c r="B47" s="70">
        <v>35</v>
      </c>
    </row>
    <row r="48" spans="1:2" x14ac:dyDescent="0.3">
      <c r="A48" s="71" t="s">
        <v>258</v>
      </c>
      <c r="B48" s="70">
        <v>41</v>
      </c>
    </row>
    <row r="49" spans="1:2" x14ac:dyDescent="0.3">
      <c r="A49" s="71" t="s">
        <v>258</v>
      </c>
      <c r="B49" s="70">
        <v>41</v>
      </c>
    </row>
    <row r="50" spans="1:2" x14ac:dyDescent="0.3">
      <c r="A50" s="71" t="s">
        <v>241</v>
      </c>
      <c r="B50" s="70">
        <v>41</v>
      </c>
    </row>
    <row r="51" spans="1:2" x14ac:dyDescent="0.3">
      <c r="A51" s="71" t="s">
        <v>251</v>
      </c>
      <c r="B51" s="70">
        <v>42</v>
      </c>
    </row>
    <row r="52" spans="1:2" x14ac:dyDescent="0.3">
      <c r="A52" s="71" t="s">
        <v>251</v>
      </c>
      <c r="B52" s="70">
        <v>42</v>
      </c>
    </row>
    <row r="53" spans="1:2" x14ac:dyDescent="0.3">
      <c r="A53" s="71" t="s">
        <v>253</v>
      </c>
      <c r="B53" s="70">
        <v>42</v>
      </c>
    </row>
    <row r="54" spans="1:2" x14ac:dyDescent="0.3">
      <c r="A54" s="71" t="s">
        <v>253</v>
      </c>
      <c r="B54" s="70">
        <v>42</v>
      </c>
    </row>
    <row r="55" spans="1:2" x14ac:dyDescent="0.3">
      <c r="A55" s="71" t="s">
        <v>357</v>
      </c>
      <c r="B55" s="75">
        <v>43</v>
      </c>
    </row>
    <row r="56" spans="1:2" x14ac:dyDescent="0.3">
      <c r="A56" s="71" t="s">
        <v>254</v>
      </c>
      <c r="B56" s="74">
        <v>51</v>
      </c>
    </row>
    <row r="57" spans="1:2" x14ac:dyDescent="0.3">
      <c r="A57" s="71" t="s">
        <v>254</v>
      </c>
      <c r="B57" s="74">
        <v>51</v>
      </c>
    </row>
    <row r="58" spans="1:2" x14ac:dyDescent="0.3">
      <c r="A58" s="71" t="s">
        <v>260</v>
      </c>
      <c r="B58" s="70">
        <v>52</v>
      </c>
    </row>
    <row r="59" spans="1:2" x14ac:dyDescent="0.3">
      <c r="A59" s="71" t="s">
        <v>260</v>
      </c>
      <c r="B59" s="70">
        <v>52</v>
      </c>
    </row>
    <row r="60" spans="1:2" x14ac:dyDescent="0.3">
      <c r="A60" s="72" t="s">
        <v>266</v>
      </c>
      <c r="B60" s="73">
        <v>14</v>
      </c>
    </row>
    <row r="61" spans="1:2" x14ac:dyDescent="0.3">
      <c r="A61" s="71" t="s">
        <v>252</v>
      </c>
      <c r="B61" s="70">
        <v>1</v>
      </c>
    </row>
    <row r="62" spans="1:2" x14ac:dyDescent="0.3">
      <c r="A62" s="71" t="s">
        <v>252</v>
      </c>
      <c r="B62" s="70">
        <v>1</v>
      </c>
    </row>
    <row r="63" spans="1:2" x14ac:dyDescent="0.3">
      <c r="A63" s="71" t="s">
        <v>256</v>
      </c>
      <c r="B63" s="70">
        <v>61</v>
      </c>
    </row>
    <row r="64" spans="1:2" x14ac:dyDescent="0.3">
      <c r="A64" s="71" t="s">
        <v>261</v>
      </c>
      <c r="B64" s="74">
        <v>62</v>
      </c>
    </row>
    <row r="65" spans="1:2" x14ac:dyDescent="0.3">
      <c r="A65" s="71" t="s">
        <v>360</v>
      </c>
      <c r="B65" s="70">
        <v>63</v>
      </c>
    </row>
    <row r="66" spans="1:2" x14ac:dyDescent="0.3">
      <c r="A66" s="71" t="s">
        <v>358</v>
      </c>
      <c r="B66" s="70">
        <v>65</v>
      </c>
    </row>
    <row r="67" spans="1:2" x14ac:dyDescent="0.3">
      <c r="A67" s="71" t="s">
        <v>359</v>
      </c>
      <c r="B67" s="74">
        <v>64</v>
      </c>
    </row>
    <row r="68" spans="1:2" x14ac:dyDescent="0.3">
      <c r="A68" s="71" t="s">
        <v>267</v>
      </c>
      <c r="B68" s="74">
        <v>60</v>
      </c>
    </row>
    <row r="69" spans="1:2" x14ac:dyDescent="0.3">
      <c r="A69" s="71" t="s">
        <v>368</v>
      </c>
      <c r="B69" s="74">
        <v>66</v>
      </c>
    </row>
    <row r="70" spans="1:2" x14ac:dyDescent="0.3">
      <c r="A70" s="71" t="s">
        <v>239</v>
      </c>
      <c r="B70" s="70">
        <v>71</v>
      </c>
    </row>
    <row r="71" spans="1:2" x14ac:dyDescent="0.3">
      <c r="A71" s="77" t="s">
        <v>369</v>
      </c>
      <c r="B71" s="70">
        <v>55</v>
      </c>
    </row>
    <row r="72" spans="1:2" x14ac:dyDescent="0.3">
      <c r="A72" s="77" t="s">
        <v>269</v>
      </c>
      <c r="B72" s="70">
        <v>56</v>
      </c>
    </row>
    <row r="73" spans="1:2" x14ac:dyDescent="0.3">
      <c r="A73" s="77" t="s">
        <v>257</v>
      </c>
      <c r="B73" s="70">
        <v>57</v>
      </c>
    </row>
    <row r="74" spans="1:2" x14ac:dyDescent="0.3">
      <c r="A74" s="77" t="s">
        <v>370</v>
      </c>
      <c r="B74" s="70">
        <v>58</v>
      </c>
    </row>
    <row r="75" spans="1:2" x14ac:dyDescent="0.3">
      <c r="A75" s="77" t="s">
        <v>371</v>
      </c>
      <c r="B75" s="70">
        <v>59</v>
      </c>
    </row>
    <row r="76" spans="1:2" x14ac:dyDescent="0.3">
      <c r="A76" s="71" t="s">
        <v>259</v>
      </c>
      <c r="B76" s="70">
        <v>72</v>
      </c>
    </row>
    <row r="77" spans="1:2" x14ac:dyDescent="0.3">
      <c r="A77" s="71" t="s">
        <v>268</v>
      </c>
      <c r="B77" s="70">
        <v>9</v>
      </c>
    </row>
    <row r="78" spans="1:2" x14ac:dyDescent="0.3">
      <c r="A78" s="71" t="s">
        <v>250</v>
      </c>
      <c r="B78" s="70">
        <v>19</v>
      </c>
    </row>
    <row r="79" spans="1:2" x14ac:dyDescent="0.3">
      <c r="A79" s="71" t="s">
        <v>234</v>
      </c>
      <c r="B79" s="70">
        <v>14</v>
      </c>
    </row>
  </sheetData>
  <autoFilter ref="A1:B79" xr:uid="{727537E2-8AE6-4ED3-B256-35A0279CB3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A785-7FD4-4B12-911B-5DD2179B010F}">
  <dimension ref="A3:E15"/>
  <sheetViews>
    <sheetView workbookViewId="0">
      <selection activeCell="F9" sqref="F9"/>
    </sheetView>
  </sheetViews>
  <sheetFormatPr defaultRowHeight="14.4" x14ac:dyDescent="0.3"/>
  <cols>
    <col min="1" max="1" width="17.77734375" bestFit="1" customWidth="1"/>
    <col min="2" max="2" width="17.6640625" bestFit="1" customWidth="1"/>
    <col min="5" max="5" width="12.5546875" bestFit="1" customWidth="1"/>
  </cols>
  <sheetData>
    <row r="3" spans="1:5" x14ac:dyDescent="0.3">
      <c r="A3" s="114" t="s">
        <v>599</v>
      </c>
      <c r="B3" s="1" t="s">
        <v>704</v>
      </c>
    </row>
    <row r="4" spans="1:5" x14ac:dyDescent="0.3">
      <c r="A4" s="115">
        <v>2</v>
      </c>
      <c r="B4" s="1">
        <v>5798032.2999999989</v>
      </c>
      <c r="D4" s="126" t="s">
        <v>52</v>
      </c>
      <c r="E4" s="1">
        <v>5798032.2999999989</v>
      </c>
    </row>
    <row r="5" spans="1:5" x14ac:dyDescent="0.3">
      <c r="A5" s="115">
        <v>7</v>
      </c>
      <c r="B5" s="1">
        <v>34993167</v>
      </c>
      <c r="D5" s="126" t="s">
        <v>67</v>
      </c>
      <c r="E5" s="1">
        <v>34993167</v>
      </c>
    </row>
    <row r="6" spans="1:5" x14ac:dyDescent="0.3">
      <c r="A6" s="115">
        <v>8</v>
      </c>
      <c r="B6" s="1">
        <v>7480845.2999999998</v>
      </c>
      <c r="D6" s="126" t="s">
        <v>72</v>
      </c>
      <c r="E6" s="1">
        <v>7480845.2999999998</v>
      </c>
    </row>
    <row r="7" spans="1:5" x14ac:dyDescent="0.3">
      <c r="A7" s="115">
        <v>9</v>
      </c>
      <c r="B7" s="1">
        <v>93250827.700000003</v>
      </c>
      <c r="D7" s="126" t="s">
        <v>77</v>
      </c>
      <c r="E7" s="1">
        <v>93250827.700000003</v>
      </c>
    </row>
    <row r="8" spans="1:5" x14ac:dyDescent="0.3">
      <c r="A8" s="115">
        <v>14</v>
      </c>
      <c r="B8" s="1">
        <v>3751759.6</v>
      </c>
      <c r="D8" s="127">
        <v>14</v>
      </c>
      <c r="E8" s="1">
        <v>3751759.6</v>
      </c>
    </row>
    <row r="9" spans="1:5" x14ac:dyDescent="0.3">
      <c r="A9" s="115">
        <v>15</v>
      </c>
      <c r="B9" s="1">
        <v>1358532.7</v>
      </c>
      <c r="D9" s="128">
        <v>15</v>
      </c>
      <c r="E9" s="1">
        <v>1358532.7</v>
      </c>
    </row>
    <row r="10" spans="1:5" x14ac:dyDescent="0.3">
      <c r="A10" s="115">
        <v>18</v>
      </c>
      <c r="B10" s="1">
        <v>200887.2</v>
      </c>
      <c r="D10" s="128">
        <v>18</v>
      </c>
      <c r="E10" s="1">
        <v>200887.2</v>
      </c>
    </row>
    <row r="11" spans="1:5" x14ac:dyDescent="0.3">
      <c r="A11" s="115">
        <v>19</v>
      </c>
      <c r="B11" s="1">
        <v>1570139.9</v>
      </c>
      <c r="D11" s="128">
        <v>19</v>
      </c>
      <c r="E11" s="1">
        <v>1570139.9</v>
      </c>
    </row>
    <row r="12" spans="1:5" x14ac:dyDescent="0.3">
      <c r="A12" s="115">
        <v>28</v>
      </c>
      <c r="B12" s="1">
        <v>5013209.2</v>
      </c>
      <c r="D12" s="128">
        <v>28</v>
      </c>
      <c r="E12" s="1">
        <v>5013209.2</v>
      </c>
    </row>
    <row r="13" spans="1:5" x14ac:dyDescent="0.3">
      <c r="A13" s="115">
        <v>38</v>
      </c>
      <c r="B13" s="1">
        <v>285859.09999999998</v>
      </c>
      <c r="D13" s="128">
        <v>38</v>
      </c>
      <c r="E13" s="1">
        <v>285859.09999999998</v>
      </c>
    </row>
    <row r="14" spans="1:5" x14ac:dyDescent="0.3">
      <c r="A14" s="115" t="s">
        <v>703</v>
      </c>
      <c r="B14" s="1"/>
    </row>
    <row r="15" spans="1:5" x14ac:dyDescent="0.3">
      <c r="A15" s="115" t="s">
        <v>600</v>
      </c>
      <c r="B15" s="1">
        <v>153703259.99999997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A9CA-4D43-405B-BADD-E4F46F563F8D}">
  <sheetPr>
    <tabColor rgb="FF92D050"/>
  </sheetPr>
  <dimension ref="A1:F696"/>
  <sheetViews>
    <sheetView workbookViewId="0">
      <selection activeCell="J693" sqref="J693"/>
    </sheetView>
  </sheetViews>
  <sheetFormatPr defaultRowHeight="14.4" x14ac:dyDescent="0.3"/>
  <cols>
    <col min="2" max="2" width="9.77734375" bestFit="1" customWidth="1"/>
    <col min="3" max="3" width="8.77734375" bestFit="1" customWidth="1"/>
    <col min="4" max="4" width="17.21875" bestFit="1" customWidth="1"/>
    <col min="5" max="5" width="17.44140625" bestFit="1" customWidth="1"/>
    <col min="6" max="6" width="36.6640625" bestFit="1" customWidth="1"/>
  </cols>
  <sheetData>
    <row r="1" spans="1:6" x14ac:dyDescent="0.3">
      <c r="A1" s="2" t="s">
        <v>142</v>
      </c>
      <c r="B1" s="2" t="s">
        <v>143</v>
      </c>
      <c r="C1" s="46" t="s">
        <v>0</v>
      </c>
      <c r="D1" s="46" t="s">
        <v>1</v>
      </c>
      <c r="E1" s="16" t="s">
        <v>598</v>
      </c>
      <c r="F1" t="s">
        <v>597</v>
      </c>
    </row>
    <row r="2" spans="1:6" x14ac:dyDescent="0.3">
      <c r="A2" s="61" t="s">
        <v>144</v>
      </c>
      <c r="B2" s="62" t="s">
        <v>232</v>
      </c>
      <c r="C2" s="56">
        <v>12</v>
      </c>
      <c r="D2" s="3">
        <v>-5380</v>
      </c>
      <c r="E2" s="79"/>
      <c r="F2">
        <f>VLOOKUP(C2,'Analisi chimica IN'!C:C,1,FALSE)</f>
        <v>12</v>
      </c>
    </row>
    <row r="3" spans="1:6" x14ac:dyDescent="0.3">
      <c r="A3" s="61" t="s">
        <v>145</v>
      </c>
      <c r="B3" s="62" t="s">
        <v>233</v>
      </c>
      <c r="C3" s="56">
        <v>13</v>
      </c>
      <c r="D3" s="3">
        <v>-8846</v>
      </c>
      <c r="E3" s="79"/>
      <c r="F3">
        <f>VLOOKUP(C3,'Analisi chimica IN'!C:C,1,FALSE)</f>
        <v>13</v>
      </c>
    </row>
    <row r="4" spans="1:6" x14ac:dyDescent="0.3">
      <c r="A4" s="61" t="s">
        <v>146</v>
      </c>
      <c r="B4" s="62" t="s">
        <v>232</v>
      </c>
      <c r="C4" s="56">
        <v>12</v>
      </c>
      <c r="D4" s="3">
        <v>-653965</v>
      </c>
      <c r="E4" s="79"/>
      <c r="F4">
        <f>VLOOKUP(C4,'Analisi chimica IN'!C:C,1,FALSE)</f>
        <v>12</v>
      </c>
    </row>
    <row r="5" spans="1:6" x14ac:dyDescent="0.3">
      <c r="A5" s="61" t="s">
        <v>147</v>
      </c>
      <c r="B5" s="62" t="s">
        <v>234</v>
      </c>
      <c r="C5" s="56">
        <v>14</v>
      </c>
      <c r="D5" s="3">
        <v>-6542</v>
      </c>
      <c r="E5" s="79"/>
      <c r="F5">
        <f>VLOOKUP(C5,'Analisi chimica IN'!C:C,1,FALSE)</f>
        <v>14</v>
      </c>
    </row>
    <row r="6" spans="1:6" x14ac:dyDescent="0.3">
      <c r="A6" s="61" t="s">
        <v>148</v>
      </c>
      <c r="B6" s="62" t="s">
        <v>235</v>
      </c>
      <c r="C6" s="56">
        <v>15</v>
      </c>
      <c r="D6" s="3">
        <v>-7392</v>
      </c>
      <c r="E6" s="79"/>
      <c r="F6">
        <f>VLOOKUP(C6,'Analisi chimica IN'!C:C,1,FALSE)</f>
        <v>15</v>
      </c>
    </row>
    <row r="7" spans="1:6" x14ac:dyDescent="0.3">
      <c r="A7" s="61" t="s">
        <v>149</v>
      </c>
      <c r="B7" s="62" t="s">
        <v>234</v>
      </c>
      <c r="C7" s="56">
        <v>14</v>
      </c>
      <c r="D7" s="3">
        <v>-1370</v>
      </c>
      <c r="E7" s="79"/>
      <c r="F7">
        <f>VLOOKUP(C7,'Analisi chimica IN'!C:C,1,FALSE)</f>
        <v>14</v>
      </c>
    </row>
    <row r="8" spans="1:6" x14ac:dyDescent="0.3">
      <c r="A8" s="61" t="s">
        <v>150</v>
      </c>
      <c r="B8" s="62" t="s">
        <v>236</v>
      </c>
      <c r="C8" s="56">
        <v>20</v>
      </c>
      <c r="D8" s="3">
        <v>-118270</v>
      </c>
      <c r="E8" s="78"/>
      <c r="F8">
        <f>VLOOKUP(C8,'Analisi chimica IN'!C:C,1,FALSE)</f>
        <v>20</v>
      </c>
    </row>
    <row r="9" spans="1:6" x14ac:dyDescent="0.3">
      <c r="A9" s="61" t="s">
        <v>151</v>
      </c>
      <c r="B9" s="62" t="s">
        <v>237</v>
      </c>
      <c r="C9" s="56">
        <v>31</v>
      </c>
      <c r="D9" s="3">
        <v>-748674</v>
      </c>
      <c r="E9" s="78"/>
      <c r="F9">
        <f>VLOOKUP(C9,'Analisi chimica IN'!C:C,1,FALSE)</f>
        <v>31</v>
      </c>
    </row>
    <row r="10" spans="1:6" x14ac:dyDescent="0.3">
      <c r="A10" s="61" t="s">
        <v>152</v>
      </c>
      <c r="B10" s="62" t="s">
        <v>238</v>
      </c>
      <c r="C10" s="56">
        <v>31</v>
      </c>
      <c r="D10" s="3">
        <v>-565610</v>
      </c>
      <c r="E10" s="78"/>
      <c r="F10">
        <f>VLOOKUP(C10,'Analisi chimica IN'!C:C,1,FALSE)</f>
        <v>31</v>
      </c>
    </row>
    <row r="11" spans="1:6" x14ac:dyDescent="0.3">
      <c r="A11" s="61" t="s">
        <v>153</v>
      </c>
      <c r="B11" s="62" t="s">
        <v>239</v>
      </c>
      <c r="C11" s="56">
        <v>71</v>
      </c>
      <c r="D11" s="3">
        <v>-1540</v>
      </c>
      <c r="E11" s="78"/>
      <c r="F11">
        <f>VLOOKUP(C11,'Analisi chimica IN'!C:C,1,FALSE)</f>
        <v>71</v>
      </c>
    </row>
    <row r="12" spans="1:6" x14ac:dyDescent="0.3">
      <c r="A12" s="61" t="s">
        <v>154</v>
      </c>
      <c r="B12" s="62" t="s">
        <v>240</v>
      </c>
      <c r="C12" s="56">
        <v>35</v>
      </c>
      <c r="D12" s="3">
        <v>-49610</v>
      </c>
      <c r="E12" s="78"/>
      <c r="F12">
        <f>VLOOKUP(C12,'Analisi chimica IN'!C:C,1,FALSE)</f>
        <v>35</v>
      </c>
    </row>
    <row r="13" spans="1:6" x14ac:dyDescent="0.3">
      <c r="A13" s="61" t="s">
        <v>155</v>
      </c>
      <c r="B13" s="62" t="s">
        <v>241</v>
      </c>
      <c r="C13" s="56">
        <v>41</v>
      </c>
      <c r="D13" s="3">
        <v>-747008</v>
      </c>
      <c r="E13" s="78"/>
      <c r="F13">
        <f>VLOOKUP(C13,'Analisi chimica IN'!C:C,1,FALSE)</f>
        <v>41</v>
      </c>
    </row>
    <row r="14" spans="1:6" x14ac:dyDescent="0.3">
      <c r="A14" s="61" t="s">
        <v>156</v>
      </c>
      <c r="B14" s="62" t="s">
        <v>242</v>
      </c>
      <c r="C14" s="56">
        <v>4</v>
      </c>
      <c r="D14" s="3">
        <v>-118248</v>
      </c>
      <c r="E14" s="78"/>
      <c r="F14">
        <f>VLOOKUP(C14,'Analisi chimica IN'!C:C,1,FALSE)</f>
        <v>4</v>
      </c>
    </row>
    <row r="15" spans="1:6" x14ac:dyDescent="0.3">
      <c r="A15" s="61" t="s">
        <v>157</v>
      </c>
      <c r="B15" s="62" t="s">
        <v>243</v>
      </c>
      <c r="C15" s="56">
        <v>4</v>
      </c>
      <c r="D15" s="3">
        <v>-116937</v>
      </c>
      <c r="E15" s="78"/>
      <c r="F15">
        <f>VLOOKUP(C15,'Analisi chimica IN'!C:C,1,FALSE)</f>
        <v>4</v>
      </c>
    </row>
    <row r="16" spans="1:6" x14ac:dyDescent="0.3">
      <c r="A16" s="61" t="s">
        <v>158</v>
      </c>
      <c r="B16" s="62" t="s">
        <v>243</v>
      </c>
      <c r="C16" s="56">
        <v>4</v>
      </c>
      <c r="D16" s="3">
        <v>-3314</v>
      </c>
      <c r="E16" s="78"/>
      <c r="F16">
        <f>VLOOKUP(C16,'Analisi chimica IN'!C:C,1,FALSE)</f>
        <v>4</v>
      </c>
    </row>
    <row r="17" spans="1:6" x14ac:dyDescent="0.3">
      <c r="A17" s="61" t="s">
        <v>159</v>
      </c>
      <c r="B17" s="62" t="s">
        <v>244</v>
      </c>
      <c r="C17" s="56">
        <v>2</v>
      </c>
      <c r="D17" s="3">
        <v>-6946092.7929999996</v>
      </c>
      <c r="E17" s="78"/>
      <c r="F17">
        <f>VLOOKUP(C17,'Analisi chimica IN'!C:C,1,FALSE)</f>
        <v>2</v>
      </c>
    </row>
    <row r="18" spans="1:6" x14ac:dyDescent="0.3">
      <c r="A18" s="61" t="s">
        <v>160</v>
      </c>
      <c r="B18" s="62" t="s">
        <v>245</v>
      </c>
      <c r="C18" s="56">
        <v>3</v>
      </c>
      <c r="D18" s="3">
        <v>-144615.573</v>
      </c>
      <c r="E18" s="78"/>
      <c r="F18">
        <f>VLOOKUP(C18,'Analisi chimica IN'!C:C,1,FALSE)</f>
        <v>3</v>
      </c>
    </row>
    <row r="19" spans="1:6" x14ac:dyDescent="0.3">
      <c r="A19" s="61" t="s">
        <v>161</v>
      </c>
      <c r="B19" s="62" t="s">
        <v>246</v>
      </c>
      <c r="C19" s="56">
        <v>2</v>
      </c>
      <c r="D19" s="3">
        <v>-91500.989000000001</v>
      </c>
      <c r="E19" s="78"/>
      <c r="F19">
        <f>VLOOKUP(C19,'Analisi chimica IN'!C:C,1,FALSE)</f>
        <v>2</v>
      </c>
    </row>
    <row r="20" spans="1:6" x14ac:dyDescent="0.3">
      <c r="A20" s="61" t="s">
        <v>162</v>
      </c>
      <c r="B20" s="62" t="s">
        <v>245</v>
      </c>
      <c r="C20" s="56">
        <v>3</v>
      </c>
      <c r="D20" s="3">
        <v>-42660</v>
      </c>
      <c r="E20" s="78"/>
      <c r="F20">
        <f>VLOOKUP(C20,'Analisi chimica IN'!C:C,1,FALSE)</f>
        <v>3</v>
      </c>
    </row>
    <row r="21" spans="1:6" x14ac:dyDescent="0.3">
      <c r="A21" s="61" t="s">
        <v>163</v>
      </c>
      <c r="B21" s="62" t="s">
        <v>244</v>
      </c>
      <c r="C21" s="56">
        <v>2</v>
      </c>
      <c r="D21" s="3">
        <v>-42470.2</v>
      </c>
      <c r="E21" s="78"/>
      <c r="F21">
        <f>VLOOKUP(C21,'Analisi chimica IN'!C:C,1,FALSE)</f>
        <v>2</v>
      </c>
    </row>
    <row r="22" spans="1:6" x14ac:dyDescent="0.3">
      <c r="A22" s="61" t="s">
        <v>164</v>
      </c>
      <c r="B22" s="62" t="s">
        <v>247</v>
      </c>
      <c r="C22" s="56">
        <v>4</v>
      </c>
      <c r="D22" s="3">
        <v>-960</v>
      </c>
      <c r="E22" s="78"/>
      <c r="F22">
        <f>VLOOKUP(C22,'Analisi chimica IN'!C:C,1,FALSE)</f>
        <v>4</v>
      </c>
    </row>
    <row r="23" spans="1:6" x14ac:dyDescent="0.3">
      <c r="A23" s="61" t="s">
        <v>165</v>
      </c>
      <c r="B23" s="62" t="s">
        <v>232</v>
      </c>
      <c r="C23" s="56">
        <v>12</v>
      </c>
      <c r="D23" s="3">
        <v>-35148.300000000003</v>
      </c>
      <c r="E23" s="78"/>
      <c r="F23">
        <f>VLOOKUP(C23,'Analisi chimica IN'!C:C,1,FALSE)</f>
        <v>12</v>
      </c>
    </row>
    <row r="24" spans="1:6" x14ac:dyDescent="0.3">
      <c r="A24" s="61" t="s">
        <v>166</v>
      </c>
      <c r="B24" s="62" t="s">
        <v>232</v>
      </c>
      <c r="C24" s="56">
        <v>12</v>
      </c>
      <c r="D24" s="3">
        <v>-13190.4</v>
      </c>
      <c r="E24" s="78"/>
      <c r="F24">
        <f>VLOOKUP(C24,'Analisi chimica IN'!C:C,1,FALSE)</f>
        <v>12</v>
      </c>
    </row>
    <row r="25" spans="1:6" x14ac:dyDescent="0.3">
      <c r="A25" s="61" t="s">
        <v>167</v>
      </c>
      <c r="B25" s="62" t="s">
        <v>232</v>
      </c>
      <c r="C25" s="56">
        <v>12</v>
      </c>
      <c r="D25" s="3">
        <v>-7683.2</v>
      </c>
      <c r="E25" s="78"/>
      <c r="F25">
        <f>VLOOKUP(C25,'Analisi chimica IN'!C:C,1,FALSE)</f>
        <v>12</v>
      </c>
    </row>
    <row r="26" spans="1:6" x14ac:dyDescent="0.3">
      <c r="A26" s="61" t="s">
        <v>168</v>
      </c>
      <c r="B26" s="62" t="s">
        <v>232</v>
      </c>
      <c r="C26" s="56">
        <v>12</v>
      </c>
      <c r="D26" s="3">
        <v>-375195.8</v>
      </c>
      <c r="E26" s="78"/>
      <c r="F26">
        <f>VLOOKUP(C26,'Analisi chimica IN'!C:C,1,FALSE)</f>
        <v>12</v>
      </c>
    </row>
    <row r="27" spans="1:6" x14ac:dyDescent="0.3">
      <c r="A27" s="61" t="s">
        <v>169</v>
      </c>
      <c r="B27" s="62" t="s">
        <v>233</v>
      </c>
      <c r="C27" s="56">
        <v>13</v>
      </c>
      <c r="D27" s="3">
        <v>-130209.2</v>
      </c>
      <c r="E27" s="78"/>
      <c r="F27">
        <f>VLOOKUP(C27,'Analisi chimica IN'!C:C,1,FALSE)</f>
        <v>13</v>
      </c>
    </row>
    <row r="28" spans="1:6" x14ac:dyDescent="0.3">
      <c r="A28" s="61" t="s">
        <v>170</v>
      </c>
      <c r="B28" s="62" t="s">
        <v>232</v>
      </c>
      <c r="C28" s="56">
        <v>12</v>
      </c>
      <c r="D28" s="3">
        <v>-1826620.7</v>
      </c>
      <c r="E28" s="78"/>
      <c r="F28">
        <f>VLOOKUP(C28,'Analisi chimica IN'!C:C,1,FALSE)</f>
        <v>12</v>
      </c>
    </row>
    <row r="29" spans="1:6" x14ac:dyDescent="0.3">
      <c r="A29" s="61" t="s">
        <v>171</v>
      </c>
      <c r="B29" s="62" t="s">
        <v>248</v>
      </c>
      <c r="C29" s="56">
        <v>14</v>
      </c>
      <c r="D29" s="3">
        <v>-57539.3</v>
      </c>
      <c r="E29" s="78"/>
      <c r="F29">
        <f>VLOOKUP(C29,'Analisi chimica IN'!C:C,1,FALSE)</f>
        <v>14</v>
      </c>
    </row>
    <row r="30" spans="1:6" x14ac:dyDescent="0.3">
      <c r="A30" s="61" t="s">
        <v>172</v>
      </c>
      <c r="B30" s="62" t="s">
        <v>249</v>
      </c>
      <c r="C30" s="56">
        <v>17</v>
      </c>
      <c r="D30" s="3">
        <v>-31157.7</v>
      </c>
      <c r="E30" s="78"/>
      <c r="F30">
        <f>VLOOKUP(C30,'Analisi chimica IN'!C:C,1,FALSE)</f>
        <v>17</v>
      </c>
    </row>
    <row r="31" spans="1:6" x14ac:dyDescent="0.3">
      <c r="A31" s="85" t="s">
        <v>303</v>
      </c>
      <c r="B31" s="62" t="s">
        <v>232</v>
      </c>
      <c r="C31" s="56">
        <v>12</v>
      </c>
      <c r="D31" s="3">
        <v>-837.9</v>
      </c>
      <c r="E31" s="85" t="s">
        <v>303</v>
      </c>
      <c r="F31">
        <f>VLOOKUP(C31,'Analisi chimica IN'!C:C,1,FALSE)</f>
        <v>12</v>
      </c>
    </row>
    <row r="32" spans="1:6" x14ac:dyDescent="0.3">
      <c r="A32" s="85" t="s">
        <v>348</v>
      </c>
      <c r="B32" s="62" t="s">
        <v>232</v>
      </c>
      <c r="C32" s="56">
        <v>12</v>
      </c>
      <c r="D32" s="3">
        <v>-3076.7</v>
      </c>
      <c r="E32" s="85" t="s">
        <v>348</v>
      </c>
      <c r="F32">
        <f>VLOOKUP(C32,'Analisi chimica IN'!C:C,1,FALSE)</f>
        <v>12</v>
      </c>
    </row>
    <row r="33" spans="1:6" x14ac:dyDescent="0.3">
      <c r="A33" s="61" t="s">
        <v>173</v>
      </c>
      <c r="B33" s="62" t="s">
        <v>234</v>
      </c>
      <c r="C33" s="56">
        <v>14</v>
      </c>
      <c r="D33" s="3">
        <v>-181674.6</v>
      </c>
      <c r="E33" s="80"/>
      <c r="F33">
        <f>VLOOKUP(C33,'Analisi chimica IN'!C:C,1,FALSE)</f>
        <v>14</v>
      </c>
    </row>
    <row r="34" spans="1:6" x14ac:dyDescent="0.3">
      <c r="A34" s="61" t="s">
        <v>174</v>
      </c>
      <c r="B34" s="62" t="s">
        <v>233</v>
      </c>
      <c r="C34" s="56">
        <v>13</v>
      </c>
      <c r="D34" s="3">
        <v>-94.3</v>
      </c>
      <c r="E34" s="78"/>
      <c r="F34">
        <f>VLOOKUP(C34,'Analisi chimica IN'!C:C,1,FALSE)</f>
        <v>13</v>
      </c>
    </row>
    <row r="35" spans="1:6" x14ac:dyDescent="0.3">
      <c r="A35" s="61" t="s">
        <v>175</v>
      </c>
      <c r="B35" s="62" t="s">
        <v>234</v>
      </c>
      <c r="C35" s="56">
        <v>14</v>
      </c>
      <c r="D35" s="3">
        <v>-2872.3</v>
      </c>
      <c r="E35" s="78"/>
      <c r="F35">
        <f>VLOOKUP(C35,'Analisi chimica IN'!C:C,1,FALSE)</f>
        <v>14</v>
      </c>
    </row>
    <row r="36" spans="1:6" x14ac:dyDescent="0.3">
      <c r="A36" s="61" t="s">
        <v>176</v>
      </c>
      <c r="B36" s="62" t="s">
        <v>250</v>
      </c>
      <c r="C36" s="56">
        <v>19</v>
      </c>
      <c r="D36" s="3">
        <v>-2731</v>
      </c>
      <c r="E36" s="78"/>
      <c r="F36">
        <f>VLOOKUP(C36,'Analisi chimica IN'!C:C,1,FALSE)</f>
        <v>19</v>
      </c>
    </row>
    <row r="37" spans="1:6" x14ac:dyDescent="0.3">
      <c r="A37" s="61" t="s">
        <v>177</v>
      </c>
      <c r="B37" s="62" t="s">
        <v>233</v>
      </c>
      <c r="C37" s="56">
        <v>13</v>
      </c>
      <c r="D37" s="3">
        <v>-14260</v>
      </c>
      <c r="E37" s="80"/>
      <c r="F37">
        <f>VLOOKUP(C37,'Analisi chimica IN'!C:C,1,FALSE)</f>
        <v>13</v>
      </c>
    </row>
    <row r="38" spans="1:6" x14ac:dyDescent="0.3">
      <c r="A38" s="61" t="s">
        <v>178</v>
      </c>
      <c r="B38" s="62" t="s">
        <v>232</v>
      </c>
      <c r="C38" s="56">
        <v>12</v>
      </c>
      <c r="D38" s="3">
        <v>-312279</v>
      </c>
      <c r="E38" s="78"/>
      <c r="F38">
        <f>VLOOKUP(C38,'Analisi chimica IN'!C:C,1,FALSE)</f>
        <v>12</v>
      </c>
    </row>
    <row r="39" spans="1:6" x14ac:dyDescent="0.3">
      <c r="A39" s="61" t="s">
        <v>179</v>
      </c>
      <c r="B39" s="62" t="s">
        <v>248</v>
      </c>
      <c r="C39" s="56">
        <v>14</v>
      </c>
      <c r="D39" s="3">
        <v>-2720</v>
      </c>
      <c r="E39" s="78"/>
      <c r="F39">
        <f>VLOOKUP(C39,'Analisi chimica IN'!C:C,1,FALSE)</f>
        <v>14</v>
      </c>
    </row>
    <row r="40" spans="1:6" x14ac:dyDescent="0.3">
      <c r="A40" s="61" t="s">
        <v>180</v>
      </c>
      <c r="B40" s="62" t="s">
        <v>251</v>
      </c>
      <c r="C40" s="56">
        <v>42</v>
      </c>
      <c r="D40" s="3">
        <v>-374050</v>
      </c>
      <c r="E40" s="78"/>
      <c r="F40">
        <f>VLOOKUP(C40,'Analisi chimica IN'!C:C,1,FALSE)</f>
        <v>42</v>
      </c>
    </row>
    <row r="41" spans="1:6" x14ac:dyDescent="0.3">
      <c r="A41" s="61" t="s">
        <v>181</v>
      </c>
      <c r="B41" s="62" t="s">
        <v>252</v>
      </c>
      <c r="C41" s="56">
        <v>1</v>
      </c>
      <c r="D41" s="3">
        <v>-118230</v>
      </c>
      <c r="E41" s="78"/>
      <c r="F41">
        <f>VLOOKUP(C41,'Analisi chimica IN'!C:C,1,FALSE)</f>
        <v>1</v>
      </c>
    </row>
    <row r="42" spans="1:6" x14ac:dyDescent="0.3">
      <c r="A42" s="61" t="s">
        <v>182</v>
      </c>
      <c r="B42" s="62" t="s">
        <v>253</v>
      </c>
      <c r="C42" s="56">
        <v>42</v>
      </c>
      <c r="D42" s="3">
        <v>-447624</v>
      </c>
      <c r="E42" s="78"/>
      <c r="F42">
        <f>VLOOKUP(C42,'Analisi chimica IN'!C:C,1,FALSE)</f>
        <v>42</v>
      </c>
    </row>
    <row r="43" spans="1:6" x14ac:dyDescent="0.3">
      <c r="A43" s="61" t="s">
        <v>183</v>
      </c>
      <c r="B43" s="62" t="s">
        <v>232</v>
      </c>
      <c r="C43" s="56">
        <v>12</v>
      </c>
      <c r="D43" s="3">
        <v>-710730</v>
      </c>
      <c r="E43" s="78"/>
      <c r="F43">
        <f>VLOOKUP(C43,'Analisi chimica IN'!C:C,1,FALSE)</f>
        <v>12</v>
      </c>
    </row>
    <row r="44" spans="1:6" x14ac:dyDescent="0.3">
      <c r="A44" s="61" t="s">
        <v>184</v>
      </c>
      <c r="B44" s="62" t="s">
        <v>248</v>
      </c>
      <c r="C44" s="56">
        <v>14</v>
      </c>
      <c r="D44" s="3">
        <v>-930</v>
      </c>
      <c r="E44" s="78"/>
      <c r="F44">
        <f>VLOOKUP(C44,'Analisi chimica IN'!C:C,1,FALSE)</f>
        <v>14</v>
      </c>
    </row>
    <row r="45" spans="1:6" x14ac:dyDescent="0.3">
      <c r="A45" s="61" t="s">
        <v>185</v>
      </c>
      <c r="B45" s="62" t="s">
        <v>235</v>
      </c>
      <c r="C45" s="56">
        <v>15</v>
      </c>
      <c r="D45" s="3">
        <v>-1400</v>
      </c>
      <c r="E45" s="78"/>
      <c r="F45">
        <f>VLOOKUP(C45,'Analisi chimica IN'!C:C,1,FALSE)</f>
        <v>15</v>
      </c>
    </row>
    <row r="46" spans="1:6" x14ac:dyDescent="0.3">
      <c r="A46" s="61" t="s">
        <v>186</v>
      </c>
      <c r="B46" s="62" t="s">
        <v>254</v>
      </c>
      <c r="C46" s="56">
        <v>51</v>
      </c>
      <c r="D46" s="3">
        <v>-42128</v>
      </c>
      <c r="E46" s="78"/>
      <c r="F46">
        <f>VLOOKUP(C46,'Analisi chimica IN'!C:C,1,FALSE)</f>
        <v>51</v>
      </c>
    </row>
    <row r="47" spans="1:6" x14ac:dyDescent="0.3">
      <c r="A47" s="61" t="s">
        <v>187</v>
      </c>
      <c r="B47" s="62" t="s">
        <v>254</v>
      </c>
      <c r="C47" s="56">
        <v>51</v>
      </c>
      <c r="D47" s="3">
        <v>-18520</v>
      </c>
      <c r="E47" s="78"/>
      <c r="F47">
        <f>VLOOKUP(C47,'Analisi chimica IN'!C:C,1,FALSE)</f>
        <v>51</v>
      </c>
    </row>
    <row r="48" spans="1:6" x14ac:dyDescent="0.3">
      <c r="A48" s="61" t="s">
        <v>188</v>
      </c>
      <c r="B48" s="62" t="s">
        <v>254</v>
      </c>
      <c r="C48" s="56">
        <v>51</v>
      </c>
      <c r="D48" s="3">
        <v>-101840</v>
      </c>
      <c r="E48" s="78"/>
      <c r="F48">
        <f>VLOOKUP(C48,'Analisi chimica IN'!C:C,1,FALSE)</f>
        <v>51</v>
      </c>
    </row>
    <row r="49" spans="1:6" x14ac:dyDescent="0.3">
      <c r="A49" s="61" t="s">
        <v>189</v>
      </c>
      <c r="B49" s="62" t="s">
        <v>255</v>
      </c>
      <c r="C49" s="56">
        <v>11</v>
      </c>
      <c r="D49" s="3">
        <v>-29190</v>
      </c>
      <c r="E49" s="33"/>
      <c r="F49">
        <f>VLOOKUP(C49,'Analisi chimica IN'!C:C,1,FALSE)</f>
        <v>11</v>
      </c>
    </row>
    <row r="50" spans="1:6" x14ac:dyDescent="0.3">
      <c r="A50" s="61" t="s">
        <v>190</v>
      </c>
      <c r="B50" s="62" t="s">
        <v>254</v>
      </c>
      <c r="C50" s="56">
        <v>51</v>
      </c>
      <c r="D50" s="3">
        <v>-72948</v>
      </c>
      <c r="E50" s="33"/>
      <c r="F50">
        <f>VLOOKUP(C50,'Analisi chimica IN'!C:C,1,FALSE)</f>
        <v>51</v>
      </c>
    </row>
    <row r="51" spans="1:6" x14ac:dyDescent="0.3">
      <c r="A51" s="61" t="s">
        <v>191</v>
      </c>
      <c r="B51" s="62" t="s">
        <v>256</v>
      </c>
      <c r="C51" s="56">
        <v>61</v>
      </c>
      <c r="D51" s="3">
        <v>-1260</v>
      </c>
      <c r="E51" s="33"/>
      <c r="F51">
        <f>VLOOKUP(C51,'Analisi chimica IN'!C:C,1,FALSE)</f>
        <v>61</v>
      </c>
    </row>
    <row r="52" spans="1:6" x14ac:dyDescent="0.3">
      <c r="A52" s="61" t="s">
        <v>192</v>
      </c>
      <c r="B52" s="62" t="s">
        <v>257</v>
      </c>
      <c r="C52" s="56">
        <v>57</v>
      </c>
      <c r="D52" s="3">
        <v>-490</v>
      </c>
      <c r="E52" s="33"/>
      <c r="F52">
        <f>VLOOKUP(C52,'Analisi chimica IN'!C:C,1,FALSE)</f>
        <v>57</v>
      </c>
    </row>
    <row r="53" spans="1:6" x14ac:dyDescent="0.3">
      <c r="A53" s="61" t="s">
        <v>193</v>
      </c>
      <c r="B53" s="62" t="s">
        <v>232</v>
      </c>
      <c r="C53" s="56">
        <v>12</v>
      </c>
      <c r="D53" s="3">
        <v>45888</v>
      </c>
      <c r="E53" s="33"/>
      <c r="F53">
        <f>VLOOKUP(C53,'Analisi chimica IN'!C:C,1,FALSE)</f>
        <v>12</v>
      </c>
    </row>
    <row r="54" spans="1:6" x14ac:dyDescent="0.3">
      <c r="A54" s="61" t="s">
        <v>144</v>
      </c>
      <c r="B54" s="62" t="s">
        <v>232</v>
      </c>
      <c r="C54" s="56">
        <v>12</v>
      </c>
      <c r="D54" s="3">
        <v>-5920</v>
      </c>
      <c r="E54" s="33"/>
      <c r="F54">
        <f>VLOOKUP(C54,'Analisi chimica IN'!C:C,1,FALSE)</f>
        <v>12</v>
      </c>
    </row>
    <row r="55" spans="1:6" x14ac:dyDescent="0.3">
      <c r="A55" s="61" t="s">
        <v>145</v>
      </c>
      <c r="B55" s="62" t="s">
        <v>233</v>
      </c>
      <c r="C55" s="56">
        <v>13</v>
      </c>
      <c r="D55" s="3">
        <v>-1190</v>
      </c>
      <c r="E55" s="33"/>
      <c r="F55">
        <f>VLOOKUP(C55,'Analisi chimica IN'!C:C,1,FALSE)</f>
        <v>13</v>
      </c>
    </row>
    <row r="56" spans="1:6" x14ac:dyDescent="0.3">
      <c r="A56" s="61" t="s">
        <v>146</v>
      </c>
      <c r="B56" s="62" t="s">
        <v>232</v>
      </c>
      <c r="C56" s="56">
        <v>12</v>
      </c>
      <c r="D56" s="3">
        <v>-677860</v>
      </c>
      <c r="E56" s="33"/>
      <c r="F56">
        <f>VLOOKUP(C56,'Analisi chimica IN'!C:C,1,FALSE)</f>
        <v>12</v>
      </c>
    </row>
    <row r="57" spans="1:6" x14ac:dyDescent="0.3">
      <c r="A57" s="61" t="s">
        <v>149</v>
      </c>
      <c r="B57" s="62" t="s">
        <v>234</v>
      </c>
      <c r="C57" s="56">
        <v>14</v>
      </c>
      <c r="D57" s="3">
        <v>-4350</v>
      </c>
      <c r="E57" s="33"/>
      <c r="F57">
        <f>VLOOKUP(C57,'Analisi chimica IN'!C:C,1,FALSE)</f>
        <v>14</v>
      </c>
    </row>
    <row r="58" spans="1:6" x14ac:dyDescent="0.3">
      <c r="A58" s="61" t="s">
        <v>150</v>
      </c>
      <c r="B58" s="62" t="s">
        <v>236</v>
      </c>
      <c r="C58" s="56">
        <v>20</v>
      </c>
      <c r="D58" s="3">
        <v>-347540</v>
      </c>
      <c r="E58" s="33"/>
      <c r="F58">
        <f>VLOOKUP(C58,'Analisi chimica IN'!C:C,1,FALSE)</f>
        <v>20</v>
      </c>
    </row>
    <row r="59" spans="1:6" x14ac:dyDescent="0.3">
      <c r="A59" s="61" t="s">
        <v>194</v>
      </c>
      <c r="B59" s="62" t="s">
        <v>258</v>
      </c>
      <c r="C59" s="56">
        <v>41</v>
      </c>
      <c r="D59" s="3">
        <v>-44900</v>
      </c>
      <c r="E59" s="33"/>
      <c r="F59">
        <f>VLOOKUP(C59,'Analisi chimica IN'!C:C,1,FALSE)</f>
        <v>41</v>
      </c>
    </row>
    <row r="60" spans="1:6" x14ac:dyDescent="0.3">
      <c r="A60" s="61" t="s">
        <v>151</v>
      </c>
      <c r="B60" s="62" t="s">
        <v>237</v>
      </c>
      <c r="C60" s="56">
        <v>31</v>
      </c>
      <c r="D60" s="3">
        <v>-249743</v>
      </c>
      <c r="E60" s="33"/>
      <c r="F60">
        <f>VLOOKUP(C60,'Analisi chimica IN'!C:C,1,FALSE)</f>
        <v>31</v>
      </c>
    </row>
    <row r="61" spans="1:6" x14ac:dyDescent="0.3">
      <c r="A61" s="61" t="s">
        <v>195</v>
      </c>
      <c r="B61" s="62" t="s">
        <v>238</v>
      </c>
      <c r="C61" s="56">
        <v>31</v>
      </c>
      <c r="D61" s="3">
        <v>-127992</v>
      </c>
      <c r="E61" s="33"/>
      <c r="F61">
        <f>VLOOKUP(C61,'Analisi chimica IN'!C:C,1,FALSE)</f>
        <v>31</v>
      </c>
    </row>
    <row r="62" spans="1:6" x14ac:dyDescent="0.3">
      <c r="A62" s="61" t="s">
        <v>152</v>
      </c>
      <c r="B62" s="62" t="s">
        <v>238</v>
      </c>
      <c r="C62" s="56">
        <v>31</v>
      </c>
      <c r="D62" s="3">
        <v>-619701</v>
      </c>
      <c r="E62" s="33"/>
      <c r="F62">
        <f>VLOOKUP(C62,'Analisi chimica IN'!C:C,1,FALSE)</f>
        <v>31</v>
      </c>
    </row>
    <row r="63" spans="1:6" x14ac:dyDescent="0.3">
      <c r="A63" s="61" t="s">
        <v>196</v>
      </c>
      <c r="B63" s="62" t="s">
        <v>259</v>
      </c>
      <c r="C63" s="56">
        <v>72</v>
      </c>
      <c r="D63" s="3">
        <v>-1220</v>
      </c>
      <c r="E63" s="33"/>
      <c r="F63">
        <f>VLOOKUP(C63,'Analisi chimica IN'!C:C,1,FALSE)</f>
        <v>72</v>
      </c>
    </row>
    <row r="64" spans="1:6" x14ac:dyDescent="0.3">
      <c r="A64" s="61" t="s">
        <v>153</v>
      </c>
      <c r="B64" s="62" t="s">
        <v>239</v>
      </c>
      <c r="C64" s="56">
        <v>71</v>
      </c>
      <c r="D64" s="3">
        <v>-230</v>
      </c>
      <c r="E64" s="33"/>
      <c r="F64">
        <f>VLOOKUP(C64,'Analisi chimica IN'!C:C,1,FALSE)</f>
        <v>71</v>
      </c>
    </row>
    <row r="65" spans="1:6" x14ac:dyDescent="0.3">
      <c r="A65" s="61" t="s">
        <v>154</v>
      </c>
      <c r="B65" s="62" t="s">
        <v>240</v>
      </c>
      <c r="C65" s="56">
        <v>35</v>
      </c>
      <c r="D65" s="3">
        <v>-27420</v>
      </c>
      <c r="E65" s="78"/>
      <c r="F65">
        <f>VLOOKUP(C65,'Analisi chimica IN'!C:C,1,FALSE)</f>
        <v>35</v>
      </c>
    </row>
    <row r="66" spans="1:6" x14ac:dyDescent="0.3">
      <c r="A66" s="61" t="s">
        <v>155</v>
      </c>
      <c r="B66" s="62" t="s">
        <v>241</v>
      </c>
      <c r="C66" s="56">
        <v>41</v>
      </c>
      <c r="D66" s="3">
        <v>-136748</v>
      </c>
      <c r="E66" s="84"/>
      <c r="F66">
        <f>VLOOKUP(C66,'Analisi chimica IN'!C:C,1,FALSE)</f>
        <v>41</v>
      </c>
    </row>
    <row r="67" spans="1:6" x14ac:dyDescent="0.3">
      <c r="A67" s="61" t="s">
        <v>159</v>
      </c>
      <c r="B67" s="62" t="s">
        <v>244</v>
      </c>
      <c r="C67" s="56">
        <v>2</v>
      </c>
      <c r="D67" s="3">
        <v>-6011161.7539999997</v>
      </c>
      <c r="E67" s="84"/>
      <c r="F67">
        <f>VLOOKUP(C67,'Analisi chimica IN'!C:C,1,FALSE)</f>
        <v>2</v>
      </c>
    </row>
    <row r="68" spans="1:6" x14ac:dyDescent="0.3">
      <c r="A68" s="61" t="s">
        <v>160</v>
      </c>
      <c r="B68" s="62" t="s">
        <v>245</v>
      </c>
      <c r="C68" s="56">
        <v>3</v>
      </c>
      <c r="D68" s="3">
        <v>-281106.17</v>
      </c>
      <c r="E68" s="84"/>
      <c r="F68">
        <f>VLOOKUP(C68,'Analisi chimica IN'!C:C,1,FALSE)</f>
        <v>3</v>
      </c>
    </row>
    <row r="69" spans="1:6" x14ac:dyDescent="0.3">
      <c r="A69" s="61" t="s">
        <v>161</v>
      </c>
      <c r="B69" s="62" t="s">
        <v>246</v>
      </c>
      <c r="C69" s="56">
        <v>2</v>
      </c>
      <c r="D69" s="3">
        <v>-2028837.9129999999</v>
      </c>
      <c r="E69" s="84"/>
      <c r="F69">
        <f>VLOOKUP(C69,'Analisi chimica IN'!C:C,1,FALSE)</f>
        <v>2</v>
      </c>
    </row>
    <row r="70" spans="1:6" x14ac:dyDescent="0.3">
      <c r="A70" s="61" t="s">
        <v>162</v>
      </c>
      <c r="B70" s="62" t="s">
        <v>245</v>
      </c>
      <c r="C70" s="56">
        <v>3</v>
      </c>
      <c r="D70" s="3">
        <v>-46076.94</v>
      </c>
      <c r="E70" s="84"/>
      <c r="F70">
        <f>VLOOKUP(C70,'Analisi chimica IN'!C:C,1,FALSE)</f>
        <v>3</v>
      </c>
    </row>
    <row r="71" spans="1:6" x14ac:dyDescent="0.3">
      <c r="A71" s="61" t="s">
        <v>164</v>
      </c>
      <c r="B71" s="62" t="s">
        <v>247</v>
      </c>
      <c r="C71" s="56">
        <v>4</v>
      </c>
      <c r="D71" s="3">
        <v>-553.5</v>
      </c>
      <c r="E71" s="83"/>
      <c r="F71">
        <f>VLOOKUP(C71,'Analisi chimica IN'!C:C,1,FALSE)</f>
        <v>4</v>
      </c>
    </row>
    <row r="72" spans="1:6" x14ac:dyDescent="0.3">
      <c r="A72" s="61" t="s">
        <v>165</v>
      </c>
      <c r="B72" s="62" t="s">
        <v>232</v>
      </c>
      <c r="C72" s="56">
        <v>12</v>
      </c>
      <c r="D72" s="3">
        <v>-32064.799999999999</v>
      </c>
      <c r="E72" s="78"/>
      <c r="F72">
        <f>VLOOKUP(C72,'Analisi chimica IN'!C:C,1,FALSE)</f>
        <v>12</v>
      </c>
    </row>
    <row r="73" spans="1:6" x14ac:dyDescent="0.3">
      <c r="A73" s="61" t="s">
        <v>167</v>
      </c>
      <c r="B73" s="62" t="s">
        <v>232</v>
      </c>
      <c r="C73" s="56">
        <v>12</v>
      </c>
      <c r="D73" s="3">
        <v>-24992.6</v>
      </c>
      <c r="E73" s="78"/>
      <c r="F73">
        <f>VLOOKUP(C73,'Analisi chimica IN'!C:C,1,FALSE)</f>
        <v>12</v>
      </c>
    </row>
    <row r="74" spans="1:6" x14ac:dyDescent="0.3">
      <c r="A74" s="61" t="s">
        <v>168</v>
      </c>
      <c r="B74" s="62" t="s">
        <v>232</v>
      </c>
      <c r="C74" s="56">
        <v>12</v>
      </c>
      <c r="D74" s="3">
        <v>-952758.3</v>
      </c>
      <c r="E74" s="78"/>
      <c r="F74">
        <f>VLOOKUP(C74,'Analisi chimica IN'!C:C,1,FALSE)</f>
        <v>12</v>
      </c>
    </row>
    <row r="75" spans="1:6" x14ac:dyDescent="0.3">
      <c r="A75" s="61" t="s">
        <v>169</v>
      </c>
      <c r="B75" s="62" t="s">
        <v>233</v>
      </c>
      <c r="C75" s="56">
        <v>13</v>
      </c>
      <c r="D75" s="3">
        <v>-226080.6</v>
      </c>
      <c r="E75" s="78"/>
      <c r="F75">
        <f>VLOOKUP(C75,'Analisi chimica IN'!C:C,1,FALSE)</f>
        <v>13</v>
      </c>
    </row>
    <row r="76" spans="1:6" x14ac:dyDescent="0.3">
      <c r="A76" s="61" t="s">
        <v>170</v>
      </c>
      <c r="B76" s="62" t="s">
        <v>232</v>
      </c>
      <c r="C76" s="56">
        <v>12</v>
      </c>
      <c r="D76" s="3">
        <v>-1663965.8</v>
      </c>
      <c r="E76" s="78"/>
      <c r="F76">
        <f>VLOOKUP(C76,'Analisi chimica IN'!C:C,1,FALSE)</f>
        <v>12</v>
      </c>
    </row>
    <row r="77" spans="1:6" x14ac:dyDescent="0.3">
      <c r="A77" s="61" t="s">
        <v>171</v>
      </c>
      <c r="B77" s="62" t="s">
        <v>248</v>
      </c>
      <c r="C77" s="56">
        <v>14</v>
      </c>
      <c r="D77" s="3">
        <v>-35387.699999999997</v>
      </c>
      <c r="E77" s="78"/>
      <c r="F77">
        <f>VLOOKUP(C77,'Analisi chimica IN'!C:C,1,FALSE)</f>
        <v>14</v>
      </c>
    </row>
    <row r="78" spans="1:6" x14ac:dyDescent="0.3">
      <c r="A78" s="61" t="s">
        <v>197</v>
      </c>
      <c r="B78" s="62" t="s">
        <v>235</v>
      </c>
      <c r="C78" s="56">
        <v>15</v>
      </c>
      <c r="D78" s="3">
        <v>-64922.7</v>
      </c>
      <c r="E78" s="78"/>
      <c r="F78">
        <f>VLOOKUP(C78,'Analisi chimica IN'!C:C,1,FALSE)</f>
        <v>15</v>
      </c>
    </row>
    <row r="79" spans="1:6" x14ac:dyDescent="0.3">
      <c r="A79" s="61" t="s">
        <v>198</v>
      </c>
      <c r="B79" s="62" t="s">
        <v>235</v>
      </c>
      <c r="C79" s="56">
        <v>15</v>
      </c>
      <c r="D79" s="3">
        <v>-26518.799999999999</v>
      </c>
      <c r="E79" s="78"/>
      <c r="F79">
        <f>VLOOKUP(C79,'Analisi chimica IN'!C:C,1,FALSE)</f>
        <v>15</v>
      </c>
    </row>
    <row r="80" spans="1:6" x14ac:dyDescent="0.3">
      <c r="A80" s="61" t="s">
        <v>172</v>
      </c>
      <c r="B80" s="62" t="s">
        <v>249</v>
      </c>
      <c r="C80" s="56">
        <v>17</v>
      </c>
      <c r="D80" s="3">
        <v>-4977.8999999999996</v>
      </c>
      <c r="E80" s="78"/>
      <c r="F80">
        <f>VLOOKUP(C80,'Analisi chimica IN'!C:C,1,FALSE)</f>
        <v>17</v>
      </c>
    </row>
    <row r="81" spans="1:6" x14ac:dyDescent="0.3">
      <c r="A81" s="85" t="s">
        <v>303</v>
      </c>
      <c r="B81" s="62" t="s">
        <v>232</v>
      </c>
      <c r="C81" s="56">
        <v>12</v>
      </c>
      <c r="D81" s="3">
        <v>-78.099999999999994</v>
      </c>
      <c r="E81" s="85" t="s">
        <v>303</v>
      </c>
      <c r="F81">
        <f>VLOOKUP(C81,'Analisi chimica IN'!C:C,1,FALSE)</f>
        <v>12</v>
      </c>
    </row>
    <row r="82" spans="1:6" x14ac:dyDescent="0.3">
      <c r="A82" s="82" t="s">
        <v>348</v>
      </c>
      <c r="B82" s="62" t="s">
        <v>232</v>
      </c>
      <c r="C82" s="56">
        <v>12</v>
      </c>
      <c r="D82" s="3">
        <v>-207.6</v>
      </c>
      <c r="E82" s="82" t="s">
        <v>348</v>
      </c>
      <c r="F82">
        <f>VLOOKUP(C82,'Analisi chimica IN'!C:C,1,FALSE)</f>
        <v>12</v>
      </c>
    </row>
    <row r="83" spans="1:6" x14ac:dyDescent="0.3">
      <c r="A83" s="61" t="s">
        <v>174</v>
      </c>
      <c r="B83" s="62" t="s">
        <v>233</v>
      </c>
      <c r="C83" s="56">
        <v>13</v>
      </c>
      <c r="D83" s="3">
        <v>-983</v>
      </c>
      <c r="E83" s="83"/>
      <c r="F83">
        <f>VLOOKUP(C83,'Analisi chimica IN'!C:C,1,FALSE)</f>
        <v>13</v>
      </c>
    </row>
    <row r="84" spans="1:6" x14ac:dyDescent="0.3">
      <c r="A84" s="61" t="s">
        <v>175</v>
      </c>
      <c r="B84" s="62" t="s">
        <v>234</v>
      </c>
      <c r="C84" s="56">
        <v>14</v>
      </c>
      <c r="D84" s="3">
        <v>-870.3</v>
      </c>
      <c r="E84" s="83"/>
      <c r="F84">
        <f>VLOOKUP(C84,'Analisi chimica IN'!C:C,1,FALSE)</f>
        <v>14</v>
      </c>
    </row>
    <row r="85" spans="1:6" x14ac:dyDescent="0.3">
      <c r="A85" s="61" t="s">
        <v>177</v>
      </c>
      <c r="B85" s="62" t="s">
        <v>233</v>
      </c>
      <c r="C85" s="56">
        <v>13</v>
      </c>
      <c r="D85" s="3">
        <v>-31510</v>
      </c>
      <c r="E85" s="83"/>
      <c r="F85">
        <f>VLOOKUP(C85,'Analisi chimica IN'!C:C,1,FALSE)</f>
        <v>13</v>
      </c>
    </row>
    <row r="86" spans="1:6" x14ac:dyDescent="0.3">
      <c r="A86" s="61" t="s">
        <v>178</v>
      </c>
      <c r="B86" s="62" t="s">
        <v>232</v>
      </c>
      <c r="C86" s="56">
        <v>12</v>
      </c>
      <c r="D86" s="3">
        <v>-527414.69999999995</v>
      </c>
      <c r="E86" s="83"/>
      <c r="F86">
        <f>VLOOKUP(C86,'Analisi chimica IN'!C:C,1,FALSE)</f>
        <v>12</v>
      </c>
    </row>
    <row r="87" spans="1:6" x14ac:dyDescent="0.3">
      <c r="A87" s="61" t="s">
        <v>180</v>
      </c>
      <c r="B87" s="62" t="s">
        <v>251</v>
      </c>
      <c r="C87" s="56">
        <v>42</v>
      </c>
      <c r="D87" s="3">
        <v>-882430</v>
      </c>
      <c r="E87" s="83"/>
      <c r="F87">
        <f>VLOOKUP(C87,'Analisi chimica IN'!C:C,1,FALSE)</f>
        <v>42</v>
      </c>
    </row>
    <row r="88" spans="1:6" x14ac:dyDescent="0.3">
      <c r="A88" s="61" t="s">
        <v>199</v>
      </c>
      <c r="B88" s="62" t="s">
        <v>253</v>
      </c>
      <c r="C88" s="56">
        <v>42</v>
      </c>
      <c r="D88" s="3">
        <v>-12860</v>
      </c>
      <c r="E88" s="83"/>
      <c r="F88">
        <f>VLOOKUP(C88,'Analisi chimica IN'!C:C,1,FALSE)</f>
        <v>42</v>
      </c>
    </row>
    <row r="89" spans="1:6" x14ac:dyDescent="0.3">
      <c r="A89" s="61" t="s">
        <v>200</v>
      </c>
      <c r="B89" s="62" t="s">
        <v>251</v>
      </c>
      <c r="C89" s="56">
        <v>42</v>
      </c>
      <c r="D89" s="3">
        <v>-6770</v>
      </c>
      <c r="E89" s="83"/>
      <c r="F89">
        <f>VLOOKUP(C89,'Analisi chimica IN'!C:C,1,FALSE)</f>
        <v>42</v>
      </c>
    </row>
    <row r="90" spans="1:6" x14ac:dyDescent="0.3">
      <c r="A90" s="61" t="s">
        <v>201</v>
      </c>
      <c r="B90" s="62" t="s">
        <v>232</v>
      </c>
      <c r="C90" s="56">
        <v>12</v>
      </c>
      <c r="D90" s="3">
        <v>-2339.5</v>
      </c>
      <c r="E90" s="83"/>
      <c r="F90">
        <f>VLOOKUP(C90,'Analisi chimica IN'!C:C,1,FALSE)</f>
        <v>12</v>
      </c>
    </row>
    <row r="91" spans="1:6" x14ac:dyDescent="0.3">
      <c r="A91" s="61" t="s">
        <v>181</v>
      </c>
      <c r="B91" s="62" t="s">
        <v>252</v>
      </c>
      <c r="C91" s="56">
        <v>1</v>
      </c>
      <c r="D91" s="3">
        <v>-318880</v>
      </c>
      <c r="E91" s="83"/>
      <c r="F91">
        <f>VLOOKUP(C91,'Analisi chimica IN'!C:C,1,FALSE)</f>
        <v>1</v>
      </c>
    </row>
    <row r="92" spans="1:6" x14ac:dyDescent="0.3">
      <c r="A92" s="61" t="s">
        <v>182</v>
      </c>
      <c r="B92" s="62" t="s">
        <v>253</v>
      </c>
      <c r="C92" s="56">
        <v>42</v>
      </c>
      <c r="D92" s="3">
        <v>-314630</v>
      </c>
      <c r="E92" s="83"/>
      <c r="F92">
        <f>VLOOKUP(C92,'Analisi chimica IN'!C:C,1,FALSE)</f>
        <v>42</v>
      </c>
    </row>
    <row r="93" spans="1:6" x14ac:dyDescent="0.3">
      <c r="A93" s="61" t="s">
        <v>183</v>
      </c>
      <c r="B93" s="62" t="s">
        <v>232</v>
      </c>
      <c r="C93" s="56">
        <v>12</v>
      </c>
      <c r="D93" s="3">
        <v>-472870</v>
      </c>
      <c r="E93" s="83"/>
      <c r="F93">
        <f>VLOOKUP(C93,'Analisi chimica IN'!C:C,1,FALSE)</f>
        <v>12</v>
      </c>
    </row>
    <row r="94" spans="1:6" x14ac:dyDescent="0.3">
      <c r="A94" s="61" t="s">
        <v>202</v>
      </c>
      <c r="B94" s="62" t="s">
        <v>234</v>
      </c>
      <c r="C94" s="56">
        <v>14</v>
      </c>
      <c r="D94" s="3">
        <v>-1050</v>
      </c>
      <c r="E94" s="83"/>
      <c r="F94">
        <f>VLOOKUP(C94,'Analisi chimica IN'!C:C,1,FALSE)</f>
        <v>14</v>
      </c>
    </row>
    <row r="95" spans="1:6" x14ac:dyDescent="0.3">
      <c r="A95" s="61" t="s">
        <v>186</v>
      </c>
      <c r="B95" s="62" t="s">
        <v>254</v>
      </c>
      <c r="C95" s="56">
        <v>51</v>
      </c>
      <c r="D95" s="3">
        <v>-8976</v>
      </c>
      <c r="E95" s="83"/>
      <c r="F95">
        <f>VLOOKUP(C95,'Analisi chimica IN'!C:C,1,FALSE)</f>
        <v>51</v>
      </c>
    </row>
    <row r="96" spans="1:6" x14ac:dyDescent="0.3">
      <c r="A96" s="61" t="s">
        <v>203</v>
      </c>
      <c r="B96" s="62" t="s">
        <v>260</v>
      </c>
      <c r="C96" s="56">
        <v>52</v>
      </c>
      <c r="D96" s="3">
        <v>-9310</v>
      </c>
      <c r="E96" s="83"/>
      <c r="F96">
        <f>VLOOKUP(C96,'Analisi chimica IN'!C:C,1,FALSE)</f>
        <v>52</v>
      </c>
    </row>
    <row r="97" spans="1:6" x14ac:dyDescent="0.3">
      <c r="A97" s="61" t="s">
        <v>191</v>
      </c>
      <c r="B97" s="62" t="s">
        <v>256</v>
      </c>
      <c r="C97" s="56">
        <v>61</v>
      </c>
      <c r="D97" s="3">
        <v>-1066</v>
      </c>
      <c r="E97" s="83"/>
      <c r="F97">
        <f>VLOOKUP(C97,'Analisi chimica IN'!C:C,1,FALSE)</f>
        <v>61</v>
      </c>
    </row>
    <row r="98" spans="1:6" x14ac:dyDescent="0.3">
      <c r="A98" s="61" t="s">
        <v>204</v>
      </c>
      <c r="B98" s="62" t="s">
        <v>261</v>
      </c>
      <c r="C98" s="56">
        <v>62</v>
      </c>
      <c r="D98" s="3">
        <v>-33</v>
      </c>
      <c r="E98" s="83"/>
      <c r="F98">
        <f>VLOOKUP(C98,'Analisi chimica IN'!C:C,1,FALSE)</f>
        <v>62</v>
      </c>
    </row>
    <row r="99" spans="1:6" x14ac:dyDescent="0.3">
      <c r="A99" s="61" t="s">
        <v>144</v>
      </c>
      <c r="B99" s="62" t="s">
        <v>232</v>
      </c>
      <c r="C99" s="56">
        <v>12</v>
      </c>
      <c r="D99" s="3">
        <v>-8930</v>
      </c>
      <c r="E99" s="83"/>
      <c r="F99">
        <f>VLOOKUP(C99,'Analisi chimica IN'!C:C,1,FALSE)</f>
        <v>12</v>
      </c>
    </row>
    <row r="100" spans="1:6" x14ac:dyDescent="0.3">
      <c r="A100" s="61" t="s">
        <v>145</v>
      </c>
      <c r="B100" s="62" t="s">
        <v>233</v>
      </c>
      <c r="C100" s="56">
        <v>13</v>
      </c>
      <c r="D100" s="3">
        <v>-17000</v>
      </c>
      <c r="E100" s="83"/>
      <c r="F100">
        <f>VLOOKUP(C100,'Analisi chimica IN'!C:C,1,FALSE)</f>
        <v>13</v>
      </c>
    </row>
    <row r="101" spans="1:6" x14ac:dyDescent="0.3">
      <c r="A101" s="61" t="s">
        <v>146</v>
      </c>
      <c r="B101" s="62" t="s">
        <v>232</v>
      </c>
      <c r="C101" s="56">
        <v>12</v>
      </c>
      <c r="D101" s="3">
        <v>-758770</v>
      </c>
      <c r="E101" s="83"/>
      <c r="F101">
        <f>VLOOKUP(C101,'Analisi chimica IN'!C:C,1,FALSE)</f>
        <v>12</v>
      </c>
    </row>
    <row r="102" spans="1:6" x14ac:dyDescent="0.3">
      <c r="A102" s="61" t="s">
        <v>147</v>
      </c>
      <c r="B102" s="62" t="s">
        <v>234</v>
      </c>
      <c r="C102" s="56">
        <v>14</v>
      </c>
      <c r="D102" s="3">
        <v>-7590</v>
      </c>
      <c r="E102" s="83"/>
      <c r="F102">
        <f>VLOOKUP(C102,'Analisi chimica IN'!C:C,1,FALSE)</f>
        <v>14</v>
      </c>
    </row>
    <row r="103" spans="1:6" x14ac:dyDescent="0.3">
      <c r="A103" s="61" t="s">
        <v>148</v>
      </c>
      <c r="B103" s="62" t="s">
        <v>235</v>
      </c>
      <c r="C103" s="56">
        <v>15</v>
      </c>
      <c r="D103" s="3">
        <v>-5590</v>
      </c>
      <c r="E103" s="83"/>
      <c r="F103">
        <f>VLOOKUP(C103,'Analisi chimica IN'!C:C,1,FALSE)</f>
        <v>15</v>
      </c>
    </row>
    <row r="104" spans="1:6" x14ac:dyDescent="0.3">
      <c r="A104" s="61" t="s">
        <v>150</v>
      </c>
      <c r="B104" s="62" t="s">
        <v>236</v>
      </c>
      <c r="C104" s="56">
        <v>20</v>
      </c>
      <c r="D104" s="3">
        <v>-181230</v>
      </c>
      <c r="E104" s="83"/>
      <c r="F104">
        <f>VLOOKUP(C104,'Analisi chimica IN'!C:C,1,FALSE)</f>
        <v>20</v>
      </c>
    </row>
    <row r="105" spans="1:6" x14ac:dyDescent="0.3">
      <c r="A105" s="61" t="s">
        <v>194</v>
      </c>
      <c r="B105" s="62" t="s">
        <v>258</v>
      </c>
      <c r="C105" s="56">
        <v>41</v>
      </c>
      <c r="D105" s="3">
        <v>-24490</v>
      </c>
      <c r="E105" s="83"/>
      <c r="F105">
        <f>VLOOKUP(C105,'Analisi chimica IN'!C:C,1,FALSE)</f>
        <v>41</v>
      </c>
    </row>
    <row r="106" spans="1:6" x14ac:dyDescent="0.3">
      <c r="A106" s="61" t="s">
        <v>151</v>
      </c>
      <c r="B106" s="62" t="s">
        <v>237</v>
      </c>
      <c r="C106" s="56">
        <v>31</v>
      </c>
      <c r="D106" s="3">
        <v>-873038</v>
      </c>
      <c r="E106" s="83"/>
      <c r="F106">
        <f>VLOOKUP(C106,'Analisi chimica IN'!C:C,1,FALSE)</f>
        <v>31</v>
      </c>
    </row>
    <row r="107" spans="1:6" x14ac:dyDescent="0.3">
      <c r="A107" s="61" t="s">
        <v>195</v>
      </c>
      <c r="B107" s="62" t="s">
        <v>238</v>
      </c>
      <c r="C107" s="56">
        <v>31</v>
      </c>
      <c r="D107" s="3">
        <v>-130032</v>
      </c>
      <c r="E107" s="83"/>
      <c r="F107">
        <f>VLOOKUP(C107,'Analisi chimica IN'!C:C,1,FALSE)</f>
        <v>31</v>
      </c>
    </row>
    <row r="108" spans="1:6" x14ac:dyDescent="0.3">
      <c r="A108" s="61" t="s">
        <v>152</v>
      </c>
      <c r="B108" s="62" t="s">
        <v>238</v>
      </c>
      <c r="C108" s="56">
        <v>31</v>
      </c>
      <c r="D108" s="3">
        <v>-417273</v>
      </c>
      <c r="E108" s="83"/>
      <c r="F108">
        <f>VLOOKUP(C108,'Analisi chimica IN'!C:C,1,FALSE)</f>
        <v>31</v>
      </c>
    </row>
    <row r="109" spans="1:6" x14ac:dyDescent="0.3">
      <c r="A109" s="61" t="s">
        <v>196</v>
      </c>
      <c r="B109" s="62" t="s">
        <v>259</v>
      </c>
      <c r="C109" s="56">
        <v>72</v>
      </c>
      <c r="D109" s="3">
        <v>-1130</v>
      </c>
      <c r="E109" s="83"/>
      <c r="F109">
        <f>VLOOKUP(C109,'Analisi chimica IN'!C:C,1,FALSE)</f>
        <v>72</v>
      </c>
    </row>
    <row r="110" spans="1:6" x14ac:dyDescent="0.3">
      <c r="A110" s="61" t="s">
        <v>153</v>
      </c>
      <c r="B110" s="62" t="s">
        <v>239</v>
      </c>
      <c r="C110" s="56">
        <v>71</v>
      </c>
      <c r="D110" s="3">
        <v>-1480</v>
      </c>
      <c r="E110" s="83"/>
      <c r="F110">
        <f>VLOOKUP(C110,'Analisi chimica IN'!C:C,1,FALSE)</f>
        <v>71</v>
      </c>
    </row>
    <row r="111" spans="1:6" x14ac:dyDescent="0.3">
      <c r="A111" s="61" t="s">
        <v>154</v>
      </c>
      <c r="B111" s="62" t="s">
        <v>240</v>
      </c>
      <c r="C111" s="56">
        <v>35</v>
      </c>
      <c r="D111" s="3">
        <v>-51760</v>
      </c>
      <c r="E111" s="83"/>
      <c r="F111">
        <f>VLOOKUP(C111,'Analisi chimica IN'!C:C,1,FALSE)</f>
        <v>35</v>
      </c>
    </row>
    <row r="112" spans="1:6" x14ac:dyDescent="0.3">
      <c r="A112" s="61" t="s">
        <v>155</v>
      </c>
      <c r="B112" s="62" t="s">
        <v>241</v>
      </c>
      <c r="C112" s="56">
        <v>41</v>
      </c>
      <c r="D112" s="3">
        <v>-969113</v>
      </c>
      <c r="E112" s="83"/>
      <c r="F112">
        <f>VLOOKUP(C112,'Analisi chimica IN'!C:C,1,FALSE)</f>
        <v>41</v>
      </c>
    </row>
    <row r="113" spans="1:6" x14ac:dyDescent="0.3">
      <c r="A113" s="61" t="s">
        <v>156</v>
      </c>
      <c r="B113" s="62" t="s">
        <v>242</v>
      </c>
      <c r="C113" s="56">
        <v>4</v>
      </c>
      <c r="D113" s="3">
        <v>-244005.5</v>
      </c>
      <c r="E113" s="83"/>
      <c r="F113">
        <f>VLOOKUP(C113,'Analisi chimica IN'!C:C,1,FALSE)</f>
        <v>4</v>
      </c>
    </row>
    <row r="114" spans="1:6" x14ac:dyDescent="0.3">
      <c r="A114" s="61" t="s">
        <v>205</v>
      </c>
      <c r="B114" s="62" t="s">
        <v>262</v>
      </c>
      <c r="C114" s="56">
        <v>5</v>
      </c>
      <c r="D114" s="3">
        <v>-3244.5</v>
      </c>
      <c r="E114" s="83"/>
      <c r="F114">
        <f>VLOOKUP(C114,'Analisi chimica IN'!C:C,1,FALSE)</f>
        <v>5</v>
      </c>
    </row>
    <row r="115" spans="1:6" x14ac:dyDescent="0.3">
      <c r="A115" s="82" t="s">
        <v>347</v>
      </c>
      <c r="B115" s="62" t="s">
        <v>263</v>
      </c>
      <c r="C115" s="56">
        <v>2</v>
      </c>
      <c r="D115" s="3">
        <v>-1387</v>
      </c>
      <c r="E115" s="82" t="s">
        <v>347</v>
      </c>
      <c r="F115">
        <f>VLOOKUP(C115,'Analisi chimica IN'!C:C,1,FALSE)</f>
        <v>2</v>
      </c>
    </row>
    <row r="116" spans="1:6" x14ac:dyDescent="0.3">
      <c r="A116" s="61" t="s">
        <v>157</v>
      </c>
      <c r="B116" s="62" t="s">
        <v>243</v>
      </c>
      <c r="C116" s="56">
        <v>4</v>
      </c>
      <c r="D116" s="3">
        <v>-92730.8</v>
      </c>
      <c r="E116" s="78"/>
      <c r="F116">
        <f>VLOOKUP(C116,'Analisi chimica IN'!C:C,1,FALSE)</f>
        <v>4</v>
      </c>
    </row>
    <row r="117" spans="1:6" x14ac:dyDescent="0.3">
      <c r="A117" s="61" t="s">
        <v>158</v>
      </c>
      <c r="B117" s="62" t="s">
        <v>243</v>
      </c>
      <c r="C117" s="56">
        <v>4</v>
      </c>
      <c r="D117" s="3">
        <v>-1829.5</v>
      </c>
      <c r="E117" s="83"/>
      <c r="F117">
        <f>VLOOKUP(C117,'Analisi chimica IN'!C:C,1,FALSE)</f>
        <v>4</v>
      </c>
    </row>
    <row r="118" spans="1:6" x14ac:dyDescent="0.3">
      <c r="A118" s="61" t="s">
        <v>159</v>
      </c>
      <c r="B118" s="62" t="s">
        <v>244</v>
      </c>
      <c r="C118" s="56">
        <v>2</v>
      </c>
      <c r="D118" s="3">
        <v>-5882528.1919999998</v>
      </c>
      <c r="E118" s="81"/>
      <c r="F118">
        <f>VLOOKUP(C118,'Analisi chimica IN'!C:C,1,FALSE)</f>
        <v>2</v>
      </c>
    </row>
    <row r="119" spans="1:6" x14ac:dyDescent="0.3">
      <c r="A119" s="61" t="s">
        <v>160</v>
      </c>
      <c r="B119" s="62" t="s">
        <v>245</v>
      </c>
      <c r="C119" s="56">
        <v>3</v>
      </c>
      <c r="D119" s="3">
        <v>-515827.27999999997</v>
      </c>
      <c r="E119" s="81"/>
      <c r="F119">
        <f>VLOOKUP(C119,'Analisi chimica IN'!C:C,1,FALSE)</f>
        <v>3</v>
      </c>
    </row>
    <row r="120" spans="1:6" x14ac:dyDescent="0.3">
      <c r="A120" s="61" t="s">
        <v>161</v>
      </c>
      <c r="B120" s="62" t="s">
        <v>246</v>
      </c>
      <c r="C120" s="56">
        <v>2</v>
      </c>
      <c r="D120" s="3">
        <v>-4456239.7069999995</v>
      </c>
      <c r="E120" s="81"/>
      <c r="F120">
        <f>VLOOKUP(C120,'Analisi chimica IN'!C:C,1,FALSE)</f>
        <v>2</v>
      </c>
    </row>
    <row r="121" spans="1:6" x14ac:dyDescent="0.3">
      <c r="A121" s="61" t="s">
        <v>207</v>
      </c>
      <c r="B121" s="62" t="s">
        <v>264</v>
      </c>
      <c r="C121" s="56">
        <v>7</v>
      </c>
      <c r="D121" s="3">
        <v>-218503.17</v>
      </c>
      <c r="E121" s="81"/>
      <c r="F121">
        <f>VLOOKUP(C121,'Analisi chimica IN'!C:C,1,FALSE)</f>
        <v>7</v>
      </c>
    </row>
    <row r="122" spans="1:6" x14ac:dyDescent="0.3">
      <c r="A122" s="61" t="s">
        <v>164</v>
      </c>
      <c r="B122" s="62" t="s">
        <v>247</v>
      </c>
      <c r="C122" s="56">
        <v>4</v>
      </c>
      <c r="D122" s="3">
        <v>-1120</v>
      </c>
      <c r="E122" s="83"/>
      <c r="F122">
        <f>VLOOKUP(C122,'Analisi chimica IN'!C:C,1,FALSE)</f>
        <v>4</v>
      </c>
    </row>
    <row r="123" spans="1:6" x14ac:dyDescent="0.3">
      <c r="A123" s="61" t="s">
        <v>208</v>
      </c>
      <c r="B123" s="62" t="s">
        <v>246</v>
      </c>
      <c r="C123" s="56">
        <v>2</v>
      </c>
      <c r="D123" s="3">
        <v>-4436.5</v>
      </c>
      <c r="E123" s="83"/>
      <c r="F123">
        <f>VLOOKUP(C123,'Analisi chimica IN'!C:C,1,FALSE)</f>
        <v>2</v>
      </c>
    </row>
    <row r="124" spans="1:6" x14ac:dyDescent="0.3">
      <c r="A124" s="61" t="s">
        <v>209</v>
      </c>
      <c r="B124" s="62" t="s">
        <v>265</v>
      </c>
      <c r="C124" s="56">
        <v>4</v>
      </c>
      <c r="D124" s="3">
        <v>-10111.5</v>
      </c>
      <c r="E124" s="83"/>
      <c r="F124">
        <f>VLOOKUP(C124,'Analisi chimica IN'!C:C,1,FALSE)</f>
        <v>4</v>
      </c>
    </row>
    <row r="125" spans="1:6" x14ac:dyDescent="0.3">
      <c r="A125" s="61" t="s">
        <v>165</v>
      </c>
      <c r="B125" s="62" t="s">
        <v>232</v>
      </c>
      <c r="C125" s="56">
        <v>12</v>
      </c>
      <c r="D125" s="3">
        <v>-13314.8</v>
      </c>
      <c r="E125" s="83"/>
      <c r="F125">
        <f>VLOOKUP(C125,'Analisi chimica IN'!C:C,1,FALSE)</f>
        <v>12</v>
      </c>
    </row>
    <row r="126" spans="1:6" x14ac:dyDescent="0.3">
      <c r="A126" s="61" t="s">
        <v>166</v>
      </c>
      <c r="B126" s="62" t="s">
        <v>232</v>
      </c>
      <c r="C126" s="56">
        <v>12</v>
      </c>
      <c r="D126" s="3">
        <v>-3153.8</v>
      </c>
      <c r="E126" s="83"/>
      <c r="F126">
        <f>VLOOKUP(C126,'Analisi chimica IN'!C:C,1,FALSE)</f>
        <v>12</v>
      </c>
    </row>
    <row r="127" spans="1:6" x14ac:dyDescent="0.3">
      <c r="A127" s="61" t="s">
        <v>167</v>
      </c>
      <c r="B127" s="62" t="s">
        <v>232</v>
      </c>
      <c r="C127" s="56">
        <v>12</v>
      </c>
      <c r="D127" s="3">
        <v>-29211.7</v>
      </c>
      <c r="E127" s="83"/>
      <c r="F127">
        <f>VLOOKUP(C127,'Analisi chimica IN'!C:C,1,FALSE)</f>
        <v>12</v>
      </c>
    </row>
    <row r="128" spans="1:6" x14ac:dyDescent="0.3">
      <c r="A128" s="61" t="s">
        <v>168</v>
      </c>
      <c r="B128" s="62" t="s">
        <v>232</v>
      </c>
      <c r="C128" s="56">
        <v>12</v>
      </c>
      <c r="D128" s="3">
        <v>-1070340.43</v>
      </c>
      <c r="E128" s="83"/>
      <c r="F128">
        <f>VLOOKUP(C128,'Analisi chimica IN'!C:C,1,FALSE)</f>
        <v>12</v>
      </c>
    </row>
    <row r="129" spans="1:6" x14ac:dyDescent="0.3">
      <c r="A129" s="61" t="s">
        <v>169</v>
      </c>
      <c r="B129" s="62" t="s">
        <v>233</v>
      </c>
      <c r="C129" s="56">
        <v>13</v>
      </c>
      <c r="D129" s="3">
        <v>-209186.4</v>
      </c>
      <c r="E129" s="83"/>
      <c r="F129">
        <f>VLOOKUP(C129,'Analisi chimica IN'!C:C,1,FALSE)</f>
        <v>13</v>
      </c>
    </row>
    <row r="130" spans="1:6" x14ac:dyDescent="0.3">
      <c r="A130" s="61" t="s">
        <v>170</v>
      </c>
      <c r="B130" s="62" t="s">
        <v>232</v>
      </c>
      <c r="C130" s="56">
        <v>12</v>
      </c>
      <c r="D130" s="3">
        <v>-1705171.6</v>
      </c>
      <c r="E130" s="83"/>
      <c r="F130">
        <f>VLOOKUP(C130,'Analisi chimica IN'!C:C,1,FALSE)</f>
        <v>12</v>
      </c>
    </row>
    <row r="131" spans="1:6" x14ac:dyDescent="0.3">
      <c r="A131" s="61" t="s">
        <v>171</v>
      </c>
      <c r="B131" s="62" t="s">
        <v>248</v>
      </c>
      <c r="C131" s="56">
        <v>14</v>
      </c>
      <c r="D131" s="3">
        <v>-62498</v>
      </c>
      <c r="E131" s="83"/>
      <c r="F131">
        <f>VLOOKUP(C131,'Analisi chimica IN'!C:C,1,FALSE)</f>
        <v>14</v>
      </c>
    </row>
    <row r="132" spans="1:6" x14ac:dyDescent="0.3">
      <c r="A132" s="61" t="s">
        <v>197</v>
      </c>
      <c r="B132" s="62" t="s">
        <v>235</v>
      </c>
      <c r="C132" s="56">
        <v>15</v>
      </c>
      <c r="D132" s="3">
        <v>-21341.8</v>
      </c>
      <c r="E132" s="83"/>
      <c r="F132">
        <f>VLOOKUP(C132,'Analisi chimica IN'!C:C,1,FALSE)</f>
        <v>15</v>
      </c>
    </row>
    <row r="133" spans="1:6" x14ac:dyDescent="0.3">
      <c r="A133" s="61" t="s">
        <v>198</v>
      </c>
      <c r="B133" s="62" t="s">
        <v>235</v>
      </c>
      <c r="C133" s="56">
        <v>15</v>
      </c>
      <c r="D133" s="3">
        <v>-23319.1</v>
      </c>
      <c r="E133" s="83"/>
      <c r="F133">
        <f>VLOOKUP(C133,'Analisi chimica IN'!C:C,1,FALSE)</f>
        <v>15</v>
      </c>
    </row>
    <row r="134" spans="1:6" x14ac:dyDescent="0.3">
      <c r="A134" s="61" t="s">
        <v>172</v>
      </c>
      <c r="B134" s="62" t="s">
        <v>249</v>
      </c>
      <c r="C134" s="56">
        <v>17</v>
      </c>
      <c r="D134" s="3">
        <v>-66396.3</v>
      </c>
      <c r="E134" s="83"/>
      <c r="F134">
        <f>VLOOKUP(C134,'Analisi chimica IN'!C:C,1,FALSE)</f>
        <v>17</v>
      </c>
    </row>
    <row r="135" spans="1:6" x14ac:dyDescent="0.3">
      <c r="A135" s="82" t="s">
        <v>303</v>
      </c>
      <c r="B135" s="62" t="s">
        <v>232</v>
      </c>
      <c r="C135" s="56">
        <v>12</v>
      </c>
      <c r="D135" s="3">
        <v>-535</v>
      </c>
      <c r="E135" s="82" t="s">
        <v>303</v>
      </c>
      <c r="F135">
        <f>VLOOKUP(C135,'Analisi chimica IN'!C:C,1,FALSE)</f>
        <v>12</v>
      </c>
    </row>
    <row r="136" spans="1:6" x14ac:dyDescent="0.3">
      <c r="A136" s="82" t="s">
        <v>348</v>
      </c>
      <c r="B136" s="62" t="s">
        <v>232</v>
      </c>
      <c r="C136" s="56">
        <v>12</v>
      </c>
      <c r="D136" s="3">
        <v>-2815.1</v>
      </c>
      <c r="E136" s="82" t="s">
        <v>348</v>
      </c>
      <c r="F136">
        <f>VLOOKUP(C136,'Analisi chimica IN'!C:C,1,FALSE)</f>
        <v>12</v>
      </c>
    </row>
    <row r="137" spans="1:6" x14ac:dyDescent="0.3">
      <c r="A137" s="61" t="s">
        <v>173</v>
      </c>
      <c r="B137" s="62" t="s">
        <v>234</v>
      </c>
      <c r="C137" s="56">
        <v>14</v>
      </c>
      <c r="D137" s="3">
        <v>-108617.5</v>
      </c>
      <c r="E137" s="83"/>
      <c r="F137">
        <f>VLOOKUP(C137,'Analisi chimica IN'!C:C,1,FALSE)</f>
        <v>14</v>
      </c>
    </row>
    <row r="138" spans="1:6" x14ac:dyDescent="0.3">
      <c r="A138" s="61" t="s">
        <v>174</v>
      </c>
      <c r="B138" s="62" t="s">
        <v>233</v>
      </c>
      <c r="C138" s="56">
        <v>13</v>
      </c>
      <c r="D138" s="3">
        <v>-803.8</v>
      </c>
      <c r="E138" s="83"/>
      <c r="F138">
        <f>VLOOKUP(C138,'Analisi chimica IN'!C:C,1,FALSE)</f>
        <v>13</v>
      </c>
    </row>
    <row r="139" spans="1:6" x14ac:dyDescent="0.3">
      <c r="A139" s="61" t="s">
        <v>175</v>
      </c>
      <c r="B139" s="62" t="s">
        <v>234</v>
      </c>
      <c r="C139" s="56">
        <v>14</v>
      </c>
      <c r="D139" s="3">
        <v>-329.7</v>
      </c>
      <c r="E139" s="83"/>
      <c r="F139">
        <f>VLOOKUP(C139,'Analisi chimica IN'!C:C,1,FALSE)</f>
        <v>14</v>
      </c>
    </row>
    <row r="140" spans="1:6" x14ac:dyDescent="0.3">
      <c r="A140" s="61" t="s">
        <v>177</v>
      </c>
      <c r="B140" s="62" t="s">
        <v>233</v>
      </c>
      <c r="C140" s="56">
        <v>13</v>
      </c>
      <c r="D140" s="3">
        <v>-40120</v>
      </c>
      <c r="E140" s="83"/>
      <c r="F140">
        <f>VLOOKUP(C140,'Analisi chimica IN'!C:C,1,FALSE)</f>
        <v>13</v>
      </c>
    </row>
    <row r="141" spans="1:6" x14ac:dyDescent="0.3">
      <c r="A141" s="61" t="s">
        <v>178</v>
      </c>
      <c r="B141" s="62" t="s">
        <v>232</v>
      </c>
      <c r="C141" s="56">
        <v>12</v>
      </c>
      <c r="D141" s="3">
        <v>-599936.69999999995</v>
      </c>
      <c r="E141" s="83"/>
      <c r="F141">
        <f>VLOOKUP(C141,'Analisi chimica IN'!C:C,1,FALSE)</f>
        <v>12</v>
      </c>
    </row>
    <row r="142" spans="1:6" x14ac:dyDescent="0.3">
      <c r="A142" s="61" t="s">
        <v>179</v>
      </c>
      <c r="B142" s="62" t="s">
        <v>248</v>
      </c>
      <c r="C142" s="56">
        <v>14</v>
      </c>
      <c r="D142" s="3">
        <v>-1280</v>
      </c>
      <c r="E142" s="83"/>
      <c r="F142">
        <f>VLOOKUP(C142,'Analisi chimica IN'!C:C,1,FALSE)</f>
        <v>14</v>
      </c>
    </row>
    <row r="143" spans="1:6" x14ac:dyDescent="0.3">
      <c r="A143" s="61" t="s">
        <v>210</v>
      </c>
      <c r="B143" s="62" t="s">
        <v>266</v>
      </c>
      <c r="C143" s="56">
        <v>14</v>
      </c>
      <c r="D143" s="3">
        <v>-1310</v>
      </c>
      <c r="E143" s="83"/>
      <c r="F143">
        <f>VLOOKUP(C143,'Analisi chimica IN'!C:C,1,FALSE)</f>
        <v>14</v>
      </c>
    </row>
    <row r="144" spans="1:6" x14ac:dyDescent="0.3">
      <c r="A144" s="61" t="s">
        <v>211</v>
      </c>
      <c r="B144" s="62" t="s">
        <v>234</v>
      </c>
      <c r="C144" s="56">
        <v>14</v>
      </c>
      <c r="D144" s="3">
        <v>-20057</v>
      </c>
      <c r="E144" s="83"/>
      <c r="F144">
        <f>VLOOKUP(C144,'Analisi chimica IN'!C:C,1,FALSE)</f>
        <v>14</v>
      </c>
    </row>
    <row r="145" spans="1:6" x14ac:dyDescent="0.3">
      <c r="A145" s="61" t="s">
        <v>180</v>
      </c>
      <c r="B145" s="62" t="s">
        <v>251</v>
      </c>
      <c r="C145" s="56">
        <v>42</v>
      </c>
      <c r="D145" s="3">
        <v>-323070</v>
      </c>
      <c r="E145" s="83"/>
      <c r="F145">
        <f>VLOOKUP(C145,'Analisi chimica IN'!C:C,1,FALSE)</f>
        <v>42</v>
      </c>
    </row>
    <row r="146" spans="1:6" x14ac:dyDescent="0.3">
      <c r="A146" s="61" t="s">
        <v>199</v>
      </c>
      <c r="B146" s="62" t="s">
        <v>253</v>
      </c>
      <c r="C146" s="56">
        <v>42</v>
      </c>
      <c r="D146" s="3">
        <v>-19360</v>
      </c>
      <c r="E146" s="83"/>
      <c r="F146">
        <f>VLOOKUP(C146,'Analisi chimica IN'!C:C,1,FALSE)</f>
        <v>42</v>
      </c>
    </row>
    <row r="147" spans="1:6" x14ac:dyDescent="0.3">
      <c r="A147" s="61" t="s">
        <v>212</v>
      </c>
      <c r="B147" s="62" t="s">
        <v>232</v>
      </c>
      <c r="C147" s="56">
        <v>12</v>
      </c>
      <c r="D147" s="3">
        <v>-1710</v>
      </c>
      <c r="E147" s="83"/>
      <c r="F147">
        <f>VLOOKUP(C147,'Analisi chimica IN'!C:C,1,FALSE)</f>
        <v>12</v>
      </c>
    </row>
    <row r="148" spans="1:6" x14ac:dyDescent="0.3">
      <c r="A148" s="61" t="s">
        <v>201</v>
      </c>
      <c r="B148" s="62" t="s">
        <v>232</v>
      </c>
      <c r="C148" s="56">
        <v>12</v>
      </c>
      <c r="D148" s="3">
        <v>-10984.5</v>
      </c>
      <c r="E148" s="83"/>
      <c r="F148">
        <f>VLOOKUP(C148,'Analisi chimica IN'!C:C,1,FALSE)</f>
        <v>12</v>
      </c>
    </row>
    <row r="149" spans="1:6" x14ac:dyDescent="0.3">
      <c r="A149" s="61" t="s">
        <v>181</v>
      </c>
      <c r="B149" s="62" t="s">
        <v>252</v>
      </c>
      <c r="C149" s="56">
        <v>1</v>
      </c>
      <c r="D149" s="3">
        <v>-46660</v>
      </c>
      <c r="E149" s="83"/>
      <c r="F149">
        <f>VLOOKUP(C149,'Analisi chimica IN'!C:C,1,FALSE)</f>
        <v>1</v>
      </c>
    </row>
    <row r="150" spans="1:6" x14ac:dyDescent="0.3">
      <c r="A150" s="61" t="s">
        <v>182</v>
      </c>
      <c r="B150" s="62" t="s">
        <v>253</v>
      </c>
      <c r="C150" s="56">
        <v>42</v>
      </c>
      <c r="D150" s="3">
        <v>-525331</v>
      </c>
      <c r="E150" s="83"/>
      <c r="F150">
        <f>VLOOKUP(C150,'Analisi chimica IN'!C:C,1,FALSE)</f>
        <v>42</v>
      </c>
    </row>
    <row r="151" spans="1:6" x14ac:dyDescent="0.3">
      <c r="A151" s="61" t="s">
        <v>213</v>
      </c>
      <c r="B151" s="62" t="s">
        <v>233</v>
      </c>
      <c r="C151" s="56">
        <v>13</v>
      </c>
      <c r="D151" s="3">
        <v>-1560</v>
      </c>
      <c r="E151" s="83"/>
      <c r="F151">
        <f>VLOOKUP(C151,'Analisi chimica IN'!C:C,1,FALSE)</f>
        <v>13</v>
      </c>
    </row>
    <row r="152" spans="1:6" x14ac:dyDescent="0.3">
      <c r="A152" s="61" t="s">
        <v>183</v>
      </c>
      <c r="B152" s="62" t="s">
        <v>232</v>
      </c>
      <c r="C152" s="56">
        <v>12</v>
      </c>
      <c r="D152" s="3">
        <v>-510630</v>
      </c>
      <c r="E152" s="83"/>
      <c r="F152">
        <f>VLOOKUP(C152,'Analisi chimica IN'!C:C,1,FALSE)</f>
        <v>12</v>
      </c>
    </row>
    <row r="153" spans="1:6" x14ac:dyDescent="0.3">
      <c r="A153" s="61" t="s">
        <v>184</v>
      </c>
      <c r="B153" s="62" t="s">
        <v>248</v>
      </c>
      <c r="C153" s="56">
        <v>14</v>
      </c>
      <c r="D153" s="3">
        <v>-1890</v>
      </c>
      <c r="E153" s="83"/>
      <c r="F153">
        <f>VLOOKUP(C153,'Analisi chimica IN'!C:C,1,FALSE)</f>
        <v>14</v>
      </c>
    </row>
    <row r="154" spans="1:6" x14ac:dyDescent="0.3">
      <c r="A154" s="61" t="s">
        <v>185</v>
      </c>
      <c r="B154" s="62" t="s">
        <v>235</v>
      </c>
      <c r="C154" s="56">
        <v>15</v>
      </c>
      <c r="D154" s="3">
        <v>-780</v>
      </c>
      <c r="E154" s="83"/>
      <c r="F154">
        <f>VLOOKUP(C154,'Analisi chimica IN'!C:C,1,FALSE)</f>
        <v>15</v>
      </c>
    </row>
    <row r="155" spans="1:6" x14ac:dyDescent="0.3">
      <c r="A155" s="61" t="s">
        <v>186</v>
      </c>
      <c r="B155" s="62" t="s">
        <v>254</v>
      </c>
      <c r="C155" s="56">
        <v>51</v>
      </c>
      <c r="D155" s="3">
        <v>-113302</v>
      </c>
      <c r="E155" s="83"/>
      <c r="F155">
        <f>VLOOKUP(C155,'Analisi chimica IN'!C:C,1,FALSE)</f>
        <v>51</v>
      </c>
    </row>
    <row r="156" spans="1:6" x14ac:dyDescent="0.3">
      <c r="A156" s="61" t="s">
        <v>187</v>
      </c>
      <c r="B156" s="62" t="s">
        <v>254</v>
      </c>
      <c r="C156" s="56">
        <v>51</v>
      </c>
      <c r="D156" s="3">
        <v>-20070</v>
      </c>
      <c r="E156" s="83"/>
      <c r="F156">
        <f>VLOOKUP(C156,'Analisi chimica IN'!C:C,1,FALSE)</f>
        <v>51</v>
      </c>
    </row>
    <row r="157" spans="1:6" x14ac:dyDescent="0.3">
      <c r="A157" s="61" t="s">
        <v>188</v>
      </c>
      <c r="B157" s="62" t="s">
        <v>254</v>
      </c>
      <c r="C157" s="56">
        <v>51</v>
      </c>
      <c r="D157" s="3">
        <v>-92840</v>
      </c>
      <c r="E157" s="83"/>
      <c r="F157">
        <f>VLOOKUP(C157,'Analisi chimica IN'!C:C,1,FALSE)</f>
        <v>51</v>
      </c>
    </row>
    <row r="158" spans="1:6" x14ac:dyDescent="0.3">
      <c r="A158" s="61" t="s">
        <v>203</v>
      </c>
      <c r="B158" s="62" t="s">
        <v>260</v>
      </c>
      <c r="C158" s="56">
        <v>52</v>
      </c>
      <c r="D158" s="3">
        <v>-24000</v>
      </c>
      <c r="E158" s="83"/>
      <c r="F158">
        <f>VLOOKUP(C158,'Analisi chimica IN'!C:C,1,FALSE)</f>
        <v>52</v>
      </c>
    </row>
    <row r="159" spans="1:6" x14ac:dyDescent="0.3">
      <c r="A159" s="61" t="s">
        <v>189</v>
      </c>
      <c r="B159" s="62" t="s">
        <v>255</v>
      </c>
      <c r="C159" s="56">
        <v>11</v>
      </c>
      <c r="D159" s="3">
        <v>-28720</v>
      </c>
      <c r="E159" s="83"/>
      <c r="F159">
        <f>VLOOKUP(C159,'Analisi chimica IN'!C:C,1,FALSE)</f>
        <v>11</v>
      </c>
    </row>
    <row r="160" spans="1:6" x14ac:dyDescent="0.3">
      <c r="A160" s="61" t="s">
        <v>190</v>
      </c>
      <c r="B160" s="62" t="s">
        <v>254</v>
      </c>
      <c r="C160" s="56">
        <v>51</v>
      </c>
      <c r="D160" s="3">
        <v>-144790</v>
      </c>
      <c r="E160" s="83"/>
      <c r="F160">
        <f>VLOOKUP(C160,'Analisi chimica IN'!C:C,1,FALSE)</f>
        <v>51</v>
      </c>
    </row>
    <row r="161" spans="1:6" x14ac:dyDescent="0.3">
      <c r="A161" s="82" t="s">
        <v>330</v>
      </c>
      <c r="B161" s="62" t="s">
        <v>267</v>
      </c>
      <c r="C161" s="56">
        <v>60</v>
      </c>
      <c r="D161" s="3">
        <v>-310</v>
      </c>
      <c r="E161" s="82" t="s">
        <v>330</v>
      </c>
      <c r="F161">
        <f>VLOOKUP(C161,'Analisi chimica IN'!C:C,1,FALSE)</f>
        <v>60</v>
      </c>
    </row>
    <row r="162" spans="1:6" x14ac:dyDescent="0.3">
      <c r="A162" s="61" t="s">
        <v>214</v>
      </c>
      <c r="B162" s="62" t="s">
        <v>267</v>
      </c>
      <c r="C162" s="56">
        <v>60</v>
      </c>
      <c r="D162" s="3">
        <v>-1070</v>
      </c>
      <c r="E162" s="83"/>
      <c r="F162">
        <f>VLOOKUP(C162,'Analisi chimica IN'!C:C,1,FALSE)</f>
        <v>60</v>
      </c>
    </row>
    <row r="163" spans="1:6" x14ac:dyDescent="0.3">
      <c r="A163" s="61" t="s">
        <v>191</v>
      </c>
      <c r="B163" s="62" t="s">
        <v>256</v>
      </c>
      <c r="C163" s="56">
        <v>61</v>
      </c>
      <c r="D163" s="3">
        <v>-3658</v>
      </c>
      <c r="E163" s="83"/>
      <c r="F163">
        <f>VLOOKUP(C163,'Analisi chimica IN'!C:C,1,FALSE)</f>
        <v>61</v>
      </c>
    </row>
    <row r="164" spans="1:6" x14ac:dyDescent="0.3">
      <c r="A164" s="61" t="s">
        <v>204</v>
      </c>
      <c r="B164" s="62" t="s">
        <v>261</v>
      </c>
      <c r="C164" s="56">
        <v>62</v>
      </c>
      <c r="D164" s="3">
        <v>-20</v>
      </c>
      <c r="E164" s="83"/>
      <c r="F164">
        <f>VLOOKUP(C164,'Analisi chimica IN'!C:C,1,FALSE)</f>
        <v>62</v>
      </c>
    </row>
    <row r="165" spans="1:6" x14ac:dyDescent="0.3">
      <c r="A165" s="61" t="s">
        <v>192</v>
      </c>
      <c r="B165" s="62" t="s">
        <v>257</v>
      </c>
      <c r="C165" s="56">
        <v>57</v>
      </c>
      <c r="D165" s="3">
        <v>-230</v>
      </c>
      <c r="E165" s="83"/>
      <c r="F165">
        <f>VLOOKUP(C165,'Analisi chimica IN'!C:C,1,FALSE)</f>
        <v>57</v>
      </c>
    </row>
    <row r="166" spans="1:6" x14ac:dyDescent="0.3">
      <c r="A166" s="61" t="s">
        <v>144</v>
      </c>
      <c r="B166" s="62" t="s">
        <v>232</v>
      </c>
      <c r="C166" s="56">
        <v>12</v>
      </c>
      <c r="D166" s="3">
        <v>-6280</v>
      </c>
      <c r="E166" s="83"/>
      <c r="F166">
        <f>VLOOKUP(C166,'Analisi chimica IN'!C:C,1,FALSE)</f>
        <v>12</v>
      </c>
    </row>
    <row r="167" spans="1:6" x14ac:dyDescent="0.3">
      <c r="A167" s="61" t="s">
        <v>146</v>
      </c>
      <c r="B167" s="62" t="s">
        <v>232</v>
      </c>
      <c r="C167" s="56">
        <v>12</v>
      </c>
      <c r="D167" s="3">
        <v>-564320</v>
      </c>
      <c r="E167" s="83"/>
      <c r="F167">
        <f>VLOOKUP(C167,'Analisi chimica IN'!C:C,1,FALSE)</f>
        <v>12</v>
      </c>
    </row>
    <row r="168" spans="1:6" x14ac:dyDescent="0.3">
      <c r="A168" s="61" t="s">
        <v>148</v>
      </c>
      <c r="B168" s="62" t="s">
        <v>235</v>
      </c>
      <c r="C168" s="56">
        <v>15</v>
      </c>
      <c r="D168" s="3">
        <v>-3440</v>
      </c>
      <c r="E168" s="83"/>
      <c r="F168">
        <f>VLOOKUP(C168,'Analisi chimica IN'!C:C,1,FALSE)</f>
        <v>15</v>
      </c>
    </row>
    <row r="169" spans="1:6" x14ac:dyDescent="0.3">
      <c r="A169" s="61" t="s">
        <v>149</v>
      </c>
      <c r="B169" s="62" t="s">
        <v>234</v>
      </c>
      <c r="C169" s="56">
        <v>14</v>
      </c>
      <c r="D169" s="3">
        <v>-3790</v>
      </c>
      <c r="E169" s="83"/>
      <c r="F169">
        <f>VLOOKUP(C169,'Analisi chimica IN'!C:C,1,FALSE)</f>
        <v>14</v>
      </c>
    </row>
    <row r="170" spans="1:6" x14ac:dyDescent="0.3">
      <c r="A170" s="61" t="s">
        <v>150</v>
      </c>
      <c r="B170" s="62" t="s">
        <v>236</v>
      </c>
      <c r="C170" s="56">
        <v>20</v>
      </c>
      <c r="D170" s="3">
        <v>-237490</v>
      </c>
      <c r="E170" s="83"/>
      <c r="F170">
        <f>VLOOKUP(C170,'Analisi chimica IN'!C:C,1,FALSE)</f>
        <v>20</v>
      </c>
    </row>
    <row r="171" spans="1:6" x14ac:dyDescent="0.3">
      <c r="A171" s="61" t="s">
        <v>151</v>
      </c>
      <c r="B171" s="62" t="s">
        <v>237</v>
      </c>
      <c r="C171" s="56">
        <v>31</v>
      </c>
      <c r="D171" s="3">
        <v>-351970</v>
      </c>
      <c r="E171" s="83"/>
      <c r="F171">
        <f>VLOOKUP(C171,'Analisi chimica IN'!C:C,1,FALSE)</f>
        <v>31</v>
      </c>
    </row>
    <row r="172" spans="1:6" x14ac:dyDescent="0.3">
      <c r="A172" s="61" t="s">
        <v>195</v>
      </c>
      <c r="B172" s="62" t="s">
        <v>238</v>
      </c>
      <c r="C172" s="56">
        <v>31</v>
      </c>
      <c r="D172" s="3">
        <v>-78002</v>
      </c>
      <c r="E172" s="83"/>
      <c r="F172">
        <f>VLOOKUP(C172,'Analisi chimica IN'!C:C,1,FALSE)</f>
        <v>31</v>
      </c>
    </row>
    <row r="173" spans="1:6" x14ac:dyDescent="0.3">
      <c r="A173" s="61" t="s">
        <v>152</v>
      </c>
      <c r="B173" s="62" t="s">
        <v>238</v>
      </c>
      <c r="C173" s="56">
        <v>31</v>
      </c>
      <c r="D173" s="3">
        <v>-363978</v>
      </c>
      <c r="E173" s="83"/>
      <c r="F173">
        <f>VLOOKUP(C173,'Analisi chimica IN'!C:C,1,FALSE)</f>
        <v>31</v>
      </c>
    </row>
    <row r="174" spans="1:6" x14ac:dyDescent="0.3">
      <c r="A174" s="61" t="s">
        <v>154</v>
      </c>
      <c r="B174" s="62" t="s">
        <v>240</v>
      </c>
      <c r="C174" s="56">
        <v>35</v>
      </c>
      <c r="D174" s="3">
        <v>-38230</v>
      </c>
      <c r="E174" s="83"/>
      <c r="F174">
        <f>VLOOKUP(C174,'Analisi chimica IN'!C:C,1,FALSE)</f>
        <v>35</v>
      </c>
    </row>
    <row r="175" spans="1:6" x14ac:dyDescent="0.3">
      <c r="A175" s="61" t="s">
        <v>155</v>
      </c>
      <c r="B175" s="62" t="s">
        <v>241</v>
      </c>
      <c r="C175" s="56">
        <v>41</v>
      </c>
      <c r="D175" s="3">
        <v>-123536</v>
      </c>
      <c r="E175" s="83"/>
      <c r="F175">
        <f>VLOOKUP(C175,'Analisi chimica IN'!C:C,1,FALSE)</f>
        <v>41</v>
      </c>
    </row>
    <row r="176" spans="1:6" x14ac:dyDescent="0.3">
      <c r="A176" s="61" t="s">
        <v>156</v>
      </c>
      <c r="B176" s="62" t="s">
        <v>242</v>
      </c>
      <c r="C176" s="56">
        <v>4</v>
      </c>
      <c r="D176" s="3">
        <v>-52547</v>
      </c>
      <c r="E176" s="83"/>
      <c r="F176">
        <f>VLOOKUP(C176,'Analisi chimica IN'!C:C,1,FALSE)</f>
        <v>4</v>
      </c>
    </row>
    <row r="177" spans="1:6" x14ac:dyDescent="0.3">
      <c r="A177" s="61" t="s">
        <v>157</v>
      </c>
      <c r="B177" s="62" t="s">
        <v>243</v>
      </c>
      <c r="C177" s="56">
        <v>4</v>
      </c>
      <c r="D177" s="3">
        <v>-9999</v>
      </c>
      <c r="E177" s="83"/>
      <c r="F177">
        <f>VLOOKUP(C177,'Analisi chimica IN'!C:C,1,FALSE)</f>
        <v>4</v>
      </c>
    </row>
    <row r="178" spans="1:6" x14ac:dyDescent="0.3">
      <c r="A178" s="61" t="s">
        <v>158</v>
      </c>
      <c r="B178" s="62" t="s">
        <v>243</v>
      </c>
      <c r="C178" s="56">
        <v>4</v>
      </c>
      <c r="D178" s="3">
        <v>-408</v>
      </c>
      <c r="E178" s="83"/>
      <c r="F178">
        <f>VLOOKUP(C178,'Analisi chimica IN'!C:C,1,FALSE)</f>
        <v>4</v>
      </c>
    </row>
    <row r="179" spans="1:6" x14ac:dyDescent="0.3">
      <c r="A179" s="61" t="s">
        <v>215</v>
      </c>
      <c r="B179" s="62" t="s">
        <v>268</v>
      </c>
      <c r="C179" s="56">
        <v>9</v>
      </c>
      <c r="D179" s="3">
        <v>-1520</v>
      </c>
      <c r="E179" s="83"/>
      <c r="F179">
        <f>VLOOKUP(C179,'Analisi chimica IN'!C:C,1,FALSE)</f>
        <v>9</v>
      </c>
    </row>
    <row r="180" spans="1:6" x14ac:dyDescent="0.3">
      <c r="A180" s="61" t="s">
        <v>159</v>
      </c>
      <c r="B180" s="62" t="s">
        <v>244</v>
      </c>
      <c r="C180" s="56">
        <v>2</v>
      </c>
      <c r="D180" s="3">
        <v>-3233704.8259999999</v>
      </c>
      <c r="E180" s="83"/>
      <c r="F180">
        <f>VLOOKUP(C180,'Analisi chimica IN'!C:C,1,FALSE)</f>
        <v>2</v>
      </c>
    </row>
    <row r="181" spans="1:6" x14ac:dyDescent="0.3">
      <c r="A181" s="61" t="s">
        <v>160</v>
      </c>
      <c r="B181" s="62" t="s">
        <v>245</v>
      </c>
      <c r="C181" s="56">
        <v>3</v>
      </c>
      <c r="D181" s="3">
        <v>-384925.1</v>
      </c>
      <c r="E181" s="83"/>
      <c r="F181">
        <f>VLOOKUP(C181,'Analisi chimica IN'!C:C,1,FALSE)</f>
        <v>3</v>
      </c>
    </row>
    <row r="182" spans="1:6" x14ac:dyDescent="0.3">
      <c r="A182" s="61" t="s">
        <v>161</v>
      </c>
      <c r="B182" s="62" t="s">
        <v>246</v>
      </c>
      <c r="C182" s="56">
        <v>2</v>
      </c>
      <c r="D182" s="3">
        <v>-1182549.655</v>
      </c>
      <c r="E182" s="83"/>
      <c r="F182">
        <f>VLOOKUP(C182,'Analisi chimica IN'!C:C,1,FALSE)</f>
        <v>2</v>
      </c>
    </row>
    <row r="183" spans="1:6" x14ac:dyDescent="0.3">
      <c r="A183" s="61" t="s">
        <v>208</v>
      </c>
      <c r="B183" s="62" t="s">
        <v>246</v>
      </c>
      <c r="C183" s="56">
        <v>2</v>
      </c>
      <c r="D183" s="3">
        <v>-6280</v>
      </c>
      <c r="E183" s="83"/>
      <c r="F183">
        <f>VLOOKUP(C183,'Analisi chimica IN'!C:C,1,FALSE)</f>
        <v>2</v>
      </c>
    </row>
    <row r="184" spans="1:6" x14ac:dyDescent="0.3">
      <c r="A184" s="61" t="s">
        <v>216</v>
      </c>
      <c r="B184" s="62" t="s">
        <v>246</v>
      </c>
      <c r="C184" s="56">
        <v>2</v>
      </c>
      <c r="D184" s="3">
        <v>-6940</v>
      </c>
      <c r="E184" s="83"/>
      <c r="F184">
        <f>VLOOKUP(C184,'Analisi chimica IN'!C:C,1,FALSE)</f>
        <v>2</v>
      </c>
    </row>
    <row r="185" spans="1:6" x14ac:dyDescent="0.3">
      <c r="A185" s="61" t="s">
        <v>165</v>
      </c>
      <c r="B185" s="62" t="s">
        <v>232</v>
      </c>
      <c r="C185" s="56">
        <v>12</v>
      </c>
      <c r="D185" s="3">
        <v>-14916.2</v>
      </c>
      <c r="E185" s="83"/>
      <c r="F185">
        <f>VLOOKUP(C185,'Analisi chimica IN'!C:C,1,FALSE)</f>
        <v>12</v>
      </c>
    </row>
    <row r="186" spans="1:6" x14ac:dyDescent="0.3">
      <c r="A186" s="61" t="s">
        <v>166</v>
      </c>
      <c r="B186" s="62" t="s">
        <v>232</v>
      </c>
      <c r="C186" s="56">
        <v>12</v>
      </c>
      <c r="D186" s="3">
        <v>-1600</v>
      </c>
      <c r="E186" s="83"/>
      <c r="F186">
        <f>VLOOKUP(C186,'Analisi chimica IN'!C:C,1,FALSE)</f>
        <v>12</v>
      </c>
    </row>
    <row r="187" spans="1:6" x14ac:dyDescent="0.3">
      <c r="A187" s="61" t="s">
        <v>167</v>
      </c>
      <c r="B187" s="62" t="s">
        <v>232</v>
      </c>
      <c r="C187" s="56">
        <v>12</v>
      </c>
      <c r="D187" s="3">
        <v>-2157.1999999999998</v>
      </c>
      <c r="E187" s="83"/>
      <c r="F187">
        <f>VLOOKUP(C187,'Analisi chimica IN'!C:C,1,FALSE)</f>
        <v>12</v>
      </c>
    </row>
    <row r="188" spans="1:6" x14ac:dyDescent="0.3">
      <c r="A188" s="61" t="s">
        <v>168</v>
      </c>
      <c r="B188" s="62" t="s">
        <v>232</v>
      </c>
      <c r="C188" s="56">
        <v>12</v>
      </c>
      <c r="D188" s="3">
        <v>-710676.8</v>
      </c>
      <c r="E188" s="83"/>
      <c r="F188">
        <f>VLOOKUP(C188,'Analisi chimica IN'!C:C,1,FALSE)</f>
        <v>12</v>
      </c>
    </row>
    <row r="189" spans="1:6" x14ac:dyDescent="0.3">
      <c r="A189" s="61" t="s">
        <v>169</v>
      </c>
      <c r="B189" s="62" t="s">
        <v>233</v>
      </c>
      <c r="C189" s="56">
        <v>13</v>
      </c>
      <c r="D189" s="3">
        <v>-244173.3</v>
      </c>
      <c r="E189" s="83"/>
      <c r="F189">
        <f>VLOOKUP(C189,'Analisi chimica IN'!C:C,1,FALSE)</f>
        <v>13</v>
      </c>
    </row>
    <row r="190" spans="1:6" x14ac:dyDescent="0.3">
      <c r="A190" s="61" t="s">
        <v>170</v>
      </c>
      <c r="B190" s="62" t="s">
        <v>232</v>
      </c>
      <c r="C190" s="56">
        <v>12</v>
      </c>
      <c r="D190" s="3">
        <v>-1304193.8999999999</v>
      </c>
      <c r="E190" s="83"/>
      <c r="F190">
        <f>VLOOKUP(C190,'Analisi chimica IN'!C:C,1,FALSE)</f>
        <v>12</v>
      </c>
    </row>
    <row r="191" spans="1:6" x14ac:dyDescent="0.3">
      <c r="A191" s="61" t="s">
        <v>171</v>
      </c>
      <c r="B191" s="62" t="s">
        <v>248</v>
      </c>
      <c r="C191" s="56">
        <v>14</v>
      </c>
      <c r="D191" s="3">
        <v>-39366</v>
      </c>
      <c r="E191" s="83"/>
      <c r="F191">
        <f>VLOOKUP(C191,'Analisi chimica IN'!C:C,1,FALSE)</f>
        <v>14</v>
      </c>
    </row>
    <row r="192" spans="1:6" x14ac:dyDescent="0.3">
      <c r="A192" s="61" t="s">
        <v>197</v>
      </c>
      <c r="B192" s="62" t="s">
        <v>235</v>
      </c>
      <c r="C192" s="56">
        <v>15</v>
      </c>
      <c r="D192" s="3">
        <v>-10121.799999999999</v>
      </c>
      <c r="E192" s="83"/>
      <c r="F192">
        <f>VLOOKUP(C192,'Analisi chimica IN'!C:C,1,FALSE)</f>
        <v>15</v>
      </c>
    </row>
    <row r="193" spans="1:6" x14ac:dyDescent="0.3">
      <c r="A193" s="61" t="s">
        <v>198</v>
      </c>
      <c r="B193" s="62" t="s">
        <v>235</v>
      </c>
      <c r="C193" s="56">
        <v>15</v>
      </c>
      <c r="D193" s="3">
        <v>-3190.9</v>
      </c>
      <c r="E193" s="83"/>
      <c r="F193">
        <f>VLOOKUP(C193,'Analisi chimica IN'!C:C,1,FALSE)</f>
        <v>15</v>
      </c>
    </row>
    <row r="194" spans="1:6" x14ac:dyDescent="0.3">
      <c r="A194" s="82" t="s">
        <v>348</v>
      </c>
      <c r="B194" s="62" t="s">
        <v>232</v>
      </c>
      <c r="C194" s="56">
        <v>12</v>
      </c>
      <c r="D194" s="3">
        <v>-1937.6</v>
      </c>
      <c r="E194" s="82" t="s">
        <v>348</v>
      </c>
      <c r="F194">
        <f>VLOOKUP(C194,'Analisi chimica IN'!C:C,1,FALSE)</f>
        <v>12</v>
      </c>
    </row>
    <row r="195" spans="1:6" x14ac:dyDescent="0.3">
      <c r="A195" s="61" t="s">
        <v>173</v>
      </c>
      <c r="B195" s="62" t="s">
        <v>234</v>
      </c>
      <c r="C195" s="56">
        <v>14</v>
      </c>
      <c r="D195" s="3">
        <v>-43701.599999999999</v>
      </c>
      <c r="E195" s="83"/>
      <c r="F195">
        <f>VLOOKUP(C195,'Analisi chimica IN'!C:C,1,FALSE)</f>
        <v>14</v>
      </c>
    </row>
    <row r="196" spans="1:6" x14ac:dyDescent="0.3">
      <c r="A196" s="61" t="s">
        <v>174</v>
      </c>
      <c r="B196" s="62" t="s">
        <v>233</v>
      </c>
      <c r="C196" s="56">
        <v>13</v>
      </c>
      <c r="D196" s="3">
        <v>-798.2</v>
      </c>
      <c r="E196" s="83"/>
      <c r="F196">
        <f>VLOOKUP(C196,'Analisi chimica IN'!C:C,1,FALSE)</f>
        <v>13</v>
      </c>
    </row>
    <row r="197" spans="1:6" x14ac:dyDescent="0.3">
      <c r="A197" s="61" t="s">
        <v>175</v>
      </c>
      <c r="B197" s="62" t="s">
        <v>234</v>
      </c>
      <c r="C197" s="56">
        <v>14</v>
      </c>
      <c r="D197" s="3">
        <v>-2157.1999999999998</v>
      </c>
      <c r="E197" s="83"/>
      <c r="F197">
        <f>VLOOKUP(C197,'Analisi chimica IN'!C:C,1,FALSE)</f>
        <v>14</v>
      </c>
    </row>
    <row r="198" spans="1:6" x14ac:dyDescent="0.3">
      <c r="A198" s="61" t="s">
        <v>217</v>
      </c>
      <c r="B198" s="62" t="s">
        <v>266</v>
      </c>
      <c r="C198" s="56">
        <v>14</v>
      </c>
      <c r="D198" s="3">
        <v>-156.5</v>
      </c>
      <c r="E198" s="83"/>
      <c r="F198">
        <f>VLOOKUP(C198,'Analisi chimica IN'!C:C,1,FALSE)</f>
        <v>14</v>
      </c>
    </row>
    <row r="199" spans="1:6" x14ac:dyDescent="0.3">
      <c r="A199" s="61" t="s">
        <v>177</v>
      </c>
      <c r="B199" s="62" t="s">
        <v>233</v>
      </c>
      <c r="C199" s="56">
        <v>13</v>
      </c>
      <c r="D199" s="3">
        <v>-18768</v>
      </c>
      <c r="E199" s="83"/>
      <c r="F199">
        <f>VLOOKUP(C199,'Analisi chimica IN'!C:C,1,FALSE)</f>
        <v>13</v>
      </c>
    </row>
    <row r="200" spans="1:6" x14ac:dyDescent="0.3">
      <c r="A200" s="61" t="s">
        <v>178</v>
      </c>
      <c r="B200" s="62" t="s">
        <v>232</v>
      </c>
      <c r="C200" s="56">
        <v>12</v>
      </c>
      <c r="D200" s="3">
        <v>-469240.5</v>
      </c>
      <c r="E200" s="83"/>
      <c r="F200">
        <f>VLOOKUP(C200,'Analisi chimica IN'!C:C,1,FALSE)</f>
        <v>12</v>
      </c>
    </row>
    <row r="201" spans="1:6" x14ac:dyDescent="0.3">
      <c r="A201" s="61" t="s">
        <v>218</v>
      </c>
      <c r="B201" s="62" t="s">
        <v>249</v>
      </c>
      <c r="C201" s="56">
        <v>17</v>
      </c>
      <c r="D201" s="3">
        <v>-2786</v>
      </c>
      <c r="E201" s="83"/>
      <c r="F201">
        <f>VLOOKUP(C201,'Analisi chimica IN'!C:C,1,FALSE)</f>
        <v>17</v>
      </c>
    </row>
    <row r="202" spans="1:6" x14ac:dyDescent="0.3">
      <c r="A202" s="61" t="s">
        <v>180</v>
      </c>
      <c r="B202" s="62" t="s">
        <v>251</v>
      </c>
      <c r="C202" s="56">
        <v>42</v>
      </c>
      <c r="D202" s="3">
        <v>-359070</v>
      </c>
      <c r="E202" s="83"/>
      <c r="F202">
        <f>VLOOKUP(C202,'Analisi chimica IN'!C:C,1,FALSE)</f>
        <v>42</v>
      </c>
    </row>
    <row r="203" spans="1:6" x14ac:dyDescent="0.3">
      <c r="A203" s="61" t="s">
        <v>199</v>
      </c>
      <c r="B203" s="62" t="s">
        <v>253</v>
      </c>
      <c r="C203" s="56">
        <v>42</v>
      </c>
      <c r="D203" s="3">
        <v>-81980</v>
      </c>
      <c r="E203" s="83"/>
      <c r="F203">
        <f>VLOOKUP(C203,'Analisi chimica IN'!C:C,1,FALSE)</f>
        <v>42</v>
      </c>
    </row>
    <row r="204" spans="1:6" x14ac:dyDescent="0.3">
      <c r="A204" s="61" t="s">
        <v>219</v>
      </c>
      <c r="B204" s="62" t="s">
        <v>253</v>
      </c>
      <c r="C204" s="56">
        <v>42</v>
      </c>
      <c r="D204" s="3">
        <v>-3050</v>
      </c>
      <c r="E204" s="83"/>
      <c r="F204">
        <f>VLOOKUP(C204,'Analisi chimica IN'!C:C,1,FALSE)</f>
        <v>42</v>
      </c>
    </row>
    <row r="205" spans="1:6" x14ac:dyDescent="0.3">
      <c r="A205" s="61" t="s">
        <v>212</v>
      </c>
      <c r="B205" s="62" t="s">
        <v>232</v>
      </c>
      <c r="C205" s="56">
        <v>12</v>
      </c>
      <c r="D205" s="3">
        <v>-568.79999999999995</v>
      </c>
      <c r="E205" s="83"/>
      <c r="F205">
        <f>VLOOKUP(C205,'Analisi chimica IN'!C:C,1,FALSE)</f>
        <v>12</v>
      </c>
    </row>
    <row r="206" spans="1:6" x14ac:dyDescent="0.3">
      <c r="A206" s="61" t="s">
        <v>201</v>
      </c>
      <c r="B206" s="62" t="s">
        <v>232</v>
      </c>
      <c r="C206" s="56">
        <v>12</v>
      </c>
      <c r="D206" s="3">
        <v>-1829.4</v>
      </c>
      <c r="E206" s="83"/>
      <c r="F206">
        <f>VLOOKUP(C206,'Analisi chimica IN'!C:C,1,FALSE)</f>
        <v>12</v>
      </c>
    </row>
    <row r="207" spans="1:6" x14ac:dyDescent="0.3">
      <c r="A207" s="61" t="s">
        <v>181</v>
      </c>
      <c r="B207" s="62" t="s">
        <v>252</v>
      </c>
      <c r="C207" s="56">
        <v>1</v>
      </c>
      <c r="D207" s="3">
        <v>-160376</v>
      </c>
      <c r="E207" s="83"/>
      <c r="F207">
        <f>VLOOKUP(C207,'Analisi chimica IN'!C:C,1,FALSE)</f>
        <v>1</v>
      </c>
    </row>
    <row r="208" spans="1:6" x14ac:dyDescent="0.3">
      <c r="A208" s="61" t="s">
        <v>182</v>
      </c>
      <c r="B208" s="62" t="s">
        <v>253</v>
      </c>
      <c r="C208" s="56">
        <v>42</v>
      </c>
      <c r="D208" s="3">
        <v>-525834</v>
      </c>
      <c r="E208" s="83"/>
      <c r="F208">
        <f>VLOOKUP(C208,'Analisi chimica IN'!C:C,1,FALSE)</f>
        <v>42</v>
      </c>
    </row>
    <row r="209" spans="1:6" x14ac:dyDescent="0.3">
      <c r="A209" s="61" t="s">
        <v>183</v>
      </c>
      <c r="B209" s="62" t="s">
        <v>232</v>
      </c>
      <c r="C209" s="56">
        <v>12</v>
      </c>
      <c r="D209" s="3">
        <v>-351870</v>
      </c>
      <c r="E209" s="83"/>
      <c r="F209">
        <f>VLOOKUP(C209,'Analisi chimica IN'!C:C,1,FALSE)</f>
        <v>12</v>
      </c>
    </row>
    <row r="210" spans="1:6" x14ac:dyDescent="0.3">
      <c r="A210" s="61" t="s">
        <v>184</v>
      </c>
      <c r="B210" s="62" t="s">
        <v>248</v>
      </c>
      <c r="C210" s="56">
        <v>14</v>
      </c>
      <c r="D210" s="3">
        <v>-640</v>
      </c>
      <c r="E210" s="83"/>
      <c r="F210">
        <f>VLOOKUP(C210,'Analisi chimica IN'!C:C,1,FALSE)</f>
        <v>14</v>
      </c>
    </row>
    <row r="211" spans="1:6" x14ac:dyDescent="0.3">
      <c r="A211" s="61" t="s">
        <v>202</v>
      </c>
      <c r="B211" s="62" t="s">
        <v>234</v>
      </c>
      <c r="C211" s="56">
        <v>14</v>
      </c>
      <c r="D211" s="3">
        <v>-740</v>
      </c>
      <c r="E211" s="83"/>
      <c r="F211">
        <f>VLOOKUP(C211,'Analisi chimica IN'!C:C,1,FALSE)</f>
        <v>14</v>
      </c>
    </row>
    <row r="212" spans="1:6" x14ac:dyDescent="0.3">
      <c r="A212" s="61" t="s">
        <v>186</v>
      </c>
      <c r="B212" s="62" t="s">
        <v>254</v>
      </c>
      <c r="C212" s="56">
        <v>51</v>
      </c>
      <c r="D212" s="3">
        <v>-12263</v>
      </c>
      <c r="E212" s="83"/>
      <c r="F212">
        <f>VLOOKUP(C212,'Analisi chimica IN'!C:C,1,FALSE)</f>
        <v>51</v>
      </c>
    </row>
    <row r="213" spans="1:6" x14ac:dyDescent="0.3">
      <c r="A213" s="61" t="s">
        <v>187</v>
      </c>
      <c r="B213" s="62" t="s">
        <v>254</v>
      </c>
      <c r="C213" s="56">
        <v>51</v>
      </c>
      <c r="D213" s="3">
        <v>-4370</v>
      </c>
      <c r="E213" s="83"/>
      <c r="F213">
        <f>VLOOKUP(C213,'Analisi chimica IN'!C:C,1,FALSE)</f>
        <v>51</v>
      </c>
    </row>
    <row r="214" spans="1:6" x14ac:dyDescent="0.3">
      <c r="A214" s="61" t="s">
        <v>220</v>
      </c>
      <c r="B214" s="62" t="s">
        <v>260</v>
      </c>
      <c r="C214" s="56">
        <v>52</v>
      </c>
      <c r="D214" s="3">
        <v>-18572</v>
      </c>
      <c r="E214" s="83"/>
      <c r="F214">
        <f>VLOOKUP(C214,'Analisi chimica IN'!C:C,1,FALSE)</f>
        <v>52</v>
      </c>
    </row>
    <row r="215" spans="1:6" x14ac:dyDescent="0.3">
      <c r="A215" s="61" t="s">
        <v>203</v>
      </c>
      <c r="B215" s="62" t="s">
        <v>260</v>
      </c>
      <c r="C215" s="56">
        <v>52</v>
      </c>
      <c r="D215" s="3">
        <v>-6000</v>
      </c>
      <c r="E215" s="83"/>
      <c r="F215">
        <f>VLOOKUP(C215,'Analisi chimica IN'!C:C,1,FALSE)</f>
        <v>52</v>
      </c>
    </row>
    <row r="216" spans="1:6" x14ac:dyDescent="0.3">
      <c r="A216" s="61" t="s">
        <v>191</v>
      </c>
      <c r="B216" s="62" t="s">
        <v>256</v>
      </c>
      <c r="C216" s="56">
        <v>61</v>
      </c>
      <c r="D216" s="3">
        <v>-1500</v>
      </c>
      <c r="E216" s="83"/>
      <c r="F216">
        <f>VLOOKUP(C216,'Analisi chimica IN'!C:C,1,FALSE)</f>
        <v>61</v>
      </c>
    </row>
    <row r="217" spans="1:6" x14ac:dyDescent="0.3">
      <c r="A217" s="61" t="s">
        <v>221</v>
      </c>
      <c r="B217" s="62" t="s">
        <v>269</v>
      </c>
      <c r="C217" s="56">
        <v>56</v>
      </c>
      <c r="D217" s="3">
        <v>-1130</v>
      </c>
      <c r="E217" s="83"/>
      <c r="F217">
        <f>VLOOKUP(C217,'Analisi chimica IN'!C:C,1,FALSE)</f>
        <v>56</v>
      </c>
    </row>
    <row r="218" spans="1:6" x14ac:dyDescent="0.3">
      <c r="A218" s="61" t="s">
        <v>192</v>
      </c>
      <c r="B218" s="62" t="s">
        <v>257</v>
      </c>
      <c r="C218" s="56">
        <v>57</v>
      </c>
      <c r="D218" s="3">
        <v>-1020</v>
      </c>
      <c r="E218" s="83"/>
      <c r="F218">
        <f>VLOOKUP(C218,'Analisi chimica IN'!C:C,1,FALSE)</f>
        <v>57</v>
      </c>
    </row>
    <row r="219" spans="1:6" x14ac:dyDescent="0.3">
      <c r="A219" s="61" t="s">
        <v>144</v>
      </c>
      <c r="B219" s="62" t="s">
        <v>232</v>
      </c>
      <c r="C219" s="56">
        <v>12</v>
      </c>
      <c r="D219" s="3">
        <v>-8350</v>
      </c>
      <c r="E219" s="83"/>
      <c r="F219">
        <f>VLOOKUP(C219,'Analisi chimica IN'!C:C,1,FALSE)</f>
        <v>12</v>
      </c>
    </row>
    <row r="220" spans="1:6" x14ac:dyDescent="0.3">
      <c r="A220" s="61" t="s">
        <v>145</v>
      </c>
      <c r="B220" s="62" t="s">
        <v>233</v>
      </c>
      <c r="C220" s="56">
        <v>13</v>
      </c>
      <c r="D220" s="3">
        <v>-4820</v>
      </c>
      <c r="E220" s="83"/>
      <c r="F220">
        <f>VLOOKUP(C220,'Analisi chimica IN'!C:C,1,FALSE)</f>
        <v>13</v>
      </c>
    </row>
    <row r="221" spans="1:6" x14ac:dyDescent="0.3">
      <c r="A221" s="61" t="s">
        <v>146</v>
      </c>
      <c r="B221" s="62" t="s">
        <v>232</v>
      </c>
      <c r="C221" s="56">
        <v>12</v>
      </c>
      <c r="D221" s="3">
        <v>-730280</v>
      </c>
      <c r="E221" s="83"/>
      <c r="F221">
        <f>VLOOKUP(C221,'Analisi chimica IN'!C:C,1,FALSE)</f>
        <v>12</v>
      </c>
    </row>
    <row r="222" spans="1:6" x14ac:dyDescent="0.3">
      <c r="A222" s="61" t="s">
        <v>147</v>
      </c>
      <c r="B222" s="62" t="s">
        <v>234</v>
      </c>
      <c r="C222" s="56">
        <v>14</v>
      </c>
      <c r="D222" s="3">
        <v>-9170</v>
      </c>
      <c r="E222" s="83"/>
      <c r="F222">
        <f>VLOOKUP(C222,'Analisi chimica IN'!C:C,1,FALSE)</f>
        <v>14</v>
      </c>
    </row>
    <row r="223" spans="1:6" x14ac:dyDescent="0.3">
      <c r="A223" s="61" t="s">
        <v>149</v>
      </c>
      <c r="B223" s="62" t="s">
        <v>234</v>
      </c>
      <c r="C223" s="56">
        <v>14</v>
      </c>
      <c r="D223" s="3">
        <v>-2820</v>
      </c>
      <c r="E223" s="83"/>
      <c r="F223">
        <f>VLOOKUP(C223,'Analisi chimica IN'!C:C,1,FALSE)</f>
        <v>14</v>
      </c>
    </row>
    <row r="224" spans="1:6" x14ac:dyDescent="0.3">
      <c r="A224" s="61" t="s">
        <v>150</v>
      </c>
      <c r="B224" s="62" t="s">
        <v>236</v>
      </c>
      <c r="C224" s="56">
        <v>20</v>
      </c>
      <c r="D224" s="3">
        <v>-100400</v>
      </c>
      <c r="E224" s="83"/>
      <c r="F224">
        <f>VLOOKUP(C224,'Analisi chimica IN'!C:C,1,FALSE)</f>
        <v>20</v>
      </c>
    </row>
    <row r="225" spans="1:6" x14ac:dyDescent="0.3">
      <c r="A225" s="61" t="s">
        <v>151</v>
      </c>
      <c r="B225" s="62" t="s">
        <v>237</v>
      </c>
      <c r="C225" s="56">
        <v>31</v>
      </c>
      <c r="D225" s="3">
        <v>-925982</v>
      </c>
      <c r="E225" s="83"/>
      <c r="F225">
        <f>VLOOKUP(C225,'Analisi chimica IN'!C:C,1,FALSE)</f>
        <v>31</v>
      </c>
    </row>
    <row r="226" spans="1:6" x14ac:dyDescent="0.3">
      <c r="A226" s="61" t="s">
        <v>195</v>
      </c>
      <c r="B226" s="62" t="s">
        <v>238</v>
      </c>
      <c r="C226" s="56">
        <v>31</v>
      </c>
      <c r="D226" s="3">
        <v>-134962</v>
      </c>
      <c r="E226" s="83"/>
      <c r="F226">
        <f>VLOOKUP(C226,'Analisi chimica IN'!C:C,1,FALSE)</f>
        <v>31</v>
      </c>
    </row>
    <row r="227" spans="1:6" x14ac:dyDescent="0.3">
      <c r="A227" s="61" t="s">
        <v>152</v>
      </c>
      <c r="B227" s="62" t="s">
        <v>238</v>
      </c>
      <c r="C227" s="56">
        <v>31</v>
      </c>
      <c r="D227" s="3">
        <v>-563175</v>
      </c>
      <c r="E227" s="83"/>
      <c r="F227">
        <f>VLOOKUP(C227,'Analisi chimica IN'!C:C,1,FALSE)</f>
        <v>31</v>
      </c>
    </row>
    <row r="228" spans="1:6" x14ac:dyDescent="0.3">
      <c r="A228" s="61" t="s">
        <v>196</v>
      </c>
      <c r="B228" s="62" t="s">
        <v>259</v>
      </c>
      <c r="C228" s="56">
        <v>72</v>
      </c>
      <c r="D228" s="3">
        <v>-3040</v>
      </c>
      <c r="E228" s="83"/>
      <c r="F228">
        <f>VLOOKUP(C228,'Analisi chimica IN'!C:C,1,FALSE)</f>
        <v>72</v>
      </c>
    </row>
    <row r="229" spans="1:6" x14ac:dyDescent="0.3">
      <c r="A229" s="61" t="s">
        <v>153</v>
      </c>
      <c r="B229" s="62" t="s">
        <v>239</v>
      </c>
      <c r="C229" s="56">
        <v>71</v>
      </c>
      <c r="D229" s="3">
        <v>-470.5</v>
      </c>
      <c r="E229" s="83"/>
      <c r="F229">
        <f>VLOOKUP(C229,'Analisi chimica IN'!C:C,1,FALSE)</f>
        <v>71</v>
      </c>
    </row>
    <row r="230" spans="1:6" x14ac:dyDescent="0.3">
      <c r="A230" s="61" t="s">
        <v>154</v>
      </c>
      <c r="B230" s="62" t="s">
        <v>240</v>
      </c>
      <c r="C230" s="56">
        <v>35</v>
      </c>
      <c r="D230" s="3">
        <v>-34900</v>
      </c>
      <c r="E230" s="83"/>
      <c r="F230">
        <f>VLOOKUP(C230,'Analisi chimica IN'!C:C,1,FALSE)</f>
        <v>35</v>
      </c>
    </row>
    <row r="231" spans="1:6" x14ac:dyDescent="0.3">
      <c r="A231" s="61" t="s">
        <v>155</v>
      </c>
      <c r="B231" s="62" t="s">
        <v>241</v>
      </c>
      <c r="C231" s="56">
        <v>41</v>
      </c>
      <c r="D231" s="3">
        <v>-993622</v>
      </c>
      <c r="E231" s="83"/>
      <c r="F231">
        <f>VLOOKUP(C231,'Analisi chimica IN'!C:C,1,FALSE)</f>
        <v>41</v>
      </c>
    </row>
    <row r="232" spans="1:6" x14ac:dyDescent="0.3">
      <c r="A232" s="61" t="s">
        <v>156</v>
      </c>
      <c r="B232" s="62" t="s">
        <v>242</v>
      </c>
      <c r="C232" s="56">
        <v>4</v>
      </c>
      <c r="D232" s="3">
        <v>-224827</v>
      </c>
      <c r="E232" s="83"/>
      <c r="F232">
        <f>VLOOKUP(C232,'Analisi chimica IN'!C:C,1,FALSE)</f>
        <v>4</v>
      </c>
    </row>
    <row r="233" spans="1:6" x14ac:dyDescent="0.3">
      <c r="A233" s="61" t="s">
        <v>222</v>
      </c>
      <c r="B233" s="62" t="s">
        <v>264</v>
      </c>
      <c r="C233" s="56">
        <v>7</v>
      </c>
      <c r="D233" s="3">
        <v>-17029</v>
      </c>
      <c r="E233" s="83"/>
      <c r="F233">
        <f>VLOOKUP(C233,'Analisi chimica IN'!C:C,1,FALSE)</f>
        <v>7</v>
      </c>
    </row>
    <row r="234" spans="1:6" x14ac:dyDescent="0.3">
      <c r="A234" s="82" t="s">
        <v>347</v>
      </c>
      <c r="B234" s="62" t="s">
        <v>263</v>
      </c>
      <c r="C234" s="56">
        <v>2</v>
      </c>
      <c r="D234" s="3">
        <v>-618</v>
      </c>
      <c r="E234" s="82" t="s">
        <v>347</v>
      </c>
      <c r="F234">
        <f>VLOOKUP(C234,'Analisi chimica IN'!C:C,1,FALSE)</f>
        <v>2</v>
      </c>
    </row>
    <row r="235" spans="1:6" x14ac:dyDescent="0.3">
      <c r="A235" s="61" t="s">
        <v>157</v>
      </c>
      <c r="B235" s="62" t="s">
        <v>243</v>
      </c>
      <c r="C235" s="56">
        <v>4</v>
      </c>
      <c r="D235" s="3">
        <v>-44426</v>
      </c>
      <c r="E235" s="83"/>
      <c r="F235">
        <f>VLOOKUP(C235,'Analisi chimica IN'!C:C,1,FALSE)</f>
        <v>4</v>
      </c>
    </row>
    <row r="236" spans="1:6" x14ac:dyDescent="0.3">
      <c r="A236" s="61" t="s">
        <v>158</v>
      </c>
      <c r="B236" s="62" t="s">
        <v>243</v>
      </c>
      <c r="C236" s="56">
        <v>4</v>
      </c>
      <c r="D236" s="3">
        <v>-1758</v>
      </c>
      <c r="E236" s="83"/>
      <c r="F236">
        <f>VLOOKUP(C236,'Analisi chimica IN'!C:C,1,FALSE)</f>
        <v>4</v>
      </c>
    </row>
    <row r="237" spans="1:6" x14ac:dyDescent="0.3">
      <c r="A237" s="61" t="s">
        <v>159</v>
      </c>
      <c r="B237" s="62" t="s">
        <v>244</v>
      </c>
      <c r="C237" s="56">
        <v>2</v>
      </c>
      <c r="D237" s="3">
        <v>-5461346.7560000001</v>
      </c>
      <c r="E237" s="83"/>
      <c r="F237">
        <f>VLOOKUP(C237,'Analisi chimica IN'!C:C,1,FALSE)</f>
        <v>2</v>
      </c>
    </row>
    <row r="238" spans="1:6" x14ac:dyDescent="0.3">
      <c r="A238" s="61" t="s">
        <v>160</v>
      </c>
      <c r="B238" s="62" t="s">
        <v>245</v>
      </c>
      <c r="C238" s="56">
        <v>3</v>
      </c>
      <c r="D238" s="3">
        <v>-383766.92</v>
      </c>
      <c r="E238" s="83"/>
      <c r="F238">
        <f>VLOOKUP(C238,'Analisi chimica IN'!C:C,1,FALSE)</f>
        <v>3</v>
      </c>
    </row>
    <row r="239" spans="1:6" x14ac:dyDescent="0.3">
      <c r="A239" s="61" t="s">
        <v>161</v>
      </c>
      <c r="B239" s="62" t="s">
        <v>246</v>
      </c>
      <c r="C239" s="56">
        <v>2</v>
      </c>
      <c r="D239" s="3">
        <v>-2530985.463</v>
      </c>
      <c r="E239" s="83"/>
      <c r="F239">
        <f>VLOOKUP(C239,'Analisi chimica IN'!C:C,1,FALSE)</f>
        <v>2</v>
      </c>
    </row>
    <row r="240" spans="1:6" x14ac:dyDescent="0.3">
      <c r="A240" s="61" t="s">
        <v>162</v>
      </c>
      <c r="B240" s="62" t="s">
        <v>245</v>
      </c>
      <c r="C240" s="56">
        <v>3</v>
      </c>
      <c r="D240" s="3">
        <v>-141913.91</v>
      </c>
      <c r="E240" s="83"/>
      <c r="F240">
        <f>VLOOKUP(C240,'Analisi chimica IN'!C:C,1,FALSE)</f>
        <v>3</v>
      </c>
    </row>
    <row r="241" spans="1:6" x14ac:dyDescent="0.3">
      <c r="A241" s="61" t="s">
        <v>164</v>
      </c>
      <c r="B241" s="62" t="s">
        <v>247</v>
      </c>
      <c r="C241" s="56">
        <v>4</v>
      </c>
      <c r="D241" s="3">
        <v>-2835</v>
      </c>
      <c r="E241" s="83"/>
      <c r="F241">
        <f>VLOOKUP(C241,'Analisi chimica IN'!C:C,1,FALSE)</f>
        <v>4</v>
      </c>
    </row>
    <row r="242" spans="1:6" x14ac:dyDescent="0.3">
      <c r="A242" s="61" t="s">
        <v>209</v>
      </c>
      <c r="B242" s="62" t="s">
        <v>265</v>
      </c>
      <c r="C242" s="56">
        <v>4</v>
      </c>
      <c r="D242" s="3">
        <v>-11888.5</v>
      </c>
      <c r="E242" s="83"/>
      <c r="F242">
        <f>VLOOKUP(C242,'Analisi chimica IN'!C:C,1,FALSE)</f>
        <v>4</v>
      </c>
    </row>
    <row r="243" spans="1:6" x14ac:dyDescent="0.3">
      <c r="A243" s="61" t="s">
        <v>165</v>
      </c>
      <c r="B243" s="62" t="s">
        <v>232</v>
      </c>
      <c r="C243" s="56">
        <v>12</v>
      </c>
      <c r="D243" s="3">
        <v>-10488.7</v>
      </c>
      <c r="E243" s="83"/>
      <c r="F243">
        <f>VLOOKUP(C243,'Analisi chimica IN'!C:C,1,FALSE)</f>
        <v>12</v>
      </c>
    </row>
    <row r="244" spans="1:6" x14ac:dyDescent="0.3">
      <c r="A244" s="61" t="s">
        <v>166</v>
      </c>
      <c r="B244" s="62" t="s">
        <v>232</v>
      </c>
      <c r="C244" s="56">
        <v>12</v>
      </c>
      <c r="D244" s="3">
        <v>-423.7</v>
      </c>
      <c r="E244" s="83"/>
      <c r="F244">
        <f>VLOOKUP(C244,'Analisi chimica IN'!C:C,1,FALSE)</f>
        <v>12</v>
      </c>
    </row>
    <row r="245" spans="1:6" x14ac:dyDescent="0.3">
      <c r="A245" s="61" t="s">
        <v>167</v>
      </c>
      <c r="B245" s="62" t="s">
        <v>232</v>
      </c>
      <c r="C245" s="56">
        <v>12</v>
      </c>
      <c r="D245" s="3">
        <v>-13571.3</v>
      </c>
      <c r="E245" s="83"/>
      <c r="F245">
        <f>VLOOKUP(C245,'Analisi chimica IN'!C:C,1,FALSE)</f>
        <v>12</v>
      </c>
    </row>
    <row r="246" spans="1:6" x14ac:dyDescent="0.3">
      <c r="A246" s="61" t="s">
        <v>168</v>
      </c>
      <c r="B246" s="62" t="s">
        <v>232</v>
      </c>
      <c r="C246" s="56">
        <v>12</v>
      </c>
      <c r="D246" s="3">
        <v>-117300.68399999999</v>
      </c>
      <c r="E246" s="83"/>
      <c r="F246">
        <f>VLOOKUP(C246,'Analisi chimica IN'!C:C,1,FALSE)</f>
        <v>12</v>
      </c>
    </row>
    <row r="247" spans="1:6" x14ac:dyDescent="0.3">
      <c r="A247" s="61" t="s">
        <v>169</v>
      </c>
      <c r="B247" s="62" t="s">
        <v>233</v>
      </c>
      <c r="C247" s="56">
        <v>13</v>
      </c>
      <c r="D247" s="3">
        <v>-5094</v>
      </c>
      <c r="E247" s="83"/>
      <c r="F247">
        <f>VLOOKUP(C247,'Analisi chimica IN'!C:C,1,FALSE)</f>
        <v>13</v>
      </c>
    </row>
    <row r="248" spans="1:6" x14ac:dyDescent="0.3">
      <c r="A248" s="61" t="s">
        <v>169</v>
      </c>
      <c r="B248" s="62" t="s">
        <v>233</v>
      </c>
      <c r="C248" s="56">
        <v>13</v>
      </c>
      <c r="D248" s="3">
        <v>-221671.4</v>
      </c>
      <c r="E248" s="83"/>
      <c r="F248">
        <f>VLOOKUP(C248,'Analisi chimica IN'!C:C,1,FALSE)</f>
        <v>13</v>
      </c>
    </row>
    <row r="249" spans="1:6" x14ac:dyDescent="0.3">
      <c r="A249" s="61" t="s">
        <v>170</v>
      </c>
      <c r="B249" s="62" t="s">
        <v>232</v>
      </c>
      <c r="C249" s="56">
        <v>12</v>
      </c>
      <c r="D249" s="3">
        <v>-2443823.5</v>
      </c>
      <c r="E249" s="83"/>
      <c r="F249">
        <f>VLOOKUP(C249,'Analisi chimica IN'!C:C,1,FALSE)</f>
        <v>12</v>
      </c>
    </row>
    <row r="250" spans="1:6" x14ac:dyDescent="0.3">
      <c r="A250" s="61" t="s">
        <v>171</v>
      </c>
      <c r="B250" s="62" t="s">
        <v>248</v>
      </c>
      <c r="C250" s="56">
        <v>14</v>
      </c>
      <c r="D250" s="3">
        <v>-61366.8</v>
      </c>
      <c r="E250" s="83"/>
      <c r="F250">
        <f>VLOOKUP(C250,'Analisi chimica IN'!C:C,1,FALSE)</f>
        <v>14</v>
      </c>
    </row>
    <row r="251" spans="1:6" x14ac:dyDescent="0.3">
      <c r="A251" s="61" t="s">
        <v>197</v>
      </c>
      <c r="B251" s="62" t="s">
        <v>235</v>
      </c>
      <c r="C251" s="56">
        <v>15</v>
      </c>
      <c r="D251" s="3">
        <v>-2609</v>
      </c>
      <c r="E251" s="83"/>
      <c r="F251">
        <f>VLOOKUP(C251,'Analisi chimica IN'!C:C,1,FALSE)</f>
        <v>15</v>
      </c>
    </row>
    <row r="252" spans="1:6" x14ac:dyDescent="0.3">
      <c r="A252" s="61" t="s">
        <v>197</v>
      </c>
      <c r="B252" s="62" t="s">
        <v>235</v>
      </c>
      <c r="C252" s="56">
        <v>15</v>
      </c>
      <c r="D252" s="3">
        <v>-63759.8</v>
      </c>
      <c r="E252" s="83"/>
      <c r="F252">
        <f>VLOOKUP(C252,'Analisi chimica IN'!C:C,1,FALSE)</f>
        <v>15</v>
      </c>
    </row>
    <row r="253" spans="1:6" x14ac:dyDescent="0.3">
      <c r="A253" s="61" t="s">
        <v>198</v>
      </c>
      <c r="B253" s="62" t="s">
        <v>235</v>
      </c>
      <c r="C253" s="56">
        <v>15</v>
      </c>
      <c r="D253" s="3">
        <v>-5680</v>
      </c>
      <c r="E253" s="83"/>
      <c r="F253">
        <f>VLOOKUP(C253,'Analisi chimica IN'!C:C,1,FALSE)</f>
        <v>15</v>
      </c>
    </row>
    <row r="254" spans="1:6" x14ac:dyDescent="0.3">
      <c r="A254" s="61" t="s">
        <v>198</v>
      </c>
      <c r="B254" s="62" t="s">
        <v>235</v>
      </c>
      <c r="C254" s="56">
        <v>15</v>
      </c>
      <c r="D254" s="3">
        <v>-4644.6000000000004</v>
      </c>
      <c r="E254" s="83"/>
      <c r="F254">
        <f>VLOOKUP(C254,'Analisi chimica IN'!C:C,1,FALSE)</f>
        <v>15</v>
      </c>
    </row>
    <row r="255" spans="1:6" x14ac:dyDescent="0.3">
      <c r="A255" s="61" t="s">
        <v>172</v>
      </c>
      <c r="B255" s="62" t="s">
        <v>249</v>
      </c>
      <c r="C255" s="56">
        <v>17</v>
      </c>
      <c r="D255" s="3">
        <v>-8118.2</v>
      </c>
      <c r="E255" s="83"/>
      <c r="F255">
        <f>VLOOKUP(C255,'Analisi chimica IN'!C:C,1,FALSE)</f>
        <v>17</v>
      </c>
    </row>
    <row r="256" spans="1:6" x14ac:dyDescent="0.3">
      <c r="A256" s="82" t="s">
        <v>348</v>
      </c>
      <c r="B256" s="62" t="s">
        <v>232</v>
      </c>
      <c r="C256" s="56">
        <v>12</v>
      </c>
      <c r="D256" s="3">
        <v>-871.7</v>
      </c>
      <c r="E256" s="82" t="s">
        <v>348</v>
      </c>
      <c r="F256">
        <f>VLOOKUP(C256,'Analisi chimica IN'!C:C,1,FALSE)</f>
        <v>12</v>
      </c>
    </row>
    <row r="257" spans="1:6" x14ac:dyDescent="0.3">
      <c r="A257" s="61" t="s">
        <v>173</v>
      </c>
      <c r="B257" s="62" t="s">
        <v>234</v>
      </c>
      <c r="C257" s="56">
        <v>14</v>
      </c>
      <c r="D257" s="3">
        <v>-35499.699999999997</v>
      </c>
      <c r="E257" s="83"/>
      <c r="F257">
        <f>VLOOKUP(C257,'Analisi chimica IN'!C:C,1,FALSE)</f>
        <v>14</v>
      </c>
    </row>
    <row r="258" spans="1:6" x14ac:dyDescent="0.3">
      <c r="A258" s="61" t="s">
        <v>174</v>
      </c>
      <c r="B258" s="62" t="s">
        <v>233</v>
      </c>
      <c r="C258" s="56">
        <v>13</v>
      </c>
      <c r="D258" s="3">
        <v>-1735</v>
      </c>
      <c r="E258" s="83"/>
      <c r="F258">
        <f>VLOOKUP(C258,'Analisi chimica IN'!C:C,1,FALSE)</f>
        <v>13</v>
      </c>
    </row>
    <row r="259" spans="1:6" x14ac:dyDescent="0.3">
      <c r="A259" s="61" t="s">
        <v>175</v>
      </c>
      <c r="B259" s="62" t="s">
        <v>234</v>
      </c>
      <c r="C259" s="56">
        <v>14</v>
      </c>
      <c r="D259" s="3">
        <v>-1449.1</v>
      </c>
      <c r="E259" s="83"/>
      <c r="F259">
        <f>VLOOKUP(C259,'Analisi chimica IN'!C:C,1,FALSE)</f>
        <v>14</v>
      </c>
    </row>
    <row r="260" spans="1:6" x14ac:dyDescent="0.3">
      <c r="A260" s="61" t="s">
        <v>176</v>
      </c>
      <c r="B260" s="62" t="s">
        <v>250</v>
      </c>
      <c r="C260" s="56">
        <v>19</v>
      </c>
      <c r="D260" s="3">
        <v>-2205.4</v>
      </c>
      <c r="E260" s="83"/>
      <c r="F260">
        <f>VLOOKUP(C260,'Analisi chimica IN'!C:C,1,FALSE)</f>
        <v>19</v>
      </c>
    </row>
    <row r="261" spans="1:6" x14ac:dyDescent="0.3">
      <c r="A261" s="61" t="s">
        <v>177</v>
      </c>
      <c r="B261" s="62" t="s">
        <v>233</v>
      </c>
      <c r="C261" s="56">
        <v>13</v>
      </c>
      <c r="D261" s="3">
        <v>-19420</v>
      </c>
      <c r="E261" s="83"/>
      <c r="F261">
        <f>VLOOKUP(C261,'Analisi chimica IN'!C:C,1,FALSE)</f>
        <v>13</v>
      </c>
    </row>
    <row r="262" spans="1:6" x14ac:dyDescent="0.3">
      <c r="A262" s="61" t="s">
        <v>178</v>
      </c>
      <c r="B262" s="62" t="s">
        <v>232</v>
      </c>
      <c r="C262" s="56">
        <v>12</v>
      </c>
      <c r="D262" s="3">
        <v>-546569.5</v>
      </c>
      <c r="E262" s="83"/>
      <c r="F262">
        <f>VLOOKUP(C262,'Analisi chimica IN'!C:C,1,FALSE)</f>
        <v>12</v>
      </c>
    </row>
    <row r="263" spans="1:6" x14ac:dyDescent="0.3">
      <c r="A263" s="61" t="s">
        <v>179</v>
      </c>
      <c r="B263" s="62" t="s">
        <v>248</v>
      </c>
      <c r="C263" s="56">
        <v>14</v>
      </c>
      <c r="D263" s="3">
        <v>-2280</v>
      </c>
      <c r="E263" s="83"/>
      <c r="F263">
        <f>VLOOKUP(C263,'Analisi chimica IN'!C:C,1,FALSE)</f>
        <v>14</v>
      </c>
    </row>
    <row r="264" spans="1:6" x14ac:dyDescent="0.3">
      <c r="A264" s="61" t="s">
        <v>211</v>
      </c>
      <c r="B264" s="62" t="s">
        <v>234</v>
      </c>
      <c r="C264" s="56">
        <v>14</v>
      </c>
      <c r="D264" s="3">
        <v>-16402</v>
      </c>
      <c r="E264" s="83"/>
      <c r="F264">
        <f>VLOOKUP(C264,'Analisi chimica IN'!C:C,1,FALSE)</f>
        <v>14</v>
      </c>
    </row>
    <row r="265" spans="1:6" x14ac:dyDescent="0.3">
      <c r="A265" s="61" t="s">
        <v>180</v>
      </c>
      <c r="B265" s="62" t="s">
        <v>251</v>
      </c>
      <c r="C265" s="56">
        <v>42</v>
      </c>
      <c r="D265" s="3">
        <v>-668620</v>
      </c>
      <c r="E265" s="83"/>
      <c r="F265">
        <f>VLOOKUP(C265,'Analisi chimica IN'!C:C,1,FALSE)</f>
        <v>42</v>
      </c>
    </row>
    <row r="266" spans="1:6" x14ac:dyDescent="0.3">
      <c r="A266" s="61" t="s">
        <v>199</v>
      </c>
      <c r="B266" s="62" t="s">
        <v>253</v>
      </c>
      <c r="C266" s="56">
        <v>42</v>
      </c>
      <c r="D266" s="3">
        <v>-26970</v>
      </c>
      <c r="E266" s="83"/>
      <c r="F266">
        <f>VLOOKUP(C266,'Analisi chimica IN'!C:C,1,FALSE)</f>
        <v>42</v>
      </c>
    </row>
    <row r="267" spans="1:6" x14ac:dyDescent="0.3">
      <c r="A267" s="61" t="s">
        <v>219</v>
      </c>
      <c r="B267" s="62" t="s">
        <v>253</v>
      </c>
      <c r="C267" s="56">
        <v>42</v>
      </c>
      <c r="D267" s="3">
        <v>-71960</v>
      </c>
      <c r="E267" s="83"/>
      <c r="F267">
        <f>VLOOKUP(C267,'Analisi chimica IN'!C:C,1,FALSE)</f>
        <v>42</v>
      </c>
    </row>
    <row r="268" spans="1:6" x14ac:dyDescent="0.3">
      <c r="A268" s="61" t="s">
        <v>201</v>
      </c>
      <c r="B268" s="62" t="s">
        <v>232</v>
      </c>
      <c r="C268" s="56">
        <v>12</v>
      </c>
      <c r="D268" s="3">
        <v>-29120</v>
      </c>
      <c r="E268" s="83"/>
      <c r="F268">
        <f>VLOOKUP(C268,'Analisi chimica IN'!C:C,1,FALSE)</f>
        <v>12</v>
      </c>
    </row>
    <row r="269" spans="1:6" x14ac:dyDescent="0.3">
      <c r="A269" s="61" t="s">
        <v>181</v>
      </c>
      <c r="B269" s="62" t="s">
        <v>252</v>
      </c>
      <c r="C269" s="56">
        <v>1</v>
      </c>
      <c r="D269" s="3">
        <v>-193200</v>
      </c>
      <c r="E269" s="83"/>
      <c r="F269">
        <f>VLOOKUP(C269,'Analisi chimica IN'!C:C,1,FALSE)</f>
        <v>1</v>
      </c>
    </row>
    <row r="270" spans="1:6" x14ac:dyDescent="0.3">
      <c r="A270" s="61" t="s">
        <v>182</v>
      </c>
      <c r="B270" s="62" t="s">
        <v>253</v>
      </c>
      <c r="C270" s="56">
        <v>42</v>
      </c>
      <c r="D270" s="3">
        <v>-799112</v>
      </c>
      <c r="E270" s="83"/>
      <c r="F270">
        <f>VLOOKUP(C270,'Analisi chimica IN'!C:C,1,FALSE)</f>
        <v>42</v>
      </c>
    </row>
    <row r="271" spans="1:6" x14ac:dyDescent="0.3">
      <c r="A271" s="86" t="s">
        <v>315</v>
      </c>
      <c r="B271" s="62" t="s">
        <v>253</v>
      </c>
      <c r="C271" s="56">
        <v>42</v>
      </c>
      <c r="D271" s="3">
        <v>120000</v>
      </c>
      <c r="E271" s="86" t="s">
        <v>315</v>
      </c>
      <c r="F271">
        <f>VLOOKUP(C271,'Analisi chimica IN'!C:C,1,FALSE)</f>
        <v>42</v>
      </c>
    </row>
    <row r="272" spans="1:6" x14ac:dyDescent="0.3">
      <c r="A272" s="61" t="s">
        <v>183</v>
      </c>
      <c r="B272" s="62" t="s">
        <v>232</v>
      </c>
      <c r="C272" s="56">
        <v>12</v>
      </c>
      <c r="D272" s="3">
        <v>-675510</v>
      </c>
      <c r="E272" s="83"/>
      <c r="F272">
        <f>VLOOKUP(C272,'Analisi chimica IN'!C:C,1,FALSE)</f>
        <v>12</v>
      </c>
    </row>
    <row r="273" spans="1:6" x14ac:dyDescent="0.3">
      <c r="A273" s="61" t="s">
        <v>184</v>
      </c>
      <c r="B273" s="62" t="s">
        <v>248</v>
      </c>
      <c r="C273" s="56">
        <v>14</v>
      </c>
      <c r="D273" s="3">
        <v>-4350</v>
      </c>
      <c r="E273" s="83"/>
      <c r="F273">
        <f>VLOOKUP(C273,'Analisi chimica IN'!C:C,1,FALSE)</f>
        <v>14</v>
      </c>
    </row>
    <row r="274" spans="1:6" x14ac:dyDescent="0.3">
      <c r="A274" s="61" t="s">
        <v>202</v>
      </c>
      <c r="B274" s="62" t="s">
        <v>234</v>
      </c>
      <c r="C274" s="56">
        <v>14</v>
      </c>
      <c r="D274" s="3">
        <v>-540</v>
      </c>
      <c r="E274" s="83"/>
      <c r="F274">
        <f>VLOOKUP(C274,'Analisi chimica IN'!C:C,1,FALSE)</f>
        <v>14</v>
      </c>
    </row>
    <row r="275" spans="1:6" x14ac:dyDescent="0.3">
      <c r="A275" s="61" t="s">
        <v>186</v>
      </c>
      <c r="B275" s="62" t="s">
        <v>254</v>
      </c>
      <c r="C275" s="56">
        <v>51</v>
      </c>
      <c r="D275" s="3">
        <v>-13000</v>
      </c>
      <c r="E275" s="83"/>
      <c r="F275">
        <f>VLOOKUP(C275,'Analisi chimica IN'!C:C,1,FALSE)</f>
        <v>51</v>
      </c>
    </row>
    <row r="276" spans="1:6" x14ac:dyDescent="0.3">
      <c r="A276" s="61" t="s">
        <v>186</v>
      </c>
      <c r="B276" s="62" t="s">
        <v>254</v>
      </c>
      <c r="C276" s="56">
        <v>51</v>
      </c>
      <c r="D276" s="3">
        <v>-71410</v>
      </c>
      <c r="E276" s="83"/>
      <c r="F276">
        <f>VLOOKUP(C276,'Analisi chimica IN'!C:C,1,FALSE)</f>
        <v>51</v>
      </c>
    </row>
    <row r="277" spans="1:6" x14ac:dyDescent="0.3">
      <c r="A277" s="61" t="s">
        <v>187</v>
      </c>
      <c r="B277" s="62" t="s">
        <v>254</v>
      </c>
      <c r="C277" s="56">
        <v>51</v>
      </c>
      <c r="D277" s="3">
        <v>-33310</v>
      </c>
      <c r="E277" s="83"/>
      <c r="F277">
        <f>VLOOKUP(C277,'Analisi chimica IN'!C:C,1,FALSE)</f>
        <v>51</v>
      </c>
    </row>
    <row r="278" spans="1:6" x14ac:dyDescent="0.3">
      <c r="A278" s="61" t="s">
        <v>188</v>
      </c>
      <c r="B278" s="62" t="s">
        <v>254</v>
      </c>
      <c r="C278" s="56">
        <v>51</v>
      </c>
      <c r="D278" s="3">
        <v>-139520</v>
      </c>
      <c r="E278" s="83"/>
      <c r="F278">
        <f>VLOOKUP(C278,'Analisi chimica IN'!C:C,1,FALSE)</f>
        <v>51</v>
      </c>
    </row>
    <row r="279" spans="1:6" x14ac:dyDescent="0.3">
      <c r="A279" s="61" t="s">
        <v>189</v>
      </c>
      <c r="B279" s="62" t="s">
        <v>255</v>
      </c>
      <c r="C279" s="56">
        <v>11</v>
      </c>
      <c r="D279" s="3">
        <v>-29230</v>
      </c>
      <c r="E279" s="83"/>
      <c r="F279">
        <f>VLOOKUP(C279,'Analisi chimica IN'!C:C,1,FALSE)</f>
        <v>11</v>
      </c>
    </row>
    <row r="280" spans="1:6" x14ac:dyDescent="0.3">
      <c r="A280" s="61" t="s">
        <v>189</v>
      </c>
      <c r="B280" s="62" t="s">
        <v>255</v>
      </c>
      <c r="C280" s="56">
        <v>11</v>
      </c>
      <c r="D280" s="3">
        <v>-84900</v>
      </c>
      <c r="E280" s="83"/>
      <c r="F280">
        <f>VLOOKUP(C280,'Analisi chimica IN'!C:C,1,FALSE)</f>
        <v>11</v>
      </c>
    </row>
    <row r="281" spans="1:6" x14ac:dyDescent="0.3">
      <c r="A281" s="61" t="s">
        <v>190</v>
      </c>
      <c r="B281" s="62" t="s">
        <v>254</v>
      </c>
      <c r="C281" s="56">
        <v>51</v>
      </c>
      <c r="D281" s="3">
        <v>-51680</v>
      </c>
      <c r="E281" s="83"/>
      <c r="F281">
        <f>VLOOKUP(C281,'Analisi chimica IN'!C:C,1,FALSE)</f>
        <v>51</v>
      </c>
    </row>
    <row r="282" spans="1:6" x14ac:dyDescent="0.3">
      <c r="A282" s="61" t="s">
        <v>191</v>
      </c>
      <c r="B282" s="62" t="s">
        <v>256</v>
      </c>
      <c r="C282" s="56">
        <v>61</v>
      </c>
      <c r="D282" s="3">
        <v>2153</v>
      </c>
      <c r="E282" s="83"/>
      <c r="F282">
        <f>VLOOKUP(C282,'Analisi chimica IN'!C:C,1,FALSE)</f>
        <v>61</v>
      </c>
    </row>
    <row r="283" spans="1:6" x14ac:dyDescent="0.3">
      <c r="A283" s="61" t="s">
        <v>191</v>
      </c>
      <c r="B283" s="62" t="s">
        <v>256</v>
      </c>
      <c r="C283" s="56">
        <v>61</v>
      </c>
      <c r="D283" s="3">
        <v>-6053</v>
      </c>
      <c r="E283" s="83"/>
      <c r="F283">
        <f>VLOOKUP(C283,'Analisi chimica IN'!C:C,1,FALSE)</f>
        <v>61</v>
      </c>
    </row>
    <row r="284" spans="1:6" x14ac:dyDescent="0.3">
      <c r="A284" s="61" t="s">
        <v>221</v>
      </c>
      <c r="B284" s="62" t="s">
        <v>269</v>
      </c>
      <c r="C284" s="56">
        <v>56</v>
      </c>
      <c r="D284" s="3">
        <v>-60</v>
      </c>
      <c r="E284" s="83"/>
      <c r="F284">
        <f>VLOOKUP(C284,'Analisi chimica IN'!C:C,1,FALSE)</f>
        <v>56</v>
      </c>
    </row>
    <row r="285" spans="1:6" x14ac:dyDescent="0.3">
      <c r="A285" s="61" t="s">
        <v>204</v>
      </c>
      <c r="B285" s="62" t="s">
        <v>261</v>
      </c>
      <c r="C285" s="56">
        <v>62</v>
      </c>
      <c r="D285" s="3">
        <v>-39</v>
      </c>
      <c r="E285" s="83"/>
      <c r="F285">
        <f>VLOOKUP(C285,'Analisi chimica IN'!C:C,1,FALSE)</f>
        <v>62</v>
      </c>
    </row>
    <row r="286" spans="1:6" x14ac:dyDescent="0.3">
      <c r="A286" s="61" t="s">
        <v>192</v>
      </c>
      <c r="B286" s="62" t="s">
        <v>257</v>
      </c>
      <c r="C286" s="56">
        <v>57</v>
      </c>
      <c r="D286" s="3">
        <v>-360</v>
      </c>
      <c r="E286" s="83"/>
      <c r="F286">
        <f>VLOOKUP(C286,'Analisi chimica IN'!C:C,1,FALSE)</f>
        <v>57</v>
      </c>
    </row>
    <row r="287" spans="1:6" x14ac:dyDescent="0.3">
      <c r="A287" s="61" t="s">
        <v>144</v>
      </c>
      <c r="B287" s="62" t="s">
        <v>232</v>
      </c>
      <c r="C287" s="56">
        <v>12</v>
      </c>
      <c r="D287" s="3">
        <v>-8230</v>
      </c>
      <c r="E287" s="83"/>
      <c r="F287">
        <f>VLOOKUP(C287,'Analisi chimica IN'!C:C,1,FALSE)</f>
        <v>12</v>
      </c>
    </row>
    <row r="288" spans="1:6" x14ac:dyDescent="0.3">
      <c r="A288" s="61" t="s">
        <v>145</v>
      </c>
      <c r="B288" s="62" t="s">
        <v>233</v>
      </c>
      <c r="C288" s="56">
        <v>13</v>
      </c>
      <c r="D288" s="3">
        <v>-960</v>
      </c>
      <c r="E288" s="83"/>
      <c r="F288">
        <f>VLOOKUP(C288,'Analisi chimica IN'!C:C,1,FALSE)</f>
        <v>13</v>
      </c>
    </row>
    <row r="289" spans="1:6" x14ac:dyDescent="0.3">
      <c r="A289" s="61" t="s">
        <v>146</v>
      </c>
      <c r="B289" s="62" t="s">
        <v>232</v>
      </c>
      <c r="C289" s="56">
        <v>12</v>
      </c>
      <c r="D289" s="3">
        <v>-610180</v>
      </c>
      <c r="E289" s="83"/>
      <c r="F289">
        <f>VLOOKUP(C289,'Analisi chimica IN'!C:C,1,FALSE)</f>
        <v>12</v>
      </c>
    </row>
    <row r="290" spans="1:6" x14ac:dyDescent="0.3">
      <c r="A290" s="61" t="s">
        <v>147</v>
      </c>
      <c r="B290" s="62" t="s">
        <v>234</v>
      </c>
      <c r="C290" s="56">
        <v>14</v>
      </c>
      <c r="D290" s="3">
        <v>-9050</v>
      </c>
      <c r="E290" s="83"/>
      <c r="F290">
        <f>VLOOKUP(C290,'Analisi chimica IN'!C:C,1,FALSE)</f>
        <v>14</v>
      </c>
    </row>
    <row r="291" spans="1:6" x14ac:dyDescent="0.3">
      <c r="A291" s="61" t="s">
        <v>149</v>
      </c>
      <c r="B291" s="62" t="s">
        <v>234</v>
      </c>
      <c r="C291" s="56">
        <v>14</v>
      </c>
      <c r="D291" s="3">
        <v>-2720</v>
      </c>
      <c r="E291" s="83"/>
      <c r="F291">
        <f>VLOOKUP(C291,'Analisi chimica IN'!C:C,1,FALSE)</f>
        <v>14</v>
      </c>
    </row>
    <row r="292" spans="1:6" x14ac:dyDescent="0.3">
      <c r="A292" s="61" t="s">
        <v>150</v>
      </c>
      <c r="B292" s="62" t="s">
        <v>236</v>
      </c>
      <c r="C292" s="56">
        <v>20</v>
      </c>
      <c r="D292" s="3">
        <v>-133830</v>
      </c>
      <c r="E292" s="83"/>
      <c r="F292">
        <f>VLOOKUP(C292,'Analisi chimica IN'!C:C,1,FALSE)</f>
        <v>20</v>
      </c>
    </row>
    <row r="293" spans="1:6" x14ac:dyDescent="0.3">
      <c r="A293" s="61" t="s">
        <v>151</v>
      </c>
      <c r="B293" s="62" t="s">
        <v>237</v>
      </c>
      <c r="C293" s="56">
        <v>31</v>
      </c>
      <c r="D293" s="3">
        <v>-434110</v>
      </c>
      <c r="E293" s="83"/>
      <c r="F293">
        <f>VLOOKUP(C293,'Analisi chimica IN'!C:C,1,FALSE)</f>
        <v>31</v>
      </c>
    </row>
    <row r="294" spans="1:6" x14ac:dyDescent="0.3">
      <c r="A294" s="61" t="s">
        <v>195</v>
      </c>
      <c r="B294" s="62" t="s">
        <v>238</v>
      </c>
      <c r="C294" s="56">
        <v>31</v>
      </c>
      <c r="D294" s="3">
        <v>-244882</v>
      </c>
      <c r="E294" s="83"/>
      <c r="F294">
        <f>VLOOKUP(C294,'Analisi chimica IN'!C:C,1,FALSE)</f>
        <v>31</v>
      </c>
    </row>
    <row r="295" spans="1:6" x14ac:dyDescent="0.3">
      <c r="A295" s="61" t="s">
        <v>152</v>
      </c>
      <c r="B295" s="62" t="s">
        <v>238</v>
      </c>
      <c r="C295" s="56">
        <v>31</v>
      </c>
      <c r="D295" s="3">
        <v>-516524</v>
      </c>
      <c r="E295" s="83"/>
      <c r="F295">
        <f>VLOOKUP(C295,'Analisi chimica IN'!C:C,1,FALSE)</f>
        <v>31</v>
      </c>
    </row>
    <row r="296" spans="1:6" x14ac:dyDescent="0.3">
      <c r="A296" s="61" t="s">
        <v>196</v>
      </c>
      <c r="B296" s="62" t="s">
        <v>259</v>
      </c>
      <c r="C296" s="56">
        <v>72</v>
      </c>
      <c r="D296" s="3">
        <v>-2615</v>
      </c>
      <c r="E296" s="83"/>
      <c r="F296">
        <f>VLOOKUP(C296,'Analisi chimica IN'!C:C,1,FALSE)</f>
        <v>72</v>
      </c>
    </row>
    <row r="297" spans="1:6" x14ac:dyDescent="0.3">
      <c r="A297" s="61" t="s">
        <v>154</v>
      </c>
      <c r="B297" s="62" t="s">
        <v>240</v>
      </c>
      <c r="C297" s="56">
        <v>35</v>
      </c>
      <c r="D297" s="3">
        <v>-31890</v>
      </c>
      <c r="E297" s="83"/>
      <c r="F297">
        <f>VLOOKUP(C297,'Analisi chimica IN'!C:C,1,FALSE)</f>
        <v>35</v>
      </c>
    </row>
    <row r="298" spans="1:6" x14ac:dyDescent="0.3">
      <c r="A298" s="61" t="s">
        <v>155</v>
      </c>
      <c r="B298" s="62" t="s">
        <v>241</v>
      </c>
      <c r="C298" s="56">
        <v>41</v>
      </c>
      <c r="D298" s="3">
        <v>-395818</v>
      </c>
      <c r="E298" s="83"/>
      <c r="F298">
        <f>VLOOKUP(C298,'Analisi chimica IN'!C:C,1,FALSE)</f>
        <v>41</v>
      </c>
    </row>
    <row r="299" spans="1:6" x14ac:dyDescent="0.3">
      <c r="A299" s="61" t="s">
        <v>156</v>
      </c>
      <c r="B299" s="62" t="s">
        <v>242</v>
      </c>
      <c r="C299" s="56">
        <v>4</v>
      </c>
      <c r="D299" s="3">
        <v>-33716.5</v>
      </c>
      <c r="E299" s="83"/>
      <c r="F299">
        <f>VLOOKUP(C299,'Analisi chimica IN'!C:C,1,FALSE)</f>
        <v>4</v>
      </c>
    </row>
    <row r="300" spans="1:6" x14ac:dyDescent="0.3">
      <c r="A300" s="61" t="s">
        <v>157</v>
      </c>
      <c r="B300" s="62" t="s">
        <v>243</v>
      </c>
      <c r="C300" s="56">
        <v>4</v>
      </c>
      <c r="D300" s="3">
        <v>-6530.8</v>
      </c>
      <c r="E300" s="83"/>
      <c r="F300">
        <f>VLOOKUP(C300,'Analisi chimica IN'!C:C,1,FALSE)</f>
        <v>4</v>
      </c>
    </row>
    <row r="301" spans="1:6" x14ac:dyDescent="0.3">
      <c r="A301" s="61" t="s">
        <v>159</v>
      </c>
      <c r="B301" s="62" t="s">
        <v>244</v>
      </c>
      <c r="C301" s="56">
        <v>2</v>
      </c>
      <c r="D301" s="3">
        <v>-5085365.16</v>
      </c>
      <c r="E301" s="83"/>
      <c r="F301">
        <f>VLOOKUP(C301,'Analisi chimica IN'!C:C,1,FALSE)</f>
        <v>2</v>
      </c>
    </row>
    <row r="302" spans="1:6" x14ac:dyDescent="0.3">
      <c r="A302" s="61" t="s">
        <v>160</v>
      </c>
      <c r="B302" s="62" t="s">
        <v>245</v>
      </c>
      <c r="C302" s="56">
        <v>3</v>
      </c>
      <c r="D302" s="3">
        <v>-122869.98</v>
      </c>
      <c r="E302" s="83"/>
      <c r="F302">
        <f>VLOOKUP(C302,'Analisi chimica IN'!C:C,1,FALSE)</f>
        <v>3</v>
      </c>
    </row>
    <row r="303" spans="1:6" x14ac:dyDescent="0.3">
      <c r="A303" s="61" t="s">
        <v>161</v>
      </c>
      <c r="B303" s="62" t="s">
        <v>246</v>
      </c>
      <c r="C303" s="56">
        <v>2</v>
      </c>
      <c r="D303" s="3">
        <v>-3729624.1320000002</v>
      </c>
      <c r="E303" s="83"/>
      <c r="F303">
        <f>VLOOKUP(C303,'Analisi chimica IN'!C:C,1,FALSE)</f>
        <v>2</v>
      </c>
    </row>
    <row r="304" spans="1:6" x14ac:dyDescent="0.3">
      <c r="A304" s="61" t="s">
        <v>207</v>
      </c>
      <c r="B304" s="62" t="s">
        <v>264</v>
      </c>
      <c r="C304" s="56">
        <v>7</v>
      </c>
      <c r="D304" s="3">
        <v>-160916.79999999999</v>
      </c>
      <c r="E304" s="83"/>
      <c r="F304">
        <f>VLOOKUP(C304,'Analisi chimica IN'!C:C,1,FALSE)</f>
        <v>7</v>
      </c>
    </row>
    <row r="305" spans="1:6" x14ac:dyDescent="0.3">
      <c r="A305" s="61" t="s">
        <v>164</v>
      </c>
      <c r="B305" s="62" t="s">
        <v>247</v>
      </c>
      <c r="C305" s="56">
        <v>4</v>
      </c>
      <c r="D305" s="3">
        <v>-1492</v>
      </c>
      <c r="E305" s="83"/>
      <c r="F305">
        <f>VLOOKUP(C305,'Analisi chimica IN'!C:C,1,FALSE)</f>
        <v>4</v>
      </c>
    </row>
    <row r="306" spans="1:6" x14ac:dyDescent="0.3">
      <c r="A306" s="61" t="s">
        <v>208</v>
      </c>
      <c r="B306" s="62" t="s">
        <v>246</v>
      </c>
      <c r="C306" s="56">
        <v>2</v>
      </c>
      <c r="D306" s="3">
        <v>-404.5</v>
      </c>
      <c r="E306" s="83"/>
      <c r="F306">
        <f>VLOOKUP(C306,'Analisi chimica IN'!C:C,1,FALSE)</f>
        <v>2</v>
      </c>
    </row>
    <row r="307" spans="1:6" x14ac:dyDescent="0.3">
      <c r="A307" s="61" t="s">
        <v>209</v>
      </c>
      <c r="B307" s="62" t="s">
        <v>265</v>
      </c>
      <c r="C307" s="56">
        <v>4</v>
      </c>
      <c r="D307" s="3">
        <v>-1558.5</v>
      </c>
      <c r="E307" s="83"/>
      <c r="F307">
        <f>VLOOKUP(C307,'Analisi chimica IN'!C:C,1,FALSE)</f>
        <v>4</v>
      </c>
    </row>
    <row r="308" spans="1:6" x14ac:dyDescent="0.3">
      <c r="A308" s="61" t="s">
        <v>165</v>
      </c>
      <c r="B308" s="62" t="s">
        <v>232</v>
      </c>
      <c r="C308" s="56">
        <v>12</v>
      </c>
      <c r="D308" s="3">
        <v>-7128.3</v>
      </c>
      <c r="E308" s="83"/>
      <c r="F308">
        <f>VLOOKUP(C308,'Analisi chimica IN'!C:C,1,FALSE)</f>
        <v>12</v>
      </c>
    </row>
    <row r="309" spans="1:6" x14ac:dyDescent="0.3">
      <c r="A309" s="61" t="s">
        <v>166</v>
      </c>
      <c r="B309" s="62" t="s">
        <v>232</v>
      </c>
      <c r="C309" s="56">
        <v>12</v>
      </c>
      <c r="D309" s="3">
        <v>-2286.9</v>
      </c>
      <c r="E309" s="83"/>
      <c r="F309">
        <f>VLOOKUP(C309,'Analisi chimica IN'!C:C,1,FALSE)</f>
        <v>12</v>
      </c>
    </row>
    <row r="310" spans="1:6" x14ac:dyDescent="0.3">
      <c r="A310" s="61" t="s">
        <v>167</v>
      </c>
      <c r="B310" s="62" t="s">
        <v>232</v>
      </c>
      <c r="C310" s="56">
        <v>12</v>
      </c>
      <c r="D310" s="3">
        <v>-9489.5</v>
      </c>
      <c r="E310" s="83"/>
      <c r="F310">
        <f>VLOOKUP(C310,'Analisi chimica IN'!C:C,1,FALSE)</f>
        <v>12</v>
      </c>
    </row>
    <row r="311" spans="1:6" x14ac:dyDescent="0.3">
      <c r="A311" s="61" t="s">
        <v>168</v>
      </c>
      <c r="B311" s="62" t="s">
        <v>232</v>
      </c>
      <c r="C311" s="56">
        <v>12</v>
      </c>
      <c r="D311" s="3">
        <v>-1666614.5</v>
      </c>
      <c r="E311" s="83"/>
      <c r="F311">
        <f>VLOOKUP(C311,'Analisi chimica IN'!C:C,1,FALSE)</f>
        <v>12</v>
      </c>
    </row>
    <row r="312" spans="1:6" x14ac:dyDescent="0.3">
      <c r="A312" s="61" t="s">
        <v>169</v>
      </c>
      <c r="B312" s="62" t="s">
        <v>233</v>
      </c>
      <c r="C312" s="56">
        <v>13</v>
      </c>
      <c r="D312" s="3">
        <v>-213673</v>
      </c>
      <c r="E312" s="83"/>
      <c r="F312">
        <f>VLOOKUP(C312,'Analisi chimica IN'!C:C,1,FALSE)</f>
        <v>13</v>
      </c>
    </row>
    <row r="313" spans="1:6" x14ac:dyDescent="0.3">
      <c r="A313" s="61" t="s">
        <v>170</v>
      </c>
      <c r="B313" s="62" t="s">
        <v>232</v>
      </c>
      <c r="C313" s="56">
        <v>12</v>
      </c>
      <c r="D313" s="3">
        <v>-820083.15599999996</v>
      </c>
      <c r="E313" s="83"/>
      <c r="F313">
        <f>VLOOKUP(C313,'Analisi chimica IN'!C:C,1,FALSE)</f>
        <v>12</v>
      </c>
    </row>
    <row r="314" spans="1:6" x14ac:dyDescent="0.3">
      <c r="A314" s="61" t="s">
        <v>223</v>
      </c>
      <c r="B314" s="62" t="s">
        <v>232</v>
      </c>
      <c r="C314" s="56">
        <v>12</v>
      </c>
      <c r="D314" s="3">
        <v>-6885.7</v>
      </c>
      <c r="E314" s="83"/>
      <c r="F314">
        <f>VLOOKUP(C314,'Analisi chimica IN'!C:C,1,FALSE)</f>
        <v>12</v>
      </c>
    </row>
    <row r="315" spans="1:6" x14ac:dyDescent="0.3">
      <c r="A315" s="61" t="s">
        <v>171</v>
      </c>
      <c r="B315" s="62" t="s">
        <v>248</v>
      </c>
      <c r="C315" s="56">
        <v>14</v>
      </c>
      <c r="D315" s="3">
        <v>-27460.400000000001</v>
      </c>
      <c r="E315" s="83"/>
      <c r="F315">
        <f>VLOOKUP(C315,'Analisi chimica IN'!C:C,1,FALSE)</f>
        <v>14</v>
      </c>
    </row>
    <row r="316" spans="1:6" x14ac:dyDescent="0.3">
      <c r="A316" s="61" t="s">
        <v>197</v>
      </c>
      <c r="B316" s="62" t="s">
        <v>235</v>
      </c>
      <c r="C316" s="56">
        <v>15</v>
      </c>
      <c r="D316" s="3">
        <v>-36606.9</v>
      </c>
      <c r="E316" s="83"/>
      <c r="F316">
        <f>VLOOKUP(C316,'Analisi chimica IN'!C:C,1,FALSE)</f>
        <v>15</v>
      </c>
    </row>
    <row r="317" spans="1:6" x14ac:dyDescent="0.3">
      <c r="A317" s="61" t="s">
        <v>198</v>
      </c>
      <c r="B317" s="62" t="s">
        <v>235</v>
      </c>
      <c r="C317" s="56">
        <v>15</v>
      </c>
      <c r="D317" s="3">
        <v>-4439.6000000000004</v>
      </c>
      <c r="E317" s="83"/>
      <c r="F317">
        <f>VLOOKUP(C317,'Analisi chimica IN'!C:C,1,FALSE)</f>
        <v>15</v>
      </c>
    </row>
    <row r="318" spans="1:6" x14ac:dyDescent="0.3">
      <c r="A318" s="61" t="s">
        <v>172</v>
      </c>
      <c r="B318" s="62" t="s">
        <v>249</v>
      </c>
      <c r="C318" s="56">
        <v>17</v>
      </c>
      <c r="D318" s="3">
        <v>-59874.1</v>
      </c>
      <c r="E318" s="83"/>
      <c r="F318">
        <f>VLOOKUP(C318,'Analisi chimica IN'!C:C,1,FALSE)</f>
        <v>17</v>
      </c>
    </row>
    <row r="319" spans="1:6" x14ac:dyDescent="0.3">
      <c r="A319" s="61" t="s">
        <v>173</v>
      </c>
      <c r="B319" s="62" t="s">
        <v>234</v>
      </c>
      <c r="C319" s="56">
        <v>14</v>
      </c>
      <c r="D319" s="3">
        <v>-28575.8</v>
      </c>
      <c r="E319" s="83"/>
      <c r="F319">
        <f>VLOOKUP(C319,'Analisi chimica IN'!C:C,1,FALSE)</f>
        <v>14</v>
      </c>
    </row>
    <row r="320" spans="1:6" x14ac:dyDescent="0.3">
      <c r="A320" s="61" t="s">
        <v>217</v>
      </c>
      <c r="B320" s="62" t="s">
        <v>266</v>
      </c>
      <c r="C320" s="56">
        <v>14</v>
      </c>
      <c r="D320" s="3">
        <v>-517.6</v>
      </c>
      <c r="E320" s="83"/>
      <c r="F320">
        <f>VLOOKUP(C320,'Analisi chimica IN'!C:C,1,FALSE)</f>
        <v>14</v>
      </c>
    </row>
    <row r="321" spans="1:6" x14ac:dyDescent="0.3">
      <c r="A321" s="61" t="s">
        <v>177</v>
      </c>
      <c r="B321" s="62" t="s">
        <v>233</v>
      </c>
      <c r="C321" s="56">
        <v>13</v>
      </c>
      <c r="D321" s="3">
        <v>-9378</v>
      </c>
      <c r="E321" s="83"/>
      <c r="F321">
        <f>VLOOKUP(C321,'Analisi chimica IN'!C:C,1,FALSE)</f>
        <v>13</v>
      </c>
    </row>
    <row r="322" spans="1:6" x14ac:dyDescent="0.3">
      <c r="A322" s="61" t="s">
        <v>178</v>
      </c>
      <c r="B322" s="62" t="s">
        <v>232</v>
      </c>
      <c r="C322" s="56">
        <v>12</v>
      </c>
      <c r="D322" s="3">
        <v>-485571.7</v>
      </c>
      <c r="E322" s="83"/>
      <c r="F322">
        <f>VLOOKUP(C322,'Analisi chimica IN'!C:C,1,FALSE)</f>
        <v>12</v>
      </c>
    </row>
    <row r="323" spans="1:6" x14ac:dyDescent="0.3">
      <c r="A323" s="61" t="s">
        <v>218</v>
      </c>
      <c r="B323" s="62" t="s">
        <v>249</v>
      </c>
      <c r="C323" s="56">
        <v>17</v>
      </c>
      <c r="D323" s="3">
        <v>-5700</v>
      </c>
      <c r="E323" s="83"/>
      <c r="F323">
        <f>VLOOKUP(C323,'Analisi chimica IN'!C:C,1,FALSE)</f>
        <v>17</v>
      </c>
    </row>
    <row r="324" spans="1:6" x14ac:dyDescent="0.3">
      <c r="A324" s="61" t="s">
        <v>180</v>
      </c>
      <c r="B324" s="62" t="s">
        <v>251</v>
      </c>
      <c r="C324" s="56">
        <v>42</v>
      </c>
      <c r="D324" s="3">
        <v>-491810</v>
      </c>
      <c r="E324" s="83"/>
      <c r="F324">
        <f>VLOOKUP(C324,'Analisi chimica IN'!C:C,1,FALSE)</f>
        <v>42</v>
      </c>
    </row>
    <row r="325" spans="1:6" x14ac:dyDescent="0.3">
      <c r="A325" s="61" t="s">
        <v>201</v>
      </c>
      <c r="B325" s="62" t="s">
        <v>232</v>
      </c>
      <c r="C325" s="56">
        <v>12</v>
      </c>
      <c r="D325" s="3">
        <v>-10030</v>
      </c>
      <c r="E325" s="83"/>
      <c r="F325">
        <f>VLOOKUP(C325,'Analisi chimica IN'!C:C,1,FALSE)</f>
        <v>12</v>
      </c>
    </row>
    <row r="326" spans="1:6" x14ac:dyDescent="0.3">
      <c r="A326" s="61" t="s">
        <v>181</v>
      </c>
      <c r="B326" s="62" t="s">
        <v>252</v>
      </c>
      <c r="C326" s="56">
        <v>1</v>
      </c>
      <c r="D326" s="3">
        <v>-255604</v>
      </c>
      <c r="E326" s="83"/>
      <c r="F326">
        <f>VLOOKUP(C326,'Analisi chimica IN'!C:C,1,FALSE)</f>
        <v>1</v>
      </c>
    </row>
    <row r="327" spans="1:6" x14ac:dyDescent="0.3">
      <c r="A327" s="61" t="s">
        <v>182</v>
      </c>
      <c r="B327" s="62" t="s">
        <v>253</v>
      </c>
      <c r="C327" s="56">
        <v>42</v>
      </c>
      <c r="D327" s="3">
        <v>-523346</v>
      </c>
      <c r="E327" s="83"/>
      <c r="F327">
        <f>VLOOKUP(C327,'Analisi chimica IN'!C:C,1,FALSE)</f>
        <v>42</v>
      </c>
    </row>
    <row r="328" spans="1:6" x14ac:dyDescent="0.3">
      <c r="A328" s="61" t="s">
        <v>213</v>
      </c>
      <c r="B328" s="62" t="s">
        <v>233</v>
      </c>
      <c r="C328" s="56">
        <v>13</v>
      </c>
      <c r="D328" s="3">
        <v>-380</v>
      </c>
      <c r="E328" s="83"/>
      <c r="F328">
        <f>VLOOKUP(C328,'Analisi chimica IN'!C:C,1,FALSE)</f>
        <v>13</v>
      </c>
    </row>
    <row r="329" spans="1:6" x14ac:dyDescent="0.3">
      <c r="A329" s="61" t="s">
        <v>183</v>
      </c>
      <c r="B329" s="62" t="s">
        <v>232</v>
      </c>
      <c r="C329" s="56">
        <v>12</v>
      </c>
      <c r="D329" s="3">
        <v>-640320</v>
      </c>
      <c r="E329" s="83"/>
      <c r="F329">
        <f>VLOOKUP(C329,'Analisi chimica IN'!C:C,1,FALSE)</f>
        <v>12</v>
      </c>
    </row>
    <row r="330" spans="1:6" x14ac:dyDescent="0.3">
      <c r="A330" s="61" t="s">
        <v>184</v>
      </c>
      <c r="B330" s="62" t="s">
        <v>248</v>
      </c>
      <c r="C330" s="56">
        <v>14</v>
      </c>
      <c r="D330" s="3">
        <v>-3900</v>
      </c>
      <c r="E330" s="83"/>
      <c r="F330">
        <f>VLOOKUP(C330,'Analisi chimica IN'!C:C,1,FALSE)</f>
        <v>14</v>
      </c>
    </row>
    <row r="331" spans="1:6" x14ac:dyDescent="0.3">
      <c r="A331" s="61" t="s">
        <v>202</v>
      </c>
      <c r="B331" s="62" t="s">
        <v>234</v>
      </c>
      <c r="C331" s="56">
        <v>14</v>
      </c>
      <c r="D331" s="3">
        <v>-1010</v>
      </c>
      <c r="E331" s="83"/>
      <c r="F331">
        <f>VLOOKUP(C331,'Analisi chimica IN'!C:C,1,FALSE)</f>
        <v>14</v>
      </c>
    </row>
    <row r="332" spans="1:6" x14ac:dyDescent="0.3">
      <c r="A332" s="61" t="s">
        <v>186</v>
      </c>
      <c r="B332" s="62" t="s">
        <v>254</v>
      </c>
      <c r="C332" s="56">
        <v>51</v>
      </c>
      <c r="D332" s="3">
        <v>-17380</v>
      </c>
      <c r="E332" s="83"/>
      <c r="F332">
        <f>VLOOKUP(C332,'Analisi chimica IN'!C:C,1,FALSE)</f>
        <v>51</v>
      </c>
    </row>
    <row r="333" spans="1:6" x14ac:dyDescent="0.3">
      <c r="A333" s="61" t="s">
        <v>187</v>
      </c>
      <c r="B333" s="62" t="s">
        <v>254</v>
      </c>
      <c r="C333" s="56">
        <v>51</v>
      </c>
      <c r="D333" s="3">
        <v>-13020</v>
      </c>
      <c r="E333" s="83"/>
      <c r="F333">
        <f>VLOOKUP(C333,'Analisi chimica IN'!C:C,1,FALSE)</f>
        <v>51</v>
      </c>
    </row>
    <row r="334" spans="1:6" x14ac:dyDescent="0.3">
      <c r="A334" s="82" t="s">
        <v>330</v>
      </c>
      <c r="B334" s="62" t="s">
        <v>267</v>
      </c>
      <c r="C334" s="56">
        <v>60</v>
      </c>
      <c r="D334" s="3">
        <v>-160</v>
      </c>
      <c r="E334" s="82" t="s">
        <v>330</v>
      </c>
      <c r="F334">
        <f>VLOOKUP(C334,'Analisi chimica IN'!C:C,1,FALSE)</f>
        <v>60</v>
      </c>
    </row>
    <row r="335" spans="1:6" x14ac:dyDescent="0.3">
      <c r="A335" s="61" t="s">
        <v>214</v>
      </c>
      <c r="B335" s="62" t="s">
        <v>267</v>
      </c>
      <c r="C335" s="56">
        <v>60</v>
      </c>
      <c r="D335" s="3">
        <v>-2110</v>
      </c>
      <c r="E335" s="83"/>
      <c r="F335">
        <f>VLOOKUP(C335,'Analisi chimica IN'!C:C,1,FALSE)</f>
        <v>60</v>
      </c>
    </row>
    <row r="336" spans="1:6" x14ac:dyDescent="0.3">
      <c r="A336" s="61" t="s">
        <v>191</v>
      </c>
      <c r="B336" s="62" t="s">
        <v>256</v>
      </c>
      <c r="C336" s="56">
        <v>61</v>
      </c>
      <c r="D336" s="3">
        <v>-4137</v>
      </c>
      <c r="E336" s="83"/>
      <c r="F336">
        <f>VLOOKUP(C336,'Analisi chimica IN'!C:C,1,FALSE)</f>
        <v>61</v>
      </c>
    </row>
    <row r="337" spans="1:6" x14ac:dyDescent="0.3">
      <c r="A337" s="61" t="s">
        <v>204</v>
      </c>
      <c r="B337" s="62" t="s">
        <v>261</v>
      </c>
      <c r="C337" s="56">
        <v>62</v>
      </c>
      <c r="D337" s="3">
        <v>-83</v>
      </c>
      <c r="E337" s="83"/>
      <c r="F337">
        <f>VLOOKUP(C337,'Analisi chimica IN'!C:C,1,FALSE)</f>
        <v>62</v>
      </c>
    </row>
    <row r="338" spans="1:6" x14ac:dyDescent="0.3">
      <c r="A338" s="61" t="s">
        <v>144</v>
      </c>
      <c r="B338" s="62" t="s">
        <v>232</v>
      </c>
      <c r="C338" s="56">
        <v>12</v>
      </c>
      <c r="D338" s="3">
        <v>-6160</v>
      </c>
      <c r="E338" s="83"/>
      <c r="F338">
        <f>VLOOKUP(C338,'Analisi chimica IN'!C:C,1,FALSE)</f>
        <v>12</v>
      </c>
    </row>
    <row r="339" spans="1:6" x14ac:dyDescent="0.3">
      <c r="A339" s="61" t="s">
        <v>146</v>
      </c>
      <c r="B339" s="62" t="s">
        <v>232</v>
      </c>
      <c r="C339" s="56">
        <v>12</v>
      </c>
      <c r="D339" s="3">
        <v>-417990</v>
      </c>
      <c r="E339" s="83"/>
      <c r="F339">
        <f>VLOOKUP(C339,'Analisi chimica IN'!C:C,1,FALSE)</f>
        <v>12</v>
      </c>
    </row>
    <row r="340" spans="1:6" x14ac:dyDescent="0.3">
      <c r="A340" s="61" t="s">
        <v>150</v>
      </c>
      <c r="B340" s="62" t="s">
        <v>236</v>
      </c>
      <c r="C340" s="56">
        <v>20</v>
      </c>
      <c r="D340" s="3">
        <v>43950</v>
      </c>
      <c r="E340" s="83"/>
      <c r="F340">
        <f>VLOOKUP(C340,'Analisi chimica IN'!C:C,1,FALSE)</f>
        <v>20</v>
      </c>
    </row>
    <row r="341" spans="1:6" x14ac:dyDescent="0.3">
      <c r="A341" s="61" t="s">
        <v>194</v>
      </c>
      <c r="B341" s="62" t="s">
        <v>258</v>
      </c>
      <c r="C341" s="56">
        <v>41</v>
      </c>
      <c r="D341" s="3">
        <v>-12180</v>
      </c>
      <c r="E341" s="83"/>
      <c r="F341">
        <f>VLOOKUP(C341,'Analisi chimica IN'!C:C,1,FALSE)</f>
        <v>41</v>
      </c>
    </row>
    <row r="342" spans="1:6" x14ac:dyDescent="0.3">
      <c r="A342" s="61" t="s">
        <v>151</v>
      </c>
      <c r="B342" s="62" t="s">
        <v>237</v>
      </c>
      <c r="C342" s="56">
        <v>31</v>
      </c>
      <c r="D342" s="3">
        <v>-485828</v>
      </c>
      <c r="E342" s="83"/>
      <c r="F342">
        <f>VLOOKUP(C342,'Analisi chimica IN'!C:C,1,FALSE)</f>
        <v>31</v>
      </c>
    </row>
    <row r="343" spans="1:6" x14ac:dyDescent="0.3">
      <c r="A343" s="61" t="s">
        <v>195</v>
      </c>
      <c r="B343" s="62" t="s">
        <v>238</v>
      </c>
      <c r="C343" s="56">
        <v>31</v>
      </c>
      <c r="D343" s="3">
        <v>-301631</v>
      </c>
      <c r="E343" s="83"/>
      <c r="F343">
        <f>VLOOKUP(C343,'Analisi chimica IN'!C:C,1,FALSE)</f>
        <v>31</v>
      </c>
    </row>
    <row r="344" spans="1:6" x14ac:dyDescent="0.3">
      <c r="A344" s="61" t="s">
        <v>152</v>
      </c>
      <c r="B344" s="62" t="s">
        <v>238</v>
      </c>
      <c r="C344" s="56">
        <v>31</v>
      </c>
      <c r="D344" s="3">
        <v>-266896</v>
      </c>
      <c r="E344" s="83"/>
      <c r="F344">
        <f>VLOOKUP(C344,'Analisi chimica IN'!C:C,1,FALSE)</f>
        <v>31</v>
      </c>
    </row>
    <row r="345" spans="1:6" x14ac:dyDescent="0.3">
      <c r="A345" s="61" t="s">
        <v>196</v>
      </c>
      <c r="B345" s="62" t="s">
        <v>259</v>
      </c>
      <c r="C345" s="56">
        <v>72</v>
      </c>
      <c r="D345" s="3">
        <v>1842</v>
      </c>
      <c r="E345" s="83"/>
      <c r="F345">
        <f>VLOOKUP(C345,'Analisi chimica IN'!C:C,1,FALSE)</f>
        <v>72</v>
      </c>
    </row>
    <row r="346" spans="1:6" x14ac:dyDescent="0.3">
      <c r="A346" s="61" t="s">
        <v>153</v>
      </c>
      <c r="B346" s="62" t="s">
        <v>239</v>
      </c>
      <c r="C346" s="56">
        <v>71</v>
      </c>
      <c r="D346" s="3">
        <v>-1290</v>
      </c>
      <c r="E346" s="83"/>
      <c r="F346">
        <f>VLOOKUP(C346,'Analisi chimica IN'!C:C,1,FALSE)</f>
        <v>71</v>
      </c>
    </row>
    <row r="347" spans="1:6" x14ac:dyDescent="0.3">
      <c r="A347" s="61" t="s">
        <v>154</v>
      </c>
      <c r="B347" s="62" t="s">
        <v>240</v>
      </c>
      <c r="C347" s="56">
        <v>35</v>
      </c>
      <c r="D347" s="3">
        <v>-29750</v>
      </c>
      <c r="E347" s="83"/>
      <c r="F347">
        <f>VLOOKUP(C347,'Analisi chimica IN'!C:C,1,FALSE)</f>
        <v>35</v>
      </c>
    </row>
    <row r="348" spans="1:6" x14ac:dyDescent="0.3">
      <c r="A348" s="61" t="s">
        <v>155</v>
      </c>
      <c r="B348" s="62" t="s">
        <v>241</v>
      </c>
      <c r="C348" s="56">
        <v>41</v>
      </c>
      <c r="D348" s="3">
        <v>-536979</v>
      </c>
      <c r="E348" s="83"/>
      <c r="F348">
        <f>VLOOKUP(C348,'Analisi chimica IN'!C:C,1,FALSE)</f>
        <v>41</v>
      </c>
    </row>
    <row r="349" spans="1:6" x14ac:dyDescent="0.3">
      <c r="A349" s="61" t="s">
        <v>224</v>
      </c>
      <c r="B349" s="62" t="s">
        <v>270</v>
      </c>
      <c r="C349" s="56">
        <v>2</v>
      </c>
      <c r="D349" s="3">
        <v>-251243</v>
      </c>
      <c r="E349" s="83"/>
      <c r="F349">
        <f>VLOOKUP(C349,'Analisi chimica IN'!C:C,1,FALSE)</f>
        <v>2</v>
      </c>
    </row>
    <row r="350" spans="1:6" x14ac:dyDescent="0.3">
      <c r="A350" s="61" t="s">
        <v>225</v>
      </c>
      <c r="B350" s="62" t="s">
        <v>271</v>
      </c>
      <c r="C350" s="56">
        <v>3</v>
      </c>
      <c r="D350" s="3">
        <v>-62313</v>
      </c>
      <c r="E350" s="83"/>
      <c r="F350">
        <f>VLOOKUP(C350,'Analisi chimica IN'!C:C,1,FALSE)</f>
        <v>3</v>
      </c>
    </row>
    <row r="351" spans="1:6" x14ac:dyDescent="0.3">
      <c r="A351" s="61" t="s">
        <v>206</v>
      </c>
      <c r="B351" s="62" t="s">
        <v>263</v>
      </c>
      <c r="C351" s="56">
        <v>2</v>
      </c>
      <c r="D351" s="3">
        <v>54319</v>
      </c>
      <c r="E351" s="83"/>
      <c r="F351">
        <f>VLOOKUP(C351,'Analisi chimica IN'!C:C,1,FALSE)</f>
        <v>2</v>
      </c>
    </row>
    <row r="352" spans="1:6" x14ac:dyDescent="0.3">
      <c r="A352" s="61" t="s">
        <v>156</v>
      </c>
      <c r="B352" s="62" t="s">
        <v>242</v>
      </c>
      <c r="C352" s="56">
        <v>4</v>
      </c>
      <c r="D352" s="3">
        <v>-130217</v>
      </c>
      <c r="E352" s="83"/>
      <c r="F352">
        <f>VLOOKUP(C352,'Analisi chimica IN'!C:C,1,FALSE)</f>
        <v>4</v>
      </c>
    </row>
    <row r="353" spans="1:6" x14ac:dyDescent="0.3">
      <c r="A353" s="61" t="s">
        <v>205</v>
      </c>
      <c r="B353" s="62" t="s">
        <v>262</v>
      </c>
      <c r="C353" s="56">
        <v>5</v>
      </c>
      <c r="D353" s="3">
        <v>-5445</v>
      </c>
      <c r="E353" s="83"/>
      <c r="F353">
        <f>VLOOKUP(C353,'Analisi chimica IN'!C:C,1,FALSE)</f>
        <v>5</v>
      </c>
    </row>
    <row r="354" spans="1:6" x14ac:dyDescent="0.3">
      <c r="A354" s="61" t="s">
        <v>226</v>
      </c>
      <c r="B354" s="62" t="s">
        <v>262</v>
      </c>
      <c r="C354" s="56">
        <v>5</v>
      </c>
      <c r="D354" s="3">
        <v>-6433</v>
      </c>
      <c r="E354" s="83"/>
      <c r="F354">
        <f>VLOOKUP(C354,'Analisi chimica IN'!C:C,1,FALSE)</f>
        <v>5</v>
      </c>
    </row>
    <row r="355" spans="1:6" x14ac:dyDescent="0.3">
      <c r="A355" s="61" t="s">
        <v>222</v>
      </c>
      <c r="B355" s="62" t="s">
        <v>264</v>
      </c>
      <c r="C355" s="56">
        <v>7</v>
      </c>
      <c r="D355" s="3">
        <v>-21074.6</v>
      </c>
      <c r="E355" s="83"/>
      <c r="F355">
        <f>VLOOKUP(C355,'Analisi chimica IN'!C:C,1,FALSE)</f>
        <v>7</v>
      </c>
    </row>
    <row r="356" spans="1:6" x14ac:dyDescent="0.3">
      <c r="A356" s="82" t="s">
        <v>347</v>
      </c>
      <c r="B356" s="62" t="s">
        <v>263</v>
      </c>
      <c r="C356" s="56">
        <v>2</v>
      </c>
      <c r="D356" s="3">
        <v>122</v>
      </c>
      <c r="E356" s="82" t="s">
        <v>347</v>
      </c>
      <c r="F356">
        <f>VLOOKUP(C356,'Analisi chimica IN'!C:C,1,FALSE)</f>
        <v>2</v>
      </c>
    </row>
    <row r="357" spans="1:6" x14ac:dyDescent="0.3">
      <c r="A357" s="61" t="s">
        <v>157</v>
      </c>
      <c r="B357" s="62" t="s">
        <v>243</v>
      </c>
      <c r="C357" s="56">
        <v>4</v>
      </c>
      <c r="D357" s="3">
        <v>-104741.6</v>
      </c>
      <c r="E357" s="83"/>
      <c r="F357">
        <f>VLOOKUP(C357,'Analisi chimica IN'!C:C,1,FALSE)</f>
        <v>4</v>
      </c>
    </row>
    <row r="358" spans="1:6" x14ac:dyDescent="0.3">
      <c r="A358" s="61" t="s">
        <v>158</v>
      </c>
      <c r="B358" s="62" t="s">
        <v>243</v>
      </c>
      <c r="C358" s="56">
        <v>4</v>
      </c>
      <c r="D358" s="3">
        <v>-2863.2</v>
      </c>
      <c r="E358" s="83"/>
      <c r="F358">
        <f>VLOOKUP(C358,'Analisi chimica IN'!C:C,1,FALSE)</f>
        <v>4</v>
      </c>
    </row>
    <row r="359" spans="1:6" x14ac:dyDescent="0.3">
      <c r="A359" s="61" t="s">
        <v>215</v>
      </c>
      <c r="B359" s="62" t="s">
        <v>268</v>
      </c>
      <c r="C359" s="56">
        <v>9</v>
      </c>
      <c r="D359" s="3">
        <v>-2200</v>
      </c>
      <c r="E359" s="83"/>
      <c r="F359">
        <f>VLOOKUP(C359,'Analisi chimica IN'!C:C,1,FALSE)</f>
        <v>9</v>
      </c>
    </row>
    <row r="360" spans="1:6" x14ac:dyDescent="0.3">
      <c r="A360" s="61" t="s">
        <v>159</v>
      </c>
      <c r="B360" s="62" t="s">
        <v>244</v>
      </c>
      <c r="C360" s="56">
        <v>2</v>
      </c>
      <c r="D360" s="3">
        <v>-2745820.247</v>
      </c>
      <c r="E360" s="83"/>
      <c r="F360">
        <f>VLOOKUP(C360,'Analisi chimica IN'!C:C,1,FALSE)</f>
        <v>2</v>
      </c>
    </row>
    <row r="361" spans="1:6" x14ac:dyDescent="0.3">
      <c r="A361" s="61" t="s">
        <v>160</v>
      </c>
      <c r="B361" s="62" t="s">
        <v>245</v>
      </c>
      <c r="C361" s="56">
        <v>3</v>
      </c>
      <c r="D361" s="3">
        <v>-15000</v>
      </c>
      <c r="E361" s="83"/>
      <c r="F361">
        <f>VLOOKUP(C361,'Analisi chimica IN'!C:C,1,FALSE)</f>
        <v>3</v>
      </c>
    </row>
    <row r="362" spans="1:6" x14ac:dyDescent="0.3">
      <c r="A362" s="61" t="s">
        <v>161</v>
      </c>
      <c r="B362" s="62" t="s">
        <v>246</v>
      </c>
      <c r="C362" s="56">
        <v>2</v>
      </c>
      <c r="D362" s="3">
        <v>-2199142.8730000001</v>
      </c>
      <c r="E362" s="83"/>
      <c r="F362">
        <f>VLOOKUP(C362,'Analisi chimica IN'!C:C,1,FALSE)</f>
        <v>2</v>
      </c>
    </row>
    <row r="363" spans="1:6" x14ac:dyDescent="0.3">
      <c r="A363" s="61" t="s">
        <v>207</v>
      </c>
      <c r="B363" s="62" t="s">
        <v>264</v>
      </c>
      <c r="C363" s="56">
        <v>7</v>
      </c>
      <c r="D363" s="3">
        <v>-50000</v>
      </c>
      <c r="E363" s="83"/>
      <c r="F363">
        <f>VLOOKUP(C363,'Analisi chimica IN'!C:C,1,FALSE)</f>
        <v>7</v>
      </c>
    </row>
    <row r="364" spans="1:6" x14ac:dyDescent="0.3">
      <c r="A364" s="61" t="s">
        <v>163</v>
      </c>
      <c r="B364" s="62" t="s">
        <v>244</v>
      </c>
      <c r="C364" s="56">
        <v>2</v>
      </c>
      <c r="D364" s="3">
        <v>-415455.4</v>
      </c>
      <c r="E364" s="83"/>
      <c r="F364">
        <f>VLOOKUP(C364,'Analisi chimica IN'!C:C,1,FALSE)</f>
        <v>2</v>
      </c>
    </row>
    <row r="365" spans="1:6" x14ac:dyDescent="0.3">
      <c r="A365" s="61" t="s">
        <v>227</v>
      </c>
      <c r="B365" s="62" t="s">
        <v>245</v>
      </c>
      <c r="C365" s="56">
        <v>3</v>
      </c>
      <c r="D365" s="3">
        <v>-5482.5</v>
      </c>
      <c r="E365" s="83"/>
      <c r="F365">
        <f>VLOOKUP(C365,'Analisi chimica IN'!C:C,1,FALSE)</f>
        <v>3</v>
      </c>
    </row>
    <row r="366" spans="1:6" x14ac:dyDescent="0.3">
      <c r="A366" s="61" t="s">
        <v>228</v>
      </c>
      <c r="B366" s="62" t="s">
        <v>246</v>
      </c>
      <c r="C366" s="56">
        <v>2</v>
      </c>
      <c r="D366" s="3">
        <v>-246952.5</v>
      </c>
      <c r="E366" s="83"/>
      <c r="F366">
        <f>VLOOKUP(C366,'Analisi chimica IN'!C:C,1,FALSE)</f>
        <v>2</v>
      </c>
    </row>
    <row r="367" spans="1:6" x14ac:dyDescent="0.3">
      <c r="A367" s="61" t="s">
        <v>164</v>
      </c>
      <c r="B367" s="62" t="s">
        <v>247</v>
      </c>
      <c r="C367" s="56">
        <v>4</v>
      </c>
      <c r="D367" s="3">
        <v>-2203</v>
      </c>
      <c r="E367" s="83"/>
      <c r="F367">
        <f>VLOOKUP(C367,'Analisi chimica IN'!C:C,1,FALSE)</f>
        <v>4</v>
      </c>
    </row>
    <row r="368" spans="1:6" x14ac:dyDescent="0.3">
      <c r="A368" s="61" t="s">
        <v>216</v>
      </c>
      <c r="B368" s="62" t="s">
        <v>246</v>
      </c>
      <c r="C368" s="56">
        <v>2</v>
      </c>
      <c r="D368" s="3">
        <v>-8900</v>
      </c>
      <c r="E368" s="83"/>
      <c r="F368">
        <f>VLOOKUP(C368,'Analisi chimica IN'!C:C,1,FALSE)</f>
        <v>2</v>
      </c>
    </row>
    <row r="369" spans="1:6" x14ac:dyDescent="0.3">
      <c r="A369" s="61" t="s">
        <v>209</v>
      </c>
      <c r="B369" s="62" t="s">
        <v>265</v>
      </c>
      <c r="C369" s="56">
        <v>4</v>
      </c>
      <c r="D369" s="3">
        <v>-228</v>
      </c>
      <c r="E369" s="83"/>
      <c r="F369">
        <f>VLOOKUP(C369,'Analisi chimica IN'!C:C,1,FALSE)</f>
        <v>4</v>
      </c>
    </row>
    <row r="370" spans="1:6" x14ac:dyDescent="0.3">
      <c r="A370" s="61" t="s">
        <v>165</v>
      </c>
      <c r="B370" s="62" t="s">
        <v>232</v>
      </c>
      <c r="C370" s="56">
        <v>12</v>
      </c>
      <c r="D370" s="3">
        <v>-32160.400000000001</v>
      </c>
      <c r="E370" s="83"/>
      <c r="F370">
        <f>VLOOKUP(C370,'Analisi chimica IN'!C:C,1,FALSE)</f>
        <v>12</v>
      </c>
    </row>
    <row r="371" spans="1:6" x14ac:dyDescent="0.3">
      <c r="A371" s="61" t="s">
        <v>166</v>
      </c>
      <c r="B371" s="62" t="s">
        <v>232</v>
      </c>
      <c r="C371" s="56">
        <v>12</v>
      </c>
      <c r="D371" s="3">
        <v>-1108.5</v>
      </c>
      <c r="E371" s="83"/>
      <c r="F371">
        <f>VLOOKUP(C371,'Analisi chimica IN'!C:C,1,FALSE)</f>
        <v>12</v>
      </c>
    </row>
    <row r="372" spans="1:6" x14ac:dyDescent="0.3">
      <c r="A372" s="61" t="s">
        <v>167</v>
      </c>
      <c r="B372" s="62" t="s">
        <v>232</v>
      </c>
      <c r="C372" s="56">
        <v>12</v>
      </c>
      <c r="D372" s="3">
        <v>-7243.1</v>
      </c>
      <c r="E372" s="83"/>
      <c r="F372">
        <f>VLOOKUP(C372,'Analisi chimica IN'!C:C,1,FALSE)</f>
        <v>12</v>
      </c>
    </row>
    <row r="373" spans="1:6" x14ac:dyDescent="0.3">
      <c r="A373" s="61" t="s">
        <v>168</v>
      </c>
      <c r="B373" s="62" t="s">
        <v>232</v>
      </c>
      <c r="C373" s="56">
        <v>12</v>
      </c>
      <c r="D373" s="3">
        <v>-638766.4</v>
      </c>
      <c r="E373" s="83"/>
      <c r="F373">
        <f>VLOOKUP(C373,'Analisi chimica IN'!C:C,1,FALSE)</f>
        <v>12</v>
      </c>
    </row>
    <row r="374" spans="1:6" x14ac:dyDescent="0.3">
      <c r="A374" s="61" t="s">
        <v>169</v>
      </c>
      <c r="B374" s="62" t="s">
        <v>233</v>
      </c>
      <c r="C374" s="56">
        <v>13</v>
      </c>
      <c r="D374" s="3">
        <v>-147245.1</v>
      </c>
      <c r="E374" s="83"/>
      <c r="F374">
        <f>VLOOKUP(C374,'Analisi chimica IN'!C:C,1,FALSE)</f>
        <v>13</v>
      </c>
    </row>
    <row r="375" spans="1:6" x14ac:dyDescent="0.3">
      <c r="A375" s="61" t="s">
        <v>170</v>
      </c>
      <c r="B375" s="62" t="s">
        <v>232</v>
      </c>
      <c r="C375" s="56">
        <v>12</v>
      </c>
      <c r="D375" s="3">
        <v>-1584844.1</v>
      </c>
      <c r="E375" s="83"/>
      <c r="F375">
        <f>VLOOKUP(C375,'Analisi chimica IN'!C:C,1,FALSE)</f>
        <v>12</v>
      </c>
    </row>
    <row r="376" spans="1:6" x14ac:dyDescent="0.3">
      <c r="A376" s="61" t="s">
        <v>223</v>
      </c>
      <c r="B376" s="62" t="s">
        <v>232</v>
      </c>
      <c r="C376" s="56">
        <v>12</v>
      </c>
      <c r="D376" s="3">
        <v>-116.1</v>
      </c>
      <c r="E376" s="83"/>
      <c r="F376">
        <f>VLOOKUP(C376,'Analisi chimica IN'!C:C,1,FALSE)</f>
        <v>12</v>
      </c>
    </row>
    <row r="377" spans="1:6" x14ac:dyDescent="0.3">
      <c r="A377" s="61" t="s">
        <v>171</v>
      </c>
      <c r="B377" s="62" t="s">
        <v>248</v>
      </c>
      <c r="C377" s="56">
        <v>14</v>
      </c>
      <c r="D377" s="3">
        <v>-81066.3</v>
      </c>
      <c r="E377" s="83"/>
      <c r="F377">
        <f>VLOOKUP(C377,'Analisi chimica IN'!C:C,1,FALSE)</f>
        <v>14</v>
      </c>
    </row>
    <row r="378" spans="1:6" x14ac:dyDescent="0.3">
      <c r="A378" s="61" t="s">
        <v>197</v>
      </c>
      <c r="B378" s="62" t="s">
        <v>235</v>
      </c>
      <c r="C378" s="56">
        <v>15</v>
      </c>
      <c r="D378" s="3">
        <v>-29928.5</v>
      </c>
      <c r="E378" s="83"/>
      <c r="F378">
        <f>VLOOKUP(C378,'Analisi chimica IN'!C:C,1,FALSE)</f>
        <v>15</v>
      </c>
    </row>
    <row r="379" spans="1:6" x14ac:dyDescent="0.3">
      <c r="A379" s="61" t="s">
        <v>198</v>
      </c>
      <c r="B379" s="62" t="s">
        <v>235</v>
      </c>
      <c r="C379" s="56">
        <v>15</v>
      </c>
      <c r="D379" s="3">
        <v>-15568.9</v>
      </c>
      <c r="E379" s="83"/>
      <c r="F379">
        <f>VLOOKUP(C379,'Analisi chimica IN'!C:C,1,FALSE)</f>
        <v>15</v>
      </c>
    </row>
    <row r="380" spans="1:6" x14ac:dyDescent="0.3">
      <c r="A380" s="61" t="s">
        <v>172</v>
      </c>
      <c r="B380" s="62" t="s">
        <v>249</v>
      </c>
      <c r="C380" s="56">
        <v>17</v>
      </c>
      <c r="D380" s="3">
        <v>-34704.9</v>
      </c>
      <c r="E380" s="83"/>
      <c r="F380">
        <f>VLOOKUP(C380,'Analisi chimica IN'!C:C,1,FALSE)</f>
        <v>17</v>
      </c>
    </row>
    <row r="381" spans="1:6" x14ac:dyDescent="0.3">
      <c r="A381" s="61" t="s">
        <v>173</v>
      </c>
      <c r="B381" s="62" t="s">
        <v>234</v>
      </c>
      <c r="C381" s="56">
        <v>14</v>
      </c>
      <c r="D381" s="3">
        <v>-87299.5</v>
      </c>
      <c r="E381" s="83"/>
      <c r="F381">
        <f>VLOOKUP(C381,'Analisi chimica IN'!C:C,1,FALSE)</f>
        <v>14</v>
      </c>
    </row>
    <row r="382" spans="1:6" x14ac:dyDescent="0.3">
      <c r="A382" s="61" t="s">
        <v>175</v>
      </c>
      <c r="B382" s="62" t="s">
        <v>234</v>
      </c>
      <c r="C382" s="56">
        <v>14</v>
      </c>
      <c r="D382" s="3">
        <v>-1884.2</v>
      </c>
      <c r="E382" s="83"/>
      <c r="F382">
        <f>VLOOKUP(C382,'Analisi chimica IN'!C:C,1,FALSE)</f>
        <v>14</v>
      </c>
    </row>
    <row r="383" spans="1:6" x14ac:dyDescent="0.3">
      <c r="A383" s="61" t="s">
        <v>176</v>
      </c>
      <c r="B383" s="62" t="s">
        <v>250</v>
      </c>
      <c r="C383" s="56">
        <v>19</v>
      </c>
      <c r="D383" s="3">
        <v>-19351.900000000001</v>
      </c>
      <c r="E383" s="83"/>
      <c r="F383">
        <f>VLOOKUP(C383,'Analisi chimica IN'!C:C,1,FALSE)</f>
        <v>19</v>
      </c>
    </row>
    <row r="384" spans="1:6" x14ac:dyDescent="0.3">
      <c r="A384" s="61" t="s">
        <v>177</v>
      </c>
      <c r="B384" s="62" t="s">
        <v>233</v>
      </c>
      <c r="C384" s="56">
        <v>13</v>
      </c>
      <c r="D384" s="3">
        <v>-12780</v>
      </c>
      <c r="E384" s="83"/>
      <c r="F384">
        <f>VLOOKUP(C384,'Analisi chimica IN'!C:C,1,FALSE)</f>
        <v>13</v>
      </c>
    </row>
    <row r="385" spans="1:6" x14ac:dyDescent="0.3">
      <c r="A385" s="61" t="s">
        <v>178</v>
      </c>
      <c r="B385" s="62" t="s">
        <v>232</v>
      </c>
      <c r="C385" s="56">
        <v>12</v>
      </c>
      <c r="D385" s="3">
        <v>-477580.4</v>
      </c>
      <c r="E385" s="83"/>
      <c r="F385">
        <f>VLOOKUP(C385,'Analisi chimica IN'!C:C,1,FALSE)</f>
        <v>12</v>
      </c>
    </row>
    <row r="386" spans="1:6" x14ac:dyDescent="0.3">
      <c r="A386" s="61" t="s">
        <v>179</v>
      </c>
      <c r="B386" s="62" t="s">
        <v>248</v>
      </c>
      <c r="C386" s="56">
        <v>14</v>
      </c>
      <c r="D386" s="3">
        <v>-13990</v>
      </c>
      <c r="E386" s="83"/>
      <c r="F386">
        <f>VLOOKUP(C386,'Analisi chimica IN'!C:C,1,FALSE)</f>
        <v>14</v>
      </c>
    </row>
    <row r="387" spans="1:6" x14ac:dyDescent="0.3">
      <c r="A387" s="61" t="s">
        <v>211</v>
      </c>
      <c r="B387" s="62" t="s">
        <v>234</v>
      </c>
      <c r="C387" s="56">
        <v>14</v>
      </c>
      <c r="D387" s="3">
        <v>-6000</v>
      </c>
      <c r="E387" s="83"/>
      <c r="F387">
        <f>VLOOKUP(C387,'Analisi chimica IN'!C:C,1,FALSE)</f>
        <v>14</v>
      </c>
    </row>
    <row r="388" spans="1:6" x14ac:dyDescent="0.3">
      <c r="A388" s="61" t="s">
        <v>180</v>
      </c>
      <c r="B388" s="62" t="s">
        <v>251</v>
      </c>
      <c r="C388" s="56">
        <v>42</v>
      </c>
      <c r="D388" s="3">
        <v>-329890</v>
      </c>
      <c r="E388" s="83"/>
      <c r="F388">
        <f>VLOOKUP(C388,'Analisi chimica IN'!C:C,1,FALSE)</f>
        <v>42</v>
      </c>
    </row>
    <row r="389" spans="1:6" x14ac:dyDescent="0.3">
      <c r="A389" s="61" t="s">
        <v>199</v>
      </c>
      <c r="B389" s="62" t="s">
        <v>253</v>
      </c>
      <c r="C389" s="56">
        <v>42</v>
      </c>
      <c r="D389" s="3">
        <v>-23540</v>
      </c>
      <c r="E389" s="83"/>
      <c r="F389">
        <f>VLOOKUP(C389,'Analisi chimica IN'!C:C,1,FALSE)</f>
        <v>42</v>
      </c>
    </row>
    <row r="390" spans="1:6" x14ac:dyDescent="0.3">
      <c r="A390" s="61" t="s">
        <v>219</v>
      </c>
      <c r="B390" s="62" t="s">
        <v>253</v>
      </c>
      <c r="C390" s="56">
        <v>42</v>
      </c>
      <c r="D390" s="3">
        <v>-75130</v>
      </c>
      <c r="E390" s="83"/>
      <c r="F390">
        <f>VLOOKUP(C390,'Analisi chimica IN'!C:C,1,FALSE)</f>
        <v>42</v>
      </c>
    </row>
    <row r="391" spans="1:6" x14ac:dyDescent="0.3">
      <c r="A391" s="61" t="s">
        <v>201</v>
      </c>
      <c r="B391" s="62" t="s">
        <v>232</v>
      </c>
      <c r="C391" s="56">
        <v>12</v>
      </c>
      <c r="D391" s="3">
        <v>-716</v>
      </c>
      <c r="E391" s="83"/>
      <c r="F391">
        <f>VLOOKUP(C391,'Analisi chimica IN'!C:C,1,FALSE)</f>
        <v>12</v>
      </c>
    </row>
    <row r="392" spans="1:6" x14ac:dyDescent="0.3">
      <c r="A392" s="61" t="s">
        <v>181</v>
      </c>
      <c r="B392" s="62" t="s">
        <v>252</v>
      </c>
      <c r="C392" s="56">
        <v>1</v>
      </c>
      <c r="D392" s="3">
        <v>42950</v>
      </c>
      <c r="E392" s="83"/>
      <c r="F392">
        <f>VLOOKUP(C392,'Analisi chimica IN'!C:C,1,FALSE)</f>
        <v>1</v>
      </c>
    </row>
    <row r="393" spans="1:6" x14ac:dyDescent="0.3">
      <c r="A393" s="61" t="s">
        <v>182</v>
      </c>
      <c r="B393" s="62" t="s">
        <v>253</v>
      </c>
      <c r="C393" s="56">
        <v>42</v>
      </c>
      <c r="D393" s="3">
        <v>-308830</v>
      </c>
      <c r="E393" s="83"/>
      <c r="F393">
        <f>VLOOKUP(C393,'Analisi chimica IN'!C:C,1,FALSE)</f>
        <v>42</v>
      </c>
    </row>
    <row r="394" spans="1:6" x14ac:dyDescent="0.3">
      <c r="A394" s="86" t="s">
        <v>315</v>
      </c>
      <c r="B394" s="62" t="s">
        <v>253</v>
      </c>
      <c r="C394" s="56">
        <v>42</v>
      </c>
      <c r="D394" s="3">
        <v>-120000</v>
      </c>
      <c r="E394" s="86" t="s">
        <v>315</v>
      </c>
      <c r="F394">
        <f>VLOOKUP(C394,'Analisi chimica IN'!C:C,1,FALSE)</f>
        <v>42</v>
      </c>
    </row>
    <row r="395" spans="1:6" x14ac:dyDescent="0.3">
      <c r="A395" s="61" t="s">
        <v>229</v>
      </c>
      <c r="B395" s="62" t="s">
        <v>232</v>
      </c>
      <c r="C395" s="56">
        <v>12</v>
      </c>
      <c r="D395" s="3">
        <v>19760</v>
      </c>
      <c r="E395" s="83"/>
      <c r="F395">
        <f>VLOOKUP(C395,'Analisi chimica IN'!C:C,1,FALSE)</f>
        <v>12</v>
      </c>
    </row>
    <row r="396" spans="1:6" x14ac:dyDescent="0.3">
      <c r="A396" s="61" t="s">
        <v>213</v>
      </c>
      <c r="B396" s="62" t="s">
        <v>233</v>
      </c>
      <c r="C396" s="56">
        <v>13</v>
      </c>
      <c r="D396" s="3">
        <v>-2220</v>
      </c>
      <c r="E396" s="83"/>
      <c r="F396">
        <f>VLOOKUP(C396,'Analisi chimica IN'!C:C,1,FALSE)</f>
        <v>13</v>
      </c>
    </row>
    <row r="397" spans="1:6" x14ac:dyDescent="0.3">
      <c r="A397" s="61" t="s">
        <v>183</v>
      </c>
      <c r="B397" s="62" t="s">
        <v>232</v>
      </c>
      <c r="C397" s="56">
        <v>12</v>
      </c>
      <c r="D397" s="3">
        <v>-402820</v>
      </c>
      <c r="E397" s="83"/>
      <c r="F397">
        <f>VLOOKUP(C397,'Analisi chimica IN'!C:C,1,FALSE)</f>
        <v>12</v>
      </c>
    </row>
    <row r="398" spans="1:6" x14ac:dyDescent="0.3">
      <c r="A398" s="61" t="s">
        <v>184</v>
      </c>
      <c r="B398" s="62" t="s">
        <v>248</v>
      </c>
      <c r="C398" s="56">
        <v>14</v>
      </c>
      <c r="D398" s="3">
        <v>-2750</v>
      </c>
      <c r="E398" s="83"/>
      <c r="F398">
        <f>VLOOKUP(C398,'Analisi chimica IN'!C:C,1,FALSE)</f>
        <v>14</v>
      </c>
    </row>
    <row r="399" spans="1:6" x14ac:dyDescent="0.3">
      <c r="A399" s="61" t="s">
        <v>185</v>
      </c>
      <c r="B399" s="62" t="s">
        <v>235</v>
      </c>
      <c r="C399" s="56">
        <v>15</v>
      </c>
      <c r="D399" s="3">
        <v>-910</v>
      </c>
      <c r="E399" s="83"/>
      <c r="F399">
        <f>VLOOKUP(C399,'Analisi chimica IN'!C:C,1,FALSE)</f>
        <v>15</v>
      </c>
    </row>
    <row r="400" spans="1:6" x14ac:dyDescent="0.3">
      <c r="A400" s="61" t="s">
        <v>202</v>
      </c>
      <c r="B400" s="62" t="s">
        <v>234</v>
      </c>
      <c r="C400" s="56">
        <v>14</v>
      </c>
      <c r="D400" s="3">
        <v>-1440</v>
      </c>
      <c r="E400" s="83"/>
      <c r="F400">
        <f>VLOOKUP(C400,'Analisi chimica IN'!C:C,1,FALSE)</f>
        <v>14</v>
      </c>
    </row>
    <row r="401" spans="1:6" x14ac:dyDescent="0.3">
      <c r="A401" s="61" t="s">
        <v>186</v>
      </c>
      <c r="B401" s="62" t="s">
        <v>254</v>
      </c>
      <c r="C401" s="56">
        <v>51</v>
      </c>
      <c r="D401" s="3">
        <v>-26406</v>
      </c>
      <c r="E401" s="83"/>
      <c r="F401">
        <f>VLOOKUP(C401,'Analisi chimica IN'!C:C,1,FALSE)</f>
        <v>51</v>
      </c>
    </row>
    <row r="402" spans="1:6" x14ac:dyDescent="0.3">
      <c r="A402" s="61" t="s">
        <v>189</v>
      </c>
      <c r="B402" s="62" t="s">
        <v>255</v>
      </c>
      <c r="C402" s="56">
        <v>11</v>
      </c>
      <c r="D402" s="3">
        <v>-88070</v>
      </c>
      <c r="E402" s="83"/>
      <c r="F402">
        <f>VLOOKUP(C402,'Analisi chimica IN'!C:C,1,FALSE)</f>
        <v>11</v>
      </c>
    </row>
    <row r="403" spans="1:6" x14ac:dyDescent="0.3">
      <c r="A403" s="61" t="s">
        <v>190</v>
      </c>
      <c r="B403" s="62" t="s">
        <v>254</v>
      </c>
      <c r="C403" s="56">
        <v>51</v>
      </c>
      <c r="D403" s="3">
        <v>-53390</v>
      </c>
      <c r="E403" s="83"/>
      <c r="F403">
        <f>VLOOKUP(C403,'Analisi chimica IN'!C:C,1,FALSE)</f>
        <v>51</v>
      </c>
    </row>
    <row r="404" spans="1:6" x14ac:dyDescent="0.3">
      <c r="A404" s="61" t="s">
        <v>214</v>
      </c>
      <c r="B404" s="62" t="s">
        <v>267</v>
      </c>
      <c r="C404" s="56">
        <v>60</v>
      </c>
      <c r="D404" s="3">
        <v>-2710</v>
      </c>
      <c r="E404" s="83"/>
      <c r="F404">
        <f>VLOOKUP(C404,'Analisi chimica IN'!C:C,1,FALSE)</f>
        <v>60</v>
      </c>
    </row>
    <row r="405" spans="1:6" x14ac:dyDescent="0.3">
      <c r="A405" s="61" t="s">
        <v>191</v>
      </c>
      <c r="B405" s="62" t="s">
        <v>256</v>
      </c>
      <c r="C405" s="56">
        <v>61</v>
      </c>
      <c r="D405" s="3">
        <v>-1756</v>
      </c>
      <c r="E405" s="83"/>
      <c r="F405">
        <f>VLOOKUP(C405,'Analisi chimica IN'!C:C,1,FALSE)</f>
        <v>61</v>
      </c>
    </row>
    <row r="406" spans="1:6" x14ac:dyDescent="0.3">
      <c r="A406" s="61" t="s">
        <v>221</v>
      </c>
      <c r="B406" s="62" t="s">
        <v>269</v>
      </c>
      <c r="C406" s="56">
        <v>56</v>
      </c>
      <c r="D406" s="3">
        <v>-410</v>
      </c>
      <c r="E406" s="83"/>
      <c r="F406">
        <f>VLOOKUP(C406,'Analisi chimica IN'!C:C,1,FALSE)</f>
        <v>56</v>
      </c>
    </row>
    <row r="407" spans="1:6" x14ac:dyDescent="0.3">
      <c r="A407" s="61" t="s">
        <v>192</v>
      </c>
      <c r="B407" s="62" t="s">
        <v>257</v>
      </c>
      <c r="C407" s="56">
        <v>57</v>
      </c>
      <c r="D407" s="3">
        <v>-426</v>
      </c>
      <c r="E407" s="83"/>
      <c r="F407">
        <f>VLOOKUP(C407,'Analisi chimica IN'!C:C,1,FALSE)</f>
        <v>57</v>
      </c>
    </row>
    <row r="408" spans="1:6" x14ac:dyDescent="0.3">
      <c r="A408" s="61" t="s">
        <v>144</v>
      </c>
      <c r="B408" s="62" t="s">
        <v>232</v>
      </c>
      <c r="C408" s="56">
        <v>12</v>
      </c>
      <c r="D408" s="3">
        <v>-2120</v>
      </c>
      <c r="E408" s="83"/>
      <c r="F408">
        <f>VLOOKUP(C408,'Analisi chimica IN'!C:C,1,FALSE)</f>
        <v>12</v>
      </c>
    </row>
    <row r="409" spans="1:6" x14ac:dyDescent="0.3">
      <c r="A409" s="61" t="s">
        <v>146</v>
      </c>
      <c r="B409" s="62" t="s">
        <v>232</v>
      </c>
      <c r="C409" s="56">
        <v>12</v>
      </c>
      <c r="D409" s="3">
        <v>-243650</v>
      </c>
      <c r="E409" s="83"/>
      <c r="F409">
        <f>VLOOKUP(C409,'Analisi chimica IN'!C:C,1,FALSE)</f>
        <v>12</v>
      </c>
    </row>
    <row r="410" spans="1:6" x14ac:dyDescent="0.3">
      <c r="A410" s="61" t="s">
        <v>150</v>
      </c>
      <c r="B410" s="62" t="s">
        <v>236</v>
      </c>
      <c r="C410" s="56">
        <v>20</v>
      </c>
      <c r="D410" s="3">
        <v>-104850</v>
      </c>
      <c r="E410" s="83"/>
      <c r="F410">
        <f>VLOOKUP(C410,'Analisi chimica IN'!C:C,1,FALSE)</f>
        <v>20</v>
      </c>
    </row>
    <row r="411" spans="1:6" x14ac:dyDescent="0.3">
      <c r="A411" s="61" t="s">
        <v>151</v>
      </c>
      <c r="B411" s="62" t="s">
        <v>237</v>
      </c>
      <c r="C411" s="56">
        <v>31</v>
      </c>
      <c r="D411" s="3">
        <v>-84870</v>
      </c>
      <c r="E411" s="83"/>
      <c r="F411">
        <f>VLOOKUP(C411,'Analisi chimica IN'!C:C,1,FALSE)</f>
        <v>31</v>
      </c>
    </row>
    <row r="412" spans="1:6" x14ac:dyDescent="0.3">
      <c r="A412" s="61" t="s">
        <v>195</v>
      </c>
      <c r="B412" s="62" t="s">
        <v>238</v>
      </c>
      <c r="C412" s="56">
        <v>31</v>
      </c>
      <c r="D412" s="3">
        <v>-135980</v>
      </c>
      <c r="E412" s="83"/>
      <c r="F412">
        <f>VLOOKUP(C412,'Analisi chimica IN'!C:C,1,FALSE)</f>
        <v>31</v>
      </c>
    </row>
    <row r="413" spans="1:6" x14ac:dyDescent="0.3">
      <c r="A413" s="61" t="s">
        <v>154</v>
      </c>
      <c r="B413" s="62" t="s">
        <v>240</v>
      </c>
      <c r="C413" s="56">
        <v>35</v>
      </c>
      <c r="D413" s="3">
        <v>-4190</v>
      </c>
      <c r="E413" s="83"/>
      <c r="F413">
        <f>VLOOKUP(C413,'Analisi chimica IN'!C:C,1,FALSE)</f>
        <v>35</v>
      </c>
    </row>
    <row r="414" spans="1:6" x14ac:dyDescent="0.3">
      <c r="A414" s="61" t="s">
        <v>159</v>
      </c>
      <c r="B414" s="62" t="s">
        <v>244</v>
      </c>
      <c r="C414" s="56">
        <v>2</v>
      </c>
      <c r="D414" s="3">
        <v>-863120</v>
      </c>
      <c r="E414" s="83"/>
      <c r="F414">
        <f>VLOOKUP(C414,'Analisi chimica IN'!C:C,1,FALSE)</f>
        <v>2</v>
      </c>
    </row>
    <row r="415" spans="1:6" x14ac:dyDescent="0.3">
      <c r="A415" s="61" t="s">
        <v>161</v>
      </c>
      <c r="B415" s="62" t="s">
        <v>246</v>
      </c>
      <c r="C415" s="56">
        <v>2</v>
      </c>
      <c r="D415" s="3">
        <v>-1016470</v>
      </c>
      <c r="E415" s="83"/>
      <c r="F415">
        <f>VLOOKUP(C415,'Analisi chimica IN'!C:C,1,FALSE)</f>
        <v>2</v>
      </c>
    </row>
    <row r="416" spans="1:6" x14ac:dyDescent="0.3">
      <c r="A416" s="61" t="s">
        <v>165</v>
      </c>
      <c r="B416" s="62" t="s">
        <v>232</v>
      </c>
      <c r="C416" s="56">
        <v>12</v>
      </c>
      <c r="D416" s="3">
        <v>-6621.3</v>
      </c>
      <c r="E416" s="83"/>
      <c r="F416">
        <f>VLOOKUP(C416,'Analisi chimica IN'!C:C,1,FALSE)</f>
        <v>12</v>
      </c>
    </row>
    <row r="417" spans="1:6" x14ac:dyDescent="0.3">
      <c r="A417" s="61" t="s">
        <v>166</v>
      </c>
      <c r="B417" s="62" t="s">
        <v>232</v>
      </c>
      <c r="C417" s="56">
        <v>12</v>
      </c>
      <c r="D417" s="3">
        <v>-354.1</v>
      </c>
      <c r="E417" s="83"/>
      <c r="F417">
        <f>VLOOKUP(C417,'Analisi chimica IN'!C:C,1,FALSE)</f>
        <v>12</v>
      </c>
    </row>
    <row r="418" spans="1:6" x14ac:dyDescent="0.3">
      <c r="A418" s="61" t="s">
        <v>167</v>
      </c>
      <c r="B418" s="62" t="s">
        <v>232</v>
      </c>
      <c r="C418" s="56">
        <v>12</v>
      </c>
      <c r="D418" s="3">
        <v>-262.7</v>
      </c>
      <c r="E418" s="83"/>
      <c r="F418">
        <f>VLOOKUP(C418,'Analisi chimica IN'!C:C,1,FALSE)</f>
        <v>12</v>
      </c>
    </row>
    <row r="419" spans="1:6" x14ac:dyDescent="0.3">
      <c r="A419" s="61" t="s">
        <v>168</v>
      </c>
      <c r="B419" s="62" t="s">
        <v>232</v>
      </c>
      <c r="C419" s="56">
        <v>12</v>
      </c>
      <c r="D419" s="3">
        <v>-196767.8</v>
      </c>
      <c r="E419" s="83"/>
      <c r="F419">
        <f>VLOOKUP(C419,'Analisi chimica IN'!C:C,1,FALSE)</f>
        <v>12</v>
      </c>
    </row>
    <row r="420" spans="1:6" x14ac:dyDescent="0.3">
      <c r="A420" s="61" t="s">
        <v>170</v>
      </c>
      <c r="B420" s="62" t="s">
        <v>232</v>
      </c>
      <c r="C420" s="56">
        <v>12</v>
      </c>
      <c r="D420" s="3">
        <v>-218090.9</v>
      </c>
      <c r="E420" s="83"/>
      <c r="F420">
        <f>VLOOKUP(C420,'Analisi chimica IN'!C:C,1,FALSE)</f>
        <v>12</v>
      </c>
    </row>
    <row r="421" spans="1:6" x14ac:dyDescent="0.3">
      <c r="A421" s="61" t="s">
        <v>178</v>
      </c>
      <c r="B421" s="62" t="s">
        <v>232</v>
      </c>
      <c r="C421" s="56">
        <v>12</v>
      </c>
      <c r="D421" s="3">
        <v>-120130</v>
      </c>
      <c r="E421" s="83"/>
      <c r="F421">
        <f>VLOOKUP(C421,'Analisi chimica IN'!C:C,1,FALSE)</f>
        <v>12</v>
      </c>
    </row>
    <row r="422" spans="1:6" x14ac:dyDescent="0.3">
      <c r="A422" s="61" t="s">
        <v>180</v>
      </c>
      <c r="B422" s="62" t="s">
        <v>251</v>
      </c>
      <c r="C422" s="56">
        <v>42</v>
      </c>
      <c r="D422" s="3">
        <v>-183420</v>
      </c>
      <c r="E422" s="83"/>
      <c r="F422">
        <f>VLOOKUP(C422,'Analisi chimica IN'!C:C,1,FALSE)</f>
        <v>42</v>
      </c>
    </row>
    <row r="423" spans="1:6" x14ac:dyDescent="0.3">
      <c r="A423" s="61" t="s">
        <v>201</v>
      </c>
      <c r="B423" s="62" t="s">
        <v>232</v>
      </c>
      <c r="C423" s="56">
        <v>12</v>
      </c>
      <c r="D423" s="3">
        <v>-2146.8000000000002</v>
      </c>
      <c r="E423" s="83"/>
      <c r="F423">
        <f>VLOOKUP(C423,'Analisi chimica IN'!C:C,1,FALSE)</f>
        <v>12</v>
      </c>
    </row>
    <row r="424" spans="1:6" x14ac:dyDescent="0.3">
      <c r="A424" s="61" t="s">
        <v>181</v>
      </c>
      <c r="B424" s="62" t="s">
        <v>252</v>
      </c>
      <c r="C424" s="56">
        <v>1</v>
      </c>
      <c r="D424" s="3">
        <v>-42950</v>
      </c>
      <c r="E424" s="83"/>
      <c r="F424">
        <f>VLOOKUP(C424,'Analisi chimica IN'!C:C,1,FALSE)</f>
        <v>1</v>
      </c>
    </row>
    <row r="425" spans="1:6" x14ac:dyDescent="0.3">
      <c r="A425" s="61" t="s">
        <v>182</v>
      </c>
      <c r="B425" s="62" t="s">
        <v>253</v>
      </c>
      <c r="C425" s="56">
        <v>42</v>
      </c>
      <c r="D425" s="3">
        <v>-148930</v>
      </c>
      <c r="E425" s="83"/>
      <c r="F425">
        <f>VLOOKUP(C425,'Analisi chimica IN'!C:C,1,FALSE)</f>
        <v>42</v>
      </c>
    </row>
    <row r="426" spans="1:6" x14ac:dyDescent="0.3">
      <c r="A426" s="61" t="s">
        <v>229</v>
      </c>
      <c r="B426" s="62" t="s">
        <v>232</v>
      </c>
      <c r="C426" s="56">
        <v>12</v>
      </c>
      <c r="D426" s="3">
        <v>-19760</v>
      </c>
      <c r="E426" s="83"/>
      <c r="F426">
        <f>VLOOKUP(C426,'Analisi chimica IN'!C:C,1,FALSE)</f>
        <v>12</v>
      </c>
    </row>
    <row r="427" spans="1:6" x14ac:dyDescent="0.3">
      <c r="A427" s="61" t="s">
        <v>183</v>
      </c>
      <c r="B427" s="62" t="s">
        <v>232</v>
      </c>
      <c r="C427" s="56">
        <v>12</v>
      </c>
      <c r="D427" s="3">
        <v>-191350</v>
      </c>
      <c r="E427" s="83"/>
      <c r="F427">
        <f>VLOOKUP(C427,'Analisi chimica IN'!C:C,1,FALSE)</f>
        <v>12</v>
      </c>
    </row>
    <row r="428" spans="1:6" x14ac:dyDescent="0.3">
      <c r="A428" s="61" t="s">
        <v>144</v>
      </c>
      <c r="B428" s="62" t="s">
        <v>232</v>
      </c>
      <c r="C428" s="56">
        <v>12</v>
      </c>
      <c r="D428" s="3">
        <v>-6120</v>
      </c>
      <c r="E428" s="83"/>
      <c r="F428">
        <f>VLOOKUP(C428,'Analisi chimica IN'!C:C,1,FALSE)</f>
        <v>12</v>
      </c>
    </row>
    <row r="429" spans="1:6" x14ac:dyDescent="0.3">
      <c r="A429" s="61" t="s">
        <v>145</v>
      </c>
      <c r="B429" s="62" t="s">
        <v>233</v>
      </c>
      <c r="C429" s="56">
        <v>13</v>
      </c>
      <c r="D429" s="3">
        <v>-1930</v>
      </c>
      <c r="E429" s="83"/>
      <c r="F429">
        <f>VLOOKUP(C429,'Analisi chimica IN'!C:C,1,FALSE)</f>
        <v>13</v>
      </c>
    </row>
    <row r="430" spans="1:6" x14ac:dyDescent="0.3">
      <c r="A430" s="61" t="s">
        <v>146</v>
      </c>
      <c r="B430" s="62" t="s">
        <v>232</v>
      </c>
      <c r="C430" s="56">
        <v>12</v>
      </c>
      <c r="D430" s="3">
        <v>-673670</v>
      </c>
      <c r="E430" s="83"/>
      <c r="F430">
        <f>VLOOKUP(C430,'Analisi chimica IN'!C:C,1,FALSE)</f>
        <v>12</v>
      </c>
    </row>
    <row r="431" spans="1:6" x14ac:dyDescent="0.3">
      <c r="A431" s="61" t="s">
        <v>147</v>
      </c>
      <c r="B431" s="62" t="s">
        <v>234</v>
      </c>
      <c r="C431" s="56">
        <v>14</v>
      </c>
      <c r="D431" s="3">
        <v>-6730</v>
      </c>
      <c r="E431" s="83"/>
      <c r="F431">
        <f>VLOOKUP(C431,'Analisi chimica IN'!C:C,1,FALSE)</f>
        <v>14</v>
      </c>
    </row>
    <row r="432" spans="1:6" x14ac:dyDescent="0.3">
      <c r="A432" s="61" t="s">
        <v>149</v>
      </c>
      <c r="B432" s="62" t="s">
        <v>234</v>
      </c>
      <c r="C432" s="56">
        <v>14</v>
      </c>
      <c r="D432" s="3">
        <v>-4930</v>
      </c>
      <c r="E432" s="83"/>
      <c r="F432">
        <f>VLOOKUP(C432,'Analisi chimica IN'!C:C,1,FALSE)</f>
        <v>14</v>
      </c>
    </row>
    <row r="433" spans="1:6" x14ac:dyDescent="0.3">
      <c r="A433" s="61" t="s">
        <v>150</v>
      </c>
      <c r="B433" s="62" t="s">
        <v>236</v>
      </c>
      <c r="C433" s="56">
        <v>20</v>
      </c>
      <c r="D433" s="3">
        <v>-43920</v>
      </c>
      <c r="E433" s="83"/>
      <c r="F433">
        <f>VLOOKUP(C433,'Analisi chimica IN'!C:C,1,FALSE)</f>
        <v>20</v>
      </c>
    </row>
    <row r="434" spans="1:6" x14ac:dyDescent="0.3">
      <c r="A434" s="61" t="s">
        <v>151</v>
      </c>
      <c r="B434" s="62" t="s">
        <v>237</v>
      </c>
      <c r="C434" s="56">
        <v>31</v>
      </c>
      <c r="D434" s="3">
        <v>-267918</v>
      </c>
      <c r="E434" s="83"/>
      <c r="F434">
        <f>VLOOKUP(C434,'Analisi chimica IN'!C:C,1,FALSE)</f>
        <v>31</v>
      </c>
    </row>
    <row r="435" spans="1:6" x14ac:dyDescent="0.3">
      <c r="A435" s="61" t="s">
        <v>195</v>
      </c>
      <c r="B435" s="62" t="s">
        <v>238</v>
      </c>
      <c r="C435" s="56">
        <v>31</v>
      </c>
      <c r="D435" s="3">
        <v>-368462</v>
      </c>
      <c r="E435" s="83"/>
      <c r="F435">
        <f>VLOOKUP(C435,'Analisi chimica IN'!C:C,1,FALSE)</f>
        <v>31</v>
      </c>
    </row>
    <row r="436" spans="1:6" x14ac:dyDescent="0.3">
      <c r="A436" s="61" t="s">
        <v>152</v>
      </c>
      <c r="B436" s="62" t="s">
        <v>238</v>
      </c>
      <c r="C436" s="56">
        <v>31</v>
      </c>
      <c r="D436" s="3">
        <v>-228845</v>
      </c>
      <c r="E436" s="83"/>
      <c r="F436">
        <f>VLOOKUP(C436,'Analisi chimica IN'!C:C,1,FALSE)</f>
        <v>31</v>
      </c>
    </row>
    <row r="437" spans="1:6" x14ac:dyDescent="0.3">
      <c r="A437" s="61" t="s">
        <v>196</v>
      </c>
      <c r="B437" s="62" t="s">
        <v>259</v>
      </c>
      <c r="C437" s="56">
        <v>72</v>
      </c>
      <c r="D437" s="3">
        <v>-3420</v>
      </c>
      <c r="E437" s="83"/>
      <c r="F437">
        <f>VLOOKUP(C437,'Analisi chimica IN'!C:C,1,FALSE)</f>
        <v>72</v>
      </c>
    </row>
    <row r="438" spans="1:6" x14ac:dyDescent="0.3">
      <c r="A438" s="61" t="s">
        <v>153</v>
      </c>
      <c r="B438" s="62" t="s">
        <v>239</v>
      </c>
      <c r="C438" s="56">
        <v>71</v>
      </c>
      <c r="D438" s="3">
        <v>-430</v>
      </c>
      <c r="E438" s="83"/>
      <c r="F438">
        <f>VLOOKUP(C438,'Analisi chimica IN'!C:C,1,FALSE)</f>
        <v>71</v>
      </c>
    </row>
    <row r="439" spans="1:6" x14ac:dyDescent="0.3">
      <c r="A439" s="61" t="s">
        <v>154</v>
      </c>
      <c r="B439" s="62" t="s">
        <v>240</v>
      </c>
      <c r="C439" s="56">
        <v>35</v>
      </c>
      <c r="D439" s="3">
        <v>-39410</v>
      </c>
      <c r="E439" s="83"/>
      <c r="F439">
        <f>VLOOKUP(C439,'Analisi chimica IN'!C:C,1,FALSE)</f>
        <v>35</v>
      </c>
    </row>
    <row r="440" spans="1:6" x14ac:dyDescent="0.3">
      <c r="A440" s="61" t="s">
        <v>155</v>
      </c>
      <c r="B440" s="62" t="s">
        <v>241</v>
      </c>
      <c r="C440" s="56">
        <v>41</v>
      </c>
      <c r="D440" s="3">
        <v>-293591</v>
      </c>
      <c r="E440" s="83"/>
      <c r="F440">
        <f>VLOOKUP(C440,'Analisi chimica IN'!C:C,1,FALSE)</f>
        <v>41</v>
      </c>
    </row>
    <row r="441" spans="1:6" x14ac:dyDescent="0.3">
      <c r="A441" s="61" t="s">
        <v>222</v>
      </c>
      <c r="B441" s="62" t="s">
        <v>264</v>
      </c>
      <c r="C441" s="56">
        <v>7</v>
      </c>
      <c r="D441" s="3">
        <v>-19605.2</v>
      </c>
      <c r="E441" s="83"/>
      <c r="F441">
        <f>VLOOKUP(C441,'Analisi chimica IN'!C:C,1,FALSE)</f>
        <v>7</v>
      </c>
    </row>
    <row r="442" spans="1:6" x14ac:dyDescent="0.3">
      <c r="A442" s="61" t="s">
        <v>215</v>
      </c>
      <c r="B442" s="62" t="s">
        <v>268</v>
      </c>
      <c r="C442" s="56">
        <v>9</v>
      </c>
      <c r="D442" s="3">
        <v>2210</v>
      </c>
      <c r="E442" s="83"/>
      <c r="F442">
        <f>VLOOKUP(C442,'Analisi chimica IN'!C:C,1,FALSE)</f>
        <v>9</v>
      </c>
    </row>
    <row r="443" spans="1:6" x14ac:dyDescent="0.3">
      <c r="A443" s="61" t="s">
        <v>159</v>
      </c>
      <c r="B443" s="62" t="s">
        <v>244</v>
      </c>
      <c r="C443" s="56">
        <v>2</v>
      </c>
      <c r="D443" s="3">
        <v>-4277464.4390000002</v>
      </c>
      <c r="E443" s="83"/>
      <c r="F443">
        <f>VLOOKUP(C443,'Analisi chimica IN'!C:C,1,FALSE)</f>
        <v>2</v>
      </c>
    </row>
    <row r="444" spans="1:6" x14ac:dyDescent="0.3">
      <c r="A444" s="61" t="s">
        <v>160</v>
      </c>
      <c r="B444" s="62" t="s">
        <v>245</v>
      </c>
      <c r="C444" s="56">
        <v>3</v>
      </c>
      <c r="D444" s="3">
        <v>-291671.82199999999</v>
      </c>
      <c r="E444" s="83"/>
      <c r="F444">
        <f>VLOOKUP(C444,'Analisi chimica IN'!C:C,1,FALSE)</f>
        <v>3</v>
      </c>
    </row>
    <row r="445" spans="1:6" x14ac:dyDescent="0.3">
      <c r="A445" s="61" t="s">
        <v>161</v>
      </c>
      <c r="B445" s="62" t="s">
        <v>246</v>
      </c>
      <c r="C445" s="56">
        <v>2</v>
      </c>
      <c r="D445" s="3">
        <v>-2079757.8759999999</v>
      </c>
      <c r="E445" s="83"/>
      <c r="F445">
        <f>VLOOKUP(C445,'Analisi chimica IN'!C:C,1,FALSE)</f>
        <v>2</v>
      </c>
    </row>
    <row r="446" spans="1:6" x14ac:dyDescent="0.3">
      <c r="A446" s="61" t="s">
        <v>162</v>
      </c>
      <c r="B446" s="62" t="s">
        <v>245</v>
      </c>
      <c r="C446" s="56">
        <v>3</v>
      </c>
      <c r="D446" s="3">
        <v>-158565.12400000001</v>
      </c>
      <c r="E446" s="83"/>
      <c r="F446">
        <f>VLOOKUP(C446,'Analisi chimica IN'!C:C,1,FALSE)</f>
        <v>3</v>
      </c>
    </row>
    <row r="447" spans="1:6" x14ac:dyDescent="0.3">
      <c r="A447" s="61" t="s">
        <v>165</v>
      </c>
      <c r="B447" s="62" t="s">
        <v>232</v>
      </c>
      <c r="C447" s="56">
        <v>12</v>
      </c>
      <c r="D447" s="3">
        <v>-4624.5</v>
      </c>
      <c r="E447" s="83"/>
      <c r="F447">
        <f>VLOOKUP(C447,'Analisi chimica IN'!C:C,1,FALSE)</f>
        <v>12</v>
      </c>
    </row>
    <row r="448" spans="1:6" x14ac:dyDescent="0.3">
      <c r="A448" s="61" t="s">
        <v>166</v>
      </c>
      <c r="B448" s="62" t="s">
        <v>232</v>
      </c>
      <c r="C448" s="56">
        <v>12</v>
      </c>
      <c r="D448" s="3">
        <v>-449</v>
      </c>
      <c r="E448" s="83"/>
      <c r="F448">
        <f>VLOOKUP(C448,'Analisi chimica IN'!C:C,1,FALSE)</f>
        <v>12</v>
      </c>
    </row>
    <row r="449" spans="1:6" x14ac:dyDescent="0.3">
      <c r="A449" s="61" t="s">
        <v>167</v>
      </c>
      <c r="B449" s="62" t="s">
        <v>232</v>
      </c>
      <c r="C449" s="56">
        <v>12</v>
      </c>
      <c r="D449" s="3">
        <v>-2383.1999999999998</v>
      </c>
      <c r="E449" s="83"/>
      <c r="F449">
        <f>VLOOKUP(C449,'Analisi chimica IN'!C:C,1,FALSE)</f>
        <v>12</v>
      </c>
    </row>
    <row r="450" spans="1:6" x14ac:dyDescent="0.3">
      <c r="A450" s="61" t="s">
        <v>168</v>
      </c>
      <c r="B450" s="62" t="s">
        <v>232</v>
      </c>
      <c r="C450" s="56">
        <v>12</v>
      </c>
      <c r="D450" s="3">
        <v>-214293.5</v>
      </c>
      <c r="E450" s="83"/>
      <c r="F450">
        <f>VLOOKUP(C450,'Analisi chimica IN'!C:C,1,FALSE)</f>
        <v>12</v>
      </c>
    </row>
    <row r="451" spans="1:6" x14ac:dyDescent="0.3">
      <c r="A451" s="61" t="s">
        <v>169</v>
      </c>
      <c r="B451" s="62" t="s">
        <v>233</v>
      </c>
      <c r="C451" s="56">
        <v>13</v>
      </c>
      <c r="D451" s="3">
        <v>-198105.7</v>
      </c>
      <c r="E451" s="83"/>
      <c r="F451">
        <f>VLOOKUP(C451,'Analisi chimica IN'!C:C,1,FALSE)</f>
        <v>13</v>
      </c>
    </row>
    <row r="452" spans="1:6" x14ac:dyDescent="0.3">
      <c r="A452" s="61" t="s">
        <v>170</v>
      </c>
      <c r="B452" s="62" t="s">
        <v>232</v>
      </c>
      <c r="C452" s="56">
        <v>12</v>
      </c>
      <c r="D452" s="3">
        <v>-1847850.3</v>
      </c>
      <c r="E452" s="83"/>
      <c r="F452">
        <f>VLOOKUP(C452,'Analisi chimica IN'!C:C,1,FALSE)</f>
        <v>12</v>
      </c>
    </row>
    <row r="453" spans="1:6" x14ac:dyDescent="0.3">
      <c r="A453" s="61" t="s">
        <v>171</v>
      </c>
      <c r="B453" s="62" t="s">
        <v>248</v>
      </c>
      <c r="C453" s="56">
        <v>14</v>
      </c>
      <c r="D453" s="3">
        <v>-31960.1</v>
      </c>
      <c r="E453" s="83"/>
      <c r="F453">
        <f>VLOOKUP(C453,'Analisi chimica IN'!C:C,1,FALSE)</f>
        <v>14</v>
      </c>
    </row>
    <row r="454" spans="1:6" x14ac:dyDescent="0.3">
      <c r="A454" s="61" t="s">
        <v>197</v>
      </c>
      <c r="B454" s="62" t="s">
        <v>235</v>
      </c>
      <c r="C454" s="56">
        <v>15</v>
      </c>
      <c r="D454" s="3">
        <v>-77419</v>
      </c>
      <c r="E454" s="83"/>
      <c r="F454">
        <f>VLOOKUP(C454,'Analisi chimica IN'!C:C,1,FALSE)</f>
        <v>15</v>
      </c>
    </row>
    <row r="455" spans="1:6" x14ac:dyDescent="0.3">
      <c r="A455" s="61" t="s">
        <v>198</v>
      </c>
      <c r="B455" s="62" t="s">
        <v>235</v>
      </c>
      <c r="C455" s="56">
        <v>15</v>
      </c>
      <c r="D455" s="3">
        <v>-5218.3999999999996</v>
      </c>
      <c r="E455" s="83"/>
      <c r="F455">
        <f>VLOOKUP(C455,'Analisi chimica IN'!C:C,1,FALSE)</f>
        <v>15</v>
      </c>
    </row>
    <row r="456" spans="1:6" x14ac:dyDescent="0.3">
      <c r="A456" s="61" t="s">
        <v>172</v>
      </c>
      <c r="B456" s="62" t="s">
        <v>249</v>
      </c>
      <c r="C456" s="56">
        <v>17</v>
      </c>
      <c r="D456" s="3">
        <v>-24793.1</v>
      </c>
      <c r="E456" s="83"/>
      <c r="F456">
        <f>VLOOKUP(C456,'Analisi chimica IN'!C:C,1,FALSE)</f>
        <v>17</v>
      </c>
    </row>
    <row r="457" spans="1:6" x14ac:dyDescent="0.3">
      <c r="A457" s="82" t="s">
        <v>348</v>
      </c>
      <c r="B457" s="62" t="s">
        <v>232</v>
      </c>
      <c r="C457" s="56">
        <v>12</v>
      </c>
      <c r="D457" s="3">
        <v>-973</v>
      </c>
      <c r="E457" s="82" t="s">
        <v>348</v>
      </c>
      <c r="F457">
        <f>VLOOKUP(C457,'Analisi chimica IN'!C:C,1,FALSE)</f>
        <v>12</v>
      </c>
    </row>
    <row r="458" spans="1:6" x14ac:dyDescent="0.3">
      <c r="A458" s="61" t="s">
        <v>173</v>
      </c>
      <c r="B458" s="62" t="s">
        <v>234</v>
      </c>
      <c r="C458" s="56">
        <v>14</v>
      </c>
      <c r="D458" s="3">
        <v>-8185.7</v>
      </c>
      <c r="E458" s="83"/>
      <c r="F458">
        <f>VLOOKUP(C458,'Analisi chimica IN'!C:C,1,FALSE)</f>
        <v>14</v>
      </c>
    </row>
    <row r="459" spans="1:6" x14ac:dyDescent="0.3">
      <c r="A459" s="61" t="s">
        <v>175</v>
      </c>
      <c r="B459" s="62" t="s">
        <v>234</v>
      </c>
      <c r="C459" s="56">
        <v>14</v>
      </c>
      <c r="D459" s="3">
        <v>-3934.6</v>
      </c>
      <c r="E459" s="83"/>
      <c r="F459">
        <f>VLOOKUP(C459,'Analisi chimica IN'!C:C,1,FALSE)</f>
        <v>14</v>
      </c>
    </row>
    <row r="460" spans="1:6" x14ac:dyDescent="0.3">
      <c r="A460" s="61" t="s">
        <v>176</v>
      </c>
      <c r="B460" s="62" t="s">
        <v>250</v>
      </c>
      <c r="C460" s="56">
        <v>19</v>
      </c>
      <c r="D460" s="3">
        <v>4591.8999999999996</v>
      </c>
      <c r="E460" s="83"/>
      <c r="F460">
        <f>VLOOKUP(C460,'Analisi chimica IN'!C:C,1,FALSE)</f>
        <v>19</v>
      </c>
    </row>
    <row r="461" spans="1:6" x14ac:dyDescent="0.3">
      <c r="A461" s="61" t="s">
        <v>177</v>
      </c>
      <c r="B461" s="62" t="s">
        <v>233</v>
      </c>
      <c r="C461" s="56">
        <v>13</v>
      </c>
      <c r="D461" s="3">
        <v>-20875.5</v>
      </c>
      <c r="E461" s="83"/>
      <c r="F461">
        <f>VLOOKUP(C461,'Analisi chimica IN'!C:C,1,FALSE)</f>
        <v>13</v>
      </c>
    </row>
    <row r="462" spans="1:6" x14ac:dyDescent="0.3">
      <c r="A462" s="61" t="s">
        <v>178</v>
      </c>
      <c r="B462" s="62" t="s">
        <v>232</v>
      </c>
      <c r="C462" s="56">
        <v>12</v>
      </c>
      <c r="D462" s="3">
        <v>-573633.19999999995</v>
      </c>
      <c r="E462" s="83"/>
      <c r="F462">
        <f>VLOOKUP(C462,'Analisi chimica IN'!C:C,1,FALSE)</f>
        <v>12</v>
      </c>
    </row>
    <row r="463" spans="1:6" x14ac:dyDescent="0.3">
      <c r="A463" s="61" t="s">
        <v>179</v>
      </c>
      <c r="B463" s="62" t="s">
        <v>248</v>
      </c>
      <c r="C463" s="56">
        <v>14</v>
      </c>
      <c r="D463" s="3">
        <v>-999</v>
      </c>
      <c r="E463" s="83"/>
      <c r="F463">
        <f>VLOOKUP(C463,'Analisi chimica IN'!C:C,1,FALSE)</f>
        <v>14</v>
      </c>
    </row>
    <row r="464" spans="1:6" x14ac:dyDescent="0.3">
      <c r="A464" s="61" t="s">
        <v>211</v>
      </c>
      <c r="B464" s="62" t="s">
        <v>234</v>
      </c>
      <c r="C464" s="56">
        <v>14</v>
      </c>
      <c r="D464" s="3">
        <v>-14904</v>
      </c>
      <c r="E464" s="83"/>
      <c r="F464">
        <f>VLOOKUP(C464,'Analisi chimica IN'!C:C,1,FALSE)</f>
        <v>14</v>
      </c>
    </row>
    <row r="465" spans="1:6" x14ac:dyDescent="0.3">
      <c r="A465" s="61" t="s">
        <v>180</v>
      </c>
      <c r="B465" s="62" t="s">
        <v>251</v>
      </c>
      <c r="C465" s="56">
        <v>42</v>
      </c>
      <c r="D465" s="3">
        <v>-457610</v>
      </c>
      <c r="E465" s="83"/>
      <c r="F465">
        <f>VLOOKUP(C465,'Analisi chimica IN'!C:C,1,FALSE)</f>
        <v>42</v>
      </c>
    </row>
    <row r="466" spans="1:6" x14ac:dyDescent="0.3">
      <c r="A466" s="61" t="s">
        <v>199</v>
      </c>
      <c r="B466" s="62" t="s">
        <v>253</v>
      </c>
      <c r="C466" s="56">
        <v>42</v>
      </c>
      <c r="D466" s="3">
        <v>-68090</v>
      </c>
      <c r="E466" s="83"/>
      <c r="F466">
        <f>VLOOKUP(C466,'Analisi chimica IN'!C:C,1,FALSE)</f>
        <v>42</v>
      </c>
    </row>
    <row r="467" spans="1:6" x14ac:dyDescent="0.3">
      <c r="A467" s="61" t="s">
        <v>200</v>
      </c>
      <c r="B467" s="62" t="s">
        <v>251</v>
      </c>
      <c r="C467" s="56">
        <v>42</v>
      </c>
      <c r="D467" s="3">
        <v>-23530</v>
      </c>
      <c r="E467" s="83"/>
      <c r="F467">
        <f>VLOOKUP(C467,'Analisi chimica IN'!C:C,1,FALSE)</f>
        <v>42</v>
      </c>
    </row>
    <row r="468" spans="1:6" x14ac:dyDescent="0.3">
      <c r="A468" s="61" t="s">
        <v>201</v>
      </c>
      <c r="B468" s="62" t="s">
        <v>232</v>
      </c>
      <c r="C468" s="56">
        <v>12</v>
      </c>
      <c r="D468" s="3">
        <v>-8091</v>
      </c>
      <c r="E468" s="83"/>
      <c r="F468">
        <f>VLOOKUP(C468,'Analisi chimica IN'!C:C,1,FALSE)</f>
        <v>12</v>
      </c>
    </row>
    <row r="469" spans="1:6" x14ac:dyDescent="0.3">
      <c r="A469" s="61" t="s">
        <v>181</v>
      </c>
      <c r="B469" s="62" t="s">
        <v>252</v>
      </c>
      <c r="C469" s="56">
        <v>1</v>
      </c>
      <c r="D469" s="3">
        <v>-99032</v>
      </c>
      <c r="E469" s="83"/>
      <c r="F469">
        <f>VLOOKUP(C469,'Analisi chimica IN'!C:C,1,FALSE)</f>
        <v>1</v>
      </c>
    </row>
    <row r="470" spans="1:6" x14ac:dyDescent="0.3">
      <c r="A470" s="61" t="s">
        <v>182</v>
      </c>
      <c r="B470" s="62" t="s">
        <v>253</v>
      </c>
      <c r="C470" s="56">
        <v>42</v>
      </c>
      <c r="D470" s="3">
        <v>-376366</v>
      </c>
      <c r="E470" s="83"/>
      <c r="F470">
        <f>VLOOKUP(C470,'Analisi chimica IN'!C:C,1,FALSE)</f>
        <v>42</v>
      </c>
    </row>
    <row r="471" spans="1:6" x14ac:dyDescent="0.3">
      <c r="A471" s="86" t="s">
        <v>315</v>
      </c>
      <c r="B471" s="62" t="s">
        <v>253</v>
      </c>
      <c r="C471" s="56">
        <v>42</v>
      </c>
      <c r="D471" s="3">
        <v>55320</v>
      </c>
      <c r="E471" s="86" t="s">
        <v>315</v>
      </c>
      <c r="F471">
        <f>VLOOKUP(C471,'Analisi chimica IN'!C:C,1,FALSE)</f>
        <v>42</v>
      </c>
    </row>
    <row r="472" spans="1:6" x14ac:dyDescent="0.3">
      <c r="A472" s="61" t="s">
        <v>213</v>
      </c>
      <c r="B472" s="62" t="s">
        <v>233</v>
      </c>
      <c r="C472" s="56">
        <v>13</v>
      </c>
      <c r="D472" s="3">
        <v>-540</v>
      </c>
      <c r="E472" s="83"/>
      <c r="F472">
        <f>VLOOKUP(C472,'Analisi chimica IN'!C:C,1,FALSE)</f>
        <v>13</v>
      </c>
    </row>
    <row r="473" spans="1:6" x14ac:dyDescent="0.3">
      <c r="A473" s="61" t="s">
        <v>183</v>
      </c>
      <c r="B473" s="62" t="s">
        <v>232</v>
      </c>
      <c r="C473" s="56">
        <v>12</v>
      </c>
      <c r="D473" s="3">
        <v>-491310</v>
      </c>
      <c r="E473" s="83"/>
      <c r="F473">
        <f>VLOOKUP(C473,'Analisi chimica IN'!C:C,1,FALSE)</f>
        <v>12</v>
      </c>
    </row>
    <row r="474" spans="1:6" x14ac:dyDescent="0.3">
      <c r="A474" s="61" t="s">
        <v>184</v>
      </c>
      <c r="B474" s="62" t="s">
        <v>248</v>
      </c>
      <c r="C474" s="56">
        <v>14</v>
      </c>
      <c r="D474" s="3">
        <v>-5980</v>
      </c>
      <c r="E474" s="83"/>
      <c r="F474">
        <f>VLOOKUP(C474,'Analisi chimica IN'!C:C,1,FALSE)</f>
        <v>14</v>
      </c>
    </row>
    <row r="475" spans="1:6" x14ac:dyDescent="0.3">
      <c r="A475" s="61" t="s">
        <v>185</v>
      </c>
      <c r="B475" s="62" t="s">
        <v>235</v>
      </c>
      <c r="C475" s="56">
        <v>15</v>
      </c>
      <c r="D475" s="3">
        <v>-500</v>
      </c>
      <c r="E475" s="83"/>
      <c r="F475">
        <f>VLOOKUP(C475,'Analisi chimica IN'!C:C,1,FALSE)</f>
        <v>15</v>
      </c>
    </row>
    <row r="476" spans="1:6" x14ac:dyDescent="0.3">
      <c r="A476" s="61" t="s">
        <v>230</v>
      </c>
      <c r="B476" s="62" t="s">
        <v>235</v>
      </c>
      <c r="C476" s="56">
        <v>15</v>
      </c>
      <c r="D476" s="3">
        <v>-60</v>
      </c>
      <c r="E476" s="83"/>
      <c r="F476">
        <f>VLOOKUP(C476,'Analisi chimica IN'!C:C,1,FALSE)</f>
        <v>15</v>
      </c>
    </row>
    <row r="477" spans="1:6" x14ac:dyDescent="0.3">
      <c r="A477" s="61" t="s">
        <v>202</v>
      </c>
      <c r="B477" s="62" t="s">
        <v>234</v>
      </c>
      <c r="C477" s="56">
        <v>14</v>
      </c>
      <c r="D477" s="3">
        <v>-290</v>
      </c>
      <c r="E477" s="83"/>
      <c r="F477">
        <f>VLOOKUP(C477,'Analisi chimica IN'!C:C,1,FALSE)</f>
        <v>14</v>
      </c>
    </row>
    <row r="478" spans="1:6" x14ac:dyDescent="0.3">
      <c r="A478" s="61" t="s">
        <v>186</v>
      </c>
      <c r="B478" s="62" t="s">
        <v>254</v>
      </c>
      <c r="C478" s="56">
        <v>51</v>
      </c>
      <c r="D478" s="3">
        <v>-390</v>
      </c>
      <c r="E478" s="83"/>
      <c r="F478">
        <f>VLOOKUP(C478,'Analisi chimica IN'!C:C,1,FALSE)</f>
        <v>51</v>
      </c>
    </row>
    <row r="479" spans="1:6" x14ac:dyDescent="0.3">
      <c r="A479" s="61" t="s">
        <v>188</v>
      </c>
      <c r="B479" s="62" t="s">
        <v>254</v>
      </c>
      <c r="C479" s="56">
        <v>51</v>
      </c>
      <c r="D479" s="3">
        <v>-14280</v>
      </c>
      <c r="E479" s="83"/>
      <c r="F479">
        <f>VLOOKUP(C479,'Analisi chimica IN'!C:C,1,FALSE)</f>
        <v>51</v>
      </c>
    </row>
    <row r="480" spans="1:6" x14ac:dyDescent="0.3">
      <c r="A480" s="61" t="s">
        <v>190</v>
      </c>
      <c r="B480" s="62" t="s">
        <v>254</v>
      </c>
      <c r="C480" s="56">
        <v>51</v>
      </c>
      <c r="D480" s="3">
        <v>-22462</v>
      </c>
      <c r="E480" s="83"/>
      <c r="F480">
        <f>VLOOKUP(C480,'Analisi chimica IN'!C:C,1,FALSE)</f>
        <v>51</v>
      </c>
    </row>
    <row r="481" spans="1:6" x14ac:dyDescent="0.3">
      <c r="A481" s="61" t="s">
        <v>191</v>
      </c>
      <c r="B481" s="62" t="s">
        <v>256</v>
      </c>
      <c r="C481" s="56">
        <v>61</v>
      </c>
      <c r="D481" s="3">
        <v>-2020</v>
      </c>
      <c r="E481" s="83"/>
      <c r="F481">
        <f>VLOOKUP(C481,'Analisi chimica IN'!C:C,1,FALSE)</f>
        <v>61</v>
      </c>
    </row>
    <row r="482" spans="1:6" x14ac:dyDescent="0.3">
      <c r="A482" s="61" t="s">
        <v>204</v>
      </c>
      <c r="B482" s="62" t="s">
        <v>261</v>
      </c>
      <c r="C482" s="56">
        <v>62</v>
      </c>
      <c r="D482" s="3">
        <v>-25</v>
      </c>
      <c r="E482" s="83"/>
      <c r="F482">
        <f>VLOOKUP(C482,'Analisi chimica IN'!C:C,1,FALSE)</f>
        <v>62</v>
      </c>
    </row>
    <row r="483" spans="1:6" x14ac:dyDescent="0.3">
      <c r="A483" s="61" t="s">
        <v>144</v>
      </c>
      <c r="B483" s="62" t="s">
        <v>232</v>
      </c>
      <c r="C483" s="56">
        <v>12</v>
      </c>
      <c r="D483" s="3">
        <v>-5240</v>
      </c>
      <c r="E483" s="83"/>
      <c r="F483">
        <f>VLOOKUP(C483,'Analisi chimica IN'!C:C,1,FALSE)</f>
        <v>12</v>
      </c>
    </row>
    <row r="484" spans="1:6" x14ac:dyDescent="0.3">
      <c r="A484" s="61" t="s">
        <v>146</v>
      </c>
      <c r="B484" s="62" t="s">
        <v>232</v>
      </c>
      <c r="C484" s="56">
        <v>12</v>
      </c>
      <c r="D484" s="3">
        <v>-519770</v>
      </c>
      <c r="E484" s="83"/>
      <c r="F484">
        <f>VLOOKUP(C484,'Analisi chimica IN'!C:C,1,FALSE)</f>
        <v>12</v>
      </c>
    </row>
    <row r="485" spans="1:6" x14ac:dyDescent="0.3">
      <c r="A485" s="61" t="s">
        <v>147</v>
      </c>
      <c r="B485" s="62" t="s">
        <v>234</v>
      </c>
      <c r="C485" s="56">
        <v>14</v>
      </c>
      <c r="D485" s="3">
        <v>-4350</v>
      </c>
      <c r="E485" s="83"/>
      <c r="F485">
        <f>VLOOKUP(C485,'Analisi chimica IN'!C:C,1,FALSE)</f>
        <v>14</v>
      </c>
    </row>
    <row r="486" spans="1:6" x14ac:dyDescent="0.3">
      <c r="A486" s="61" t="s">
        <v>150</v>
      </c>
      <c r="B486" s="62" t="s">
        <v>236</v>
      </c>
      <c r="C486" s="56">
        <v>20</v>
      </c>
      <c r="D486" s="3">
        <v>-459970</v>
      </c>
      <c r="E486" s="83"/>
      <c r="F486">
        <f>VLOOKUP(C486,'Analisi chimica IN'!C:C,1,FALSE)</f>
        <v>20</v>
      </c>
    </row>
    <row r="487" spans="1:6" x14ac:dyDescent="0.3">
      <c r="A487" s="61" t="s">
        <v>151</v>
      </c>
      <c r="B487" s="62" t="s">
        <v>237</v>
      </c>
      <c r="C487" s="56">
        <v>31</v>
      </c>
      <c r="D487" s="3">
        <v>-1023338</v>
      </c>
      <c r="E487" s="83"/>
      <c r="F487">
        <f>VLOOKUP(C487,'Analisi chimica IN'!C:C,1,FALSE)</f>
        <v>31</v>
      </c>
    </row>
    <row r="488" spans="1:6" x14ac:dyDescent="0.3">
      <c r="A488" s="61" t="s">
        <v>195</v>
      </c>
      <c r="B488" s="62" t="s">
        <v>238</v>
      </c>
      <c r="C488" s="56">
        <v>31</v>
      </c>
      <c r="D488" s="3">
        <v>-48982</v>
      </c>
      <c r="E488" s="83"/>
      <c r="F488">
        <f>VLOOKUP(C488,'Analisi chimica IN'!C:C,1,FALSE)</f>
        <v>31</v>
      </c>
    </row>
    <row r="489" spans="1:6" x14ac:dyDescent="0.3">
      <c r="A489" s="61" t="s">
        <v>152</v>
      </c>
      <c r="B489" s="62" t="s">
        <v>238</v>
      </c>
      <c r="C489" s="56">
        <v>31</v>
      </c>
      <c r="D489" s="3">
        <v>-402837</v>
      </c>
      <c r="E489" s="83"/>
      <c r="F489">
        <f>VLOOKUP(C489,'Analisi chimica IN'!C:C,1,FALSE)</f>
        <v>31</v>
      </c>
    </row>
    <row r="490" spans="1:6" x14ac:dyDescent="0.3">
      <c r="A490" s="61" t="s">
        <v>196</v>
      </c>
      <c r="B490" s="62" t="s">
        <v>259</v>
      </c>
      <c r="C490" s="56">
        <v>72</v>
      </c>
      <c r="D490" s="3">
        <v>-1910</v>
      </c>
      <c r="E490" s="83"/>
      <c r="F490">
        <f>VLOOKUP(C490,'Analisi chimica IN'!C:C,1,FALSE)</f>
        <v>72</v>
      </c>
    </row>
    <row r="491" spans="1:6" x14ac:dyDescent="0.3">
      <c r="A491" s="61" t="s">
        <v>154</v>
      </c>
      <c r="B491" s="62" t="s">
        <v>240</v>
      </c>
      <c r="C491" s="56">
        <v>35</v>
      </c>
      <c r="D491" s="3">
        <v>-30140</v>
      </c>
      <c r="E491" s="83"/>
      <c r="F491">
        <f>VLOOKUP(C491,'Analisi chimica IN'!C:C,1,FALSE)</f>
        <v>35</v>
      </c>
    </row>
    <row r="492" spans="1:6" x14ac:dyDescent="0.3">
      <c r="A492" s="61" t="s">
        <v>155</v>
      </c>
      <c r="B492" s="62" t="s">
        <v>241</v>
      </c>
      <c r="C492" s="56">
        <v>41</v>
      </c>
      <c r="D492" s="3">
        <v>-866988</v>
      </c>
      <c r="E492" s="83"/>
      <c r="F492">
        <f>VLOOKUP(C492,'Analisi chimica IN'!C:C,1,FALSE)</f>
        <v>41</v>
      </c>
    </row>
    <row r="493" spans="1:6" x14ac:dyDescent="0.3">
      <c r="A493" s="61" t="s">
        <v>156</v>
      </c>
      <c r="B493" s="62" t="s">
        <v>242</v>
      </c>
      <c r="C493" s="56">
        <v>4</v>
      </c>
      <c r="D493" s="3">
        <v>-151433.5</v>
      </c>
      <c r="E493" s="83"/>
      <c r="F493">
        <f>VLOOKUP(C493,'Analisi chimica IN'!C:C,1,FALSE)</f>
        <v>4</v>
      </c>
    </row>
    <row r="494" spans="1:6" x14ac:dyDescent="0.3">
      <c r="A494" s="61" t="s">
        <v>226</v>
      </c>
      <c r="B494" s="62" t="s">
        <v>262</v>
      </c>
      <c r="C494" s="56">
        <v>5</v>
      </c>
      <c r="D494" s="3">
        <v>-12330</v>
      </c>
      <c r="E494" s="83"/>
      <c r="F494">
        <f>VLOOKUP(C494,'Analisi chimica IN'!C:C,1,FALSE)</f>
        <v>5</v>
      </c>
    </row>
    <row r="495" spans="1:6" x14ac:dyDescent="0.3">
      <c r="A495" s="61" t="s">
        <v>231</v>
      </c>
      <c r="B495" s="62" t="s">
        <v>263</v>
      </c>
      <c r="C495" s="56">
        <v>2</v>
      </c>
      <c r="D495" s="3">
        <v>-12170</v>
      </c>
      <c r="E495" s="83"/>
      <c r="F495">
        <f>VLOOKUP(C495,'Analisi chimica IN'!C:C,1,FALSE)</f>
        <v>2</v>
      </c>
    </row>
    <row r="496" spans="1:6" x14ac:dyDescent="0.3">
      <c r="A496" s="61" t="s">
        <v>157</v>
      </c>
      <c r="B496" s="62" t="s">
        <v>243</v>
      </c>
      <c r="C496" s="56">
        <v>4</v>
      </c>
      <c r="D496" s="3">
        <v>-175489.2</v>
      </c>
      <c r="E496" s="83"/>
      <c r="F496">
        <f>VLOOKUP(C496,'Analisi chimica IN'!C:C,1,FALSE)</f>
        <v>4</v>
      </c>
    </row>
    <row r="497" spans="1:6" x14ac:dyDescent="0.3">
      <c r="A497" s="61" t="s">
        <v>158</v>
      </c>
      <c r="B497" s="62" t="s">
        <v>243</v>
      </c>
      <c r="C497" s="56">
        <v>4</v>
      </c>
      <c r="D497" s="3">
        <v>-3200.2</v>
      </c>
      <c r="E497" s="83"/>
      <c r="F497">
        <f>VLOOKUP(C497,'Analisi chimica IN'!C:C,1,FALSE)</f>
        <v>4</v>
      </c>
    </row>
    <row r="498" spans="1:6" x14ac:dyDescent="0.3">
      <c r="A498" s="61" t="s">
        <v>159</v>
      </c>
      <c r="B498" s="62" t="s">
        <v>244</v>
      </c>
      <c r="C498" s="56">
        <v>2</v>
      </c>
      <c r="D498" s="3">
        <v>-3796868.0690000001</v>
      </c>
      <c r="E498" s="83"/>
      <c r="F498">
        <f>VLOOKUP(C498,'Analisi chimica IN'!C:C,1,FALSE)</f>
        <v>2</v>
      </c>
    </row>
    <row r="499" spans="1:6" x14ac:dyDescent="0.3">
      <c r="A499" s="61" t="s">
        <v>160</v>
      </c>
      <c r="B499" s="62" t="s">
        <v>245</v>
      </c>
      <c r="C499" s="56">
        <v>3</v>
      </c>
      <c r="D499" s="3">
        <v>-299896.35499999998</v>
      </c>
      <c r="E499" s="83"/>
      <c r="F499">
        <f>VLOOKUP(C499,'Analisi chimica IN'!C:C,1,FALSE)</f>
        <v>3</v>
      </c>
    </row>
    <row r="500" spans="1:6" x14ac:dyDescent="0.3">
      <c r="A500" s="61" t="s">
        <v>161</v>
      </c>
      <c r="B500" s="62" t="s">
        <v>246</v>
      </c>
      <c r="C500" s="56">
        <v>2</v>
      </c>
      <c r="D500" s="3">
        <v>-1668372.59</v>
      </c>
      <c r="E500" s="83"/>
      <c r="F500">
        <f>VLOOKUP(C500,'Analisi chimica IN'!C:C,1,FALSE)</f>
        <v>2</v>
      </c>
    </row>
    <row r="501" spans="1:6" x14ac:dyDescent="0.3">
      <c r="A501" s="61" t="s">
        <v>207</v>
      </c>
      <c r="B501" s="62" t="s">
        <v>264</v>
      </c>
      <c r="C501" s="56">
        <v>7</v>
      </c>
      <c r="D501" s="3">
        <v>-210974.03</v>
      </c>
      <c r="E501" s="83"/>
      <c r="F501">
        <f>VLOOKUP(C501,'Analisi chimica IN'!C:C,1,FALSE)</f>
        <v>7</v>
      </c>
    </row>
    <row r="502" spans="1:6" x14ac:dyDescent="0.3">
      <c r="A502" s="61" t="s">
        <v>164</v>
      </c>
      <c r="B502" s="62" t="s">
        <v>247</v>
      </c>
      <c r="C502" s="56">
        <v>4</v>
      </c>
      <c r="D502" s="3">
        <v>-915</v>
      </c>
      <c r="E502" s="83"/>
      <c r="F502">
        <f>VLOOKUP(C502,'Analisi chimica IN'!C:C,1,FALSE)</f>
        <v>4</v>
      </c>
    </row>
    <row r="503" spans="1:6" x14ac:dyDescent="0.3">
      <c r="A503" s="61" t="s">
        <v>209</v>
      </c>
      <c r="B503" s="62" t="s">
        <v>265</v>
      </c>
      <c r="C503" s="56">
        <v>4</v>
      </c>
      <c r="D503" s="3">
        <v>-7730</v>
      </c>
      <c r="E503" s="83"/>
      <c r="F503">
        <f>VLOOKUP(C503,'Analisi chimica IN'!C:C,1,FALSE)</f>
        <v>4</v>
      </c>
    </row>
    <row r="504" spans="1:6" x14ac:dyDescent="0.3">
      <c r="A504" s="61" t="s">
        <v>165</v>
      </c>
      <c r="B504" s="62" t="s">
        <v>232</v>
      </c>
      <c r="C504" s="56">
        <v>12</v>
      </c>
      <c r="D504" s="3">
        <v>-32331.599999999999</v>
      </c>
      <c r="E504" s="83"/>
      <c r="F504">
        <f>VLOOKUP(C504,'Analisi chimica IN'!C:C,1,FALSE)</f>
        <v>12</v>
      </c>
    </row>
    <row r="505" spans="1:6" x14ac:dyDescent="0.3">
      <c r="A505" s="61" t="s">
        <v>166</v>
      </c>
      <c r="B505" s="62" t="s">
        <v>232</v>
      </c>
      <c r="C505" s="56">
        <v>12</v>
      </c>
      <c r="D505" s="3">
        <v>-12418</v>
      </c>
      <c r="E505" s="83"/>
      <c r="F505">
        <f>VLOOKUP(C505,'Analisi chimica IN'!C:C,1,FALSE)</f>
        <v>12</v>
      </c>
    </row>
    <row r="506" spans="1:6" x14ac:dyDescent="0.3">
      <c r="A506" s="61" t="s">
        <v>167</v>
      </c>
      <c r="B506" s="62" t="s">
        <v>232</v>
      </c>
      <c r="C506" s="56">
        <v>12</v>
      </c>
      <c r="D506" s="3">
        <v>-5832.1</v>
      </c>
      <c r="E506" s="83"/>
      <c r="F506">
        <f>VLOOKUP(C506,'Analisi chimica IN'!C:C,1,FALSE)</f>
        <v>12</v>
      </c>
    </row>
    <row r="507" spans="1:6" x14ac:dyDescent="0.3">
      <c r="A507" s="61" t="s">
        <v>168</v>
      </c>
      <c r="B507" s="62" t="s">
        <v>232</v>
      </c>
      <c r="C507" s="56">
        <v>12</v>
      </c>
      <c r="D507" s="3">
        <v>-701651.11600000004</v>
      </c>
      <c r="E507" s="83"/>
      <c r="F507">
        <f>VLOOKUP(C507,'Analisi chimica IN'!C:C,1,FALSE)</f>
        <v>12</v>
      </c>
    </row>
    <row r="508" spans="1:6" x14ac:dyDescent="0.3">
      <c r="A508" s="61" t="s">
        <v>169</v>
      </c>
      <c r="B508" s="62" t="s">
        <v>233</v>
      </c>
      <c r="C508" s="56">
        <v>13</v>
      </c>
      <c r="D508" s="3">
        <v>-184643.7</v>
      </c>
      <c r="E508" s="83"/>
      <c r="F508">
        <f>VLOOKUP(C508,'Analisi chimica IN'!C:C,1,FALSE)</f>
        <v>13</v>
      </c>
    </row>
    <row r="509" spans="1:6" x14ac:dyDescent="0.3">
      <c r="A509" s="61" t="s">
        <v>170</v>
      </c>
      <c r="B509" s="62" t="s">
        <v>232</v>
      </c>
      <c r="C509" s="56">
        <v>12</v>
      </c>
      <c r="D509" s="3">
        <v>-743733.54399999999</v>
      </c>
      <c r="E509" s="83"/>
      <c r="F509">
        <f>VLOOKUP(C509,'Analisi chimica IN'!C:C,1,FALSE)</f>
        <v>12</v>
      </c>
    </row>
    <row r="510" spans="1:6" x14ac:dyDescent="0.3">
      <c r="A510" s="61" t="s">
        <v>171</v>
      </c>
      <c r="B510" s="62" t="s">
        <v>248</v>
      </c>
      <c r="C510" s="56">
        <v>14</v>
      </c>
      <c r="D510" s="3">
        <v>-103609.1</v>
      </c>
      <c r="E510" s="83"/>
      <c r="F510">
        <f>VLOOKUP(C510,'Analisi chimica IN'!C:C,1,FALSE)</f>
        <v>14</v>
      </c>
    </row>
    <row r="511" spans="1:6" x14ac:dyDescent="0.3">
      <c r="A511" s="61" t="s">
        <v>197</v>
      </c>
      <c r="B511" s="62" t="s">
        <v>235</v>
      </c>
      <c r="C511" s="56">
        <v>15</v>
      </c>
      <c r="D511" s="3">
        <v>-15673.4</v>
      </c>
      <c r="E511" s="83"/>
      <c r="F511">
        <f>VLOOKUP(C511,'Analisi chimica IN'!C:C,1,FALSE)</f>
        <v>15</v>
      </c>
    </row>
    <row r="512" spans="1:6" x14ac:dyDescent="0.3">
      <c r="A512" s="61" t="s">
        <v>198</v>
      </c>
      <c r="B512" s="62" t="s">
        <v>235</v>
      </c>
      <c r="C512" s="56">
        <v>15</v>
      </c>
      <c r="D512" s="3">
        <v>-18071.099999999999</v>
      </c>
      <c r="E512" s="83"/>
      <c r="F512">
        <f>VLOOKUP(C512,'Analisi chimica IN'!C:C,1,FALSE)</f>
        <v>15</v>
      </c>
    </row>
    <row r="513" spans="1:6" x14ac:dyDescent="0.3">
      <c r="A513" s="61" t="s">
        <v>172</v>
      </c>
      <c r="B513" s="62" t="s">
        <v>249</v>
      </c>
      <c r="C513" s="56">
        <v>17</v>
      </c>
      <c r="D513" s="3">
        <v>-52977.2</v>
      </c>
      <c r="E513" s="83"/>
      <c r="F513">
        <f>VLOOKUP(C513,'Analisi chimica IN'!C:C,1,FALSE)</f>
        <v>17</v>
      </c>
    </row>
    <row r="514" spans="1:6" x14ac:dyDescent="0.3">
      <c r="A514" s="61" t="s">
        <v>173</v>
      </c>
      <c r="B514" s="62" t="s">
        <v>234</v>
      </c>
      <c r="C514" s="56">
        <v>14</v>
      </c>
      <c r="D514" s="3">
        <v>-111829.6</v>
      </c>
      <c r="E514" s="83"/>
      <c r="F514">
        <f>VLOOKUP(C514,'Analisi chimica IN'!C:C,1,FALSE)</f>
        <v>14</v>
      </c>
    </row>
    <row r="515" spans="1:6" x14ac:dyDescent="0.3">
      <c r="A515" s="61" t="s">
        <v>175</v>
      </c>
      <c r="B515" s="62" t="s">
        <v>234</v>
      </c>
      <c r="C515" s="56">
        <v>14</v>
      </c>
      <c r="D515" s="3">
        <v>-8431.1</v>
      </c>
      <c r="E515" s="83"/>
      <c r="F515">
        <f>VLOOKUP(C515,'Analisi chimica IN'!C:C,1,FALSE)</f>
        <v>14</v>
      </c>
    </row>
    <row r="516" spans="1:6" x14ac:dyDescent="0.3">
      <c r="A516" s="61" t="s">
        <v>176</v>
      </c>
      <c r="B516" s="62" t="s">
        <v>250</v>
      </c>
      <c r="C516" s="56">
        <v>19</v>
      </c>
      <c r="D516" s="3">
        <v>-515.4</v>
      </c>
      <c r="E516" s="83"/>
      <c r="F516">
        <f>VLOOKUP(C516,'Analisi chimica IN'!C:C,1,FALSE)</f>
        <v>19</v>
      </c>
    </row>
    <row r="517" spans="1:6" x14ac:dyDescent="0.3">
      <c r="A517" s="61" t="s">
        <v>177</v>
      </c>
      <c r="B517" s="62" t="s">
        <v>233</v>
      </c>
      <c r="C517" s="56">
        <v>13</v>
      </c>
      <c r="D517" s="3">
        <v>-50577</v>
      </c>
      <c r="E517" s="83"/>
      <c r="F517">
        <f>VLOOKUP(C517,'Analisi chimica IN'!C:C,1,FALSE)</f>
        <v>13</v>
      </c>
    </row>
    <row r="518" spans="1:6" x14ac:dyDescent="0.3">
      <c r="A518" s="61" t="s">
        <v>178</v>
      </c>
      <c r="B518" s="62" t="s">
        <v>232</v>
      </c>
      <c r="C518" s="56">
        <v>12</v>
      </c>
      <c r="D518" s="3">
        <v>-518965.5</v>
      </c>
      <c r="E518" s="83"/>
      <c r="F518">
        <f>VLOOKUP(C518,'Analisi chimica IN'!C:C,1,FALSE)</f>
        <v>12</v>
      </c>
    </row>
    <row r="519" spans="1:6" x14ac:dyDescent="0.3">
      <c r="A519" s="61" t="s">
        <v>180</v>
      </c>
      <c r="B519" s="62" t="s">
        <v>251</v>
      </c>
      <c r="C519" s="56">
        <v>42</v>
      </c>
      <c r="D519" s="3">
        <v>-262000</v>
      </c>
      <c r="E519" s="83"/>
      <c r="F519">
        <f>VLOOKUP(C519,'Analisi chimica IN'!C:C,1,FALSE)</f>
        <v>42</v>
      </c>
    </row>
    <row r="520" spans="1:6" x14ac:dyDescent="0.3">
      <c r="A520" s="61" t="s">
        <v>199</v>
      </c>
      <c r="B520" s="62" t="s">
        <v>253</v>
      </c>
      <c r="C520" s="56">
        <v>42</v>
      </c>
      <c r="D520" s="3">
        <v>-78860</v>
      </c>
      <c r="E520" s="83"/>
      <c r="F520">
        <f>VLOOKUP(C520,'Analisi chimica IN'!C:C,1,FALSE)</f>
        <v>42</v>
      </c>
    </row>
    <row r="521" spans="1:6" x14ac:dyDescent="0.3">
      <c r="A521" s="61" t="s">
        <v>181</v>
      </c>
      <c r="B521" s="62" t="s">
        <v>252</v>
      </c>
      <c r="C521" s="56">
        <v>1</v>
      </c>
      <c r="D521" s="3">
        <v>-55400</v>
      </c>
      <c r="E521" s="83"/>
      <c r="F521">
        <f>VLOOKUP(C521,'Analisi chimica IN'!C:C,1,FALSE)</f>
        <v>1</v>
      </c>
    </row>
    <row r="522" spans="1:6" x14ac:dyDescent="0.3">
      <c r="A522" s="61" t="s">
        <v>182</v>
      </c>
      <c r="B522" s="62" t="s">
        <v>253</v>
      </c>
      <c r="C522" s="56">
        <v>42</v>
      </c>
      <c r="D522" s="3">
        <v>-336770</v>
      </c>
      <c r="E522" s="83"/>
      <c r="F522">
        <f>VLOOKUP(C522,'Analisi chimica IN'!C:C,1,FALSE)</f>
        <v>42</v>
      </c>
    </row>
    <row r="523" spans="1:6" x14ac:dyDescent="0.3">
      <c r="A523" s="86" t="s">
        <v>315</v>
      </c>
      <c r="B523" s="62" t="s">
        <v>253</v>
      </c>
      <c r="C523" s="56">
        <v>42</v>
      </c>
      <c r="D523" s="3">
        <v>-81000</v>
      </c>
      <c r="E523" s="86" t="s">
        <v>315</v>
      </c>
      <c r="F523">
        <f>VLOOKUP(C523,'Analisi chimica IN'!C:C,1,FALSE)</f>
        <v>42</v>
      </c>
    </row>
    <row r="524" spans="1:6" x14ac:dyDescent="0.3">
      <c r="A524" s="61" t="s">
        <v>183</v>
      </c>
      <c r="B524" s="62" t="s">
        <v>232</v>
      </c>
      <c r="C524" s="56">
        <v>12</v>
      </c>
      <c r="D524" s="3">
        <v>-450920</v>
      </c>
      <c r="E524" s="83"/>
      <c r="F524">
        <f>VLOOKUP(C524,'Analisi chimica IN'!C:C,1,FALSE)</f>
        <v>12</v>
      </c>
    </row>
    <row r="525" spans="1:6" x14ac:dyDescent="0.3">
      <c r="A525" s="61" t="s">
        <v>184</v>
      </c>
      <c r="B525" s="62" t="s">
        <v>248</v>
      </c>
      <c r="C525" s="56">
        <v>14</v>
      </c>
      <c r="D525" s="3">
        <v>-4100</v>
      </c>
      <c r="E525" s="83"/>
      <c r="F525">
        <f>VLOOKUP(C525,'Analisi chimica IN'!C:C,1,FALSE)</f>
        <v>14</v>
      </c>
    </row>
    <row r="526" spans="1:6" x14ac:dyDescent="0.3">
      <c r="A526" s="61" t="s">
        <v>186</v>
      </c>
      <c r="B526" s="62" t="s">
        <v>254</v>
      </c>
      <c r="C526" s="56">
        <v>51</v>
      </c>
      <c r="D526" s="3">
        <v>-78626</v>
      </c>
      <c r="E526" s="83"/>
      <c r="F526">
        <f>VLOOKUP(C526,'Analisi chimica IN'!C:C,1,FALSE)</f>
        <v>51</v>
      </c>
    </row>
    <row r="527" spans="1:6" x14ac:dyDescent="0.3">
      <c r="A527" s="61" t="s">
        <v>187</v>
      </c>
      <c r="B527" s="62" t="s">
        <v>254</v>
      </c>
      <c r="C527" s="56">
        <v>51</v>
      </c>
      <c r="D527" s="3">
        <v>-46240</v>
      </c>
      <c r="E527" s="83"/>
      <c r="F527">
        <f>VLOOKUP(C527,'Analisi chimica IN'!C:C,1,FALSE)</f>
        <v>51</v>
      </c>
    </row>
    <row r="528" spans="1:6" x14ac:dyDescent="0.3">
      <c r="A528" s="61" t="s">
        <v>188</v>
      </c>
      <c r="B528" s="62" t="s">
        <v>254</v>
      </c>
      <c r="C528" s="56">
        <v>51</v>
      </c>
      <c r="D528" s="3">
        <v>-139170</v>
      </c>
      <c r="E528" s="83"/>
      <c r="F528">
        <f>VLOOKUP(C528,'Analisi chimica IN'!C:C,1,FALSE)</f>
        <v>51</v>
      </c>
    </row>
    <row r="529" spans="1:6" x14ac:dyDescent="0.3">
      <c r="A529" s="61" t="s">
        <v>189</v>
      </c>
      <c r="B529" s="62" t="s">
        <v>255</v>
      </c>
      <c r="C529" s="56">
        <v>11</v>
      </c>
      <c r="D529" s="3">
        <v>-105640</v>
      </c>
      <c r="E529" s="83"/>
      <c r="F529">
        <f>VLOOKUP(C529,'Analisi chimica IN'!C:C,1,FALSE)</f>
        <v>11</v>
      </c>
    </row>
    <row r="530" spans="1:6" x14ac:dyDescent="0.3">
      <c r="A530" s="61" t="s">
        <v>190</v>
      </c>
      <c r="B530" s="62" t="s">
        <v>254</v>
      </c>
      <c r="C530" s="56">
        <v>51</v>
      </c>
      <c r="D530" s="3">
        <v>-80596</v>
      </c>
      <c r="E530" s="83"/>
      <c r="F530">
        <f>VLOOKUP(C530,'Analisi chimica IN'!C:C,1,FALSE)</f>
        <v>51</v>
      </c>
    </row>
    <row r="531" spans="1:6" x14ac:dyDescent="0.3">
      <c r="A531" s="61" t="s">
        <v>214</v>
      </c>
      <c r="B531" s="62" t="s">
        <v>267</v>
      </c>
      <c r="C531" s="56">
        <v>60</v>
      </c>
      <c r="D531" s="3">
        <v>-760</v>
      </c>
      <c r="E531" s="83"/>
      <c r="F531">
        <f>VLOOKUP(C531,'Analisi chimica IN'!C:C,1,FALSE)</f>
        <v>60</v>
      </c>
    </row>
    <row r="532" spans="1:6" x14ac:dyDescent="0.3">
      <c r="A532" s="61" t="s">
        <v>191</v>
      </c>
      <c r="B532" s="62" t="s">
        <v>256</v>
      </c>
      <c r="C532" s="56">
        <v>61</v>
      </c>
      <c r="D532" s="3">
        <v>-3370</v>
      </c>
      <c r="E532" s="83"/>
      <c r="F532">
        <f>VLOOKUP(C532,'Analisi chimica IN'!C:C,1,FALSE)</f>
        <v>61</v>
      </c>
    </row>
    <row r="533" spans="1:6" x14ac:dyDescent="0.3">
      <c r="A533" s="61" t="s">
        <v>221</v>
      </c>
      <c r="B533" s="62" t="s">
        <v>269</v>
      </c>
      <c r="C533" s="56">
        <v>56</v>
      </c>
      <c r="D533" s="3">
        <v>-600</v>
      </c>
      <c r="E533" s="83"/>
      <c r="F533">
        <f>VLOOKUP(C533,'Analisi chimica IN'!C:C,1,FALSE)</f>
        <v>56</v>
      </c>
    </row>
    <row r="534" spans="1:6" x14ac:dyDescent="0.3">
      <c r="A534" s="61" t="s">
        <v>204</v>
      </c>
      <c r="B534" s="62" t="s">
        <v>261</v>
      </c>
      <c r="C534" s="56">
        <v>62</v>
      </c>
      <c r="D534" s="3">
        <v>-13</v>
      </c>
      <c r="E534" s="83"/>
      <c r="F534">
        <f>VLOOKUP(C534,'Analisi chimica IN'!C:C,1,FALSE)</f>
        <v>62</v>
      </c>
    </row>
    <row r="535" spans="1:6" x14ac:dyDescent="0.3">
      <c r="A535" s="61" t="s">
        <v>192</v>
      </c>
      <c r="B535" s="62" t="s">
        <v>257</v>
      </c>
      <c r="C535" s="56">
        <v>57</v>
      </c>
      <c r="D535" s="3">
        <v>-1350</v>
      </c>
      <c r="E535" s="83"/>
      <c r="F535">
        <f>VLOOKUP(C535,'Analisi chimica IN'!C:C,1,FALSE)</f>
        <v>57</v>
      </c>
    </row>
    <row r="536" spans="1:6" x14ac:dyDescent="0.3">
      <c r="A536" s="82" t="s">
        <v>342</v>
      </c>
      <c r="B536" s="62" t="s">
        <v>257</v>
      </c>
      <c r="C536" s="56">
        <v>57</v>
      </c>
      <c r="D536" s="3">
        <v>-436</v>
      </c>
      <c r="E536" s="82" t="s">
        <v>342</v>
      </c>
      <c r="F536">
        <f>VLOOKUP(C536,'Analisi chimica IN'!C:C,1,FALSE)</f>
        <v>57</v>
      </c>
    </row>
    <row r="537" spans="1:6" x14ac:dyDescent="0.3">
      <c r="A537" s="61" t="s">
        <v>144</v>
      </c>
      <c r="B537" s="62" t="s">
        <v>232</v>
      </c>
      <c r="C537" s="56">
        <v>12</v>
      </c>
      <c r="D537" s="3">
        <v>-7500</v>
      </c>
      <c r="E537" s="83"/>
      <c r="F537">
        <f>VLOOKUP(C537,'Analisi chimica IN'!C:C,1,FALSE)</f>
        <v>12</v>
      </c>
    </row>
    <row r="538" spans="1:6" x14ac:dyDescent="0.3">
      <c r="A538" s="61" t="s">
        <v>146</v>
      </c>
      <c r="B538" s="62" t="s">
        <v>232</v>
      </c>
      <c r="C538" s="56">
        <v>12</v>
      </c>
      <c r="D538" s="3">
        <v>-614370</v>
      </c>
      <c r="E538" s="83"/>
      <c r="F538">
        <f>VLOOKUP(C538,'Analisi chimica IN'!C:C,1,FALSE)</f>
        <v>12</v>
      </c>
    </row>
    <row r="539" spans="1:6" x14ac:dyDescent="0.3">
      <c r="A539" s="61" t="s">
        <v>147</v>
      </c>
      <c r="B539" s="62" t="s">
        <v>234</v>
      </c>
      <c r="C539" s="56">
        <v>14</v>
      </c>
      <c r="D539" s="3">
        <v>-5420</v>
      </c>
      <c r="E539" s="83"/>
      <c r="F539">
        <f>VLOOKUP(C539,'Analisi chimica IN'!C:C,1,FALSE)</f>
        <v>14</v>
      </c>
    </row>
    <row r="540" spans="1:6" x14ac:dyDescent="0.3">
      <c r="A540" s="61" t="s">
        <v>150</v>
      </c>
      <c r="B540" s="62" t="s">
        <v>236</v>
      </c>
      <c r="C540" s="56">
        <v>20</v>
      </c>
      <c r="D540" s="3">
        <v>-536530</v>
      </c>
      <c r="E540" s="83"/>
      <c r="F540">
        <f>VLOOKUP(C540,'Analisi chimica IN'!C:C,1,FALSE)</f>
        <v>20</v>
      </c>
    </row>
    <row r="541" spans="1:6" x14ac:dyDescent="0.3">
      <c r="A541" s="61" t="s">
        <v>151</v>
      </c>
      <c r="B541" s="62" t="s">
        <v>237</v>
      </c>
      <c r="C541" s="56">
        <v>31</v>
      </c>
      <c r="D541" s="3">
        <v>-117030</v>
      </c>
      <c r="E541" s="83"/>
      <c r="F541">
        <f>VLOOKUP(C541,'Analisi chimica IN'!C:C,1,FALSE)</f>
        <v>31</v>
      </c>
    </row>
    <row r="542" spans="1:6" x14ac:dyDescent="0.3">
      <c r="A542" s="61" t="s">
        <v>195</v>
      </c>
      <c r="B542" s="62" t="s">
        <v>238</v>
      </c>
      <c r="C542" s="56">
        <v>31</v>
      </c>
      <c r="D542" s="3">
        <v>-120053</v>
      </c>
      <c r="E542" s="83"/>
      <c r="F542">
        <f>VLOOKUP(C542,'Analisi chimica IN'!C:C,1,FALSE)</f>
        <v>31</v>
      </c>
    </row>
    <row r="543" spans="1:6" x14ac:dyDescent="0.3">
      <c r="A543" s="61" t="s">
        <v>152</v>
      </c>
      <c r="B543" s="62" t="s">
        <v>238</v>
      </c>
      <c r="C543" s="56">
        <v>31</v>
      </c>
      <c r="D543" s="3">
        <v>-421650</v>
      </c>
      <c r="E543" s="83"/>
      <c r="F543">
        <f>VLOOKUP(C543,'Analisi chimica IN'!C:C,1,FALSE)</f>
        <v>31</v>
      </c>
    </row>
    <row r="544" spans="1:6" x14ac:dyDescent="0.3">
      <c r="A544" s="61" t="s">
        <v>196</v>
      </c>
      <c r="B544" s="62" t="s">
        <v>259</v>
      </c>
      <c r="C544" s="56">
        <v>72</v>
      </c>
      <c r="D544" s="3">
        <v>650</v>
      </c>
      <c r="E544" s="83"/>
      <c r="F544">
        <f>VLOOKUP(C544,'Analisi chimica IN'!C:C,1,FALSE)</f>
        <v>72</v>
      </c>
    </row>
    <row r="545" spans="1:6" x14ac:dyDescent="0.3">
      <c r="A545" s="61" t="s">
        <v>153</v>
      </c>
      <c r="B545" s="62" t="s">
        <v>239</v>
      </c>
      <c r="C545" s="56">
        <v>71</v>
      </c>
      <c r="D545" s="3">
        <v>-880</v>
      </c>
      <c r="E545" s="83"/>
      <c r="F545">
        <f>VLOOKUP(C545,'Analisi chimica IN'!C:C,1,FALSE)</f>
        <v>71</v>
      </c>
    </row>
    <row r="546" spans="1:6" x14ac:dyDescent="0.3">
      <c r="A546" s="61" t="s">
        <v>154</v>
      </c>
      <c r="B546" s="62" t="s">
        <v>240</v>
      </c>
      <c r="C546" s="56">
        <v>35</v>
      </c>
      <c r="D546" s="3">
        <v>-28460</v>
      </c>
      <c r="E546" s="83"/>
      <c r="F546">
        <f>VLOOKUP(C546,'Analisi chimica IN'!C:C,1,FALSE)</f>
        <v>35</v>
      </c>
    </row>
    <row r="547" spans="1:6" x14ac:dyDescent="0.3">
      <c r="A547" s="61" t="s">
        <v>155</v>
      </c>
      <c r="B547" s="62" t="s">
        <v>241</v>
      </c>
      <c r="C547" s="56">
        <v>41</v>
      </c>
      <c r="D547" s="3">
        <v>-56000</v>
      </c>
      <c r="E547" s="83"/>
      <c r="F547">
        <f>VLOOKUP(C547,'Analisi chimica IN'!C:C,1,FALSE)</f>
        <v>41</v>
      </c>
    </row>
    <row r="548" spans="1:6" x14ac:dyDescent="0.3">
      <c r="A548" s="61" t="s">
        <v>224</v>
      </c>
      <c r="B548" s="62" t="s">
        <v>270</v>
      </c>
      <c r="C548" s="56">
        <v>2</v>
      </c>
      <c r="D548" s="3">
        <v>-350000</v>
      </c>
      <c r="E548" s="83"/>
      <c r="F548">
        <f>VLOOKUP(C548,'Analisi chimica IN'!C:C,1,FALSE)</f>
        <v>2</v>
      </c>
    </row>
    <row r="549" spans="1:6" x14ac:dyDescent="0.3">
      <c r="A549" s="61" t="s">
        <v>225</v>
      </c>
      <c r="B549" s="62" t="s">
        <v>271</v>
      </c>
      <c r="C549" s="56">
        <v>3</v>
      </c>
      <c r="D549" s="3">
        <v>-0.4</v>
      </c>
      <c r="E549" s="83"/>
      <c r="F549">
        <f>VLOOKUP(C549,'Analisi chimica IN'!C:C,1,FALSE)</f>
        <v>3</v>
      </c>
    </row>
    <row r="550" spans="1:6" x14ac:dyDescent="0.3">
      <c r="A550" s="61" t="s">
        <v>206</v>
      </c>
      <c r="B550" s="62" t="s">
        <v>263</v>
      </c>
      <c r="C550" s="56">
        <v>2</v>
      </c>
      <c r="D550" s="3">
        <v>-350000</v>
      </c>
      <c r="E550" s="83"/>
      <c r="F550">
        <f>VLOOKUP(C550,'Analisi chimica IN'!C:C,1,FALSE)</f>
        <v>2</v>
      </c>
    </row>
    <row r="551" spans="1:6" x14ac:dyDescent="0.3">
      <c r="A551" s="61" t="s">
        <v>156</v>
      </c>
      <c r="B551" s="62" t="s">
        <v>242</v>
      </c>
      <c r="C551" s="56">
        <v>4</v>
      </c>
      <c r="D551" s="3">
        <v>-823.6</v>
      </c>
      <c r="E551" s="83"/>
      <c r="F551">
        <f>VLOOKUP(C551,'Analisi chimica IN'!C:C,1,FALSE)</f>
        <v>4</v>
      </c>
    </row>
    <row r="552" spans="1:6" x14ac:dyDescent="0.3">
      <c r="A552" s="61" t="s">
        <v>205</v>
      </c>
      <c r="B552" s="62" t="s">
        <v>262</v>
      </c>
      <c r="C552" s="56">
        <v>5</v>
      </c>
      <c r="D552" s="3">
        <v>-31995</v>
      </c>
      <c r="E552" s="83"/>
      <c r="F552">
        <f>VLOOKUP(C552,'Analisi chimica IN'!C:C,1,FALSE)</f>
        <v>5</v>
      </c>
    </row>
    <row r="553" spans="1:6" x14ac:dyDescent="0.3">
      <c r="A553" s="61" t="s">
        <v>222</v>
      </c>
      <c r="B553" s="62" t="s">
        <v>264</v>
      </c>
      <c r="C553" s="56">
        <v>7</v>
      </c>
      <c r="D553" s="3">
        <v>-20452</v>
      </c>
      <c r="E553" s="83"/>
      <c r="F553">
        <f>VLOOKUP(C553,'Analisi chimica IN'!C:C,1,FALSE)</f>
        <v>7</v>
      </c>
    </row>
    <row r="554" spans="1:6" x14ac:dyDescent="0.3">
      <c r="A554" s="61" t="s">
        <v>231</v>
      </c>
      <c r="B554" s="62" t="s">
        <v>263</v>
      </c>
      <c r="C554" s="56">
        <v>2</v>
      </c>
      <c r="D554" s="3">
        <v>-13790</v>
      </c>
      <c r="E554" s="83"/>
      <c r="F554">
        <f>VLOOKUP(C554,'Analisi chimica IN'!C:C,1,FALSE)</f>
        <v>2</v>
      </c>
    </row>
    <row r="555" spans="1:6" x14ac:dyDescent="0.3">
      <c r="A555" s="61" t="s">
        <v>158</v>
      </c>
      <c r="B555" s="62" t="s">
        <v>243</v>
      </c>
      <c r="C555" s="56">
        <v>4</v>
      </c>
      <c r="D555" s="3">
        <v>-1524</v>
      </c>
      <c r="E555" s="83"/>
      <c r="F555">
        <f>VLOOKUP(C555,'Analisi chimica IN'!C:C,1,FALSE)</f>
        <v>4</v>
      </c>
    </row>
    <row r="556" spans="1:6" x14ac:dyDescent="0.3">
      <c r="A556" s="61" t="s">
        <v>215</v>
      </c>
      <c r="B556" s="62" t="s">
        <v>268</v>
      </c>
      <c r="C556" s="56">
        <v>9</v>
      </c>
      <c r="D556" s="3">
        <v>-17647</v>
      </c>
      <c r="E556" s="83"/>
      <c r="F556">
        <f>VLOOKUP(C556,'Analisi chimica IN'!C:C,1,FALSE)</f>
        <v>9</v>
      </c>
    </row>
    <row r="557" spans="1:6" x14ac:dyDescent="0.3">
      <c r="A557" s="61" t="s">
        <v>159</v>
      </c>
      <c r="B557" s="62" t="s">
        <v>244</v>
      </c>
      <c r="C557" s="56">
        <v>2</v>
      </c>
      <c r="D557" s="3">
        <v>-3632697.69</v>
      </c>
      <c r="E557" s="83"/>
      <c r="F557">
        <f>VLOOKUP(C557,'Analisi chimica IN'!C:C,1,FALSE)</f>
        <v>2</v>
      </c>
    </row>
    <row r="558" spans="1:6" x14ac:dyDescent="0.3">
      <c r="A558" s="61" t="s">
        <v>160</v>
      </c>
      <c r="B558" s="62" t="s">
        <v>245</v>
      </c>
      <c r="C558" s="56">
        <v>3</v>
      </c>
      <c r="D558" s="3">
        <v>-61886.8</v>
      </c>
      <c r="E558" s="83"/>
      <c r="F558">
        <f>VLOOKUP(C558,'Analisi chimica IN'!C:C,1,FALSE)</f>
        <v>3</v>
      </c>
    </row>
    <row r="559" spans="1:6" x14ac:dyDescent="0.3">
      <c r="A559" s="61" t="s">
        <v>161</v>
      </c>
      <c r="B559" s="62" t="s">
        <v>246</v>
      </c>
      <c r="C559" s="56">
        <v>2</v>
      </c>
      <c r="D559" s="3">
        <v>-3050734.0019999999</v>
      </c>
      <c r="E559" s="83"/>
      <c r="F559">
        <f>VLOOKUP(C559,'Analisi chimica IN'!C:C,1,FALSE)</f>
        <v>2</v>
      </c>
    </row>
    <row r="560" spans="1:6" x14ac:dyDescent="0.3">
      <c r="A560" s="61" t="s">
        <v>208</v>
      </c>
      <c r="B560" s="62" t="s">
        <v>246</v>
      </c>
      <c r="C560" s="56">
        <v>2</v>
      </c>
      <c r="D560" s="3">
        <v>-3520</v>
      </c>
      <c r="E560" s="83"/>
      <c r="F560">
        <f>VLOOKUP(C560,'Analisi chimica IN'!C:C,1,FALSE)</f>
        <v>2</v>
      </c>
    </row>
    <row r="561" spans="1:6" x14ac:dyDescent="0.3">
      <c r="A561" s="61" t="s">
        <v>209</v>
      </c>
      <c r="B561" s="62" t="s">
        <v>265</v>
      </c>
      <c r="C561" s="56">
        <v>4</v>
      </c>
      <c r="D561" s="3">
        <v>-10501</v>
      </c>
      <c r="E561" s="83"/>
      <c r="F561">
        <f>VLOOKUP(C561,'Analisi chimica IN'!C:C,1,FALSE)</f>
        <v>4</v>
      </c>
    </row>
    <row r="562" spans="1:6" x14ac:dyDescent="0.3">
      <c r="A562" s="61" t="s">
        <v>165</v>
      </c>
      <c r="B562" s="62" t="s">
        <v>232</v>
      </c>
      <c r="C562" s="56">
        <v>12</v>
      </c>
      <c r="D562" s="3">
        <v>-24376.3</v>
      </c>
      <c r="E562" s="83"/>
      <c r="F562">
        <f>VLOOKUP(C562,'Analisi chimica IN'!C:C,1,FALSE)</f>
        <v>12</v>
      </c>
    </row>
    <row r="563" spans="1:6" x14ac:dyDescent="0.3">
      <c r="A563" s="61" t="s">
        <v>166</v>
      </c>
      <c r="B563" s="62" t="s">
        <v>232</v>
      </c>
      <c r="C563" s="56">
        <v>12</v>
      </c>
      <c r="D563" s="3">
        <v>-2332.6999999999998</v>
      </c>
      <c r="E563" s="83"/>
      <c r="F563">
        <f>VLOOKUP(C563,'Analisi chimica IN'!C:C,1,FALSE)</f>
        <v>12</v>
      </c>
    </row>
    <row r="564" spans="1:6" x14ac:dyDescent="0.3">
      <c r="A564" s="61" t="s">
        <v>167</v>
      </c>
      <c r="B564" s="62" t="s">
        <v>232</v>
      </c>
      <c r="C564" s="56">
        <v>12</v>
      </c>
      <c r="D564" s="3">
        <v>-1478.8</v>
      </c>
      <c r="E564" s="83"/>
      <c r="F564">
        <f>VLOOKUP(C564,'Analisi chimica IN'!C:C,1,FALSE)</f>
        <v>12</v>
      </c>
    </row>
    <row r="565" spans="1:6" x14ac:dyDescent="0.3">
      <c r="A565" s="61" t="s">
        <v>168</v>
      </c>
      <c r="B565" s="62" t="s">
        <v>232</v>
      </c>
      <c r="C565" s="56">
        <v>12</v>
      </c>
      <c r="D565" s="3">
        <v>-910836.5</v>
      </c>
      <c r="E565" s="83"/>
      <c r="F565">
        <f>VLOOKUP(C565,'Analisi chimica IN'!C:C,1,FALSE)</f>
        <v>12</v>
      </c>
    </row>
    <row r="566" spans="1:6" x14ac:dyDescent="0.3">
      <c r="A566" s="61" t="s">
        <v>169</v>
      </c>
      <c r="B566" s="62" t="s">
        <v>233</v>
      </c>
      <c r="C566" s="56">
        <v>13</v>
      </c>
      <c r="D566" s="3">
        <v>-68842.2</v>
      </c>
      <c r="E566" s="83"/>
      <c r="F566">
        <f>VLOOKUP(C566,'Analisi chimica IN'!C:C,1,FALSE)</f>
        <v>13</v>
      </c>
    </row>
    <row r="567" spans="1:6" x14ac:dyDescent="0.3">
      <c r="A567" s="61" t="s">
        <v>170</v>
      </c>
      <c r="B567" s="62" t="s">
        <v>232</v>
      </c>
      <c r="C567" s="56">
        <v>12</v>
      </c>
      <c r="D567" s="3">
        <v>-1329277.3</v>
      </c>
      <c r="E567" s="83"/>
      <c r="F567">
        <f>VLOOKUP(C567,'Analisi chimica IN'!C:C,1,FALSE)</f>
        <v>12</v>
      </c>
    </row>
    <row r="568" spans="1:6" x14ac:dyDescent="0.3">
      <c r="A568" s="61" t="s">
        <v>171</v>
      </c>
      <c r="B568" s="62" t="s">
        <v>248</v>
      </c>
      <c r="C568" s="56">
        <v>14</v>
      </c>
      <c r="D568" s="3">
        <v>-19518.3</v>
      </c>
      <c r="E568" s="83"/>
      <c r="F568">
        <f>VLOOKUP(C568,'Analisi chimica IN'!C:C,1,FALSE)</f>
        <v>14</v>
      </c>
    </row>
    <row r="569" spans="1:6" x14ac:dyDescent="0.3">
      <c r="A569" s="61" t="s">
        <v>197</v>
      </c>
      <c r="B569" s="62" t="s">
        <v>235</v>
      </c>
      <c r="C569" s="56">
        <v>15</v>
      </c>
      <c r="D569" s="3">
        <v>-10203.9</v>
      </c>
      <c r="E569" s="83"/>
      <c r="F569">
        <f>VLOOKUP(C569,'Analisi chimica IN'!C:C,1,FALSE)</f>
        <v>15</v>
      </c>
    </row>
    <row r="570" spans="1:6" x14ac:dyDescent="0.3">
      <c r="A570" s="61" t="s">
        <v>198</v>
      </c>
      <c r="B570" s="62" t="s">
        <v>235</v>
      </c>
      <c r="C570" s="56">
        <v>15</v>
      </c>
      <c r="D570" s="3">
        <v>-5367.9</v>
      </c>
      <c r="E570" s="83"/>
      <c r="F570">
        <f>VLOOKUP(C570,'Analisi chimica IN'!C:C,1,FALSE)</f>
        <v>15</v>
      </c>
    </row>
    <row r="571" spans="1:6" x14ac:dyDescent="0.3">
      <c r="A571" s="61" t="s">
        <v>172</v>
      </c>
      <c r="B571" s="62" t="s">
        <v>249</v>
      </c>
      <c r="C571" s="56">
        <v>17</v>
      </c>
      <c r="D571" s="3">
        <v>-43640.4</v>
      </c>
      <c r="E571" s="83"/>
      <c r="F571">
        <f>VLOOKUP(C571,'Analisi chimica IN'!C:C,1,FALSE)</f>
        <v>17</v>
      </c>
    </row>
    <row r="572" spans="1:6" x14ac:dyDescent="0.3">
      <c r="A572" s="82" t="s">
        <v>303</v>
      </c>
      <c r="B572" s="62" t="s">
        <v>232</v>
      </c>
      <c r="C572" s="56">
        <v>12</v>
      </c>
      <c r="D572" s="3">
        <v>-180.5</v>
      </c>
      <c r="E572" s="82" t="s">
        <v>303</v>
      </c>
      <c r="F572">
        <f>VLOOKUP(C572,'Analisi chimica IN'!C:C,1,FALSE)</f>
        <v>12</v>
      </c>
    </row>
    <row r="573" spans="1:6" x14ac:dyDescent="0.3">
      <c r="A573" s="61" t="s">
        <v>173</v>
      </c>
      <c r="B573" s="62" t="s">
        <v>234</v>
      </c>
      <c r="C573" s="56">
        <v>14</v>
      </c>
      <c r="D573" s="3">
        <v>-24428.2</v>
      </c>
      <c r="E573" s="83"/>
      <c r="F573">
        <f>VLOOKUP(C573,'Analisi chimica IN'!C:C,1,FALSE)</f>
        <v>14</v>
      </c>
    </row>
    <row r="574" spans="1:6" x14ac:dyDescent="0.3">
      <c r="A574" s="61" t="s">
        <v>174</v>
      </c>
      <c r="B574" s="62" t="s">
        <v>233</v>
      </c>
      <c r="C574" s="56">
        <v>13</v>
      </c>
      <c r="D574" s="3">
        <v>-71</v>
      </c>
      <c r="E574" s="83"/>
      <c r="F574">
        <f>VLOOKUP(C574,'Analisi chimica IN'!C:C,1,FALSE)</f>
        <v>13</v>
      </c>
    </row>
    <row r="575" spans="1:6" x14ac:dyDescent="0.3">
      <c r="A575" s="61" t="s">
        <v>175</v>
      </c>
      <c r="B575" s="62" t="s">
        <v>234</v>
      </c>
      <c r="C575" s="56">
        <v>14</v>
      </c>
      <c r="D575" s="3">
        <v>-1304.8</v>
      </c>
      <c r="E575" s="83"/>
      <c r="F575">
        <f>VLOOKUP(C575,'Analisi chimica IN'!C:C,1,FALSE)</f>
        <v>14</v>
      </c>
    </row>
    <row r="576" spans="1:6" x14ac:dyDescent="0.3">
      <c r="A576" s="61" t="s">
        <v>217</v>
      </c>
      <c r="B576" s="62" t="s">
        <v>266</v>
      </c>
      <c r="C576" s="56">
        <v>14</v>
      </c>
      <c r="D576" s="3">
        <v>-143.80000000000001</v>
      </c>
      <c r="E576" s="83"/>
      <c r="F576">
        <f>VLOOKUP(C576,'Analisi chimica IN'!C:C,1,FALSE)</f>
        <v>14</v>
      </c>
    </row>
    <row r="577" spans="1:6" x14ac:dyDescent="0.3">
      <c r="A577" s="61" t="s">
        <v>176</v>
      </c>
      <c r="B577" s="62" t="s">
        <v>250</v>
      </c>
      <c r="C577" s="56">
        <v>19</v>
      </c>
      <c r="D577" s="3">
        <v>-17038</v>
      </c>
      <c r="E577" s="83"/>
      <c r="F577">
        <f>VLOOKUP(C577,'Analisi chimica IN'!C:C,1,FALSE)</f>
        <v>19</v>
      </c>
    </row>
    <row r="578" spans="1:6" x14ac:dyDescent="0.3">
      <c r="A578" s="61" t="s">
        <v>177</v>
      </c>
      <c r="B578" s="62" t="s">
        <v>233</v>
      </c>
      <c r="C578" s="56">
        <v>13</v>
      </c>
      <c r="D578" s="3">
        <v>-32790</v>
      </c>
      <c r="E578" s="83"/>
      <c r="F578">
        <f>VLOOKUP(C578,'Analisi chimica IN'!C:C,1,FALSE)</f>
        <v>13</v>
      </c>
    </row>
    <row r="579" spans="1:6" x14ac:dyDescent="0.3">
      <c r="A579" s="61" t="s">
        <v>178</v>
      </c>
      <c r="B579" s="62" t="s">
        <v>232</v>
      </c>
      <c r="C579" s="56">
        <v>12</v>
      </c>
      <c r="D579" s="3">
        <v>-409358.4</v>
      </c>
      <c r="E579" s="83"/>
      <c r="F579">
        <f>VLOOKUP(C579,'Analisi chimica IN'!C:C,1,FALSE)</f>
        <v>12</v>
      </c>
    </row>
    <row r="580" spans="1:6" x14ac:dyDescent="0.3">
      <c r="A580" s="61" t="s">
        <v>179</v>
      </c>
      <c r="B580" s="62" t="s">
        <v>248</v>
      </c>
      <c r="C580" s="56">
        <v>14</v>
      </c>
      <c r="D580" s="3">
        <v>-2970</v>
      </c>
      <c r="E580" s="83"/>
      <c r="F580">
        <f>VLOOKUP(C580,'Analisi chimica IN'!C:C,1,FALSE)</f>
        <v>14</v>
      </c>
    </row>
    <row r="581" spans="1:6" x14ac:dyDescent="0.3">
      <c r="A581" s="61" t="s">
        <v>180</v>
      </c>
      <c r="B581" s="62" t="s">
        <v>251</v>
      </c>
      <c r="C581" s="56">
        <v>42</v>
      </c>
      <c r="D581" s="3">
        <v>-24000</v>
      </c>
      <c r="E581" s="83"/>
      <c r="F581">
        <f>VLOOKUP(C581,'Analisi chimica IN'!C:C,1,FALSE)</f>
        <v>42</v>
      </c>
    </row>
    <row r="582" spans="1:6" x14ac:dyDescent="0.3">
      <c r="A582" s="61" t="s">
        <v>180</v>
      </c>
      <c r="B582" s="62" t="s">
        <v>251</v>
      </c>
      <c r="C582" s="56">
        <v>42</v>
      </c>
      <c r="D582" s="3">
        <v>-664560</v>
      </c>
      <c r="E582" s="83"/>
      <c r="F582">
        <f>VLOOKUP(C582,'Analisi chimica IN'!C:C,1,FALSE)</f>
        <v>42</v>
      </c>
    </row>
    <row r="583" spans="1:6" x14ac:dyDescent="0.3">
      <c r="A583" s="61" t="s">
        <v>199</v>
      </c>
      <c r="B583" s="62" t="s">
        <v>253</v>
      </c>
      <c r="C583" s="56">
        <v>42</v>
      </c>
      <c r="D583" s="3">
        <v>17700</v>
      </c>
      <c r="E583" s="83"/>
      <c r="F583">
        <f>VLOOKUP(C583,'Analisi chimica IN'!C:C,1,FALSE)</f>
        <v>42</v>
      </c>
    </row>
    <row r="584" spans="1:6" x14ac:dyDescent="0.3">
      <c r="A584" s="61" t="s">
        <v>201</v>
      </c>
      <c r="B584" s="62" t="s">
        <v>232</v>
      </c>
      <c r="C584" s="56">
        <v>12</v>
      </c>
      <c r="D584" s="3">
        <v>-6049.4</v>
      </c>
      <c r="E584" s="83"/>
      <c r="F584">
        <f>VLOOKUP(C584,'Analisi chimica IN'!C:C,1,FALSE)</f>
        <v>12</v>
      </c>
    </row>
    <row r="585" spans="1:6" x14ac:dyDescent="0.3">
      <c r="A585" s="61" t="s">
        <v>182</v>
      </c>
      <c r="B585" s="62" t="s">
        <v>253</v>
      </c>
      <c r="C585" s="56">
        <v>42</v>
      </c>
      <c r="D585" s="3">
        <v>-615550</v>
      </c>
      <c r="E585" s="83"/>
      <c r="F585">
        <f>VLOOKUP(C585,'Analisi chimica IN'!C:C,1,FALSE)</f>
        <v>42</v>
      </c>
    </row>
    <row r="586" spans="1:6" x14ac:dyDescent="0.3">
      <c r="A586" s="86" t="s">
        <v>315</v>
      </c>
      <c r="B586" s="62" t="s">
        <v>253</v>
      </c>
      <c r="C586" s="56">
        <v>42</v>
      </c>
      <c r="D586" s="3">
        <v>108276</v>
      </c>
      <c r="E586" s="86" t="s">
        <v>315</v>
      </c>
      <c r="F586">
        <f>VLOOKUP(C586,'Analisi chimica IN'!C:C,1,FALSE)</f>
        <v>42</v>
      </c>
    </row>
    <row r="587" spans="1:6" x14ac:dyDescent="0.3">
      <c r="A587" s="61" t="s">
        <v>183</v>
      </c>
      <c r="B587" s="62" t="s">
        <v>232</v>
      </c>
      <c r="C587" s="56">
        <v>12</v>
      </c>
      <c r="D587" s="3">
        <v>-354220</v>
      </c>
      <c r="E587" s="83"/>
      <c r="F587">
        <f>VLOOKUP(C587,'Analisi chimica IN'!C:C,1,FALSE)</f>
        <v>12</v>
      </c>
    </row>
    <row r="588" spans="1:6" x14ac:dyDescent="0.3">
      <c r="A588" s="61" t="s">
        <v>184</v>
      </c>
      <c r="B588" s="62" t="s">
        <v>248</v>
      </c>
      <c r="C588" s="56">
        <v>14</v>
      </c>
      <c r="D588" s="3">
        <v>-2980</v>
      </c>
      <c r="E588" s="83"/>
      <c r="F588">
        <f>VLOOKUP(C588,'Analisi chimica IN'!C:C,1,FALSE)</f>
        <v>14</v>
      </c>
    </row>
    <row r="589" spans="1:6" x14ac:dyDescent="0.3">
      <c r="A589" s="61" t="s">
        <v>187</v>
      </c>
      <c r="B589" s="62" t="s">
        <v>254</v>
      </c>
      <c r="C589" s="56">
        <v>51</v>
      </c>
      <c r="D589" s="3">
        <v>-14960</v>
      </c>
      <c r="E589" s="83"/>
      <c r="F589">
        <f>VLOOKUP(C589,'Analisi chimica IN'!C:C,1,FALSE)</f>
        <v>51</v>
      </c>
    </row>
    <row r="590" spans="1:6" x14ac:dyDescent="0.3">
      <c r="A590" s="61" t="s">
        <v>188</v>
      </c>
      <c r="B590" s="62" t="s">
        <v>254</v>
      </c>
      <c r="C590" s="56">
        <v>51</v>
      </c>
      <c r="D590" s="3">
        <v>-11190</v>
      </c>
      <c r="E590" s="83"/>
      <c r="F590">
        <f>VLOOKUP(C590,'Analisi chimica IN'!C:C,1,FALSE)</f>
        <v>51</v>
      </c>
    </row>
    <row r="591" spans="1:6" x14ac:dyDescent="0.3">
      <c r="A591" s="61" t="s">
        <v>214</v>
      </c>
      <c r="B591" s="62" t="s">
        <v>267</v>
      </c>
      <c r="C591" s="56">
        <v>60</v>
      </c>
      <c r="D591" s="3">
        <v>-5085</v>
      </c>
      <c r="E591" s="83"/>
      <c r="F591">
        <f>VLOOKUP(C591,'Analisi chimica IN'!C:C,1,FALSE)</f>
        <v>60</v>
      </c>
    </row>
    <row r="592" spans="1:6" x14ac:dyDescent="0.3">
      <c r="A592" s="61" t="s">
        <v>221</v>
      </c>
      <c r="B592" s="62" t="s">
        <v>269</v>
      </c>
      <c r="C592" s="56">
        <v>56</v>
      </c>
      <c r="D592" s="3">
        <v>-150</v>
      </c>
      <c r="E592" s="83"/>
      <c r="F592">
        <f>VLOOKUP(C592,'Analisi chimica IN'!C:C,1,FALSE)</f>
        <v>56</v>
      </c>
    </row>
    <row r="593" spans="1:6" x14ac:dyDescent="0.3">
      <c r="A593" s="61" t="s">
        <v>192</v>
      </c>
      <c r="B593" s="62" t="s">
        <v>257</v>
      </c>
      <c r="C593" s="56">
        <v>57</v>
      </c>
      <c r="D593" s="3">
        <v>310</v>
      </c>
      <c r="E593" s="83"/>
      <c r="F593">
        <f>VLOOKUP(C593,'Analisi chimica IN'!C:C,1,FALSE)</f>
        <v>57</v>
      </c>
    </row>
    <row r="594" spans="1:6" x14ac:dyDescent="0.3">
      <c r="A594" s="61" t="s">
        <v>192</v>
      </c>
      <c r="B594" s="62" t="s">
        <v>257</v>
      </c>
      <c r="C594" s="56">
        <v>57</v>
      </c>
      <c r="D594" s="3">
        <v>300</v>
      </c>
      <c r="E594" s="83"/>
      <c r="F594">
        <f>VLOOKUP(C594,'Analisi chimica IN'!C:C,1,FALSE)</f>
        <v>57</v>
      </c>
    </row>
    <row r="595" spans="1:6" x14ac:dyDescent="0.3">
      <c r="A595" s="61" t="s">
        <v>144</v>
      </c>
      <c r="B595" s="62" t="s">
        <v>232</v>
      </c>
      <c r="C595" s="56">
        <v>12</v>
      </c>
      <c r="D595" s="3">
        <v>-4800</v>
      </c>
      <c r="E595" s="83"/>
      <c r="F595">
        <f>VLOOKUP(C595,'Analisi chimica IN'!C:C,1,FALSE)</f>
        <v>12</v>
      </c>
    </row>
    <row r="596" spans="1:6" x14ac:dyDescent="0.3">
      <c r="A596" s="61" t="s">
        <v>146</v>
      </c>
      <c r="B596" s="62" t="s">
        <v>232</v>
      </c>
      <c r="C596" s="56">
        <v>12</v>
      </c>
      <c r="D596" s="3">
        <v>59720</v>
      </c>
      <c r="E596" s="83"/>
      <c r="F596">
        <f>VLOOKUP(C596,'Analisi chimica IN'!C:C,1,FALSE)</f>
        <v>12</v>
      </c>
    </row>
    <row r="597" spans="1:6" x14ac:dyDescent="0.3">
      <c r="A597" s="61" t="s">
        <v>147</v>
      </c>
      <c r="B597" s="62" t="s">
        <v>234</v>
      </c>
      <c r="C597" s="56">
        <v>14</v>
      </c>
      <c r="D597" s="3">
        <v>3815</v>
      </c>
      <c r="E597" s="83"/>
      <c r="F597">
        <f>VLOOKUP(C597,'Analisi chimica IN'!C:C,1,FALSE)</f>
        <v>14</v>
      </c>
    </row>
    <row r="598" spans="1:6" x14ac:dyDescent="0.3">
      <c r="A598" s="61" t="s">
        <v>149</v>
      </c>
      <c r="B598" s="62" t="s">
        <v>234</v>
      </c>
      <c r="C598" s="56">
        <v>14</v>
      </c>
      <c r="D598" s="3">
        <v>-6780</v>
      </c>
      <c r="E598" s="83"/>
      <c r="F598">
        <f>VLOOKUP(C598,'Analisi chimica IN'!C:C,1,FALSE)</f>
        <v>14</v>
      </c>
    </row>
    <row r="599" spans="1:6" x14ac:dyDescent="0.3">
      <c r="A599" s="61" t="s">
        <v>150</v>
      </c>
      <c r="B599" s="62" t="s">
        <v>236</v>
      </c>
      <c r="C599" s="56">
        <v>20</v>
      </c>
      <c r="D599" s="3">
        <v>-198210</v>
      </c>
      <c r="E599" s="83"/>
      <c r="F599">
        <f>VLOOKUP(C599,'Analisi chimica IN'!C:C,1,FALSE)</f>
        <v>20</v>
      </c>
    </row>
    <row r="600" spans="1:6" x14ac:dyDescent="0.3">
      <c r="A600" s="61" t="s">
        <v>151</v>
      </c>
      <c r="B600" s="62" t="s">
        <v>237</v>
      </c>
      <c r="C600" s="56">
        <v>31</v>
      </c>
      <c r="D600" s="3">
        <v>-35475</v>
      </c>
      <c r="E600" s="83"/>
      <c r="F600">
        <f>VLOOKUP(C600,'Analisi chimica IN'!C:C,1,FALSE)</f>
        <v>31</v>
      </c>
    </row>
    <row r="601" spans="1:6" x14ac:dyDescent="0.3">
      <c r="A601" s="61" t="s">
        <v>195</v>
      </c>
      <c r="B601" s="62" t="s">
        <v>238</v>
      </c>
      <c r="C601" s="56">
        <v>31</v>
      </c>
      <c r="D601" s="3">
        <v>-8174</v>
      </c>
      <c r="E601" s="83"/>
      <c r="F601">
        <f>VLOOKUP(C601,'Analisi chimica IN'!C:C,1,FALSE)</f>
        <v>31</v>
      </c>
    </row>
    <row r="602" spans="1:6" x14ac:dyDescent="0.3">
      <c r="A602" s="61" t="s">
        <v>152</v>
      </c>
      <c r="B602" s="62" t="s">
        <v>238</v>
      </c>
      <c r="C602" s="56">
        <v>31</v>
      </c>
      <c r="D602" s="3">
        <v>-90660</v>
      </c>
      <c r="E602" s="83"/>
      <c r="F602">
        <f>VLOOKUP(C602,'Analisi chimica IN'!C:C,1,FALSE)</f>
        <v>31</v>
      </c>
    </row>
    <row r="603" spans="1:6" x14ac:dyDescent="0.3">
      <c r="A603" s="61" t="s">
        <v>153</v>
      </c>
      <c r="B603" s="62" t="s">
        <v>239</v>
      </c>
      <c r="C603" s="56">
        <v>71</v>
      </c>
      <c r="D603" s="3">
        <v>-75</v>
      </c>
      <c r="E603" s="83"/>
      <c r="F603">
        <f>VLOOKUP(C603,'Analisi chimica IN'!C:C,1,FALSE)</f>
        <v>71</v>
      </c>
    </row>
    <row r="604" spans="1:6" x14ac:dyDescent="0.3">
      <c r="A604" s="61" t="s">
        <v>154</v>
      </c>
      <c r="B604" s="62" t="s">
        <v>240</v>
      </c>
      <c r="C604" s="56">
        <v>35</v>
      </c>
      <c r="D604" s="3">
        <v>-17995</v>
      </c>
      <c r="E604" s="83"/>
      <c r="F604">
        <f>VLOOKUP(C604,'Analisi chimica IN'!C:C,1,FALSE)</f>
        <v>35</v>
      </c>
    </row>
    <row r="605" spans="1:6" x14ac:dyDescent="0.3">
      <c r="A605" s="61" t="s">
        <v>155</v>
      </c>
      <c r="B605" s="62" t="s">
        <v>241</v>
      </c>
      <c r="C605" s="56">
        <v>41</v>
      </c>
      <c r="D605" s="3">
        <v>27000</v>
      </c>
      <c r="E605" s="83"/>
      <c r="F605">
        <f>VLOOKUP(C605,'Analisi chimica IN'!C:C,1,FALSE)</f>
        <v>41</v>
      </c>
    </row>
    <row r="606" spans="1:6" x14ac:dyDescent="0.3">
      <c r="A606" s="61" t="s">
        <v>224</v>
      </c>
      <c r="B606" s="62" t="s">
        <v>270</v>
      </c>
      <c r="C606" s="56">
        <v>2</v>
      </c>
      <c r="D606" s="3">
        <v>1997244.9</v>
      </c>
      <c r="E606" s="83"/>
      <c r="F606">
        <f>VLOOKUP(C606,'Analisi chimica IN'!C:C,1,FALSE)</f>
        <v>2</v>
      </c>
    </row>
    <row r="607" spans="1:6" x14ac:dyDescent="0.3">
      <c r="A607" s="61" t="s">
        <v>225</v>
      </c>
      <c r="B607" s="62" t="s">
        <v>271</v>
      </c>
      <c r="C607" s="56">
        <v>3</v>
      </c>
      <c r="D607" s="3">
        <v>30080</v>
      </c>
      <c r="E607" s="83"/>
      <c r="F607">
        <f>VLOOKUP(C607,'Analisi chimica IN'!C:C,1,FALSE)</f>
        <v>3</v>
      </c>
    </row>
    <row r="608" spans="1:6" x14ac:dyDescent="0.3">
      <c r="A608" s="61" t="s">
        <v>206</v>
      </c>
      <c r="B608" s="62" t="s">
        <v>263</v>
      </c>
      <c r="C608" s="56">
        <v>2</v>
      </c>
      <c r="D608" s="3">
        <v>-916115.7</v>
      </c>
      <c r="E608" s="83"/>
      <c r="F608">
        <f>VLOOKUP(C608,'Analisi chimica IN'!C:C,1,FALSE)</f>
        <v>2</v>
      </c>
    </row>
    <row r="609" spans="1:6" x14ac:dyDescent="0.3">
      <c r="A609" s="61" t="s">
        <v>156</v>
      </c>
      <c r="B609" s="62" t="s">
        <v>242</v>
      </c>
      <c r="C609" s="56">
        <v>4</v>
      </c>
      <c r="D609" s="3">
        <v>-45037.5</v>
      </c>
      <c r="E609" s="83"/>
      <c r="F609">
        <f>VLOOKUP(C609,'Analisi chimica IN'!C:C,1,FALSE)</f>
        <v>4</v>
      </c>
    </row>
    <row r="610" spans="1:6" x14ac:dyDescent="0.3">
      <c r="A610" s="61" t="s">
        <v>205</v>
      </c>
      <c r="B610" s="62" t="s">
        <v>262</v>
      </c>
      <c r="C610" s="56">
        <v>5</v>
      </c>
      <c r="D610" s="3">
        <v>-6128</v>
      </c>
      <c r="E610" s="83"/>
      <c r="F610">
        <f>VLOOKUP(C610,'Analisi chimica IN'!C:C,1,FALSE)</f>
        <v>5</v>
      </c>
    </row>
    <row r="611" spans="1:6" x14ac:dyDescent="0.3">
      <c r="A611" s="61" t="s">
        <v>226</v>
      </c>
      <c r="B611" s="62" t="s">
        <v>262</v>
      </c>
      <c r="C611" s="56">
        <v>5</v>
      </c>
      <c r="D611" s="3">
        <v>-4688</v>
      </c>
      <c r="E611" s="83"/>
      <c r="F611">
        <f>VLOOKUP(C611,'Analisi chimica IN'!C:C,1,FALSE)</f>
        <v>5</v>
      </c>
    </row>
    <row r="612" spans="1:6" x14ac:dyDescent="0.3">
      <c r="A612" s="61" t="s">
        <v>222</v>
      </c>
      <c r="B612" s="62" t="s">
        <v>264</v>
      </c>
      <c r="C612" s="56">
        <v>7</v>
      </c>
      <c r="D612" s="3">
        <v>277.5</v>
      </c>
      <c r="E612" s="83"/>
      <c r="F612">
        <f>VLOOKUP(C612,'Analisi chimica IN'!C:C,1,FALSE)</f>
        <v>7</v>
      </c>
    </row>
    <row r="613" spans="1:6" x14ac:dyDescent="0.3">
      <c r="A613" s="61" t="s">
        <v>231</v>
      </c>
      <c r="B613" s="62" t="s">
        <v>263</v>
      </c>
      <c r="C613" s="56">
        <v>2</v>
      </c>
      <c r="D613" s="3">
        <v>-13600</v>
      </c>
      <c r="E613" s="83"/>
      <c r="F613">
        <f>VLOOKUP(C613,'Analisi chimica IN'!C:C,1,FALSE)</f>
        <v>2</v>
      </c>
    </row>
    <row r="614" spans="1:6" x14ac:dyDescent="0.3">
      <c r="A614" s="86" t="s">
        <v>352</v>
      </c>
      <c r="B614" s="62" t="s">
        <v>263</v>
      </c>
      <c r="C614" s="56">
        <v>2</v>
      </c>
      <c r="D614" s="3">
        <v>-986</v>
      </c>
      <c r="E614" s="86" t="s">
        <v>352</v>
      </c>
      <c r="F614">
        <f>VLOOKUP(C614,'Analisi chimica IN'!C:C,1,FALSE)</f>
        <v>2</v>
      </c>
    </row>
    <row r="615" spans="1:6" x14ac:dyDescent="0.3">
      <c r="A615" s="86" t="s">
        <v>347</v>
      </c>
      <c r="B615" s="62" t="s">
        <v>263</v>
      </c>
      <c r="C615" s="56">
        <v>2</v>
      </c>
      <c r="D615" s="3">
        <v>186</v>
      </c>
      <c r="E615" s="86" t="s">
        <v>347</v>
      </c>
      <c r="F615">
        <f>VLOOKUP(C615,'Analisi chimica IN'!C:C,1,FALSE)</f>
        <v>2</v>
      </c>
    </row>
    <row r="616" spans="1:6" x14ac:dyDescent="0.3">
      <c r="A616" s="61" t="s">
        <v>157</v>
      </c>
      <c r="B616" s="62" t="s">
        <v>243</v>
      </c>
      <c r="C616" s="56">
        <v>4</v>
      </c>
      <c r="D616" s="3">
        <v>19644.599999999999</v>
      </c>
      <c r="E616" s="83"/>
      <c r="F616">
        <f>VLOOKUP(C616,'Analisi chimica IN'!C:C,1,FALSE)</f>
        <v>4</v>
      </c>
    </row>
    <row r="617" spans="1:6" x14ac:dyDescent="0.3">
      <c r="A617" s="61" t="s">
        <v>158</v>
      </c>
      <c r="B617" s="62" t="s">
        <v>243</v>
      </c>
      <c r="C617" s="56">
        <v>4</v>
      </c>
      <c r="D617" s="3">
        <v>-426</v>
      </c>
      <c r="E617" s="83"/>
      <c r="F617">
        <f>VLOOKUP(C617,'Analisi chimica IN'!C:C,1,FALSE)</f>
        <v>4</v>
      </c>
    </row>
    <row r="618" spans="1:6" x14ac:dyDescent="0.3">
      <c r="A618" s="61" t="s">
        <v>215</v>
      </c>
      <c r="B618" s="62" t="s">
        <v>268</v>
      </c>
      <c r="C618" s="56">
        <v>9</v>
      </c>
      <c r="D618" s="3">
        <v>-4470</v>
      </c>
      <c r="E618" s="83"/>
      <c r="F618">
        <f>VLOOKUP(C618,'Analisi chimica IN'!C:C,1,FALSE)</f>
        <v>9</v>
      </c>
    </row>
    <row r="619" spans="1:6" x14ac:dyDescent="0.3">
      <c r="A619" s="61" t="s">
        <v>159</v>
      </c>
      <c r="B619" s="62" t="s">
        <v>244</v>
      </c>
      <c r="C619" s="56">
        <v>2</v>
      </c>
      <c r="D619" s="3">
        <v>-1048270</v>
      </c>
      <c r="E619" s="83"/>
      <c r="F619">
        <f>VLOOKUP(C619,'Analisi chimica IN'!C:C,1,FALSE)</f>
        <v>2</v>
      </c>
    </row>
    <row r="620" spans="1:6" x14ac:dyDescent="0.3">
      <c r="A620" s="61" t="s">
        <v>160</v>
      </c>
      <c r="B620" s="62" t="s">
        <v>245</v>
      </c>
      <c r="C620" s="56">
        <v>3</v>
      </c>
      <c r="D620" s="3">
        <v>-207230</v>
      </c>
      <c r="E620" s="83"/>
      <c r="F620">
        <f>VLOOKUP(C620,'Analisi chimica IN'!C:C,1,FALSE)</f>
        <v>3</v>
      </c>
    </row>
    <row r="621" spans="1:6" x14ac:dyDescent="0.3">
      <c r="A621" s="61" t="s">
        <v>161</v>
      </c>
      <c r="B621" s="62" t="s">
        <v>246</v>
      </c>
      <c r="C621" s="56">
        <v>2</v>
      </c>
      <c r="D621" s="3">
        <v>-452921</v>
      </c>
      <c r="E621" s="83"/>
      <c r="F621">
        <f>VLOOKUP(C621,'Analisi chimica IN'!C:C,1,FALSE)</f>
        <v>2</v>
      </c>
    </row>
    <row r="622" spans="1:6" x14ac:dyDescent="0.3">
      <c r="A622" s="61" t="s">
        <v>163</v>
      </c>
      <c r="B622" s="62" t="s">
        <v>244</v>
      </c>
      <c r="C622" s="56">
        <v>2</v>
      </c>
      <c r="D622" s="3">
        <v>-134224</v>
      </c>
      <c r="E622" s="83"/>
      <c r="F622">
        <f>VLOOKUP(C622,'Analisi chimica IN'!C:C,1,FALSE)</f>
        <v>2</v>
      </c>
    </row>
    <row r="623" spans="1:6" x14ac:dyDescent="0.3">
      <c r="A623" s="61" t="s">
        <v>227</v>
      </c>
      <c r="B623" s="62" t="s">
        <v>245</v>
      </c>
      <c r="C623" s="56">
        <v>3</v>
      </c>
      <c r="D623" s="3">
        <v>-12200</v>
      </c>
      <c r="E623" s="83"/>
      <c r="F623">
        <f>VLOOKUP(C623,'Analisi chimica IN'!C:C,1,FALSE)</f>
        <v>3</v>
      </c>
    </row>
    <row r="624" spans="1:6" x14ac:dyDescent="0.3">
      <c r="A624" s="61" t="s">
        <v>228</v>
      </c>
      <c r="B624" s="62" t="s">
        <v>246</v>
      </c>
      <c r="C624" s="56">
        <v>2</v>
      </c>
      <c r="D624" s="3">
        <v>-392090.7</v>
      </c>
      <c r="E624" s="83"/>
      <c r="F624">
        <f>VLOOKUP(C624,'Analisi chimica IN'!C:C,1,FALSE)</f>
        <v>2</v>
      </c>
    </row>
    <row r="625" spans="1:6" x14ac:dyDescent="0.3">
      <c r="A625" s="61" t="s">
        <v>164</v>
      </c>
      <c r="B625" s="62" t="s">
        <v>247</v>
      </c>
      <c r="C625" s="56">
        <v>4</v>
      </c>
      <c r="D625" s="3">
        <v>-8162.3</v>
      </c>
      <c r="E625" s="83"/>
      <c r="F625">
        <f>VLOOKUP(C625,'Analisi chimica IN'!C:C,1,FALSE)</f>
        <v>4</v>
      </c>
    </row>
    <row r="626" spans="1:6" x14ac:dyDescent="0.3">
      <c r="A626" s="61" t="s">
        <v>165</v>
      </c>
      <c r="B626" s="62" t="s">
        <v>232</v>
      </c>
      <c r="C626" s="56">
        <v>12</v>
      </c>
      <c r="D626" s="3">
        <v>-11786.4</v>
      </c>
      <c r="E626" s="83"/>
      <c r="F626">
        <f>VLOOKUP(C626,'Analisi chimica IN'!C:C,1,FALSE)</f>
        <v>12</v>
      </c>
    </row>
    <row r="627" spans="1:6" x14ac:dyDescent="0.3">
      <c r="A627" s="61" t="s">
        <v>166</v>
      </c>
      <c r="B627" s="62" t="s">
        <v>232</v>
      </c>
      <c r="C627" s="56">
        <v>12</v>
      </c>
      <c r="D627" s="3">
        <v>-25.2</v>
      </c>
      <c r="E627" s="83"/>
      <c r="F627">
        <f>VLOOKUP(C627,'Analisi chimica IN'!C:C,1,FALSE)</f>
        <v>12</v>
      </c>
    </row>
    <row r="628" spans="1:6" x14ac:dyDescent="0.3">
      <c r="A628" s="61" t="s">
        <v>167</v>
      </c>
      <c r="B628" s="62" t="s">
        <v>232</v>
      </c>
      <c r="C628" s="56">
        <v>12</v>
      </c>
      <c r="D628" s="3">
        <v>-8206.2999999999993</v>
      </c>
      <c r="E628" s="83"/>
      <c r="F628">
        <f>VLOOKUP(C628,'Analisi chimica IN'!C:C,1,FALSE)</f>
        <v>12</v>
      </c>
    </row>
    <row r="629" spans="1:6" x14ac:dyDescent="0.3">
      <c r="A629" s="61" t="s">
        <v>168</v>
      </c>
      <c r="B629" s="62" t="s">
        <v>232</v>
      </c>
      <c r="C629" s="56">
        <v>12</v>
      </c>
      <c r="D629" s="3">
        <v>-565242.61</v>
      </c>
      <c r="E629" s="83"/>
      <c r="F629">
        <f>VLOOKUP(C629,'Analisi chimica IN'!C:C,1,FALSE)</f>
        <v>12</v>
      </c>
    </row>
    <row r="630" spans="1:6" x14ac:dyDescent="0.3">
      <c r="A630" s="61" t="s">
        <v>169</v>
      </c>
      <c r="B630" s="62" t="s">
        <v>233</v>
      </c>
      <c r="C630" s="56">
        <v>13</v>
      </c>
      <c r="D630" s="3">
        <v>-226858.6</v>
      </c>
      <c r="E630" s="83"/>
      <c r="F630">
        <f>VLOOKUP(C630,'Analisi chimica IN'!C:C,1,FALSE)</f>
        <v>13</v>
      </c>
    </row>
    <row r="631" spans="1:6" x14ac:dyDescent="0.3">
      <c r="A631" s="61" t="s">
        <v>170</v>
      </c>
      <c r="B631" s="62" t="s">
        <v>232</v>
      </c>
      <c r="C631" s="56">
        <v>12</v>
      </c>
      <c r="D631" s="3">
        <v>-348664.5</v>
      </c>
      <c r="E631" s="83"/>
      <c r="F631">
        <f>VLOOKUP(C631,'Analisi chimica IN'!C:C,1,FALSE)</f>
        <v>12</v>
      </c>
    </row>
    <row r="632" spans="1:6" x14ac:dyDescent="0.3">
      <c r="A632" s="61" t="s">
        <v>223</v>
      </c>
      <c r="B632" s="62" t="s">
        <v>232</v>
      </c>
      <c r="C632" s="56">
        <v>12</v>
      </c>
      <c r="D632" s="3">
        <v>-1463</v>
      </c>
      <c r="E632" s="83"/>
      <c r="F632">
        <f>VLOOKUP(C632,'Analisi chimica IN'!C:C,1,FALSE)</f>
        <v>12</v>
      </c>
    </row>
    <row r="633" spans="1:6" x14ac:dyDescent="0.3">
      <c r="A633" s="61" t="s">
        <v>171</v>
      </c>
      <c r="B633" s="62" t="s">
        <v>248</v>
      </c>
      <c r="C633" s="56">
        <v>14</v>
      </c>
      <c r="D633" s="3">
        <v>-43279.8</v>
      </c>
      <c r="E633" s="83"/>
      <c r="F633">
        <f>VLOOKUP(C633,'Analisi chimica IN'!C:C,1,FALSE)</f>
        <v>14</v>
      </c>
    </row>
    <row r="634" spans="1:6" x14ac:dyDescent="0.3">
      <c r="A634" s="61" t="s">
        <v>197</v>
      </c>
      <c r="B634" s="62" t="s">
        <v>235</v>
      </c>
      <c r="C634" s="56">
        <v>15</v>
      </c>
      <c r="D634" s="3">
        <v>-15915.5</v>
      </c>
      <c r="E634" s="83"/>
      <c r="F634">
        <f>VLOOKUP(C634,'Analisi chimica IN'!C:C,1,FALSE)</f>
        <v>15</v>
      </c>
    </row>
    <row r="635" spans="1:6" x14ac:dyDescent="0.3">
      <c r="A635" s="61" t="s">
        <v>198</v>
      </c>
      <c r="B635" s="62" t="s">
        <v>235</v>
      </c>
      <c r="C635" s="56">
        <v>15</v>
      </c>
      <c r="D635" s="3">
        <v>-4505</v>
      </c>
      <c r="E635" s="83"/>
      <c r="F635">
        <f>VLOOKUP(C635,'Analisi chimica IN'!C:C,1,FALSE)</f>
        <v>15</v>
      </c>
    </row>
    <row r="636" spans="1:6" x14ac:dyDescent="0.3">
      <c r="A636" s="61" t="s">
        <v>172</v>
      </c>
      <c r="B636" s="62" t="s">
        <v>249</v>
      </c>
      <c r="C636" s="56">
        <v>17</v>
      </c>
      <c r="D636" s="3">
        <v>-3761.3</v>
      </c>
      <c r="E636" s="83"/>
      <c r="F636">
        <f>VLOOKUP(C636,'Analisi chimica IN'!C:C,1,FALSE)</f>
        <v>17</v>
      </c>
    </row>
    <row r="637" spans="1:6" x14ac:dyDescent="0.3">
      <c r="A637" s="86" t="s">
        <v>303</v>
      </c>
      <c r="B637" s="62" t="s">
        <v>232</v>
      </c>
      <c r="C637" s="56">
        <v>12</v>
      </c>
      <c r="D637" s="3">
        <v>-20.5</v>
      </c>
      <c r="E637" s="86" t="s">
        <v>303</v>
      </c>
      <c r="F637">
        <f>VLOOKUP(C637,'Analisi chimica IN'!C:C,1,FALSE)</f>
        <v>12</v>
      </c>
    </row>
    <row r="638" spans="1:6" x14ac:dyDescent="0.3">
      <c r="A638" s="86" t="s">
        <v>348</v>
      </c>
      <c r="B638" s="62" t="s">
        <v>232</v>
      </c>
      <c r="C638" s="56">
        <v>12</v>
      </c>
      <c r="D638" s="3">
        <v>1500</v>
      </c>
      <c r="E638" s="86" t="s">
        <v>348</v>
      </c>
      <c r="F638">
        <f>VLOOKUP(C638,'Analisi chimica IN'!C:C,1,FALSE)</f>
        <v>12</v>
      </c>
    </row>
    <row r="639" spans="1:6" x14ac:dyDescent="0.3">
      <c r="A639" s="61" t="s">
        <v>173</v>
      </c>
      <c r="B639" s="62" t="s">
        <v>234</v>
      </c>
      <c r="C639" s="56">
        <v>14</v>
      </c>
      <c r="D639" s="3">
        <v>-383.1</v>
      </c>
      <c r="E639" s="83"/>
      <c r="F639">
        <f>VLOOKUP(C639,'Analisi chimica IN'!C:C,1,FALSE)</f>
        <v>14</v>
      </c>
    </row>
    <row r="640" spans="1:6" x14ac:dyDescent="0.3">
      <c r="A640" s="61" t="s">
        <v>174</v>
      </c>
      <c r="B640" s="62" t="s">
        <v>233</v>
      </c>
      <c r="C640" s="56">
        <v>13</v>
      </c>
      <c r="D640" s="3">
        <v>-246</v>
      </c>
      <c r="E640" s="83"/>
      <c r="F640">
        <f>VLOOKUP(C640,'Analisi chimica IN'!C:C,1,FALSE)</f>
        <v>13</v>
      </c>
    </row>
    <row r="641" spans="1:6" x14ac:dyDescent="0.3">
      <c r="A641" s="61" t="s">
        <v>175</v>
      </c>
      <c r="B641" s="62" t="s">
        <v>234</v>
      </c>
      <c r="C641" s="56">
        <v>14</v>
      </c>
      <c r="D641" s="3">
        <v>-249</v>
      </c>
      <c r="E641" s="83"/>
      <c r="F641">
        <f>VLOOKUP(C641,'Analisi chimica IN'!C:C,1,FALSE)</f>
        <v>14</v>
      </c>
    </row>
    <row r="642" spans="1:6" x14ac:dyDescent="0.3">
      <c r="A642" s="61" t="s">
        <v>176</v>
      </c>
      <c r="B642" s="62" t="s">
        <v>250</v>
      </c>
      <c r="C642" s="56">
        <v>19</v>
      </c>
      <c r="D642" s="3">
        <v>9791.1</v>
      </c>
      <c r="E642" s="83"/>
      <c r="F642">
        <f>VLOOKUP(C642,'Analisi chimica IN'!C:C,1,FALSE)</f>
        <v>19</v>
      </c>
    </row>
    <row r="643" spans="1:6" x14ac:dyDescent="0.3">
      <c r="A643" s="61" t="s">
        <v>177</v>
      </c>
      <c r="B643" s="62" t="s">
        <v>233</v>
      </c>
      <c r="C643" s="56">
        <v>13</v>
      </c>
      <c r="D643" s="3">
        <v>-19040</v>
      </c>
      <c r="E643" s="83"/>
      <c r="F643">
        <f>VLOOKUP(C643,'Analisi chimica IN'!C:C,1,FALSE)</f>
        <v>13</v>
      </c>
    </row>
    <row r="644" spans="1:6" x14ac:dyDescent="0.3">
      <c r="A644" s="61" t="s">
        <v>178</v>
      </c>
      <c r="B644" s="62" t="s">
        <v>232</v>
      </c>
      <c r="C644" s="56">
        <v>12</v>
      </c>
      <c r="D644" s="3">
        <v>-255644.5</v>
      </c>
      <c r="E644" s="83"/>
      <c r="F644">
        <f>VLOOKUP(C644,'Analisi chimica IN'!C:C,1,FALSE)</f>
        <v>12</v>
      </c>
    </row>
    <row r="645" spans="1:6" x14ac:dyDescent="0.3">
      <c r="A645" s="61" t="s">
        <v>211</v>
      </c>
      <c r="B645" s="62" t="s">
        <v>234</v>
      </c>
      <c r="C645" s="56">
        <v>14</v>
      </c>
      <c r="D645" s="3">
        <v>-6936</v>
      </c>
      <c r="E645" s="83"/>
      <c r="F645">
        <f>VLOOKUP(C645,'Analisi chimica IN'!C:C,1,FALSE)</f>
        <v>14</v>
      </c>
    </row>
    <row r="646" spans="1:6" x14ac:dyDescent="0.3">
      <c r="A646" s="61" t="s">
        <v>180</v>
      </c>
      <c r="B646" s="62" t="s">
        <v>251</v>
      </c>
      <c r="C646" s="56">
        <v>42</v>
      </c>
      <c r="D646" s="3">
        <v>-14700</v>
      </c>
      <c r="E646" s="83"/>
      <c r="F646">
        <f>VLOOKUP(C646,'Analisi chimica IN'!C:C,1,FALSE)</f>
        <v>42</v>
      </c>
    </row>
    <row r="647" spans="1:6" x14ac:dyDescent="0.3">
      <c r="A647" s="61" t="s">
        <v>199</v>
      </c>
      <c r="B647" s="62" t="s">
        <v>253</v>
      </c>
      <c r="C647" s="56">
        <v>42</v>
      </c>
      <c r="D647" s="3">
        <v>22720</v>
      </c>
      <c r="E647" s="83"/>
      <c r="F647">
        <f>VLOOKUP(C647,'Analisi chimica IN'!C:C,1,FALSE)</f>
        <v>42</v>
      </c>
    </row>
    <row r="648" spans="1:6" x14ac:dyDescent="0.3">
      <c r="A648" s="61" t="s">
        <v>201</v>
      </c>
      <c r="B648" s="62" t="s">
        <v>232</v>
      </c>
      <c r="C648" s="56">
        <v>12</v>
      </c>
      <c r="D648" s="3">
        <v>-5132</v>
      </c>
      <c r="E648" s="83"/>
      <c r="F648">
        <f>VLOOKUP(C648,'Analisi chimica IN'!C:C,1,FALSE)</f>
        <v>12</v>
      </c>
    </row>
    <row r="649" spans="1:6" x14ac:dyDescent="0.3">
      <c r="A649" s="61" t="s">
        <v>182</v>
      </c>
      <c r="B649" s="62" t="s">
        <v>253</v>
      </c>
      <c r="C649" s="56">
        <v>42</v>
      </c>
      <c r="D649" s="3">
        <v>-5900</v>
      </c>
      <c r="E649" s="83"/>
      <c r="F649">
        <f>VLOOKUP(C649,'Analisi chimica IN'!C:C,1,FALSE)</f>
        <v>42</v>
      </c>
    </row>
    <row r="650" spans="1:6" x14ac:dyDescent="0.3">
      <c r="A650" s="86" t="s">
        <v>315</v>
      </c>
      <c r="B650" s="62" t="s">
        <v>253</v>
      </c>
      <c r="C650" s="56">
        <v>42</v>
      </c>
      <c r="D650" s="3">
        <v>-77670</v>
      </c>
      <c r="E650" s="86" t="s">
        <v>315</v>
      </c>
      <c r="F650">
        <f>VLOOKUP(C650,'Analisi chimica IN'!C:C,1,FALSE)</f>
        <v>42</v>
      </c>
    </row>
    <row r="651" spans="1:6" x14ac:dyDescent="0.3">
      <c r="A651" s="61" t="s">
        <v>213</v>
      </c>
      <c r="B651" s="62" t="s">
        <v>233</v>
      </c>
      <c r="C651" s="56">
        <v>13</v>
      </c>
      <c r="D651" s="3">
        <v>-5410</v>
      </c>
      <c r="E651" s="83"/>
      <c r="F651">
        <f>VLOOKUP(C651,'Analisi chimica IN'!C:C,1,FALSE)</f>
        <v>13</v>
      </c>
    </row>
    <row r="652" spans="1:6" x14ac:dyDescent="0.3">
      <c r="A652" s="61" t="s">
        <v>183</v>
      </c>
      <c r="B652" s="62" t="s">
        <v>232</v>
      </c>
      <c r="C652" s="56">
        <v>12</v>
      </c>
      <c r="D652" s="3">
        <v>-64470</v>
      </c>
      <c r="E652" s="83"/>
      <c r="F652">
        <f>VLOOKUP(C652,'Analisi chimica IN'!C:C,1,FALSE)</f>
        <v>12</v>
      </c>
    </row>
    <row r="653" spans="1:6" x14ac:dyDescent="0.3">
      <c r="A653" s="61" t="s">
        <v>184</v>
      </c>
      <c r="B653" s="62" t="s">
        <v>248</v>
      </c>
      <c r="C653" s="56">
        <v>14</v>
      </c>
      <c r="D653" s="3">
        <v>-5730</v>
      </c>
      <c r="E653" s="83"/>
      <c r="F653">
        <f>VLOOKUP(C653,'Analisi chimica IN'!C:C,1,FALSE)</f>
        <v>14</v>
      </c>
    </row>
    <row r="654" spans="1:6" x14ac:dyDescent="0.3">
      <c r="A654" s="61" t="s">
        <v>202</v>
      </c>
      <c r="B654" s="62" t="s">
        <v>234</v>
      </c>
      <c r="C654" s="56">
        <v>14</v>
      </c>
      <c r="D654" s="3">
        <v>-1720</v>
      </c>
      <c r="E654" s="83"/>
      <c r="F654">
        <f>VLOOKUP(C654,'Analisi chimica IN'!C:C,1,FALSE)</f>
        <v>14</v>
      </c>
    </row>
    <row r="655" spans="1:6" x14ac:dyDescent="0.3">
      <c r="A655" s="61" t="s">
        <v>186</v>
      </c>
      <c r="B655" s="62" t="s">
        <v>254</v>
      </c>
      <c r="C655" s="56">
        <v>51</v>
      </c>
      <c r="D655" s="3">
        <v>90</v>
      </c>
      <c r="E655" s="83"/>
      <c r="F655">
        <f>VLOOKUP(C655,'Analisi chimica IN'!C:C,1,FALSE)</f>
        <v>51</v>
      </c>
    </row>
    <row r="656" spans="1:6" x14ac:dyDescent="0.3">
      <c r="A656" s="61" t="s">
        <v>187</v>
      </c>
      <c r="B656" s="62" t="s">
        <v>254</v>
      </c>
      <c r="C656" s="56">
        <v>51</v>
      </c>
      <c r="D656" s="3">
        <v>14970</v>
      </c>
      <c r="E656" s="83"/>
      <c r="F656">
        <f>VLOOKUP(C656,'Analisi chimica IN'!C:C,1,FALSE)</f>
        <v>51</v>
      </c>
    </row>
    <row r="657" spans="1:6" x14ac:dyDescent="0.3">
      <c r="A657" s="61" t="s">
        <v>188</v>
      </c>
      <c r="B657" s="62" t="s">
        <v>254</v>
      </c>
      <c r="C657" s="56">
        <v>51</v>
      </c>
      <c r="D657" s="3">
        <v>-46140</v>
      </c>
      <c r="E657" s="83"/>
      <c r="F657">
        <f>VLOOKUP(C657,'Analisi chimica IN'!C:C,1,FALSE)</f>
        <v>51</v>
      </c>
    </row>
    <row r="658" spans="1:6" x14ac:dyDescent="0.3">
      <c r="A658" s="61" t="s">
        <v>189</v>
      </c>
      <c r="B658" s="62" t="s">
        <v>255</v>
      </c>
      <c r="C658" s="56">
        <v>11</v>
      </c>
      <c r="D658" s="3">
        <v>29530</v>
      </c>
      <c r="E658" s="83"/>
      <c r="F658">
        <f>VLOOKUP(C658,'Analisi chimica IN'!C:C,1,FALSE)</f>
        <v>11</v>
      </c>
    </row>
    <row r="659" spans="1:6" x14ac:dyDescent="0.3">
      <c r="A659" s="61" t="s">
        <v>190</v>
      </c>
      <c r="B659" s="62" t="s">
        <v>254</v>
      </c>
      <c r="C659" s="56">
        <v>51</v>
      </c>
      <c r="D659" s="3">
        <v>3930</v>
      </c>
      <c r="E659" s="83"/>
      <c r="F659">
        <f>VLOOKUP(C659,'Analisi chimica IN'!C:C,1,FALSE)</f>
        <v>51</v>
      </c>
    </row>
    <row r="660" spans="1:6" x14ac:dyDescent="0.3">
      <c r="A660" s="61" t="s">
        <v>191</v>
      </c>
      <c r="B660" s="62" t="s">
        <v>256</v>
      </c>
      <c r="C660" s="56">
        <v>61</v>
      </c>
      <c r="D660" s="3">
        <v>-1660</v>
      </c>
      <c r="E660" s="83"/>
      <c r="F660">
        <f>VLOOKUP(C660,'Analisi chimica IN'!C:C,1,FALSE)</f>
        <v>61</v>
      </c>
    </row>
    <row r="661" spans="1:6" x14ac:dyDescent="0.3">
      <c r="A661" s="61" t="s">
        <v>192</v>
      </c>
      <c r="B661" s="62" t="s">
        <v>257</v>
      </c>
      <c r="C661" s="56">
        <v>57</v>
      </c>
      <c r="D661" s="3">
        <v>-740</v>
      </c>
      <c r="E661" s="83"/>
      <c r="F661">
        <f>VLOOKUP(C661,'Analisi chimica IN'!C:C,1,FALSE)</f>
        <v>57</v>
      </c>
    </row>
    <row r="662" spans="1:6" x14ac:dyDescent="0.3">
      <c r="A662" s="61" t="s">
        <v>193</v>
      </c>
      <c r="B662" s="62" t="s">
        <v>232</v>
      </c>
      <c r="C662" s="56">
        <v>12</v>
      </c>
      <c r="D662" s="3">
        <v>-57673</v>
      </c>
      <c r="E662" s="83"/>
      <c r="F662">
        <f>VLOOKUP(C662,'Analisi chimica IN'!C:C,1,FALSE)</f>
        <v>12</v>
      </c>
    </row>
    <row r="666" spans="1:6" x14ac:dyDescent="0.3">
      <c r="D666" s="114" t="s">
        <v>599</v>
      </c>
      <c r="E666" s="1" t="s">
        <v>706</v>
      </c>
    </row>
    <row r="667" spans="1:6" x14ac:dyDescent="0.3">
      <c r="D667" s="115">
        <v>1</v>
      </c>
      <c r="E667" s="1">
        <v>-1247382</v>
      </c>
    </row>
    <row r="668" spans="1:6" x14ac:dyDescent="0.3">
      <c r="D668" s="115">
        <v>2</v>
      </c>
      <c r="E668" s="1">
        <v>-74591287.726000011</v>
      </c>
    </row>
    <row r="669" spans="1:6" x14ac:dyDescent="0.3">
      <c r="D669" s="115">
        <v>3</v>
      </c>
      <c r="E669" s="1">
        <v>-3147927.8739999994</v>
      </c>
    </row>
    <row r="670" spans="1:6" x14ac:dyDescent="0.3">
      <c r="D670" s="115">
        <v>4</v>
      </c>
      <c r="E670" s="1">
        <v>-1607646.6</v>
      </c>
    </row>
    <row r="671" spans="1:6" x14ac:dyDescent="0.3">
      <c r="D671" s="115">
        <v>5</v>
      </c>
      <c r="E671" s="1">
        <v>-70263.5</v>
      </c>
    </row>
    <row r="672" spans="1:6" x14ac:dyDescent="0.3">
      <c r="D672" s="115">
        <v>7</v>
      </c>
      <c r="E672" s="1">
        <v>-718277.29999999993</v>
      </c>
    </row>
    <row r="673" spans="4:5" x14ac:dyDescent="0.3">
      <c r="D673" s="115">
        <v>9</v>
      </c>
      <c r="E673" s="1">
        <v>-23627</v>
      </c>
    </row>
    <row r="674" spans="4:5" x14ac:dyDescent="0.3">
      <c r="D674" s="115">
        <v>11</v>
      </c>
      <c r="E674" s="1">
        <v>-336220</v>
      </c>
    </row>
    <row r="675" spans="4:5" x14ac:dyDescent="0.3">
      <c r="D675" s="115">
        <v>12</v>
      </c>
      <c r="E675" s="1">
        <v>-41534059.339999981</v>
      </c>
    </row>
    <row r="676" spans="4:5" x14ac:dyDescent="0.3">
      <c r="D676" s="115">
        <v>13</v>
      </c>
      <c r="E676" s="1">
        <v>-2394889</v>
      </c>
    </row>
    <row r="677" spans="4:5" x14ac:dyDescent="0.3">
      <c r="D677" s="115">
        <v>14</v>
      </c>
      <c r="E677" s="1">
        <v>-1419232.3000000005</v>
      </c>
    </row>
    <row r="678" spans="4:5" x14ac:dyDescent="0.3">
      <c r="D678" s="115">
        <v>15</v>
      </c>
      <c r="E678" s="1">
        <v>-485098.60000000003</v>
      </c>
    </row>
    <row r="679" spans="4:5" x14ac:dyDescent="0.3">
      <c r="D679" s="115">
        <v>17</v>
      </c>
      <c r="E679" s="1">
        <v>-338887.1</v>
      </c>
    </row>
    <row r="680" spans="4:5" x14ac:dyDescent="0.3">
      <c r="D680" s="115">
        <v>19</v>
      </c>
      <c r="E680" s="1">
        <v>-27458.700000000004</v>
      </c>
    </row>
    <row r="681" spans="4:5" x14ac:dyDescent="0.3">
      <c r="D681" s="115">
        <v>20</v>
      </c>
      <c r="E681" s="1">
        <v>-2418290</v>
      </c>
    </row>
    <row r="682" spans="4:5" x14ac:dyDescent="0.3">
      <c r="D682" s="115">
        <v>31</v>
      </c>
      <c r="E682" s="1">
        <v>-11754277</v>
      </c>
    </row>
    <row r="683" spans="4:5" x14ac:dyDescent="0.3">
      <c r="D683" s="115">
        <v>35</v>
      </c>
      <c r="E683" s="1">
        <v>-383755</v>
      </c>
    </row>
    <row r="684" spans="4:5" x14ac:dyDescent="0.3">
      <c r="D684" s="115">
        <v>41</v>
      </c>
      <c r="E684" s="1">
        <v>-5173973</v>
      </c>
    </row>
    <row r="685" spans="4:5" x14ac:dyDescent="0.3">
      <c r="D685" s="115">
        <v>42</v>
      </c>
      <c r="E685" s="1">
        <v>-10410207</v>
      </c>
    </row>
    <row r="686" spans="4:5" x14ac:dyDescent="0.3">
      <c r="D686" s="115">
        <v>51</v>
      </c>
      <c r="E686" s="1">
        <v>-1486227</v>
      </c>
    </row>
    <row r="687" spans="4:5" x14ac:dyDescent="0.3">
      <c r="D687" s="115">
        <v>52</v>
      </c>
      <c r="E687" s="1">
        <v>-57882</v>
      </c>
    </row>
    <row r="688" spans="4:5" x14ac:dyDescent="0.3">
      <c r="D688" s="115">
        <v>56</v>
      </c>
      <c r="E688" s="1">
        <v>-2350</v>
      </c>
    </row>
    <row r="689" spans="4:5" x14ac:dyDescent="0.3">
      <c r="D689" s="115">
        <v>57</v>
      </c>
      <c r="E689" s="1">
        <v>-4442</v>
      </c>
    </row>
    <row r="690" spans="4:5" x14ac:dyDescent="0.3">
      <c r="D690" s="115">
        <v>60</v>
      </c>
      <c r="E690" s="1">
        <v>-12205</v>
      </c>
    </row>
    <row r="691" spans="4:5" x14ac:dyDescent="0.3">
      <c r="D691" s="115">
        <v>61</v>
      </c>
      <c r="E691" s="1">
        <v>-24327</v>
      </c>
    </row>
    <row r="692" spans="4:5" x14ac:dyDescent="0.3">
      <c r="D692" s="115">
        <v>62</v>
      </c>
      <c r="E692" s="1">
        <v>-213</v>
      </c>
    </row>
    <row r="693" spans="4:5" x14ac:dyDescent="0.3">
      <c r="D693" s="115">
        <v>71</v>
      </c>
      <c r="E693" s="1">
        <v>-6395.5</v>
      </c>
    </row>
    <row r="694" spans="4:5" x14ac:dyDescent="0.3">
      <c r="D694" s="115">
        <v>72</v>
      </c>
      <c r="E694" s="1">
        <v>-10843</v>
      </c>
    </row>
    <row r="695" spans="4:5" x14ac:dyDescent="0.3">
      <c r="D695" s="115" t="s">
        <v>703</v>
      </c>
      <c r="E695" s="1"/>
    </row>
    <row r="696" spans="4:5" x14ac:dyDescent="0.3">
      <c r="D696" s="115" t="s">
        <v>600</v>
      </c>
      <c r="E696" s="1">
        <v>-159687643.53999996</v>
      </c>
    </row>
  </sheetData>
  <autoFilter ref="A1:F662" xr:uid="{A471A9CA-4D43-405B-BADD-E4F46F563F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E29C-90E4-46E4-A3E7-5F47504C8F1F}">
  <dimension ref="A1:D183"/>
  <sheetViews>
    <sheetView workbookViewId="0">
      <selection activeCell="E18" sqref="E18"/>
    </sheetView>
  </sheetViews>
  <sheetFormatPr defaultRowHeight="14.4" x14ac:dyDescent="0.3"/>
  <cols>
    <col min="3" max="3" width="28.88671875" bestFit="1" customWidth="1"/>
  </cols>
  <sheetData>
    <row r="1" spans="1:4" x14ac:dyDescent="0.3">
      <c r="A1" s="54" t="s">
        <v>272</v>
      </c>
      <c r="B1" s="54" t="s">
        <v>0</v>
      </c>
      <c r="C1" s="54" t="s">
        <v>273</v>
      </c>
      <c r="D1" s="58" t="s">
        <v>2</v>
      </c>
    </row>
    <row r="2" spans="1:4" x14ac:dyDescent="0.3">
      <c r="A2" s="47" t="s">
        <v>77</v>
      </c>
      <c r="B2" s="47">
        <v>1</v>
      </c>
      <c r="C2" s="47" t="s">
        <v>3</v>
      </c>
      <c r="D2" s="122">
        <v>0</v>
      </c>
    </row>
    <row r="3" spans="1:4" x14ac:dyDescent="0.3">
      <c r="A3" s="47" t="s">
        <v>77</v>
      </c>
      <c r="B3" s="47">
        <v>2</v>
      </c>
      <c r="C3" s="47" t="s">
        <v>4</v>
      </c>
      <c r="D3" s="122">
        <v>47.5</v>
      </c>
    </row>
    <row r="4" spans="1:4" x14ac:dyDescent="0.3">
      <c r="A4" s="47" t="s">
        <v>77</v>
      </c>
      <c r="B4" s="47">
        <v>12</v>
      </c>
      <c r="C4" s="47" t="s">
        <v>5</v>
      </c>
      <c r="D4" s="122">
        <v>27</v>
      </c>
    </row>
    <row r="5" spans="1:4" x14ac:dyDescent="0.3">
      <c r="A5" s="47" t="s">
        <v>77</v>
      </c>
      <c r="B5" s="47">
        <v>20</v>
      </c>
      <c r="C5" s="47" t="s">
        <v>6</v>
      </c>
      <c r="D5" s="122">
        <v>4</v>
      </c>
    </row>
    <row r="6" spans="1:4" x14ac:dyDescent="0.3">
      <c r="A6" s="47" t="s">
        <v>77</v>
      </c>
      <c r="B6" s="47">
        <v>42</v>
      </c>
      <c r="C6" s="47" t="s">
        <v>7</v>
      </c>
      <c r="D6" s="122">
        <v>15</v>
      </c>
    </row>
    <row r="7" spans="1:4" x14ac:dyDescent="0.3">
      <c r="A7" s="47" t="s">
        <v>77</v>
      </c>
      <c r="B7" s="47">
        <v>31</v>
      </c>
      <c r="C7" s="47" t="s">
        <v>8</v>
      </c>
      <c r="D7" s="122">
        <v>3.5</v>
      </c>
    </row>
    <row r="8" spans="1:4" x14ac:dyDescent="0.3">
      <c r="A8" s="47" t="s">
        <v>77</v>
      </c>
      <c r="B8" s="47">
        <v>35</v>
      </c>
      <c r="C8" s="47" t="s">
        <v>9</v>
      </c>
      <c r="D8" s="122">
        <v>0.5</v>
      </c>
    </row>
    <row r="9" spans="1:4" x14ac:dyDescent="0.3">
      <c r="A9" s="47" t="s">
        <v>77</v>
      </c>
      <c r="B9" s="47">
        <v>31</v>
      </c>
      <c r="C9" s="47" t="s">
        <v>8</v>
      </c>
      <c r="D9" s="122">
        <v>1.5</v>
      </c>
    </row>
    <row r="10" spans="1:4" x14ac:dyDescent="0.3">
      <c r="A10" s="47" t="s">
        <v>77</v>
      </c>
      <c r="B10" s="47">
        <v>6</v>
      </c>
      <c r="C10" s="47" t="s">
        <v>10</v>
      </c>
      <c r="D10" s="122">
        <v>0</v>
      </c>
    </row>
    <row r="11" spans="1:4" x14ac:dyDescent="0.3">
      <c r="A11" s="47" t="s">
        <v>77</v>
      </c>
      <c r="B11" s="47">
        <v>16</v>
      </c>
      <c r="C11" s="47" t="s">
        <v>11</v>
      </c>
      <c r="D11" s="122">
        <v>0</v>
      </c>
    </row>
    <row r="12" spans="1:4" x14ac:dyDescent="0.3">
      <c r="A12" s="47" t="s">
        <v>77</v>
      </c>
      <c r="B12" s="47">
        <v>41</v>
      </c>
      <c r="C12" s="47" t="s">
        <v>12</v>
      </c>
      <c r="D12" s="122">
        <v>1</v>
      </c>
    </row>
    <row r="13" spans="1:4" x14ac:dyDescent="0.3">
      <c r="A13" s="47" t="s">
        <v>77</v>
      </c>
      <c r="B13" s="47">
        <v>99</v>
      </c>
      <c r="C13" s="47" t="s">
        <v>13</v>
      </c>
      <c r="D13" s="122"/>
    </row>
    <row r="14" spans="1:4" x14ac:dyDescent="0.3">
      <c r="A14" s="47" t="s">
        <v>77</v>
      </c>
      <c r="B14" s="47"/>
      <c r="C14" s="47" t="s">
        <v>14</v>
      </c>
      <c r="D14" s="122">
        <v>100</v>
      </c>
    </row>
    <row r="15" spans="1:4" x14ac:dyDescent="0.3">
      <c r="A15" s="47" t="s">
        <v>52</v>
      </c>
      <c r="B15" s="47">
        <v>2</v>
      </c>
      <c r="C15" s="47" t="s">
        <v>4</v>
      </c>
      <c r="D15" s="122">
        <v>45.5</v>
      </c>
    </row>
    <row r="16" spans="1:4" x14ac:dyDescent="0.3">
      <c r="A16" s="47" t="s">
        <v>52</v>
      </c>
      <c r="B16" s="47">
        <v>12</v>
      </c>
      <c r="C16" s="47" t="s">
        <v>5</v>
      </c>
      <c r="D16" s="122">
        <v>26</v>
      </c>
    </row>
    <row r="17" spans="1:4" x14ac:dyDescent="0.3">
      <c r="A17" s="47" t="s">
        <v>52</v>
      </c>
      <c r="B17" s="47">
        <v>20</v>
      </c>
      <c r="C17" s="47" t="s">
        <v>6</v>
      </c>
      <c r="D17" s="122">
        <v>12</v>
      </c>
    </row>
    <row r="18" spans="1:4" x14ac:dyDescent="0.3">
      <c r="A18" s="47" t="s">
        <v>52</v>
      </c>
      <c r="B18" s="47">
        <v>42</v>
      </c>
      <c r="C18" s="47" t="s">
        <v>7</v>
      </c>
      <c r="D18" s="122">
        <v>13.5</v>
      </c>
    </row>
    <row r="19" spans="1:4" x14ac:dyDescent="0.3">
      <c r="A19" s="47" t="s">
        <v>52</v>
      </c>
      <c r="B19" s="47">
        <v>99</v>
      </c>
      <c r="C19" s="47" t="s">
        <v>13</v>
      </c>
      <c r="D19" s="122"/>
    </row>
    <row r="20" spans="1:4" x14ac:dyDescent="0.3">
      <c r="A20" s="47" t="s">
        <v>52</v>
      </c>
      <c r="B20" s="47">
        <v>31</v>
      </c>
      <c r="C20" s="47" t="s">
        <v>8</v>
      </c>
      <c r="D20" s="122">
        <v>3</v>
      </c>
    </row>
    <row r="21" spans="1:4" x14ac:dyDescent="0.3">
      <c r="A21" s="47" t="s">
        <v>52</v>
      </c>
      <c r="B21" s="47">
        <v>99</v>
      </c>
      <c r="C21" s="47" t="s">
        <v>13</v>
      </c>
      <c r="D21" s="122"/>
    </row>
    <row r="22" spans="1:4" x14ac:dyDescent="0.3">
      <c r="A22" s="47" t="s">
        <v>52</v>
      </c>
      <c r="B22" s="47">
        <v>99</v>
      </c>
      <c r="C22" s="47" t="s">
        <v>13</v>
      </c>
      <c r="D22" s="122"/>
    </row>
    <row r="23" spans="1:4" x14ac:dyDescent="0.3">
      <c r="A23" s="47" t="s">
        <v>52</v>
      </c>
      <c r="B23" s="47">
        <v>99</v>
      </c>
      <c r="C23" s="47" t="s">
        <v>13</v>
      </c>
      <c r="D23" s="122"/>
    </row>
    <row r="24" spans="1:4" x14ac:dyDescent="0.3">
      <c r="A24" s="47" t="s">
        <v>52</v>
      </c>
      <c r="B24" s="47">
        <v>99</v>
      </c>
      <c r="C24" s="47" t="s">
        <v>13</v>
      </c>
      <c r="D24" s="122"/>
    </row>
    <row r="25" spans="1:4" x14ac:dyDescent="0.3">
      <c r="A25" s="47" t="s">
        <v>52</v>
      </c>
      <c r="B25" s="47">
        <v>99</v>
      </c>
      <c r="C25" s="47" t="s">
        <v>13</v>
      </c>
      <c r="D25" s="122"/>
    </row>
    <row r="26" spans="1:4" x14ac:dyDescent="0.3">
      <c r="A26" s="47" t="s">
        <v>52</v>
      </c>
      <c r="B26" s="47">
        <v>99</v>
      </c>
      <c r="C26" s="47" t="s">
        <v>13</v>
      </c>
      <c r="D26" s="122"/>
    </row>
    <row r="27" spans="1:4" x14ac:dyDescent="0.3">
      <c r="A27" s="47" t="s">
        <v>52</v>
      </c>
      <c r="B27" s="47"/>
      <c r="C27" s="47" t="s">
        <v>14</v>
      </c>
      <c r="D27" s="122">
        <v>100</v>
      </c>
    </row>
    <row r="28" spans="1:4" x14ac:dyDescent="0.3">
      <c r="A28" s="47" t="s">
        <v>67</v>
      </c>
      <c r="B28" s="47">
        <v>1</v>
      </c>
      <c r="C28" s="47" t="s">
        <v>3</v>
      </c>
      <c r="D28" s="122">
        <v>2.9</v>
      </c>
    </row>
    <row r="29" spans="1:4" x14ac:dyDescent="0.3">
      <c r="A29" s="47" t="s">
        <v>67</v>
      </c>
      <c r="B29" s="47">
        <v>2</v>
      </c>
      <c r="C29" s="47" t="s">
        <v>4</v>
      </c>
      <c r="D29" s="122">
        <v>48</v>
      </c>
    </row>
    <row r="30" spans="1:4" x14ac:dyDescent="0.3">
      <c r="A30" s="47" t="s">
        <v>67</v>
      </c>
      <c r="B30" s="47">
        <v>12</v>
      </c>
      <c r="C30" s="47" t="s">
        <v>5</v>
      </c>
      <c r="D30" s="122">
        <v>19.5</v>
      </c>
    </row>
    <row r="31" spans="1:4" x14ac:dyDescent="0.3">
      <c r="A31" s="47" t="s">
        <v>67</v>
      </c>
      <c r="B31" s="47">
        <v>20</v>
      </c>
      <c r="C31" s="47" t="s">
        <v>6</v>
      </c>
      <c r="D31" s="122">
        <v>10</v>
      </c>
    </row>
    <row r="32" spans="1:4" x14ac:dyDescent="0.3">
      <c r="A32" s="47" t="s">
        <v>67</v>
      </c>
      <c r="B32" s="47">
        <v>42</v>
      </c>
      <c r="C32" s="47" t="s">
        <v>7</v>
      </c>
      <c r="D32" s="122">
        <v>6.5</v>
      </c>
    </row>
    <row r="33" spans="1:4" x14ac:dyDescent="0.3">
      <c r="A33" s="47" t="s">
        <v>67</v>
      </c>
      <c r="B33" s="47">
        <v>99</v>
      </c>
      <c r="C33" s="47" t="s">
        <v>13</v>
      </c>
      <c r="D33" s="122"/>
    </row>
    <row r="34" spans="1:4" x14ac:dyDescent="0.3">
      <c r="A34" s="47" t="s">
        <v>67</v>
      </c>
      <c r="B34" s="47">
        <v>31</v>
      </c>
      <c r="C34" s="47" t="s">
        <v>8</v>
      </c>
      <c r="D34" s="122">
        <v>2.1</v>
      </c>
    </row>
    <row r="35" spans="1:4" x14ac:dyDescent="0.3">
      <c r="A35" s="47" t="s">
        <v>67</v>
      </c>
      <c r="B35" s="47">
        <v>35</v>
      </c>
      <c r="C35" s="47" t="s">
        <v>9</v>
      </c>
      <c r="D35" s="122">
        <v>8</v>
      </c>
    </row>
    <row r="36" spans="1:4" x14ac:dyDescent="0.3">
      <c r="A36" s="47" t="s">
        <v>67</v>
      </c>
      <c r="B36" s="47">
        <v>43</v>
      </c>
      <c r="C36" s="47" t="s">
        <v>15</v>
      </c>
      <c r="D36" s="122">
        <v>3</v>
      </c>
    </row>
    <row r="37" spans="1:4" x14ac:dyDescent="0.3">
      <c r="A37" s="47" t="s">
        <v>67</v>
      </c>
      <c r="B37" s="47">
        <v>99</v>
      </c>
      <c r="C37" s="47" t="s">
        <v>13</v>
      </c>
      <c r="D37" s="122"/>
    </row>
    <row r="38" spans="1:4" x14ac:dyDescent="0.3">
      <c r="A38" s="47" t="s">
        <v>67</v>
      </c>
      <c r="B38" s="47">
        <v>99</v>
      </c>
      <c r="C38" s="47" t="s">
        <v>13</v>
      </c>
      <c r="D38" s="122"/>
    </row>
    <row r="39" spans="1:4" x14ac:dyDescent="0.3">
      <c r="A39" s="47" t="s">
        <v>67</v>
      </c>
      <c r="B39" s="47">
        <v>99</v>
      </c>
      <c r="C39" s="47" t="s">
        <v>13</v>
      </c>
      <c r="D39" s="122"/>
    </row>
    <row r="40" spans="1:4" x14ac:dyDescent="0.3">
      <c r="A40" s="47" t="s">
        <v>67</v>
      </c>
      <c r="B40" s="47"/>
      <c r="C40" s="47" t="s">
        <v>14</v>
      </c>
      <c r="D40" s="122">
        <v>100</v>
      </c>
    </row>
    <row r="41" spans="1:4" x14ac:dyDescent="0.3">
      <c r="A41" s="47" t="s">
        <v>72</v>
      </c>
      <c r="B41" s="47">
        <v>3</v>
      </c>
      <c r="C41" s="47" t="s">
        <v>16</v>
      </c>
      <c r="D41" s="122">
        <v>37.75</v>
      </c>
    </row>
    <row r="42" spans="1:4" x14ac:dyDescent="0.3">
      <c r="A42" s="47" t="s">
        <v>72</v>
      </c>
      <c r="B42" s="47">
        <v>2</v>
      </c>
      <c r="C42" s="47" t="s">
        <v>4</v>
      </c>
      <c r="D42" s="122">
        <v>3</v>
      </c>
    </row>
    <row r="43" spans="1:4" x14ac:dyDescent="0.3">
      <c r="A43" s="47" t="s">
        <v>72</v>
      </c>
      <c r="B43" s="47">
        <v>13</v>
      </c>
      <c r="C43" s="47" t="s">
        <v>17</v>
      </c>
      <c r="D43" s="122">
        <v>30.3</v>
      </c>
    </row>
    <row r="44" spans="1:4" x14ac:dyDescent="0.3">
      <c r="A44" s="47" t="s">
        <v>72</v>
      </c>
      <c r="B44" s="47">
        <v>12</v>
      </c>
      <c r="C44" s="47" t="s">
        <v>5</v>
      </c>
      <c r="D44" s="122">
        <v>3</v>
      </c>
    </row>
    <row r="45" spans="1:4" x14ac:dyDescent="0.3">
      <c r="A45" s="47" t="s">
        <v>72</v>
      </c>
      <c r="B45" s="47">
        <v>99</v>
      </c>
      <c r="C45" s="47" t="s">
        <v>13</v>
      </c>
      <c r="D45" s="122"/>
    </row>
    <row r="46" spans="1:4" x14ac:dyDescent="0.3">
      <c r="A46" s="47" t="s">
        <v>72</v>
      </c>
      <c r="B46" s="47">
        <v>41</v>
      </c>
      <c r="C46" s="47" t="s">
        <v>12</v>
      </c>
      <c r="D46" s="122">
        <v>12.8</v>
      </c>
    </row>
    <row r="47" spans="1:4" x14ac:dyDescent="0.3">
      <c r="A47" s="47" t="s">
        <v>72</v>
      </c>
      <c r="B47" s="47">
        <v>42</v>
      </c>
      <c r="C47" s="47" t="s">
        <v>7</v>
      </c>
      <c r="D47" s="122">
        <v>4</v>
      </c>
    </row>
    <row r="48" spans="1:4" x14ac:dyDescent="0.3">
      <c r="A48" s="47" t="s">
        <v>72</v>
      </c>
      <c r="B48" s="47">
        <v>31</v>
      </c>
      <c r="C48" s="47" t="s">
        <v>8</v>
      </c>
      <c r="D48" s="122">
        <v>4.2</v>
      </c>
    </row>
    <row r="49" spans="1:4" x14ac:dyDescent="0.3">
      <c r="A49" s="47" t="s">
        <v>72</v>
      </c>
      <c r="B49" s="47">
        <v>35</v>
      </c>
      <c r="C49" s="47" t="s">
        <v>9</v>
      </c>
      <c r="D49" s="122">
        <v>4</v>
      </c>
    </row>
    <row r="50" spans="1:4" x14ac:dyDescent="0.3">
      <c r="A50" s="47" t="s">
        <v>72</v>
      </c>
      <c r="B50" s="47">
        <v>99</v>
      </c>
      <c r="C50" s="47" t="s">
        <v>13</v>
      </c>
      <c r="D50" s="122"/>
    </row>
    <row r="51" spans="1:4" x14ac:dyDescent="0.3">
      <c r="A51" s="47" t="s">
        <v>72</v>
      </c>
      <c r="B51" s="47">
        <v>99</v>
      </c>
      <c r="C51" s="47" t="s">
        <v>13</v>
      </c>
      <c r="D51" s="122"/>
    </row>
    <row r="52" spans="1:4" x14ac:dyDescent="0.3">
      <c r="A52" s="47" t="s">
        <v>72</v>
      </c>
      <c r="B52" s="47">
        <v>61</v>
      </c>
      <c r="C52" s="47" t="s">
        <v>18</v>
      </c>
      <c r="D52" s="122">
        <v>0.95</v>
      </c>
    </row>
    <row r="53" spans="1:4" x14ac:dyDescent="0.3">
      <c r="A53" s="47" t="s">
        <v>72</v>
      </c>
      <c r="B53" s="47"/>
      <c r="C53" s="47" t="s">
        <v>14</v>
      </c>
      <c r="D53" s="122">
        <v>100</v>
      </c>
    </row>
    <row r="54" spans="1:4" x14ac:dyDescent="0.3">
      <c r="A54" s="47">
        <v>14</v>
      </c>
      <c r="B54" s="47">
        <v>14</v>
      </c>
      <c r="C54" s="47" t="s">
        <v>19</v>
      </c>
      <c r="D54" s="122">
        <v>29.6</v>
      </c>
    </row>
    <row r="55" spans="1:4" x14ac:dyDescent="0.3">
      <c r="A55" s="47">
        <v>14</v>
      </c>
      <c r="B55" s="47">
        <v>4</v>
      </c>
      <c r="C55" s="47" t="s">
        <v>20</v>
      </c>
      <c r="D55" s="122">
        <v>30</v>
      </c>
    </row>
    <row r="56" spans="1:4" x14ac:dyDescent="0.3">
      <c r="A56" s="47">
        <v>14</v>
      </c>
      <c r="B56" s="47">
        <v>57</v>
      </c>
      <c r="C56" s="47" t="s">
        <v>21</v>
      </c>
      <c r="D56" s="122">
        <v>0</v>
      </c>
    </row>
    <row r="57" spans="1:4" x14ac:dyDescent="0.3">
      <c r="A57" s="47">
        <v>14</v>
      </c>
      <c r="B57" s="47">
        <v>41</v>
      </c>
      <c r="C57" s="47" t="s">
        <v>12</v>
      </c>
      <c r="D57" s="122">
        <v>19.7</v>
      </c>
    </row>
    <row r="58" spans="1:4" x14ac:dyDescent="0.3">
      <c r="A58" s="47">
        <v>14</v>
      </c>
      <c r="B58" s="47">
        <v>55</v>
      </c>
      <c r="C58" s="47" t="s">
        <v>22</v>
      </c>
      <c r="D58" s="122"/>
    </row>
    <row r="59" spans="1:4" x14ac:dyDescent="0.3">
      <c r="A59" s="47">
        <v>14</v>
      </c>
      <c r="B59" s="47">
        <v>31</v>
      </c>
      <c r="C59" s="47" t="s">
        <v>8</v>
      </c>
      <c r="D59" s="122">
        <v>8.3000000000000007</v>
      </c>
    </row>
    <row r="60" spans="1:4" x14ac:dyDescent="0.3">
      <c r="A60" s="47">
        <v>14</v>
      </c>
      <c r="B60" s="47">
        <v>61</v>
      </c>
      <c r="C60" s="47" t="s">
        <v>18</v>
      </c>
      <c r="D60" s="122">
        <v>1.8</v>
      </c>
    </row>
    <row r="61" spans="1:4" x14ac:dyDescent="0.3">
      <c r="A61" s="47">
        <v>14</v>
      </c>
      <c r="B61" s="47">
        <v>43</v>
      </c>
      <c r="C61" s="47" t="s">
        <v>15</v>
      </c>
      <c r="D61" s="122"/>
    </row>
    <row r="62" spans="1:4" x14ac:dyDescent="0.3">
      <c r="A62" s="47">
        <v>14</v>
      </c>
      <c r="B62" s="47">
        <v>3</v>
      </c>
      <c r="C62" s="47" t="s">
        <v>16</v>
      </c>
      <c r="D62" s="122">
        <v>5</v>
      </c>
    </row>
    <row r="63" spans="1:4" x14ac:dyDescent="0.3">
      <c r="A63" s="47">
        <v>14</v>
      </c>
      <c r="B63" s="47">
        <v>13</v>
      </c>
      <c r="C63" s="47" t="s">
        <v>17</v>
      </c>
      <c r="D63" s="122">
        <v>2.6</v>
      </c>
    </row>
    <row r="64" spans="1:4" x14ac:dyDescent="0.3">
      <c r="A64" s="47">
        <v>14</v>
      </c>
      <c r="B64" s="47">
        <v>71</v>
      </c>
      <c r="C64" s="47" t="s">
        <v>23</v>
      </c>
      <c r="D64" s="122">
        <v>3</v>
      </c>
    </row>
    <row r="65" spans="1:4" x14ac:dyDescent="0.3">
      <c r="A65" s="47">
        <v>14</v>
      </c>
      <c r="B65" s="47">
        <v>51</v>
      </c>
      <c r="C65" s="47" t="s">
        <v>24</v>
      </c>
      <c r="D65" s="122">
        <v>1</v>
      </c>
    </row>
    <row r="66" spans="1:4" x14ac:dyDescent="0.3">
      <c r="A66" s="47">
        <v>14</v>
      </c>
      <c r="B66" s="47"/>
      <c r="C66" s="47" t="s">
        <v>14</v>
      </c>
      <c r="D66" s="122">
        <v>100.99999999999999</v>
      </c>
    </row>
    <row r="67" spans="1:4" x14ac:dyDescent="0.3">
      <c r="A67" s="47">
        <v>15</v>
      </c>
      <c r="B67" s="47">
        <v>11</v>
      </c>
      <c r="C67" s="47" t="s">
        <v>25</v>
      </c>
      <c r="D67" s="122"/>
    </row>
    <row r="68" spans="1:4" x14ac:dyDescent="0.3">
      <c r="A68" s="47">
        <v>15</v>
      </c>
      <c r="B68" s="47">
        <v>15</v>
      </c>
      <c r="C68" s="47" t="s">
        <v>26</v>
      </c>
      <c r="D68" s="122">
        <v>41.5</v>
      </c>
    </row>
    <row r="69" spans="1:4" x14ac:dyDescent="0.3">
      <c r="A69" s="47">
        <v>15</v>
      </c>
      <c r="B69" s="47">
        <v>5</v>
      </c>
      <c r="C69" s="47" t="s">
        <v>27</v>
      </c>
      <c r="D69" s="122">
        <v>50.39</v>
      </c>
    </row>
    <row r="70" spans="1:4" x14ac:dyDescent="0.3">
      <c r="A70" s="47">
        <v>15</v>
      </c>
      <c r="B70" s="47">
        <v>52</v>
      </c>
      <c r="C70" s="47" t="s">
        <v>28</v>
      </c>
      <c r="D70" s="122"/>
    </row>
    <row r="71" spans="1:4" x14ac:dyDescent="0.3">
      <c r="A71" s="47">
        <v>15</v>
      </c>
      <c r="B71" s="47">
        <v>41</v>
      </c>
      <c r="C71" s="47" t="s">
        <v>12</v>
      </c>
      <c r="D71" s="122">
        <v>3.6</v>
      </c>
    </row>
    <row r="72" spans="1:4" x14ac:dyDescent="0.3">
      <c r="A72" s="47">
        <v>15</v>
      </c>
      <c r="B72" s="47">
        <v>35</v>
      </c>
      <c r="C72" s="47" t="s">
        <v>9</v>
      </c>
      <c r="D72" s="122">
        <v>0.6</v>
      </c>
    </row>
    <row r="73" spans="1:4" x14ac:dyDescent="0.3">
      <c r="A73" s="47">
        <v>15</v>
      </c>
      <c r="B73" s="47">
        <v>31</v>
      </c>
      <c r="C73" s="47" t="s">
        <v>8</v>
      </c>
      <c r="D73" s="122">
        <v>0.8</v>
      </c>
    </row>
    <row r="74" spans="1:4" x14ac:dyDescent="0.3">
      <c r="A74" s="47">
        <v>15</v>
      </c>
      <c r="B74" s="47">
        <v>63</v>
      </c>
      <c r="C74" s="47" t="s">
        <v>29</v>
      </c>
      <c r="D74" s="122"/>
    </row>
    <row r="75" spans="1:4" x14ac:dyDescent="0.3">
      <c r="A75" s="47">
        <v>15</v>
      </c>
      <c r="B75" s="47">
        <v>13</v>
      </c>
      <c r="C75" s="47" t="s">
        <v>17</v>
      </c>
      <c r="D75" s="122">
        <v>1.5</v>
      </c>
    </row>
    <row r="76" spans="1:4" x14ac:dyDescent="0.3">
      <c r="A76" s="47">
        <v>15</v>
      </c>
      <c r="B76" s="47">
        <v>61</v>
      </c>
      <c r="C76" s="47" t="s">
        <v>18</v>
      </c>
      <c r="D76" s="122">
        <v>0.11</v>
      </c>
    </row>
    <row r="77" spans="1:4" x14ac:dyDescent="0.3">
      <c r="A77" s="47">
        <v>15</v>
      </c>
      <c r="B77" s="47">
        <v>71</v>
      </c>
      <c r="C77" s="47" t="s">
        <v>23</v>
      </c>
      <c r="D77" s="122">
        <v>0.7</v>
      </c>
    </row>
    <row r="78" spans="1:4" x14ac:dyDescent="0.3">
      <c r="A78" s="47">
        <v>15</v>
      </c>
      <c r="B78" s="47">
        <v>72</v>
      </c>
      <c r="C78" s="47" t="s">
        <v>30</v>
      </c>
      <c r="D78" s="122">
        <v>0.8</v>
      </c>
    </row>
    <row r="79" spans="1:4" x14ac:dyDescent="0.3">
      <c r="A79" s="47">
        <v>15</v>
      </c>
      <c r="B79" s="47"/>
      <c r="C79" s="47" t="s">
        <v>14</v>
      </c>
      <c r="D79" s="122">
        <v>99.999999999999986</v>
      </c>
    </row>
    <row r="80" spans="1:4" x14ac:dyDescent="0.3">
      <c r="A80" s="47">
        <v>18</v>
      </c>
      <c r="B80" s="47">
        <v>3</v>
      </c>
      <c r="C80" s="47" t="s">
        <v>16</v>
      </c>
      <c r="D80" s="122"/>
    </row>
    <row r="81" spans="1:4" x14ac:dyDescent="0.3">
      <c r="A81" s="47">
        <v>18</v>
      </c>
      <c r="B81" s="47">
        <v>13</v>
      </c>
      <c r="C81" s="47" t="s">
        <v>17</v>
      </c>
      <c r="D81" s="122"/>
    </row>
    <row r="82" spans="1:4" x14ac:dyDescent="0.3">
      <c r="A82" s="47">
        <v>18</v>
      </c>
      <c r="B82" s="47">
        <v>14</v>
      </c>
      <c r="C82" s="47" t="s">
        <v>19</v>
      </c>
      <c r="D82" s="122">
        <v>53</v>
      </c>
    </row>
    <row r="83" spans="1:4" x14ac:dyDescent="0.3">
      <c r="A83" s="47">
        <v>18</v>
      </c>
      <c r="B83" s="47">
        <v>11</v>
      </c>
      <c r="C83" s="47" t="s">
        <v>25</v>
      </c>
      <c r="D83" s="122"/>
    </row>
    <row r="84" spans="1:4" x14ac:dyDescent="0.3">
      <c r="A84" s="47">
        <v>18</v>
      </c>
      <c r="B84" s="47">
        <v>2</v>
      </c>
      <c r="C84" s="47" t="s">
        <v>4</v>
      </c>
      <c r="D84" s="122"/>
    </row>
    <row r="85" spans="1:4" x14ac:dyDescent="0.3">
      <c r="A85" s="47">
        <v>18</v>
      </c>
      <c r="B85" s="47">
        <v>62</v>
      </c>
      <c r="C85" s="47" t="s">
        <v>31</v>
      </c>
      <c r="D85" s="122"/>
    </row>
    <row r="86" spans="1:4" x14ac:dyDescent="0.3">
      <c r="A86" s="47">
        <v>18</v>
      </c>
      <c r="B86" s="47">
        <v>56</v>
      </c>
      <c r="C86" s="47" t="s">
        <v>32</v>
      </c>
      <c r="D86" s="122">
        <v>0.3</v>
      </c>
    </row>
    <row r="87" spans="1:4" x14ac:dyDescent="0.3">
      <c r="A87" s="47">
        <v>18</v>
      </c>
      <c r="B87" s="47">
        <v>31</v>
      </c>
      <c r="C87" s="47" t="s">
        <v>8</v>
      </c>
      <c r="D87" s="122">
        <v>9.5</v>
      </c>
    </row>
    <row r="88" spans="1:4" x14ac:dyDescent="0.3">
      <c r="A88" s="47">
        <v>18</v>
      </c>
      <c r="B88" s="47">
        <v>41</v>
      </c>
      <c r="C88" s="47" t="s">
        <v>12</v>
      </c>
      <c r="D88" s="122">
        <v>36.5</v>
      </c>
    </row>
    <row r="89" spans="1:4" x14ac:dyDescent="0.3">
      <c r="A89" s="47">
        <v>18</v>
      </c>
      <c r="B89" s="47">
        <v>63</v>
      </c>
      <c r="C89" s="47" t="s">
        <v>29</v>
      </c>
      <c r="D89" s="122"/>
    </row>
    <row r="90" spans="1:4" x14ac:dyDescent="0.3">
      <c r="A90" s="47">
        <v>18</v>
      </c>
      <c r="B90" s="47">
        <v>35</v>
      </c>
      <c r="C90" s="47" t="s">
        <v>9</v>
      </c>
      <c r="D90" s="122">
        <v>0.7</v>
      </c>
    </row>
    <row r="91" spans="1:4" x14ac:dyDescent="0.3">
      <c r="A91" s="47">
        <v>18</v>
      </c>
      <c r="B91" s="47">
        <v>99</v>
      </c>
      <c r="C91" s="47" t="s">
        <v>13</v>
      </c>
      <c r="D91" s="122"/>
    </row>
    <row r="92" spans="1:4" x14ac:dyDescent="0.3">
      <c r="A92" s="47">
        <v>18</v>
      </c>
      <c r="B92" s="47"/>
      <c r="C92" s="47" t="s">
        <v>14</v>
      </c>
      <c r="D92" s="122">
        <v>100</v>
      </c>
    </row>
    <row r="93" spans="1:4" x14ac:dyDescent="0.3">
      <c r="A93" s="47">
        <v>19</v>
      </c>
      <c r="B93" s="47">
        <v>17</v>
      </c>
      <c r="C93" s="47" t="s">
        <v>33</v>
      </c>
      <c r="D93" s="122">
        <v>37.6</v>
      </c>
    </row>
    <row r="94" spans="1:4" x14ac:dyDescent="0.3">
      <c r="A94" s="47">
        <v>19</v>
      </c>
      <c r="B94" s="47">
        <v>7</v>
      </c>
      <c r="C94" s="47" t="s">
        <v>34</v>
      </c>
      <c r="D94" s="122">
        <v>37.6</v>
      </c>
    </row>
    <row r="95" spans="1:4" x14ac:dyDescent="0.3">
      <c r="A95" s="47">
        <v>19</v>
      </c>
      <c r="B95" s="47">
        <v>35</v>
      </c>
      <c r="C95" s="47" t="s">
        <v>9</v>
      </c>
      <c r="D95" s="122">
        <v>0.5</v>
      </c>
    </row>
    <row r="96" spans="1:4" x14ac:dyDescent="0.3">
      <c r="A96" s="47">
        <v>19</v>
      </c>
      <c r="B96" s="47">
        <v>61</v>
      </c>
      <c r="C96" s="47" t="s">
        <v>18</v>
      </c>
      <c r="D96" s="122">
        <v>0.19</v>
      </c>
    </row>
    <row r="97" spans="1:4" x14ac:dyDescent="0.3">
      <c r="A97" s="47">
        <v>19</v>
      </c>
      <c r="B97" s="47">
        <v>59</v>
      </c>
      <c r="C97" s="47" t="s">
        <v>35</v>
      </c>
      <c r="D97" s="122">
        <v>0</v>
      </c>
    </row>
    <row r="98" spans="1:4" x14ac:dyDescent="0.3">
      <c r="A98" s="47">
        <v>19</v>
      </c>
      <c r="B98" s="47">
        <v>62</v>
      </c>
      <c r="C98" s="47" t="s">
        <v>31</v>
      </c>
      <c r="D98" s="122">
        <v>0.05</v>
      </c>
    </row>
    <row r="99" spans="1:4" x14ac:dyDescent="0.3">
      <c r="A99" s="47">
        <v>19</v>
      </c>
      <c r="B99" s="47">
        <v>57</v>
      </c>
      <c r="C99" s="47" t="s">
        <v>21</v>
      </c>
      <c r="D99" s="122">
        <v>0.1</v>
      </c>
    </row>
    <row r="100" spans="1:4" x14ac:dyDescent="0.3">
      <c r="A100" s="47">
        <v>19</v>
      </c>
      <c r="B100" s="47">
        <v>31</v>
      </c>
      <c r="C100" s="47" t="s">
        <v>8</v>
      </c>
      <c r="D100" s="122">
        <v>1.9</v>
      </c>
    </row>
    <row r="101" spans="1:4" x14ac:dyDescent="0.3">
      <c r="A101" s="47">
        <v>19</v>
      </c>
      <c r="B101" s="47">
        <v>60</v>
      </c>
      <c r="C101" s="47" t="s">
        <v>36</v>
      </c>
      <c r="D101" s="122">
        <v>0.31</v>
      </c>
    </row>
    <row r="102" spans="1:4" x14ac:dyDescent="0.3">
      <c r="A102" s="47">
        <v>19</v>
      </c>
      <c r="B102" s="47">
        <v>41</v>
      </c>
      <c r="C102" s="47" t="s">
        <v>12</v>
      </c>
      <c r="D102" s="122">
        <v>8</v>
      </c>
    </row>
    <row r="103" spans="1:4" x14ac:dyDescent="0.3">
      <c r="A103" s="47">
        <v>19</v>
      </c>
      <c r="B103" s="47">
        <v>14</v>
      </c>
      <c r="C103" s="47" t="s">
        <v>19</v>
      </c>
      <c r="D103" s="122">
        <v>13.75</v>
      </c>
    </row>
    <row r="104" spans="1:4" x14ac:dyDescent="0.3">
      <c r="A104" s="47">
        <v>19</v>
      </c>
      <c r="B104" s="47">
        <v>72</v>
      </c>
      <c r="C104" s="47" t="s">
        <v>30</v>
      </c>
      <c r="D104" s="122">
        <v>0</v>
      </c>
    </row>
    <row r="105" spans="1:4" x14ac:dyDescent="0.3">
      <c r="A105" s="47">
        <v>19</v>
      </c>
      <c r="B105" s="47"/>
      <c r="C105" s="47" t="s">
        <v>14</v>
      </c>
      <c r="D105" s="122">
        <v>100</v>
      </c>
    </row>
    <row r="106" spans="1:4" x14ac:dyDescent="0.3">
      <c r="A106" s="47">
        <v>23</v>
      </c>
      <c r="B106" s="47">
        <v>4</v>
      </c>
      <c r="C106" s="47" t="s">
        <v>20</v>
      </c>
      <c r="D106" s="122">
        <v>14.7</v>
      </c>
    </row>
    <row r="107" spans="1:4" x14ac:dyDescent="0.3">
      <c r="A107" s="47">
        <v>23</v>
      </c>
      <c r="B107" s="47">
        <v>52</v>
      </c>
      <c r="C107" s="47" t="s">
        <v>28</v>
      </c>
      <c r="D107" s="122"/>
    </row>
    <row r="108" spans="1:4" x14ac:dyDescent="0.3">
      <c r="A108" s="47">
        <v>23</v>
      </c>
      <c r="B108" s="47">
        <v>14</v>
      </c>
      <c r="C108" s="47" t="s">
        <v>19</v>
      </c>
      <c r="D108" s="122">
        <v>6</v>
      </c>
    </row>
    <row r="109" spans="1:4" x14ac:dyDescent="0.3">
      <c r="A109" s="47">
        <v>23</v>
      </c>
      <c r="B109" s="47">
        <v>11</v>
      </c>
      <c r="C109" s="47" t="s">
        <v>25</v>
      </c>
      <c r="D109" s="122">
        <v>12</v>
      </c>
    </row>
    <row r="110" spans="1:4" x14ac:dyDescent="0.3">
      <c r="A110" s="47">
        <v>23</v>
      </c>
      <c r="B110" s="47">
        <v>42</v>
      </c>
      <c r="C110" s="47" t="s">
        <v>7</v>
      </c>
      <c r="D110" s="122"/>
    </row>
    <row r="111" spans="1:4" x14ac:dyDescent="0.3">
      <c r="A111" s="47">
        <v>23</v>
      </c>
      <c r="B111" s="47">
        <v>62</v>
      </c>
      <c r="C111" s="47" t="s">
        <v>31</v>
      </c>
      <c r="D111" s="122"/>
    </row>
    <row r="112" spans="1:4" x14ac:dyDescent="0.3">
      <c r="A112" s="47">
        <v>23</v>
      </c>
      <c r="B112" s="47">
        <v>71</v>
      </c>
      <c r="C112" s="47" t="s">
        <v>23</v>
      </c>
      <c r="D112" s="122">
        <v>9</v>
      </c>
    </row>
    <row r="113" spans="1:4" x14ac:dyDescent="0.3">
      <c r="A113" s="47">
        <v>23</v>
      </c>
      <c r="B113" s="47">
        <v>31</v>
      </c>
      <c r="C113" s="47" t="s">
        <v>8</v>
      </c>
      <c r="D113" s="122">
        <v>3.2</v>
      </c>
    </row>
    <row r="114" spans="1:4" x14ac:dyDescent="0.3">
      <c r="A114" s="47">
        <v>23</v>
      </c>
      <c r="B114" s="47">
        <v>3</v>
      </c>
      <c r="C114" s="47" t="s">
        <v>16</v>
      </c>
      <c r="D114" s="122"/>
    </row>
    <row r="115" spans="1:4" x14ac:dyDescent="0.3">
      <c r="A115" s="47">
        <v>23</v>
      </c>
      <c r="B115" s="47">
        <v>6</v>
      </c>
      <c r="C115" s="47" t="s">
        <v>10</v>
      </c>
      <c r="D115" s="122">
        <v>8.6</v>
      </c>
    </row>
    <row r="116" spans="1:4" x14ac:dyDescent="0.3">
      <c r="A116" s="47">
        <v>23</v>
      </c>
      <c r="B116" s="47">
        <v>16</v>
      </c>
      <c r="C116" s="47" t="s">
        <v>11</v>
      </c>
      <c r="D116" s="122">
        <v>9</v>
      </c>
    </row>
    <row r="117" spans="1:4" x14ac:dyDescent="0.3">
      <c r="A117" s="47">
        <v>23</v>
      </c>
      <c r="B117" s="47">
        <v>41</v>
      </c>
      <c r="C117" s="47" t="s">
        <v>12</v>
      </c>
      <c r="D117" s="122">
        <v>37.5</v>
      </c>
    </row>
    <row r="118" spans="1:4" x14ac:dyDescent="0.3">
      <c r="A118" s="47">
        <v>23</v>
      </c>
      <c r="B118" s="47"/>
      <c r="C118" s="47" t="s">
        <v>14</v>
      </c>
      <c r="D118" s="122">
        <v>100</v>
      </c>
    </row>
    <row r="119" spans="1:4" x14ac:dyDescent="0.3">
      <c r="A119" s="47">
        <v>24</v>
      </c>
      <c r="B119" s="47">
        <v>18</v>
      </c>
      <c r="C119" s="47" t="s">
        <v>37</v>
      </c>
      <c r="D119" s="122">
        <v>26</v>
      </c>
    </row>
    <row r="120" spans="1:4" x14ac:dyDescent="0.3">
      <c r="A120" s="47">
        <v>24</v>
      </c>
      <c r="B120" s="47">
        <v>8</v>
      </c>
      <c r="C120" s="47" t="s">
        <v>38</v>
      </c>
      <c r="D120" s="122">
        <v>3</v>
      </c>
    </row>
    <row r="121" spans="1:4" x14ac:dyDescent="0.3">
      <c r="A121" s="47">
        <v>24</v>
      </c>
      <c r="B121" s="47">
        <v>14</v>
      </c>
      <c r="C121" s="47" t="s">
        <v>19</v>
      </c>
      <c r="D121" s="122">
        <v>22</v>
      </c>
    </row>
    <row r="122" spans="1:4" x14ac:dyDescent="0.3">
      <c r="A122" s="47">
        <v>24</v>
      </c>
      <c r="B122" s="47">
        <v>11</v>
      </c>
      <c r="C122" s="47" t="s">
        <v>25</v>
      </c>
      <c r="D122" s="122"/>
    </row>
    <row r="123" spans="1:4" x14ac:dyDescent="0.3">
      <c r="A123" s="47">
        <v>24</v>
      </c>
      <c r="B123" s="47">
        <v>41</v>
      </c>
      <c r="C123" s="47" t="s">
        <v>12</v>
      </c>
      <c r="D123" s="122">
        <v>13</v>
      </c>
    </row>
    <row r="124" spans="1:4" x14ac:dyDescent="0.3">
      <c r="A124" s="47">
        <v>24</v>
      </c>
      <c r="B124" s="47">
        <v>72</v>
      </c>
      <c r="C124" s="47" t="s">
        <v>30</v>
      </c>
      <c r="D124" s="122">
        <v>5</v>
      </c>
    </row>
    <row r="125" spans="1:4" x14ac:dyDescent="0.3">
      <c r="A125" s="47">
        <v>24</v>
      </c>
      <c r="B125" s="47">
        <v>59</v>
      </c>
      <c r="C125" s="47" t="s">
        <v>35</v>
      </c>
      <c r="D125" s="122">
        <v>1E-4</v>
      </c>
    </row>
    <row r="126" spans="1:4" x14ac:dyDescent="0.3">
      <c r="A126" s="47">
        <v>24</v>
      </c>
      <c r="B126" s="47">
        <v>31</v>
      </c>
      <c r="C126" s="47" t="s">
        <v>8</v>
      </c>
      <c r="D126" s="122">
        <v>7</v>
      </c>
    </row>
    <row r="127" spans="1:4" x14ac:dyDescent="0.3">
      <c r="A127" s="47">
        <v>24</v>
      </c>
      <c r="B127" s="47">
        <v>12</v>
      </c>
      <c r="C127" s="47" t="s">
        <v>5</v>
      </c>
      <c r="D127" s="122">
        <v>0</v>
      </c>
    </row>
    <row r="128" spans="1:4" x14ac:dyDescent="0.3">
      <c r="A128" s="47">
        <v>24</v>
      </c>
      <c r="B128" s="47">
        <v>60</v>
      </c>
      <c r="C128" s="47" t="s">
        <v>36</v>
      </c>
      <c r="D128" s="122">
        <v>4</v>
      </c>
    </row>
    <row r="129" spans="1:4" x14ac:dyDescent="0.3">
      <c r="A129" s="47">
        <v>24</v>
      </c>
      <c r="B129" s="47">
        <v>43</v>
      </c>
      <c r="C129" s="47" t="s">
        <v>15</v>
      </c>
      <c r="D129" s="122">
        <v>20</v>
      </c>
    </row>
    <row r="130" spans="1:4" x14ac:dyDescent="0.3">
      <c r="A130" s="47">
        <v>24</v>
      </c>
      <c r="B130" s="47">
        <v>99</v>
      </c>
      <c r="C130" s="47" t="s">
        <v>13</v>
      </c>
      <c r="D130" s="122"/>
    </row>
    <row r="131" spans="1:4" x14ac:dyDescent="0.3">
      <c r="A131" s="47">
        <v>24</v>
      </c>
      <c r="B131" s="47"/>
      <c r="C131" s="47" t="s">
        <v>14</v>
      </c>
      <c r="D131" s="122">
        <v>100.0001</v>
      </c>
    </row>
    <row r="132" spans="1:4" x14ac:dyDescent="0.3">
      <c r="A132" s="47">
        <v>25</v>
      </c>
      <c r="B132" s="47">
        <v>55</v>
      </c>
      <c r="C132" s="47" t="s">
        <v>22</v>
      </c>
      <c r="D132" s="122">
        <v>0.1</v>
      </c>
    </row>
    <row r="133" spans="1:4" x14ac:dyDescent="0.3">
      <c r="A133" s="47">
        <v>25</v>
      </c>
      <c r="B133" s="47">
        <v>2</v>
      </c>
      <c r="C133" s="47" t="s">
        <v>4</v>
      </c>
      <c r="D133" s="122">
        <v>4.5999999999999996</v>
      </c>
    </row>
    <row r="134" spans="1:4" x14ac:dyDescent="0.3">
      <c r="A134" s="47">
        <v>25</v>
      </c>
      <c r="B134" s="47">
        <v>12</v>
      </c>
      <c r="C134" s="47" t="s">
        <v>5</v>
      </c>
      <c r="D134" s="122">
        <v>19.100000000000001</v>
      </c>
    </row>
    <row r="135" spans="1:4" x14ac:dyDescent="0.3">
      <c r="A135" s="47">
        <v>25</v>
      </c>
      <c r="B135" s="47">
        <v>42</v>
      </c>
      <c r="C135" s="47" t="s">
        <v>7</v>
      </c>
      <c r="D135" s="122">
        <v>9</v>
      </c>
    </row>
    <row r="136" spans="1:4" x14ac:dyDescent="0.3">
      <c r="A136" s="47">
        <v>25</v>
      </c>
      <c r="B136" s="47">
        <v>35</v>
      </c>
      <c r="C136" s="47" t="s">
        <v>9</v>
      </c>
      <c r="D136" s="122">
        <v>3</v>
      </c>
    </row>
    <row r="137" spans="1:4" x14ac:dyDescent="0.3">
      <c r="A137" s="47">
        <v>25</v>
      </c>
      <c r="B137" s="47">
        <v>41</v>
      </c>
      <c r="C137" s="47" t="s">
        <v>12</v>
      </c>
      <c r="D137" s="122">
        <v>34.5</v>
      </c>
    </row>
    <row r="138" spans="1:4" x14ac:dyDescent="0.3">
      <c r="A138" s="47">
        <v>25</v>
      </c>
      <c r="B138" s="47">
        <v>31</v>
      </c>
      <c r="C138" s="47" t="s">
        <v>8</v>
      </c>
      <c r="D138" s="122">
        <v>5.2</v>
      </c>
    </row>
    <row r="139" spans="1:4" x14ac:dyDescent="0.3">
      <c r="A139" s="47">
        <v>25</v>
      </c>
      <c r="B139" s="47">
        <v>71</v>
      </c>
      <c r="C139" s="47" t="s">
        <v>23</v>
      </c>
      <c r="D139" s="122">
        <v>18</v>
      </c>
    </row>
    <row r="140" spans="1:4" x14ac:dyDescent="0.3">
      <c r="A140" s="47">
        <v>25</v>
      </c>
      <c r="B140" s="47">
        <v>6</v>
      </c>
      <c r="C140" s="47" t="s">
        <v>10</v>
      </c>
      <c r="D140" s="122"/>
    </row>
    <row r="141" spans="1:4" x14ac:dyDescent="0.3">
      <c r="A141" s="47">
        <v>25</v>
      </c>
      <c r="B141" s="47">
        <v>16</v>
      </c>
      <c r="C141" s="47" t="s">
        <v>11</v>
      </c>
      <c r="D141" s="122"/>
    </row>
    <row r="142" spans="1:4" x14ac:dyDescent="0.3">
      <c r="A142" s="47">
        <v>25</v>
      </c>
      <c r="B142" s="47">
        <v>11</v>
      </c>
      <c r="C142" s="47" t="s">
        <v>25</v>
      </c>
      <c r="D142" s="122">
        <v>6.5</v>
      </c>
    </row>
    <row r="143" spans="1:4" x14ac:dyDescent="0.3">
      <c r="A143" s="47">
        <v>25</v>
      </c>
      <c r="B143" s="47">
        <v>99</v>
      </c>
      <c r="C143" s="47" t="s">
        <v>13</v>
      </c>
      <c r="D143" s="122"/>
    </row>
    <row r="144" spans="1:4" x14ac:dyDescent="0.3">
      <c r="A144" s="47">
        <v>25</v>
      </c>
      <c r="B144" s="47"/>
      <c r="C144" s="47" t="s">
        <v>14</v>
      </c>
      <c r="D144" s="122">
        <v>100</v>
      </c>
    </row>
    <row r="145" spans="1:4" x14ac:dyDescent="0.3">
      <c r="A145" s="47">
        <v>28</v>
      </c>
      <c r="B145" s="47">
        <v>4</v>
      </c>
      <c r="C145" s="47" t="s">
        <v>20</v>
      </c>
      <c r="D145" s="122">
        <v>40</v>
      </c>
    </row>
    <row r="146" spans="1:4" x14ac:dyDescent="0.3">
      <c r="A146" s="47">
        <v>28</v>
      </c>
      <c r="B146" s="47">
        <v>52</v>
      </c>
      <c r="C146" s="47" t="s">
        <v>28</v>
      </c>
      <c r="D146" s="122">
        <v>2.6</v>
      </c>
    </row>
    <row r="147" spans="1:4" x14ac:dyDescent="0.3">
      <c r="A147" s="47">
        <v>28</v>
      </c>
      <c r="B147" s="47">
        <v>14</v>
      </c>
      <c r="C147" s="47" t="s">
        <v>19</v>
      </c>
      <c r="D147" s="122">
        <v>40.119999999999997</v>
      </c>
    </row>
    <row r="148" spans="1:4" x14ac:dyDescent="0.3">
      <c r="A148" s="47">
        <v>28</v>
      </c>
      <c r="B148" s="47">
        <v>11</v>
      </c>
      <c r="C148" s="47" t="s">
        <v>25</v>
      </c>
      <c r="D148" s="122">
        <v>4.3499999999999996</v>
      </c>
    </row>
    <row r="149" spans="1:4" x14ac:dyDescent="0.3">
      <c r="A149" s="47">
        <v>28</v>
      </c>
      <c r="B149" s="47">
        <v>42</v>
      </c>
      <c r="C149" s="47" t="s">
        <v>7</v>
      </c>
      <c r="D149" s="122"/>
    </row>
    <row r="150" spans="1:4" x14ac:dyDescent="0.3">
      <c r="A150" s="47">
        <v>28</v>
      </c>
      <c r="B150" s="47">
        <v>62</v>
      </c>
      <c r="C150" s="47" t="s">
        <v>31</v>
      </c>
      <c r="D150" s="122"/>
    </row>
    <row r="151" spans="1:4" x14ac:dyDescent="0.3">
      <c r="A151" s="47">
        <v>28</v>
      </c>
      <c r="B151" s="47">
        <v>71</v>
      </c>
      <c r="C151" s="47" t="s">
        <v>23</v>
      </c>
      <c r="D151" s="122">
        <v>0.88</v>
      </c>
    </row>
    <row r="152" spans="1:4" x14ac:dyDescent="0.3">
      <c r="A152" s="47">
        <v>28</v>
      </c>
      <c r="B152" s="47">
        <v>31</v>
      </c>
      <c r="C152" s="47" t="s">
        <v>8</v>
      </c>
      <c r="D152" s="122">
        <v>2.8</v>
      </c>
    </row>
    <row r="153" spans="1:4" x14ac:dyDescent="0.3">
      <c r="A153" s="47">
        <v>28</v>
      </c>
      <c r="B153" s="47">
        <v>3</v>
      </c>
      <c r="C153" s="47" t="s">
        <v>16</v>
      </c>
      <c r="D153" s="122"/>
    </row>
    <row r="154" spans="1:4" x14ac:dyDescent="0.3">
      <c r="A154" s="47">
        <v>28</v>
      </c>
      <c r="B154" s="47">
        <v>2</v>
      </c>
      <c r="C154" s="47" t="s">
        <v>4</v>
      </c>
      <c r="D154" s="122">
        <v>0.5</v>
      </c>
    </row>
    <row r="155" spans="1:4" x14ac:dyDescent="0.3">
      <c r="A155" s="47">
        <v>28</v>
      </c>
      <c r="B155" s="47">
        <v>12</v>
      </c>
      <c r="C155" s="47" t="s">
        <v>5</v>
      </c>
      <c r="D155" s="122">
        <v>0.5</v>
      </c>
    </row>
    <row r="156" spans="1:4" x14ac:dyDescent="0.3">
      <c r="A156" s="47">
        <v>28</v>
      </c>
      <c r="B156" s="47">
        <v>41</v>
      </c>
      <c r="C156" s="47" t="s">
        <v>12</v>
      </c>
      <c r="D156" s="122">
        <v>8.25</v>
      </c>
    </row>
    <row r="157" spans="1:4" x14ac:dyDescent="0.3">
      <c r="A157" s="47">
        <v>28</v>
      </c>
      <c r="B157" s="47"/>
      <c r="C157" s="47" t="s">
        <v>14</v>
      </c>
      <c r="D157" s="122">
        <v>99.999999999999986</v>
      </c>
    </row>
    <row r="158" spans="1:4" x14ac:dyDescent="0.3">
      <c r="A158" s="47">
        <v>30</v>
      </c>
      <c r="B158" s="47">
        <v>3</v>
      </c>
      <c r="C158" s="47" t="s">
        <v>16</v>
      </c>
      <c r="D158" s="122"/>
    </row>
    <row r="159" spans="1:4" x14ac:dyDescent="0.3">
      <c r="A159" s="47">
        <v>30</v>
      </c>
      <c r="B159" s="47">
        <v>13</v>
      </c>
      <c r="C159" s="47" t="s">
        <v>17</v>
      </c>
      <c r="D159" s="122"/>
    </row>
    <row r="160" spans="1:4" x14ac:dyDescent="0.3">
      <c r="A160" s="47">
        <v>30</v>
      </c>
      <c r="B160" s="47">
        <v>14</v>
      </c>
      <c r="C160" s="47" t="s">
        <v>19</v>
      </c>
      <c r="D160" s="122"/>
    </row>
    <row r="161" spans="1:4" x14ac:dyDescent="0.3">
      <c r="A161" s="47">
        <v>30</v>
      </c>
      <c r="B161" s="47">
        <v>11</v>
      </c>
      <c r="C161" s="47" t="s">
        <v>25</v>
      </c>
      <c r="D161" s="122"/>
    </row>
    <row r="162" spans="1:4" x14ac:dyDescent="0.3">
      <c r="A162" s="47">
        <v>30</v>
      </c>
      <c r="B162" s="47">
        <v>41</v>
      </c>
      <c r="C162" s="47" t="s">
        <v>12</v>
      </c>
      <c r="D162" s="122">
        <v>70.5</v>
      </c>
    </row>
    <row r="163" spans="1:4" x14ac:dyDescent="0.3">
      <c r="A163" s="47">
        <v>30</v>
      </c>
      <c r="B163" s="47">
        <v>62</v>
      </c>
      <c r="C163" s="47" t="s">
        <v>31</v>
      </c>
      <c r="D163" s="122"/>
    </row>
    <row r="164" spans="1:4" x14ac:dyDescent="0.3">
      <c r="A164" s="47">
        <v>30</v>
      </c>
      <c r="B164" s="47">
        <v>64</v>
      </c>
      <c r="C164" s="47" t="s">
        <v>39</v>
      </c>
      <c r="D164" s="122"/>
    </row>
    <row r="165" spans="1:4" x14ac:dyDescent="0.3">
      <c r="A165" s="47">
        <v>30</v>
      </c>
      <c r="B165" s="47">
        <v>31</v>
      </c>
      <c r="C165" s="47" t="s">
        <v>8</v>
      </c>
      <c r="D165" s="122">
        <v>29.5</v>
      </c>
    </row>
    <row r="166" spans="1:4" x14ac:dyDescent="0.3">
      <c r="A166" s="47">
        <v>30</v>
      </c>
      <c r="B166" s="47">
        <v>99</v>
      </c>
      <c r="C166" s="47" t="s">
        <v>13</v>
      </c>
      <c r="D166" s="122"/>
    </row>
    <row r="167" spans="1:4" x14ac:dyDescent="0.3">
      <c r="A167" s="47">
        <v>30</v>
      </c>
      <c r="B167" s="47">
        <v>99</v>
      </c>
      <c r="C167" s="47" t="s">
        <v>13</v>
      </c>
      <c r="D167" s="122"/>
    </row>
    <row r="168" spans="1:4" x14ac:dyDescent="0.3">
      <c r="A168" s="47">
        <v>30</v>
      </c>
      <c r="B168" s="47">
        <v>99</v>
      </c>
      <c r="C168" s="47" t="s">
        <v>13</v>
      </c>
      <c r="D168" s="122"/>
    </row>
    <row r="169" spans="1:4" x14ac:dyDescent="0.3">
      <c r="A169" s="47">
        <v>30</v>
      </c>
      <c r="B169" s="47">
        <v>42</v>
      </c>
      <c r="C169" s="47" t="s">
        <v>7</v>
      </c>
      <c r="D169" s="122"/>
    </row>
    <row r="170" spans="1:4" x14ac:dyDescent="0.3">
      <c r="A170" s="47">
        <v>30</v>
      </c>
      <c r="B170" s="47"/>
      <c r="C170" s="47" t="s">
        <v>14</v>
      </c>
      <c r="D170" s="122">
        <v>100</v>
      </c>
    </row>
    <row r="171" spans="1:4" x14ac:dyDescent="0.3">
      <c r="A171" s="47">
        <v>38</v>
      </c>
      <c r="B171" s="47">
        <v>14</v>
      </c>
      <c r="C171" s="47" t="s">
        <v>19</v>
      </c>
      <c r="D171" s="122"/>
    </row>
    <row r="172" spans="1:4" x14ac:dyDescent="0.3">
      <c r="A172" s="47">
        <v>38</v>
      </c>
      <c r="B172" s="47">
        <v>9</v>
      </c>
      <c r="C172" s="47" t="s">
        <v>40</v>
      </c>
      <c r="D172" s="122">
        <v>1</v>
      </c>
    </row>
    <row r="173" spans="1:4" x14ac:dyDescent="0.3">
      <c r="A173" s="47">
        <v>38</v>
      </c>
      <c r="B173" s="47">
        <v>11</v>
      </c>
      <c r="C173" s="47" t="s">
        <v>25</v>
      </c>
      <c r="D173" s="122"/>
    </row>
    <row r="174" spans="1:4" x14ac:dyDescent="0.3">
      <c r="A174" s="47">
        <v>38</v>
      </c>
      <c r="B174" s="47">
        <v>42</v>
      </c>
      <c r="C174" s="47" t="s">
        <v>7</v>
      </c>
      <c r="D174" s="122"/>
    </row>
    <row r="175" spans="1:4" x14ac:dyDescent="0.3">
      <c r="A175" s="47">
        <v>38</v>
      </c>
      <c r="B175" s="47">
        <v>41</v>
      </c>
      <c r="C175" s="47" t="s">
        <v>12</v>
      </c>
      <c r="D175" s="122">
        <v>84.3</v>
      </c>
    </row>
    <row r="176" spans="1:4" x14ac:dyDescent="0.3">
      <c r="A176" s="47">
        <v>38</v>
      </c>
      <c r="B176" s="47">
        <v>71</v>
      </c>
      <c r="C176" s="47" t="s">
        <v>23</v>
      </c>
      <c r="D176" s="122"/>
    </row>
    <row r="177" spans="1:4" x14ac:dyDescent="0.3">
      <c r="A177" s="47">
        <v>38</v>
      </c>
      <c r="B177" s="47">
        <v>31</v>
      </c>
      <c r="C177" s="47" t="s">
        <v>8</v>
      </c>
      <c r="D177" s="122">
        <v>3.5</v>
      </c>
    </row>
    <row r="178" spans="1:4" x14ac:dyDescent="0.3">
      <c r="A178" s="47">
        <v>38</v>
      </c>
      <c r="B178" s="47">
        <v>60</v>
      </c>
      <c r="C178" s="47" t="s">
        <v>36</v>
      </c>
      <c r="D178" s="122">
        <v>10</v>
      </c>
    </row>
    <row r="179" spans="1:4" x14ac:dyDescent="0.3">
      <c r="A179" s="47">
        <v>38</v>
      </c>
      <c r="B179" s="47">
        <v>43</v>
      </c>
      <c r="C179" s="47" t="s">
        <v>15</v>
      </c>
      <c r="D179" s="122"/>
    </row>
    <row r="180" spans="1:4" x14ac:dyDescent="0.3">
      <c r="A180" s="47">
        <v>38</v>
      </c>
      <c r="B180" s="47">
        <v>56</v>
      </c>
      <c r="C180" s="47" t="s">
        <v>32</v>
      </c>
      <c r="D180" s="122">
        <v>0.2</v>
      </c>
    </row>
    <row r="181" spans="1:4" x14ac:dyDescent="0.3">
      <c r="A181" s="47">
        <v>38</v>
      </c>
      <c r="B181" s="47">
        <v>19</v>
      </c>
      <c r="C181" s="47" t="s">
        <v>41</v>
      </c>
      <c r="D181" s="122">
        <v>1</v>
      </c>
    </row>
    <row r="182" spans="1:4" x14ac:dyDescent="0.3">
      <c r="A182" s="47">
        <v>38</v>
      </c>
      <c r="B182" s="47">
        <v>4</v>
      </c>
      <c r="C182" s="47" t="s">
        <v>20</v>
      </c>
      <c r="D182" s="122"/>
    </row>
    <row r="183" spans="1:4" x14ac:dyDescent="0.3">
      <c r="A183" s="47">
        <v>38</v>
      </c>
      <c r="B183" s="47"/>
      <c r="C183" s="47" t="s">
        <v>14</v>
      </c>
      <c r="D183" s="12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ED63-B76B-428C-9E1C-E519C0DBBBCB}">
  <sheetPr>
    <tabColor rgb="FF92D050"/>
  </sheetPr>
  <dimension ref="A1:D183"/>
  <sheetViews>
    <sheetView workbookViewId="0">
      <selection activeCell="M10" sqref="M10"/>
    </sheetView>
  </sheetViews>
  <sheetFormatPr defaultRowHeight="14.4" x14ac:dyDescent="0.3"/>
  <cols>
    <col min="1" max="1" width="9.44140625" customWidth="1"/>
    <col min="2" max="2" width="8.21875" bestFit="1" customWidth="1"/>
    <col min="3" max="3" width="21.88671875" customWidth="1"/>
    <col min="4" max="4" width="11.6640625" style="9" customWidth="1"/>
  </cols>
  <sheetData>
    <row r="1" spans="1:4" x14ac:dyDescent="0.3">
      <c r="A1" s="52" t="s">
        <v>272</v>
      </c>
      <c r="B1" s="54" t="s">
        <v>0</v>
      </c>
      <c r="C1" s="54" t="s">
        <v>273</v>
      </c>
      <c r="D1" s="58" t="s">
        <v>2</v>
      </c>
    </row>
    <row r="2" spans="1:4" x14ac:dyDescent="0.3">
      <c r="A2" t="s">
        <v>77</v>
      </c>
      <c r="B2">
        <v>1</v>
      </c>
      <c r="C2" t="s">
        <v>3</v>
      </c>
      <c r="D2" s="9">
        <v>0</v>
      </c>
    </row>
    <row r="3" spans="1:4" x14ac:dyDescent="0.3">
      <c r="A3" t="s">
        <v>77</v>
      </c>
      <c r="B3">
        <v>2</v>
      </c>
      <c r="C3" t="s">
        <v>4</v>
      </c>
      <c r="D3" s="9">
        <v>41.5</v>
      </c>
    </row>
    <row r="4" spans="1:4" x14ac:dyDescent="0.3">
      <c r="A4" t="s">
        <v>77</v>
      </c>
      <c r="B4">
        <v>12</v>
      </c>
      <c r="C4" t="s">
        <v>5</v>
      </c>
      <c r="D4" s="9">
        <v>28.4</v>
      </c>
    </row>
    <row r="5" spans="1:4" x14ac:dyDescent="0.3">
      <c r="A5" t="s">
        <v>77</v>
      </c>
      <c r="B5">
        <v>20</v>
      </c>
      <c r="C5" t="s">
        <v>6</v>
      </c>
      <c r="D5" s="9">
        <v>3</v>
      </c>
    </row>
    <row r="6" spans="1:4" x14ac:dyDescent="0.3">
      <c r="A6" t="s">
        <v>77</v>
      </c>
      <c r="B6">
        <v>42</v>
      </c>
      <c r="C6" t="s">
        <v>7</v>
      </c>
      <c r="D6" s="9">
        <v>23.8</v>
      </c>
    </row>
    <row r="7" spans="1:4" x14ac:dyDescent="0.3">
      <c r="A7" t="s">
        <v>77</v>
      </c>
      <c r="B7">
        <v>31</v>
      </c>
      <c r="C7" t="s">
        <v>8</v>
      </c>
      <c r="D7" s="9">
        <v>2.2000000000000002</v>
      </c>
    </row>
    <row r="8" spans="1:4" x14ac:dyDescent="0.3">
      <c r="A8" t="s">
        <v>77</v>
      </c>
      <c r="B8">
        <v>35</v>
      </c>
      <c r="C8" t="s">
        <v>9</v>
      </c>
      <c r="D8" s="9">
        <v>1.02</v>
      </c>
    </row>
    <row r="9" spans="1:4" x14ac:dyDescent="0.3">
      <c r="A9" t="s">
        <v>77</v>
      </c>
      <c r="B9">
        <v>31</v>
      </c>
      <c r="C9" t="s">
        <v>8</v>
      </c>
      <c r="D9" s="9">
        <v>0</v>
      </c>
    </row>
    <row r="10" spans="1:4" x14ac:dyDescent="0.3">
      <c r="A10" t="s">
        <v>77</v>
      </c>
      <c r="B10">
        <v>6</v>
      </c>
      <c r="C10" t="s">
        <v>10</v>
      </c>
      <c r="D10" s="9">
        <v>0</v>
      </c>
    </row>
    <row r="11" spans="1:4" x14ac:dyDescent="0.3">
      <c r="A11" t="s">
        <v>77</v>
      </c>
      <c r="B11">
        <v>16</v>
      </c>
      <c r="C11" t="s">
        <v>11</v>
      </c>
      <c r="D11" s="9">
        <v>0</v>
      </c>
    </row>
    <row r="12" spans="1:4" x14ac:dyDescent="0.3">
      <c r="A12" t="s">
        <v>77</v>
      </c>
      <c r="B12">
        <v>41</v>
      </c>
      <c r="C12" t="s">
        <v>12</v>
      </c>
      <c r="D12" s="9">
        <v>0.08</v>
      </c>
    </row>
    <row r="13" spans="1:4" x14ac:dyDescent="0.3">
      <c r="A13" t="s">
        <v>77</v>
      </c>
      <c r="B13">
        <v>99</v>
      </c>
      <c r="C13" t="s">
        <v>13</v>
      </c>
    </row>
    <row r="14" spans="1:4" x14ac:dyDescent="0.3">
      <c r="A14" t="s">
        <v>77</v>
      </c>
      <c r="C14" t="s">
        <v>14</v>
      </c>
      <c r="D14" s="9">
        <v>100</v>
      </c>
    </row>
    <row r="15" spans="1:4" x14ac:dyDescent="0.3">
      <c r="A15" t="s">
        <v>52</v>
      </c>
      <c r="B15">
        <v>2</v>
      </c>
      <c r="C15" t="s">
        <v>4</v>
      </c>
      <c r="D15" s="9">
        <v>46</v>
      </c>
    </row>
    <row r="16" spans="1:4" x14ac:dyDescent="0.3">
      <c r="A16" t="s">
        <v>52</v>
      </c>
      <c r="B16">
        <v>12</v>
      </c>
      <c r="C16" t="s">
        <v>5</v>
      </c>
      <c r="D16" s="9">
        <v>30</v>
      </c>
    </row>
    <row r="17" spans="1:4" x14ac:dyDescent="0.3">
      <c r="A17" t="s">
        <v>52</v>
      </c>
      <c r="B17">
        <v>20</v>
      </c>
      <c r="C17" t="s">
        <v>6</v>
      </c>
      <c r="D17" s="9">
        <v>10</v>
      </c>
    </row>
    <row r="18" spans="1:4" x14ac:dyDescent="0.3">
      <c r="A18" t="s">
        <v>52</v>
      </c>
      <c r="B18">
        <v>42</v>
      </c>
      <c r="C18" t="s">
        <v>7</v>
      </c>
      <c r="D18" s="9">
        <v>13.3</v>
      </c>
    </row>
    <row r="19" spans="1:4" x14ac:dyDescent="0.3">
      <c r="A19" t="s">
        <v>52</v>
      </c>
      <c r="B19">
        <v>99</v>
      </c>
      <c r="C19" t="s">
        <v>13</v>
      </c>
    </row>
    <row r="20" spans="1:4" x14ac:dyDescent="0.3">
      <c r="A20" t="s">
        <v>52</v>
      </c>
      <c r="B20">
        <v>31</v>
      </c>
      <c r="C20" t="s">
        <v>8</v>
      </c>
      <c r="D20" s="9">
        <v>0.7</v>
      </c>
    </row>
    <row r="21" spans="1:4" x14ac:dyDescent="0.3">
      <c r="A21" t="s">
        <v>52</v>
      </c>
      <c r="B21">
        <v>99</v>
      </c>
      <c r="C21" t="s">
        <v>13</v>
      </c>
    </row>
    <row r="22" spans="1:4" x14ac:dyDescent="0.3">
      <c r="A22" t="s">
        <v>52</v>
      </c>
      <c r="B22">
        <v>99</v>
      </c>
      <c r="C22" t="s">
        <v>13</v>
      </c>
    </row>
    <row r="23" spans="1:4" x14ac:dyDescent="0.3">
      <c r="A23" t="s">
        <v>52</v>
      </c>
      <c r="B23">
        <v>99</v>
      </c>
      <c r="C23" t="s">
        <v>13</v>
      </c>
    </row>
    <row r="24" spans="1:4" x14ac:dyDescent="0.3">
      <c r="A24" t="s">
        <v>52</v>
      </c>
      <c r="B24">
        <v>99</v>
      </c>
      <c r="C24" t="s">
        <v>13</v>
      </c>
    </row>
    <row r="25" spans="1:4" x14ac:dyDescent="0.3">
      <c r="A25" t="s">
        <v>52</v>
      </c>
      <c r="B25">
        <v>99</v>
      </c>
      <c r="C25" t="s">
        <v>13</v>
      </c>
    </row>
    <row r="26" spans="1:4" x14ac:dyDescent="0.3">
      <c r="A26" t="s">
        <v>52</v>
      </c>
      <c r="B26">
        <v>99</v>
      </c>
      <c r="C26" t="s">
        <v>13</v>
      </c>
    </row>
    <row r="27" spans="1:4" x14ac:dyDescent="0.3">
      <c r="A27" t="s">
        <v>52</v>
      </c>
      <c r="C27" t="s">
        <v>14</v>
      </c>
      <c r="D27" s="9">
        <v>100</v>
      </c>
    </row>
    <row r="28" spans="1:4" x14ac:dyDescent="0.3">
      <c r="A28" t="s">
        <v>67</v>
      </c>
      <c r="B28">
        <v>1</v>
      </c>
      <c r="C28" t="s">
        <v>3</v>
      </c>
      <c r="D28" s="9">
        <v>3</v>
      </c>
    </row>
    <row r="29" spans="1:4" x14ac:dyDescent="0.3">
      <c r="A29" t="s">
        <v>67</v>
      </c>
      <c r="B29">
        <v>2</v>
      </c>
      <c r="C29" t="s">
        <v>4</v>
      </c>
      <c r="D29" s="9">
        <v>45</v>
      </c>
    </row>
    <row r="30" spans="1:4" x14ac:dyDescent="0.3">
      <c r="A30" t="s">
        <v>67</v>
      </c>
      <c r="B30">
        <v>12</v>
      </c>
      <c r="C30" t="s">
        <v>5</v>
      </c>
      <c r="D30" s="9">
        <v>21</v>
      </c>
    </row>
    <row r="31" spans="1:4" x14ac:dyDescent="0.3">
      <c r="A31" t="s">
        <v>67</v>
      </c>
      <c r="B31">
        <v>20</v>
      </c>
      <c r="C31" t="s">
        <v>6</v>
      </c>
      <c r="D31" s="9">
        <v>15</v>
      </c>
    </row>
    <row r="32" spans="1:4" x14ac:dyDescent="0.3">
      <c r="A32" t="s">
        <v>67</v>
      </c>
      <c r="B32">
        <v>42</v>
      </c>
      <c r="C32" t="s">
        <v>7</v>
      </c>
      <c r="D32" s="9">
        <v>7.3</v>
      </c>
    </row>
    <row r="33" spans="1:4" x14ac:dyDescent="0.3">
      <c r="A33" t="s">
        <v>67</v>
      </c>
      <c r="B33">
        <v>99</v>
      </c>
      <c r="C33" t="s">
        <v>13</v>
      </c>
    </row>
    <row r="34" spans="1:4" x14ac:dyDescent="0.3">
      <c r="A34" t="s">
        <v>67</v>
      </c>
      <c r="B34">
        <v>31</v>
      </c>
      <c r="C34" t="s">
        <v>8</v>
      </c>
      <c r="D34" s="9">
        <v>0.7</v>
      </c>
    </row>
    <row r="35" spans="1:4" x14ac:dyDescent="0.3">
      <c r="A35" t="s">
        <v>67</v>
      </c>
      <c r="B35">
        <v>35</v>
      </c>
      <c r="C35" t="s">
        <v>9</v>
      </c>
      <c r="D35" s="9">
        <v>8</v>
      </c>
    </row>
    <row r="36" spans="1:4" x14ac:dyDescent="0.3">
      <c r="A36" t="s">
        <v>67</v>
      </c>
      <c r="B36">
        <v>43</v>
      </c>
      <c r="C36" t="s">
        <v>15</v>
      </c>
    </row>
    <row r="37" spans="1:4" x14ac:dyDescent="0.3">
      <c r="A37" t="s">
        <v>67</v>
      </c>
      <c r="B37">
        <v>99</v>
      </c>
      <c r="C37" t="s">
        <v>13</v>
      </c>
    </row>
    <row r="38" spans="1:4" x14ac:dyDescent="0.3">
      <c r="A38" t="s">
        <v>67</v>
      </c>
      <c r="B38">
        <v>99</v>
      </c>
      <c r="C38" t="s">
        <v>13</v>
      </c>
    </row>
    <row r="39" spans="1:4" x14ac:dyDescent="0.3">
      <c r="A39" t="s">
        <v>67</v>
      </c>
      <c r="B39">
        <v>99</v>
      </c>
      <c r="C39" t="s">
        <v>13</v>
      </c>
    </row>
    <row r="40" spans="1:4" x14ac:dyDescent="0.3">
      <c r="A40" t="s">
        <v>67</v>
      </c>
      <c r="C40" t="s">
        <v>14</v>
      </c>
      <c r="D40" s="9">
        <v>100</v>
      </c>
    </row>
    <row r="41" spans="1:4" x14ac:dyDescent="0.3">
      <c r="A41" t="s">
        <v>72</v>
      </c>
      <c r="B41">
        <v>3</v>
      </c>
      <c r="C41" t="s">
        <v>16</v>
      </c>
      <c r="D41" s="9">
        <v>28.6</v>
      </c>
    </row>
    <row r="42" spans="1:4" x14ac:dyDescent="0.3">
      <c r="A42" t="s">
        <v>72</v>
      </c>
      <c r="B42">
        <v>2</v>
      </c>
      <c r="C42" t="s">
        <v>4</v>
      </c>
      <c r="D42" s="9">
        <v>5</v>
      </c>
    </row>
    <row r="43" spans="1:4" x14ac:dyDescent="0.3">
      <c r="A43" t="s">
        <v>72</v>
      </c>
      <c r="B43">
        <v>13</v>
      </c>
      <c r="C43" t="s">
        <v>17</v>
      </c>
      <c r="D43" s="9">
        <v>30</v>
      </c>
    </row>
    <row r="44" spans="1:4" x14ac:dyDescent="0.3">
      <c r="A44" t="s">
        <v>72</v>
      </c>
      <c r="B44">
        <v>12</v>
      </c>
      <c r="C44" t="s">
        <v>5</v>
      </c>
      <c r="D44" s="9">
        <v>5</v>
      </c>
    </row>
    <row r="45" spans="1:4" x14ac:dyDescent="0.3">
      <c r="A45" t="s">
        <v>72</v>
      </c>
      <c r="B45">
        <v>99</v>
      </c>
      <c r="C45" t="s">
        <v>13</v>
      </c>
    </row>
    <row r="46" spans="1:4" x14ac:dyDescent="0.3">
      <c r="A46" t="s">
        <v>72</v>
      </c>
      <c r="B46">
        <v>41</v>
      </c>
      <c r="C46" t="s">
        <v>12</v>
      </c>
      <c r="D46" s="9">
        <v>7</v>
      </c>
    </row>
    <row r="47" spans="1:4" x14ac:dyDescent="0.3">
      <c r="A47" t="s">
        <v>72</v>
      </c>
      <c r="B47">
        <v>42</v>
      </c>
      <c r="C47" t="s">
        <v>7</v>
      </c>
      <c r="D47" s="9">
        <v>0</v>
      </c>
    </row>
    <row r="48" spans="1:4" x14ac:dyDescent="0.3">
      <c r="A48" t="s">
        <v>72</v>
      </c>
      <c r="B48">
        <v>31</v>
      </c>
      <c r="C48" t="s">
        <v>8</v>
      </c>
      <c r="D48" s="9">
        <v>8.5</v>
      </c>
    </row>
    <row r="49" spans="1:4" x14ac:dyDescent="0.3">
      <c r="A49" t="s">
        <v>72</v>
      </c>
      <c r="B49">
        <v>35</v>
      </c>
      <c r="C49" t="s">
        <v>9</v>
      </c>
      <c r="D49" s="9">
        <v>15</v>
      </c>
    </row>
    <row r="50" spans="1:4" x14ac:dyDescent="0.3">
      <c r="A50" t="s">
        <v>72</v>
      </c>
      <c r="B50">
        <v>99</v>
      </c>
      <c r="C50" t="s">
        <v>13</v>
      </c>
    </row>
    <row r="51" spans="1:4" x14ac:dyDescent="0.3">
      <c r="A51" t="s">
        <v>72</v>
      </c>
      <c r="B51">
        <v>99</v>
      </c>
      <c r="C51" t="s">
        <v>13</v>
      </c>
    </row>
    <row r="52" spans="1:4" x14ac:dyDescent="0.3">
      <c r="A52" t="s">
        <v>72</v>
      </c>
      <c r="B52">
        <v>61</v>
      </c>
      <c r="C52" t="s">
        <v>18</v>
      </c>
      <c r="D52" s="9">
        <v>0.9</v>
      </c>
    </row>
    <row r="53" spans="1:4" x14ac:dyDescent="0.3">
      <c r="A53" t="s">
        <v>72</v>
      </c>
      <c r="C53" t="s">
        <v>14</v>
      </c>
      <c r="D53" s="9">
        <v>100</v>
      </c>
    </row>
    <row r="54" spans="1:4" x14ac:dyDescent="0.3">
      <c r="A54">
        <v>14</v>
      </c>
      <c r="B54">
        <v>14</v>
      </c>
      <c r="C54" t="s">
        <v>19</v>
      </c>
      <c r="D54" s="9">
        <v>24.9</v>
      </c>
    </row>
    <row r="55" spans="1:4" x14ac:dyDescent="0.3">
      <c r="A55">
        <v>14</v>
      </c>
      <c r="B55">
        <v>4</v>
      </c>
      <c r="C55" t="s">
        <v>20</v>
      </c>
      <c r="D55" s="9">
        <v>40</v>
      </c>
    </row>
    <row r="56" spans="1:4" x14ac:dyDescent="0.3">
      <c r="A56">
        <v>14</v>
      </c>
      <c r="B56">
        <v>57</v>
      </c>
      <c r="C56" t="s">
        <v>21</v>
      </c>
      <c r="D56" s="9">
        <v>0</v>
      </c>
    </row>
    <row r="57" spans="1:4" x14ac:dyDescent="0.3">
      <c r="A57">
        <v>14</v>
      </c>
      <c r="B57">
        <v>41</v>
      </c>
      <c r="C57" t="s">
        <v>12</v>
      </c>
      <c r="D57" s="9">
        <v>6.3</v>
      </c>
    </row>
    <row r="58" spans="1:4" x14ac:dyDescent="0.3">
      <c r="A58">
        <v>14</v>
      </c>
      <c r="B58">
        <v>55</v>
      </c>
      <c r="C58" t="s">
        <v>22</v>
      </c>
    </row>
    <row r="59" spans="1:4" x14ac:dyDescent="0.3">
      <c r="A59">
        <v>14</v>
      </c>
      <c r="B59">
        <v>31</v>
      </c>
      <c r="C59" t="s">
        <v>8</v>
      </c>
      <c r="D59" s="9">
        <v>10</v>
      </c>
    </row>
    <row r="60" spans="1:4" x14ac:dyDescent="0.3">
      <c r="A60">
        <v>14</v>
      </c>
      <c r="B60">
        <v>61</v>
      </c>
      <c r="C60" t="s">
        <v>18</v>
      </c>
      <c r="D60" s="9">
        <v>1.8</v>
      </c>
    </row>
    <row r="61" spans="1:4" x14ac:dyDescent="0.3">
      <c r="A61">
        <v>14</v>
      </c>
      <c r="B61">
        <v>43</v>
      </c>
      <c r="C61" t="s">
        <v>15</v>
      </c>
    </row>
    <row r="62" spans="1:4" x14ac:dyDescent="0.3">
      <c r="A62">
        <v>14</v>
      </c>
      <c r="B62">
        <v>3</v>
      </c>
      <c r="C62" t="s">
        <v>16</v>
      </c>
    </row>
    <row r="63" spans="1:4" x14ac:dyDescent="0.3">
      <c r="A63">
        <v>14</v>
      </c>
      <c r="B63">
        <v>13</v>
      </c>
      <c r="C63" t="s">
        <v>17</v>
      </c>
      <c r="D63" s="9">
        <v>6</v>
      </c>
    </row>
    <row r="64" spans="1:4" x14ac:dyDescent="0.3">
      <c r="A64">
        <v>14</v>
      </c>
      <c r="B64">
        <v>71</v>
      </c>
      <c r="C64" t="s">
        <v>23</v>
      </c>
      <c r="D64" s="9">
        <v>10</v>
      </c>
    </row>
    <row r="65" spans="1:4" x14ac:dyDescent="0.3">
      <c r="A65">
        <v>14</v>
      </c>
      <c r="B65">
        <v>51</v>
      </c>
      <c r="C65" t="s">
        <v>24</v>
      </c>
      <c r="D65" s="9">
        <v>1</v>
      </c>
    </row>
    <row r="66" spans="1:4" x14ac:dyDescent="0.3">
      <c r="A66">
        <v>14</v>
      </c>
      <c r="C66" t="s">
        <v>14</v>
      </c>
      <c r="D66" s="9">
        <v>100</v>
      </c>
    </row>
    <row r="67" spans="1:4" x14ac:dyDescent="0.3">
      <c r="A67">
        <v>15</v>
      </c>
      <c r="B67">
        <v>11</v>
      </c>
      <c r="C67" t="s">
        <v>25</v>
      </c>
    </row>
    <row r="68" spans="1:4" x14ac:dyDescent="0.3">
      <c r="A68">
        <v>15</v>
      </c>
      <c r="B68">
        <v>15</v>
      </c>
      <c r="C68" t="s">
        <v>26</v>
      </c>
      <c r="D68" s="9">
        <v>35.700000000000003</v>
      </c>
    </row>
    <row r="69" spans="1:4" x14ac:dyDescent="0.3">
      <c r="A69">
        <v>15</v>
      </c>
      <c r="B69">
        <v>5</v>
      </c>
      <c r="C69" t="s">
        <v>27</v>
      </c>
      <c r="D69" s="9">
        <v>38</v>
      </c>
    </row>
    <row r="70" spans="1:4" x14ac:dyDescent="0.3">
      <c r="A70">
        <v>15</v>
      </c>
      <c r="B70">
        <v>52</v>
      </c>
      <c r="C70" t="s">
        <v>28</v>
      </c>
    </row>
    <row r="71" spans="1:4" x14ac:dyDescent="0.3">
      <c r="A71">
        <v>15</v>
      </c>
      <c r="B71">
        <v>41</v>
      </c>
      <c r="C71" t="s">
        <v>12</v>
      </c>
      <c r="D71" s="9">
        <v>3.8</v>
      </c>
    </row>
    <row r="72" spans="1:4" x14ac:dyDescent="0.3">
      <c r="A72">
        <v>15</v>
      </c>
      <c r="B72">
        <v>35</v>
      </c>
      <c r="C72" t="s">
        <v>9</v>
      </c>
      <c r="D72" s="9">
        <v>7.4</v>
      </c>
    </row>
    <row r="73" spans="1:4" x14ac:dyDescent="0.3">
      <c r="A73">
        <v>15</v>
      </c>
      <c r="B73">
        <v>31</v>
      </c>
      <c r="C73" t="s">
        <v>8</v>
      </c>
      <c r="D73" s="9">
        <v>4</v>
      </c>
    </row>
    <row r="74" spans="1:4" x14ac:dyDescent="0.3">
      <c r="A74">
        <v>15</v>
      </c>
      <c r="B74">
        <v>63</v>
      </c>
      <c r="C74" t="s">
        <v>29</v>
      </c>
    </row>
    <row r="75" spans="1:4" x14ac:dyDescent="0.3">
      <c r="A75">
        <v>15</v>
      </c>
      <c r="B75">
        <v>13</v>
      </c>
      <c r="C75" t="s">
        <v>17</v>
      </c>
      <c r="D75" s="9">
        <v>2</v>
      </c>
    </row>
    <row r="76" spans="1:4" x14ac:dyDescent="0.3">
      <c r="A76">
        <v>15</v>
      </c>
      <c r="B76">
        <v>61</v>
      </c>
      <c r="C76" t="s">
        <v>18</v>
      </c>
      <c r="D76" s="9">
        <v>0.4</v>
      </c>
    </row>
    <row r="77" spans="1:4" x14ac:dyDescent="0.3">
      <c r="A77">
        <v>15</v>
      </c>
      <c r="B77">
        <v>71</v>
      </c>
      <c r="C77" t="s">
        <v>23</v>
      </c>
      <c r="D77" s="9">
        <v>8</v>
      </c>
    </row>
    <row r="78" spans="1:4" x14ac:dyDescent="0.3">
      <c r="A78">
        <v>15</v>
      </c>
      <c r="B78">
        <v>72</v>
      </c>
      <c r="C78" t="s">
        <v>30</v>
      </c>
      <c r="D78" s="9">
        <v>0.7</v>
      </c>
    </row>
    <row r="79" spans="1:4" x14ac:dyDescent="0.3">
      <c r="A79">
        <v>15</v>
      </c>
      <c r="C79" t="s">
        <v>14</v>
      </c>
      <c r="D79" s="9">
        <v>100.00000000000001</v>
      </c>
    </row>
    <row r="80" spans="1:4" x14ac:dyDescent="0.3">
      <c r="A80">
        <v>18</v>
      </c>
      <c r="B80">
        <v>3</v>
      </c>
      <c r="C80" t="s">
        <v>16</v>
      </c>
    </row>
    <row r="81" spans="1:4" x14ac:dyDescent="0.3">
      <c r="A81">
        <v>18</v>
      </c>
      <c r="B81">
        <v>13</v>
      </c>
      <c r="C81" t="s">
        <v>17</v>
      </c>
    </row>
    <row r="82" spans="1:4" x14ac:dyDescent="0.3">
      <c r="A82">
        <v>18</v>
      </c>
      <c r="B82">
        <v>14</v>
      </c>
      <c r="C82" t="s">
        <v>19</v>
      </c>
      <c r="D82" s="9">
        <v>83.2</v>
      </c>
    </row>
    <row r="83" spans="1:4" x14ac:dyDescent="0.3">
      <c r="A83">
        <v>18</v>
      </c>
      <c r="B83">
        <v>11</v>
      </c>
      <c r="C83" t="s">
        <v>25</v>
      </c>
    </row>
    <row r="84" spans="1:4" x14ac:dyDescent="0.3">
      <c r="A84">
        <v>18</v>
      </c>
      <c r="B84">
        <v>2</v>
      </c>
      <c r="C84" t="s">
        <v>4</v>
      </c>
    </row>
    <row r="85" spans="1:4" x14ac:dyDescent="0.3">
      <c r="A85">
        <v>18</v>
      </c>
      <c r="B85">
        <v>62</v>
      </c>
      <c r="C85" t="s">
        <v>31</v>
      </c>
    </row>
    <row r="86" spans="1:4" x14ac:dyDescent="0.3">
      <c r="A86">
        <v>18</v>
      </c>
      <c r="B86">
        <v>56</v>
      </c>
      <c r="C86" t="s">
        <v>32</v>
      </c>
      <c r="D86" s="9">
        <v>0.3</v>
      </c>
    </row>
    <row r="87" spans="1:4" x14ac:dyDescent="0.3">
      <c r="A87">
        <v>18</v>
      </c>
      <c r="B87">
        <v>31</v>
      </c>
      <c r="C87" t="s">
        <v>8</v>
      </c>
      <c r="D87" s="9">
        <v>7.8</v>
      </c>
    </row>
    <row r="88" spans="1:4" x14ac:dyDescent="0.3">
      <c r="A88">
        <v>18</v>
      </c>
      <c r="B88">
        <v>41</v>
      </c>
      <c r="C88" t="s">
        <v>12</v>
      </c>
      <c r="D88" s="9">
        <v>6.7</v>
      </c>
    </row>
    <row r="89" spans="1:4" x14ac:dyDescent="0.3">
      <c r="A89">
        <v>18</v>
      </c>
      <c r="B89">
        <v>63</v>
      </c>
      <c r="C89" t="s">
        <v>29</v>
      </c>
    </row>
    <row r="90" spans="1:4" x14ac:dyDescent="0.3">
      <c r="A90">
        <v>18</v>
      </c>
      <c r="B90">
        <v>35</v>
      </c>
      <c r="C90" t="s">
        <v>9</v>
      </c>
      <c r="D90" s="9">
        <v>2</v>
      </c>
    </row>
    <row r="91" spans="1:4" x14ac:dyDescent="0.3">
      <c r="A91">
        <v>18</v>
      </c>
      <c r="B91">
        <v>99</v>
      </c>
      <c r="C91" t="s">
        <v>13</v>
      </c>
    </row>
    <row r="92" spans="1:4" x14ac:dyDescent="0.3">
      <c r="A92">
        <v>18</v>
      </c>
      <c r="C92" t="s">
        <v>14</v>
      </c>
      <c r="D92" s="9">
        <v>100</v>
      </c>
    </row>
    <row r="93" spans="1:4" x14ac:dyDescent="0.3">
      <c r="A93">
        <v>19</v>
      </c>
      <c r="B93">
        <v>17</v>
      </c>
      <c r="C93" t="s">
        <v>33</v>
      </c>
      <c r="D93" s="9">
        <v>40</v>
      </c>
    </row>
    <row r="94" spans="1:4" x14ac:dyDescent="0.3">
      <c r="A94">
        <v>19</v>
      </c>
      <c r="B94">
        <v>7</v>
      </c>
      <c r="C94" t="s">
        <v>34</v>
      </c>
      <c r="D94" s="9">
        <v>39.700000000000003</v>
      </c>
    </row>
    <row r="95" spans="1:4" x14ac:dyDescent="0.3">
      <c r="A95">
        <v>19</v>
      </c>
      <c r="B95">
        <v>35</v>
      </c>
      <c r="C95" t="s">
        <v>9</v>
      </c>
      <c r="D95" s="9">
        <v>0.5</v>
      </c>
    </row>
    <row r="96" spans="1:4" x14ac:dyDescent="0.3">
      <c r="A96">
        <v>19</v>
      </c>
      <c r="B96">
        <v>61</v>
      </c>
      <c r="C96" t="s">
        <v>18</v>
      </c>
      <c r="D96" s="9">
        <v>0.5</v>
      </c>
    </row>
    <row r="97" spans="1:4" x14ac:dyDescent="0.3">
      <c r="A97">
        <v>19</v>
      </c>
      <c r="B97">
        <v>59</v>
      </c>
      <c r="C97" t="s">
        <v>35</v>
      </c>
      <c r="D97" s="9">
        <v>0</v>
      </c>
    </row>
    <row r="98" spans="1:4" x14ac:dyDescent="0.3">
      <c r="A98">
        <v>19</v>
      </c>
      <c r="B98">
        <v>62</v>
      </c>
      <c r="C98" t="s">
        <v>31</v>
      </c>
      <c r="D98" s="9">
        <v>0.05</v>
      </c>
    </row>
    <row r="99" spans="1:4" x14ac:dyDescent="0.3">
      <c r="A99">
        <v>19</v>
      </c>
      <c r="B99">
        <v>57</v>
      </c>
      <c r="C99" t="s">
        <v>21</v>
      </c>
      <c r="D99" s="9">
        <v>0.1</v>
      </c>
    </row>
    <row r="100" spans="1:4" x14ac:dyDescent="0.3">
      <c r="A100">
        <v>19</v>
      </c>
      <c r="B100">
        <v>31</v>
      </c>
      <c r="C100" t="s">
        <v>8</v>
      </c>
      <c r="D100" s="9">
        <v>2.7</v>
      </c>
    </row>
    <row r="101" spans="1:4" x14ac:dyDescent="0.3">
      <c r="A101">
        <v>19</v>
      </c>
      <c r="B101">
        <v>60</v>
      </c>
      <c r="C101" t="s">
        <v>36</v>
      </c>
      <c r="D101" s="9">
        <v>0.1</v>
      </c>
    </row>
    <row r="102" spans="1:4" x14ac:dyDescent="0.3">
      <c r="A102">
        <v>19</v>
      </c>
      <c r="B102">
        <v>41</v>
      </c>
      <c r="C102" t="s">
        <v>12</v>
      </c>
      <c r="D102" s="9">
        <v>2.4</v>
      </c>
    </row>
    <row r="103" spans="1:4" x14ac:dyDescent="0.3">
      <c r="A103">
        <v>19</v>
      </c>
      <c r="B103">
        <v>14</v>
      </c>
      <c r="C103" t="s">
        <v>19</v>
      </c>
      <c r="D103" s="9">
        <v>13.75</v>
      </c>
    </row>
    <row r="104" spans="1:4" x14ac:dyDescent="0.3">
      <c r="A104">
        <v>19</v>
      </c>
      <c r="B104">
        <v>72</v>
      </c>
      <c r="C104" t="s">
        <v>30</v>
      </c>
      <c r="D104" s="9">
        <v>0.2</v>
      </c>
    </row>
    <row r="105" spans="1:4" x14ac:dyDescent="0.3">
      <c r="A105">
        <v>19</v>
      </c>
      <c r="C105" t="s">
        <v>14</v>
      </c>
      <c r="D105" s="9">
        <v>100</v>
      </c>
    </row>
    <row r="106" spans="1:4" x14ac:dyDescent="0.3">
      <c r="A106">
        <v>23</v>
      </c>
      <c r="B106">
        <v>4</v>
      </c>
      <c r="C106" t="s">
        <v>20</v>
      </c>
      <c r="D106" s="9">
        <v>14.7</v>
      </c>
    </row>
    <row r="107" spans="1:4" x14ac:dyDescent="0.3">
      <c r="A107">
        <v>23</v>
      </c>
      <c r="B107">
        <v>52</v>
      </c>
      <c r="C107" t="s">
        <v>28</v>
      </c>
    </row>
    <row r="108" spans="1:4" x14ac:dyDescent="0.3">
      <c r="A108">
        <v>23</v>
      </c>
      <c r="B108">
        <v>14</v>
      </c>
      <c r="C108" t="s">
        <v>19</v>
      </c>
      <c r="D108" s="9">
        <v>6</v>
      </c>
    </row>
    <row r="109" spans="1:4" x14ac:dyDescent="0.3">
      <c r="A109">
        <v>23</v>
      </c>
      <c r="B109">
        <v>11</v>
      </c>
      <c r="C109" t="s">
        <v>25</v>
      </c>
      <c r="D109" s="9">
        <v>12</v>
      </c>
    </row>
    <row r="110" spans="1:4" x14ac:dyDescent="0.3">
      <c r="A110">
        <v>23</v>
      </c>
      <c r="B110">
        <v>42</v>
      </c>
      <c r="C110" t="s">
        <v>7</v>
      </c>
    </row>
    <row r="111" spans="1:4" x14ac:dyDescent="0.3">
      <c r="A111">
        <v>23</v>
      </c>
      <c r="B111">
        <v>62</v>
      </c>
      <c r="C111" t="s">
        <v>31</v>
      </c>
    </row>
    <row r="112" spans="1:4" x14ac:dyDescent="0.3">
      <c r="A112">
        <v>23</v>
      </c>
      <c r="B112">
        <v>71</v>
      </c>
      <c r="C112" t="s">
        <v>23</v>
      </c>
      <c r="D112" s="9">
        <v>9</v>
      </c>
    </row>
    <row r="113" spans="1:4" x14ac:dyDescent="0.3">
      <c r="A113">
        <v>23</v>
      </c>
      <c r="B113">
        <v>31</v>
      </c>
      <c r="C113" t="s">
        <v>8</v>
      </c>
      <c r="D113" s="9">
        <v>3.2</v>
      </c>
    </row>
    <row r="114" spans="1:4" x14ac:dyDescent="0.3">
      <c r="A114">
        <v>23</v>
      </c>
      <c r="B114">
        <v>3</v>
      </c>
      <c r="C114" t="s">
        <v>16</v>
      </c>
    </row>
    <row r="115" spans="1:4" x14ac:dyDescent="0.3">
      <c r="A115">
        <v>23</v>
      </c>
      <c r="B115">
        <v>6</v>
      </c>
      <c r="C115" t="s">
        <v>10</v>
      </c>
      <c r="D115" s="9">
        <v>8.6</v>
      </c>
    </row>
    <row r="116" spans="1:4" x14ac:dyDescent="0.3">
      <c r="A116">
        <v>23</v>
      </c>
      <c r="B116">
        <v>16</v>
      </c>
      <c r="C116" t="s">
        <v>11</v>
      </c>
      <c r="D116" s="9">
        <v>9</v>
      </c>
    </row>
    <row r="117" spans="1:4" x14ac:dyDescent="0.3">
      <c r="A117">
        <v>23</v>
      </c>
      <c r="B117">
        <v>41</v>
      </c>
      <c r="C117" t="s">
        <v>12</v>
      </c>
      <c r="D117" s="9">
        <v>37.5</v>
      </c>
    </row>
    <row r="118" spans="1:4" x14ac:dyDescent="0.3">
      <c r="A118">
        <v>23</v>
      </c>
      <c r="C118" t="s">
        <v>14</v>
      </c>
      <c r="D118" s="9">
        <v>100</v>
      </c>
    </row>
    <row r="119" spans="1:4" x14ac:dyDescent="0.3">
      <c r="A119">
        <v>24</v>
      </c>
      <c r="B119">
        <v>18</v>
      </c>
      <c r="C119" t="s">
        <v>37</v>
      </c>
      <c r="D119" s="9">
        <v>26</v>
      </c>
    </row>
    <row r="120" spans="1:4" x14ac:dyDescent="0.3">
      <c r="A120">
        <v>24</v>
      </c>
      <c r="B120">
        <v>8</v>
      </c>
      <c r="C120" t="s">
        <v>38</v>
      </c>
      <c r="D120" s="9">
        <v>3</v>
      </c>
    </row>
    <row r="121" spans="1:4" x14ac:dyDescent="0.3">
      <c r="A121">
        <v>24</v>
      </c>
      <c r="B121">
        <v>14</v>
      </c>
      <c r="C121" t="s">
        <v>19</v>
      </c>
      <c r="D121" s="9">
        <v>22</v>
      </c>
    </row>
    <row r="122" spans="1:4" x14ac:dyDescent="0.3">
      <c r="A122">
        <v>24</v>
      </c>
      <c r="B122">
        <v>11</v>
      </c>
      <c r="C122" t="s">
        <v>25</v>
      </c>
    </row>
    <row r="123" spans="1:4" x14ac:dyDescent="0.3">
      <c r="A123">
        <v>24</v>
      </c>
      <c r="B123">
        <v>41</v>
      </c>
      <c r="C123" t="s">
        <v>12</v>
      </c>
      <c r="D123" s="9">
        <v>13</v>
      </c>
    </row>
    <row r="124" spans="1:4" x14ac:dyDescent="0.3">
      <c r="A124">
        <v>24</v>
      </c>
      <c r="B124">
        <v>72</v>
      </c>
      <c r="C124" t="s">
        <v>30</v>
      </c>
      <c r="D124" s="9">
        <v>5</v>
      </c>
    </row>
    <row r="125" spans="1:4" x14ac:dyDescent="0.3">
      <c r="A125">
        <v>24</v>
      </c>
      <c r="B125">
        <v>59</v>
      </c>
      <c r="C125" t="s">
        <v>35</v>
      </c>
      <c r="D125" s="9">
        <v>1E-4</v>
      </c>
    </row>
    <row r="126" spans="1:4" x14ac:dyDescent="0.3">
      <c r="A126">
        <v>24</v>
      </c>
      <c r="B126">
        <v>31</v>
      </c>
      <c r="C126" t="s">
        <v>8</v>
      </c>
      <c r="D126" s="9">
        <v>7</v>
      </c>
    </row>
    <row r="127" spans="1:4" x14ac:dyDescent="0.3">
      <c r="A127">
        <v>24</v>
      </c>
      <c r="B127">
        <v>12</v>
      </c>
      <c r="C127" t="s">
        <v>5</v>
      </c>
      <c r="D127" s="9">
        <v>0</v>
      </c>
    </row>
    <row r="128" spans="1:4" x14ac:dyDescent="0.3">
      <c r="A128">
        <v>24</v>
      </c>
      <c r="B128">
        <v>60</v>
      </c>
      <c r="C128" t="s">
        <v>36</v>
      </c>
      <c r="D128" s="9">
        <v>4</v>
      </c>
    </row>
    <row r="129" spans="1:4" x14ac:dyDescent="0.3">
      <c r="A129">
        <v>24</v>
      </c>
      <c r="B129">
        <v>43</v>
      </c>
      <c r="C129" t="s">
        <v>15</v>
      </c>
      <c r="D129" s="9">
        <v>20</v>
      </c>
    </row>
    <row r="130" spans="1:4" x14ac:dyDescent="0.3">
      <c r="A130">
        <v>24</v>
      </c>
      <c r="B130">
        <v>99</v>
      </c>
      <c r="C130" t="s">
        <v>13</v>
      </c>
    </row>
    <row r="131" spans="1:4" x14ac:dyDescent="0.3">
      <c r="A131">
        <v>24</v>
      </c>
      <c r="C131" t="s">
        <v>14</v>
      </c>
      <c r="D131" s="9">
        <v>100.0001</v>
      </c>
    </row>
    <row r="132" spans="1:4" x14ac:dyDescent="0.3">
      <c r="A132">
        <v>25</v>
      </c>
      <c r="B132">
        <v>55</v>
      </c>
      <c r="C132" t="s">
        <v>22</v>
      </c>
      <c r="D132" s="9">
        <v>0.1</v>
      </c>
    </row>
    <row r="133" spans="1:4" x14ac:dyDescent="0.3">
      <c r="A133">
        <v>25</v>
      </c>
      <c r="B133">
        <v>2</v>
      </c>
      <c r="C133" t="s">
        <v>4</v>
      </c>
      <c r="D133" s="9">
        <v>4.5999999999999996</v>
      </c>
    </row>
    <row r="134" spans="1:4" x14ac:dyDescent="0.3">
      <c r="A134">
        <v>25</v>
      </c>
      <c r="B134">
        <v>12</v>
      </c>
      <c r="C134" t="s">
        <v>5</v>
      </c>
      <c r="D134" s="9">
        <v>19.100000000000001</v>
      </c>
    </row>
    <row r="135" spans="1:4" x14ac:dyDescent="0.3">
      <c r="A135">
        <v>25</v>
      </c>
      <c r="B135">
        <v>42</v>
      </c>
      <c r="C135" t="s">
        <v>7</v>
      </c>
      <c r="D135" s="9">
        <v>9</v>
      </c>
    </row>
    <row r="136" spans="1:4" x14ac:dyDescent="0.3">
      <c r="A136">
        <v>25</v>
      </c>
      <c r="B136">
        <v>35</v>
      </c>
      <c r="C136" t="s">
        <v>9</v>
      </c>
      <c r="D136" s="9">
        <v>3</v>
      </c>
    </row>
    <row r="137" spans="1:4" x14ac:dyDescent="0.3">
      <c r="A137">
        <v>25</v>
      </c>
      <c r="B137">
        <v>41</v>
      </c>
      <c r="C137" t="s">
        <v>12</v>
      </c>
      <c r="D137" s="9">
        <v>34.5</v>
      </c>
    </row>
    <row r="138" spans="1:4" x14ac:dyDescent="0.3">
      <c r="A138">
        <v>25</v>
      </c>
      <c r="B138">
        <v>31</v>
      </c>
      <c r="C138" t="s">
        <v>8</v>
      </c>
      <c r="D138" s="9">
        <v>5.2</v>
      </c>
    </row>
    <row r="139" spans="1:4" x14ac:dyDescent="0.3">
      <c r="A139">
        <v>25</v>
      </c>
      <c r="B139">
        <v>71</v>
      </c>
      <c r="C139" t="s">
        <v>23</v>
      </c>
      <c r="D139" s="9">
        <v>18</v>
      </c>
    </row>
    <row r="140" spans="1:4" x14ac:dyDescent="0.3">
      <c r="A140">
        <v>25</v>
      </c>
      <c r="B140">
        <v>6</v>
      </c>
      <c r="C140" t="s">
        <v>10</v>
      </c>
    </row>
    <row r="141" spans="1:4" x14ac:dyDescent="0.3">
      <c r="A141">
        <v>25</v>
      </c>
      <c r="B141">
        <v>16</v>
      </c>
      <c r="C141" t="s">
        <v>11</v>
      </c>
    </row>
    <row r="142" spans="1:4" x14ac:dyDescent="0.3">
      <c r="A142">
        <v>25</v>
      </c>
      <c r="B142">
        <v>11</v>
      </c>
      <c r="C142" t="s">
        <v>25</v>
      </c>
      <c r="D142" s="9">
        <v>6.5</v>
      </c>
    </row>
    <row r="143" spans="1:4" x14ac:dyDescent="0.3">
      <c r="A143">
        <v>25</v>
      </c>
      <c r="B143">
        <v>99</v>
      </c>
      <c r="C143" t="s">
        <v>13</v>
      </c>
    </row>
    <row r="144" spans="1:4" x14ac:dyDescent="0.3">
      <c r="A144">
        <v>25</v>
      </c>
      <c r="C144" t="s">
        <v>14</v>
      </c>
      <c r="D144" s="9">
        <v>100</v>
      </c>
    </row>
    <row r="145" spans="1:4" x14ac:dyDescent="0.3">
      <c r="A145">
        <v>28</v>
      </c>
      <c r="B145">
        <v>4</v>
      </c>
      <c r="C145" t="s">
        <v>20</v>
      </c>
      <c r="D145" s="9">
        <v>40</v>
      </c>
    </row>
    <row r="146" spans="1:4" x14ac:dyDescent="0.3">
      <c r="A146">
        <v>28</v>
      </c>
      <c r="B146">
        <v>52</v>
      </c>
      <c r="C146" t="s">
        <v>28</v>
      </c>
      <c r="D146" s="9">
        <v>2.0499999999999998</v>
      </c>
    </row>
    <row r="147" spans="1:4" x14ac:dyDescent="0.3">
      <c r="A147">
        <v>28</v>
      </c>
      <c r="B147">
        <v>14</v>
      </c>
      <c r="C147" t="s">
        <v>19</v>
      </c>
      <c r="D147" s="9">
        <v>41.8</v>
      </c>
    </row>
    <row r="148" spans="1:4" x14ac:dyDescent="0.3">
      <c r="A148">
        <v>28</v>
      </c>
      <c r="B148">
        <v>11</v>
      </c>
      <c r="C148" t="s">
        <v>25</v>
      </c>
      <c r="D148" s="9">
        <v>5</v>
      </c>
    </row>
    <row r="149" spans="1:4" x14ac:dyDescent="0.3">
      <c r="A149">
        <v>28</v>
      </c>
      <c r="B149">
        <v>42</v>
      </c>
      <c r="C149" t="s">
        <v>7</v>
      </c>
    </row>
    <row r="150" spans="1:4" x14ac:dyDescent="0.3">
      <c r="A150">
        <v>28</v>
      </c>
      <c r="B150">
        <v>62</v>
      </c>
      <c r="C150" t="s">
        <v>31</v>
      </c>
    </row>
    <row r="151" spans="1:4" x14ac:dyDescent="0.3">
      <c r="A151">
        <v>28</v>
      </c>
      <c r="B151">
        <v>71</v>
      </c>
      <c r="C151" t="s">
        <v>23</v>
      </c>
      <c r="D151" s="9">
        <v>3.5</v>
      </c>
    </row>
    <row r="152" spans="1:4" x14ac:dyDescent="0.3">
      <c r="A152">
        <v>28</v>
      </c>
      <c r="B152">
        <v>31</v>
      </c>
      <c r="C152" t="s">
        <v>8</v>
      </c>
      <c r="D152" s="9">
        <v>3.2</v>
      </c>
    </row>
    <row r="153" spans="1:4" x14ac:dyDescent="0.3">
      <c r="A153">
        <v>28</v>
      </c>
      <c r="B153">
        <v>3</v>
      </c>
      <c r="C153" t="s">
        <v>16</v>
      </c>
    </row>
    <row r="154" spans="1:4" x14ac:dyDescent="0.3">
      <c r="A154">
        <v>28</v>
      </c>
      <c r="B154">
        <v>2</v>
      </c>
      <c r="C154" t="s">
        <v>4</v>
      </c>
      <c r="D154" s="9">
        <v>1.9</v>
      </c>
    </row>
    <row r="155" spans="1:4" x14ac:dyDescent="0.3">
      <c r="A155">
        <v>28</v>
      </c>
      <c r="B155">
        <v>12</v>
      </c>
      <c r="C155" t="s">
        <v>5</v>
      </c>
      <c r="D155" s="9">
        <v>0.5</v>
      </c>
    </row>
    <row r="156" spans="1:4" x14ac:dyDescent="0.3">
      <c r="A156">
        <v>28</v>
      </c>
      <c r="B156">
        <v>41</v>
      </c>
      <c r="C156" t="s">
        <v>12</v>
      </c>
      <c r="D156" s="9">
        <v>2.0499999999999998</v>
      </c>
    </row>
    <row r="157" spans="1:4" x14ac:dyDescent="0.3">
      <c r="A157">
        <v>28</v>
      </c>
      <c r="C157" t="s">
        <v>14</v>
      </c>
      <c r="D157" s="9">
        <v>100</v>
      </c>
    </row>
    <row r="158" spans="1:4" x14ac:dyDescent="0.3">
      <c r="A158">
        <v>30</v>
      </c>
      <c r="B158">
        <v>3</v>
      </c>
      <c r="C158" t="s">
        <v>16</v>
      </c>
    </row>
    <row r="159" spans="1:4" x14ac:dyDescent="0.3">
      <c r="A159">
        <v>30</v>
      </c>
      <c r="B159">
        <v>13</v>
      </c>
      <c r="C159" t="s">
        <v>17</v>
      </c>
    </row>
    <row r="160" spans="1:4" x14ac:dyDescent="0.3">
      <c r="A160">
        <v>30</v>
      </c>
      <c r="B160">
        <v>14</v>
      </c>
      <c r="C160" t="s">
        <v>19</v>
      </c>
    </row>
    <row r="161" spans="1:4" x14ac:dyDescent="0.3">
      <c r="A161">
        <v>30</v>
      </c>
      <c r="B161">
        <v>11</v>
      </c>
      <c r="C161" t="s">
        <v>25</v>
      </c>
    </row>
    <row r="162" spans="1:4" x14ac:dyDescent="0.3">
      <c r="A162">
        <v>30</v>
      </c>
      <c r="B162">
        <v>41</v>
      </c>
      <c r="C162" t="s">
        <v>12</v>
      </c>
      <c r="D162" s="9">
        <v>70.5</v>
      </c>
    </row>
    <row r="163" spans="1:4" x14ac:dyDescent="0.3">
      <c r="A163">
        <v>30</v>
      </c>
      <c r="B163">
        <v>62</v>
      </c>
      <c r="C163" t="s">
        <v>31</v>
      </c>
    </row>
    <row r="164" spans="1:4" x14ac:dyDescent="0.3">
      <c r="A164">
        <v>30</v>
      </c>
      <c r="B164">
        <v>64</v>
      </c>
      <c r="C164" t="s">
        <v>39</v>
      </c>
    </row>
    <row r="165" spans="1:4" x14ac:dyDescent="0.3">
      <c r="A165">
        <v>30</v>
      </c>
      <c r="B165">
        <v>31</v>
      </c>
      <c r="C165" t="s">
        <v>8</v>
      </c>
      <c r="D165" s="9">
        <v>29.5</v>
      </c>
    </row>
    <row r="166" spans="1:4" x14ac:dyDescent="0.3">
      <c r="A166">
        <v>30</v>
      </c>
      <c r="B166">
        <v>99</v>
      </c>
      <c r="C166" t="s">
        <v>13</v>
      </c>
    </row>
    <row r="167" spans="1:4" x14ac:dyDescent="0.3">
      <c r="A167">
        <v>30</v>
      </c>
      <c r="B167">
        <v>99</v>
      </c>
      <c r="C167" t="s">
        <v>13</v>
      </c>
    </row>
    <row r="168" spans="1:4" x14ac:dyDescent="0.3">
      <c r="A168">
        <v>30</v>
      </c>
      <c r="B168">
        <v>99</v>
      </c>
      <c r="C168" t="s">
        <v>13</v>
      </c>
    </row>
    <row r="169" spans="1:4" x14ac:dyDescent="0.3">
      <c r="A169">
        <v>30</v>
      </c>
      <c r="B169">
        <v>42</v>
      </c>
      <c r="C169" t="s">
        <v>7</v>
      </c>
    </row>
    <row r="170" spans="1:4" x14ac:dyDescent="0.3">
      <c r="A170">
        <v>30</v>
      </c>
      <c r="C170" t="s">
        <v>14</v>
      </c>
      <c r="D170" s="9">
        <v>100</v>
      </c>
    </row>
    <row r="171" spans="1:4" x14ac:dyDescent="0.3">
      <c r="A171">
        <v>38</v>
      </c>
      <c r="B171">
        <v>14</v>
      </c>
      <c r="C171" t="s">
        <v>19</v>
      </c>
    </row>
    <row r="172" spans="1:4" x14ac:dyDescent="0.3">
      <c r="A172">
        <v>38</v>
      </c>
      <c r="B172">
        <v>9</v>
      </c>
      <c r="C172" t="s">
        <v>40</v>
      </c>
      <c r="D172" s="9">
        <v>1</v>
      </c>
    </row>
    <row r="173" spans="1:4" x14ac:dyDescent="0.3">
      <c r="A173">
        <v>38</v>
      </c>
      <c r="B173">
        <v>11</v>
      </c>
      <c r="C173" t="s">
        <v>25</v>
      </c>
    </row>
    <row r="174" spans="1:4" x14ac:dyDescent="0.3">
      <c r="A174">
        <v>38</v>
      </c>
      <c r="B174">
        <v>42</v>
      </c>
      <c r="C174" t="s">
        <v>7</v>
      </c>
    </row>
    <row r="175" spans="1:4" x14ac:dyDescent="0.3">
      <c r="A175">
        <v>38</v>
      </c>
      <c r="B175">
        <v>41</v>
      </c>
      <c r="C175" t="s">
        <v>12</v>
      </c>
      <c r="D175" s="9">
        <v>55.8</v>
      </c>
    </row>
    <row r="176" spans="1:4" x14ac:dyDescent="0.3">
      <c r="A176">
        <v>38</v>
      </c>
      <c r="B176">
        <v>71</v>
      </c>
      <c r="C176" t="s">
        <v>23</v>
      </c>
    </row>
    <row r="177" spans="1:4" x14ac:dyDescent="0.3">
      <c r="A177">
        <v>38</v>
      </c>
      <c r="B177">
        <v>31</v>
      </c>
      <c r="C177" t="s">
        <v>8</v>
      </c>
      <c r="D177" s="9">
        <v>32</v>
      </c>
    </row>
    <row r="178" spans="1:4" x14ac:dyDescent="0.3">
      <c r="A178">
        <v>38</v>
      </c>
      <c r="B178">
        <v>60</v>
      </c>
      <c r="C178" t="s">
        <v>36</v>
      </c>
      <c r="D178" s="9">
        <v>10</v>
      </c>
    </row>
    <row r="179" spans="1:4" x14ac:dyDescent="0.3">
      <c r="A179">
        <v>38</v>
      </c>
      <c r="B179">
        <v>43</v>
      </c>
      <c r="C179" t="s">
        <v>15</v>
      </c>
    </row>
    <row r="180" spans="1:4" x14ac:dyDescent="0.3">
      <c r="A180">
        <v>38</v>
      </c>
      <c r="B180">
        <v>56</v>
      </c>
      <c r="C180" t="s">
        <v>32</v>
      </c>
      <c r="D180" s="9">
        <v>0.2</v>
      </c>
    </row>
    <row r="181" spans="1:4" x14ac:dyDescent="0.3">
      <c r="A181">
        <v>38</v>
      </c>
      <c r="B181">
        <v>19</v>
      </c>
      <c r="C181" t="s">
        <v>41</v>
      </c>
      <c r="D181" s="9">
        <v>1</v>
      </c>
    </row>
    <row r="182" spans="1:4" x14ac:dyDescent="0.3">
      <c r="A182">
        <v>38</v>
      </c>
      <c r="B182">
        <v>4</v>
      </c>
      <c r="C182" t="s">
        <v>20</v>
      </c>
    </row>
    <row r="183" spans="1:4" x14ac:dyDescent="0.3">
      <c r="A183">
        <v>38</v>
      </c>
      <c r="C183" t="s">
        <v>14</v>
      </c>
      <c r="D183" s="9">
        <v>100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B5C-0175-497A-833E-8CDE12F47FBC}">
  <dimension ref="A1:AI184"/>
  <sheetViews>
    <sheetView tabSelected="1" workbookViewId="0">
      <selection activeCell="A10" sqref="A10:XFD10"/>
    </sheetView>
  </sheetViews>
  <sheetFormatPr defaultRowHeight="14.4" outlineLevelCol="1" x14ac:dyDescent="0.3"/>
  <cols>
    <col min="1" max="1" width="9.44140625" customWidth="1"/>
    <col min="2" max="2" width="8.21875" bestFit="1" customWidth="1"/>
    <col min="3" max="3" width="21.88671875" customWidth="1"/>
    <col min="4" max="4" width="11.6640625" style="9" customWidth="1"/>
    <col min="6" max="7" width="12.5546875" customWidth="1" outlineLevel="1"/>
    <col min="8" max="8" width="20.5546875" style="1" customWidth="1" outlineLevel="1"/>
    <col min="9" max="9" width="25.88671875" style="1" customWidth="1" outlineLevel="1"/>
    <col min="10" max="10" width="9.21875" customWidth="1" outlineLevel="1"/>
    <col min="11" max="22" width="8.88671875" customWidth="1" outlineLevel="1"/>
  </cols>
  <sheetData>
    <row r="1" spans="1:35" ht="15" thickBot="1" x14ac:dyDescent="0.35"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  <c r="T1" t="s">
        <v>611</v>
      </c>
      <c r="U1" t="s">
        <v>612</v>
      </c>
      <c r="V1" t="s">
        <v>613</v>
      </c>
      <c r="W1" t="str">
        <f>RIGHT(J1,3)</f>
        <v xml:space="preserve"> Cu</v>
      </c>
      <c r="X1" t="str">
        <f t="shared" ref="X1:AI1" si="0">RIGHT(K1,3)</f>
        <v xml:space="preserve"> Pb</v>
      </c>
      <c r="Y1" t="str">
        <f t="shared" si="0"/>
        <v xml:space="preserve"> Sn</v>
      </c>
      <c r="Z1" t="str">
        <f t="shared" si="0"/>
        <v xml:space="preserve"> Fe</v>
      </c>
      <c r="AA1" t="str">
        <f t="shared" si="0"/>
        <v xml:space="preserve"> Ni</v>
      </c>
      <c r="AB1" t="str">
        <f t="shared" si="0"/>
        <v xml:space="preserve"> Al</v>
      </c>
      <c r="AC1" t="str">
        <f t="shared" si="0"/>
        <v xml:space="preserve"> Mn</v>
      </c>
      <c r="AD1" t="str">
        <f t="shared" si="0"/>
        <v xml:space="preserve"> Si</v>
      </c>
      <c r="AE1" t="str">
        <f t="shared" si="0"/>
        <v xml:space="preserve"> As</v>
      </c>
      <c r="AF1" t="str">
        <f t="shared" si="0"/>
        <v xml:space="preserve"> Sb</v>
      </c>
      <c r="AG1" t="str">
        <f t="shared" si="0"/>
        <v xml:space="preserve"> Cd</v>
      </c>
      <c r="AH1" t="str">
        <f t="shared" si="0"/>
        <v>tri</v>
      </c>
      <c r="AI1" t="str">
        <f t="shared" si="0"/>
        <v xml:space="preserve"> Zn</v>
      </c>
    </row>
    <row r="2" spans="1:35" ht="15" thickBot="1" x14ac:dyDescent="0.35">
      <c r="A2" s="52" t="s">
        <v>272</v>
      </c>
      <c r="B2" s="54" t="s">
        <v>0</v>
      </c>
      <c r="C2" s="54" t="s">
        <v>273</v>
      </c>
      <c r="D2" s="58" t="s">
        <v>2</v>
      </c>
      <c r="E2" s="124" t="s">
        <v>705</v>
      </c>
      <c r="F2" s="121" t="s">
        <v>707</v>
      </c>
      <c r="G2" s="121" t="s">
        <v>709</v>
      </c>
      <c r="H2" s="125" t="s">
        <v>708</v>
      </c>
      <c r="I2" s="125" t="s">
        <v>710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</row>
    <row r="3" spans="1:35" x14ac:dyDescent="0.3">
      <c r="A3" t="s">
        <v>77</v>
      </c>
      <c r="B3">
        <v>1</v>
      </c>
      <c r="C3" t="s">
        <v>3</v>
      </c>
      <c r="D3" s="9">
        <v>0</v>
      </c>
      <c r="E3" s="123">
        <v>0</v>
      </c>
      <c r="F3" s="1">
        <f>IFERROR(-VLOOKUP(B3,Foglio1!A:B,2,FALSE),0)</f>
        <v>1247382</v>
      </c>
      <c r="G3" s="1">
        <f>IFERROR(VLOOKUP(A3,'Pivot per cartellino'!D:E,2,FALSE),0)</f>
        <v>93250827.700000003</v>
      </c>
      <c r="H3" s="1">
        <f>IFERROR(G3*E3/100,0)</f>
        <v>0</v>
      </c>
      <c r="I3" s="1">
        <v>0</v>
      </c>
      <c r="J3" s="30">
        <f>IFERROR(VLOOKUP($B3,'Analisi IN FAM'!#REF!,J$2,FALSE),0)</f>
        <v>0</v>
      </c>
      <c r="K3" s="30">
        <f>IFERROR(VLOOKUP($B3,'Analisi IN FAM'!#REF!,K$2,FALSE),0)</f>
        <v>0</v>
      </c>
      <c r="L3" s="30">
        <f>IFERROR(VLOOKUP($B3,'Analisi IN FAM'!#REF!,L$2,FALSE),0)</f>
        <v>0</v>
      </c>
      <c r="M3" s="30">
        <f>IFERROR(VLOOKUP($B3,'Analisi IN FAM'!#REF!,M$2,FALSE),0)</f>
        <v>0</v>
      </c>
      <c r="N3" s="30">
        <f>IFERROR(VLOOKUP($B3,'Analisi IN FAM'!#REF!,N$2,FALSE),0)</f>
        <v>0</v>
      </c>
      <c r="O3" s="30">
        <f>IFERROR(VLOOKUP($B3,'Analisi IN FAM'!#REF!,O$2,FALSE),0)</f>
        <v>0</v>
      </c>
      <c r="P3" s="30">
        <f>IFERROR(VLOOKUP($B3,'Analisi IN FAM'!#REF!,P$2,FALSE),0)</f>
        <v>0</v>
      </c>
      <c r="Q3" s="30">
        <f>IFERROR(VLOOKUP($B3,'Analisi IN FAM'!#REF!,Q$2,FALSE),0)</f>
        <v>0</v>
      </c>
      <c r="R3" s="30">
        <f>IFERROR(VLOOKUP($B3,'Analisi IN FAM'!#REF!,R$2,FALSE),0)</f>
        <v>0</v>
      </c>
      <c r="S3" s="30">
        <f>IFERROR(VLOOKUP($B3,'Analisi IN FAM'!#REF!,S$2,FALSE),0)</f>
        <v>0</v>
      </c>
      <c r="T3" s="30">
        <f>IFERROR(VLOOKUP($B3,'Analisi IN FAM'!#REF!,T$2,FALSE),0)</f>
        <v>0</v>
      </c>
      <c r="U3" s="30">
        <f>IFERROR(VLOOKUP($B3,'Analisi IN FAM'!#REF!,U$2,FALSE),0)</f>
        <v>0</v>
      </c>
      <c r="V3" s="30">
        <f>IFERROR(VLOOKUP($B3,'Analisi IN FAM'!#REF!,V$2,FALSE),0)</f>
        <v>0</v>
      </c>
      <c r="W3">
        <f>J3*$D3</f>
        <v>0</v>
      </c>
      <c r="X3">
        <f>K3*$D3</f>
        <v>0</v>
      </c>
      <c r="Y3">
        <f t="shared" ref="Y3:AI3" si="1">L3*$D3</f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35" x14ac:dyDescent="0.3">
      <c r="A4" t="s">
        <v>77</v>
      </c>
      <c r="B4">
        <v>2</v>
      </c>
      <c r="C4" t="s">
        <v>4</v>
      </c>
      <c r="D4" s="9">
        <v>50.446563471480886</v>
      </c>
      <c r="E4" s="123">
        <v>52.405252324318099</v>
      </c>
      <c r="F4" s="1">
        <f>IFERROR(-VLOOKUP(B4,Foglio1!A:B,2,FALSE),0)</f>
        <v>74591287.726000011</v>
      </c>
      <c r="G4" s="1">
        <f>IFERROR(VLOOKUP(A4,'Pivot per cartellino'!D:E,2,FALSE),0)</f>
        <v>93250827.700000003</v>
      </c>
      <c r="H4" s="1">
        <f t="shared" ref="H4:H65" si="2">IFERROR(G4*E4/100,0)</f>
        <v>48868331.550700121</v>
      </c>
      <c r="I4" s="1">
        <v>48868331.550700113</v>
      </c>
      <c r="J4" s="30">
        <f>IFERROR(VLOOKUP($B4,'Analisi IN FAM'!#REF!,J$2,FALSE),0)</f>
        <v>0</v>
      </c>
      <c r="K4" s="30">
        <f>IFERROR(VLOOKUP($B4,'Analisi IN FAM'!#REF!,K$2,FALSE),0)</f>
        <v>0</v>
      </c>
      <c r="L4" s="30">
        <f>IFERROR(VLOOKUP($B4,'Analisi IN FAM'!#REF!,L$2,FALSE),0)</f>
        <v>0</v>
      </c>
      <c r="M4" s="30">
        <f>IFERROR(VLOOKUP($B4,'Analisi IN FAM'!#REF!,M$2,FALSE),0)</f>
        <v>0</v>
      </c>
      <c r="N4" s="30">
        <f>IFERROR(VLOOKUP($B4,'Analisi IN FAM'!#REF!,N$2,FALSE),0)</f>
        <v>0</v>
      </c>
      <c r="O4" s="30">
        <f>IFERROR(VLOOKUP($B4,'Analisi IN FAM'!#REF!,O$2,FALSE),0)</f>
        <v>0</v>
      </c>
      <c r="P4" s="30">
        <f>IFERROR(VLOOKUP($B4,'Analisi IN FAM'!#REF!,P$2,FALSE),0)</f>
        <v>0</v>
      </c>
      <c r="Q4" s="30">
        <f>IFERROR(VLOOKUP($B4,'Analisi IN FAM'!#REF!,Q$2,FALSE),0)</f>
        <v>0</v>
      </c>
      <c r="R4" s="30">
        <f>IFERROR(VLOOKUP($B4,'Analisi IN FAM'!#REF!,R$2,FALSE),0)</f>
        <v>0</v>
      </c>
      <c r="S4" s="30">
        <f>IFERROR(VLOOKUP($B4,'Analisi IN FAM'!#REF!,S$2,FALSE),0)</f>
        <v>0</v>
      </c>
      <c r="T4" s="30">
        <f>IFERROR(VLOOKUP($B4,'Analisi IN FAM'!#REF!,T$2,FALSE),0)</f>
        <v>0</v>
      </c>
      <c r="U4" s="30">
        <f>IFERROR(VLOOKUP($B4,'Analisi IN FAM'!#REF!,U$2,FALSE),0)</f>
        <v>0</v>
      </c>
      <c r="V4" s="30">
        <f>IFERROR(VLOOKUP($B4,'Analisi IN FAM'!#REF!,V$2,FALSE),0)</f>
        <v>0</v>
      </c>
      <c r="W4" s="1">
        <f>J4*$D4/100</f>
        <v>0</v>
      </c>
      <c r="X4" s="1">
        <f>K4*$D4/100</f>
        <v>0</v>
      </c>
      <c r="Y4" s="1">
        <f t="shared" ref="Y4:AI4" si="3">L4*$D4/100</f>
        <v>0</v>
      </c>
      <c r="Z4" s="1">
        <f t="shared" si="3"/>
        <v>0</v>
      </c>
      <c r="AA4" s="1">
        <f t="shared" si="3"/>
        <v>0</v>
      </c>
      <c r="AB4" s="1">
        <f t="shared" si="3"/>
        <v>0</v>
      </c>
      <c r="AC4" s="1">
        <f t="shared" si="3"/>
        <v>0</v>
      </c>
      <c r="AD4" s="1">
        <f t="shared" si="3"/>
        <v>0</v>
      </c>
      <c r="AE4" s="1">
        <f t="shared" si="3"/>
        <v>0</v>
      </c>
      <c r="AF4" s="1">
        <f t="shared" si="3"/>
        <v>0</v>
      </c>
      <c r="AG4" s="1">
        <f t="shared" si="3"/>
        <v>0</v>
      </c>
      <c r="AH4" s="1">
        <f t="shared" si="3"/>
        <v>0</v>
      </c>
      <c r="AI4" s="1">
        <f t="shared" si="3"/>
        <v>0</v>
      </c>
    </row>
    <row r="5" spans="1:35" x14ac:dyDescent="0.3">
      <c r="A5" t="s">
        <v>77</v>
      </c>
      <c r="B5">
        <v>12</v>
      </c>
      <c r="C5" t="s">
        <v>5</v>
      </c>
      <c r="D5" s="9">
        <v>31.083180156271428</v>
      </c>
      <c r="E5" s="123">
        <v>32.290046874105215</v>
      </c>
      <c r="F5" s="1">
        <f>IFERROR(-VLOOKUP(B5,Foglio1!A:B,2,FALSE),0)</f>
        <v>41534059.339999981</v>
      </c>
      <c r="G5" s="1">
        <f>IFERROR(VLOOKUP(A5,'Pivot per cartellino'!D:E,2,FALSE),0)</f>
        <v>93250827.700000003</v>
      </c>
      <c r="H5" s="1">
        <f t="shared" si="2"/>
        <v>30110735.974821091</v>
      </c>
      <c r="I5" s="1">
        <v>30110735.974821091</v>
      </c>
      <c r="J5" s="30">
        <f>IFERROR(VLOOKUP($B5,'Analisi IN FAM'!#REF!,J$2,FALSE),0)</f>
        <v>0</v>
      </c>
      <c r="K5" s="30">
        <f>IFERROR(VLOOKUP($B5,'Analisi IN FAM'!#REF!,K$2,FALSE),0)</f>
        <v>0</v>
      </c>
      <c r="L5" s="30">
        <f>IFERROR(VLOOKUP($B5,'Analisi IN FAM'!#REF!,L$2,FALSE),0)</f>
        <v>0</v>
      </c>
      <c r="M5" s="30">
        <f>IFERROR(VLOOKUP($B5,'Analisi IN FAM'!#REF!,M$2,FALSE),0)</f>
        <v>0</v>
      </c>
      <c r="N5" s="30">
        <f>IFERROR(VLOOKUP($B5,'Analisi IN FAM'!#REF!,N$2,FALSE),0)</f>
        <v>0</v>
      </c>
      <c r="O5" s="30">
        <f>IFERROR(VLOOKUP($B5,'Analisi IN FAM'!#REF!,O$2,FALSE),0)</f>
        <v>0</v>
      </c>
      <c r="P5" s="30">
        <f>IFERROR(VLOOKUP($B5,'Analisi IN FAM'!#REF!,P$2,FALSE),0)</f>
        <v>0</v>
      </c>
      <c r="Q5" s="30">
        <f>IFERROR(VLOOKUP($B5,'Analisi IN FAM'!#REF!,Q$2,FALSE),0)</f>
        <v>0</v>
      </c>
      <c r="R5" s="30">
        <f>IFERROR(VLOOKUP($B5,'Analisi IN FAM'!#REF!,R$2,FALSE),0)</f>
        <v>0</v>
      </c>
      <c r="S5" s="30">
        <f>IFERROR(VLOOKUP($B5,'Analisi IN FAM'!#REF!,S$2,FALSE),0)</f>
        <v>0</v>
      </c>
      <c r="T5" s="30">
        <f>IFERROR(VLOOKUP($B5,'Analisi IN FAM'!#REF!,T$2,FALSE),0)</f>
        <v>0</v>
      </c>
      <c r="U5" s="30">
        <f>IFERROR(VLOOKUP($B5,'Analisi IN FAM'!#REF!,U$2,FALSE),0)</f>
        <v>0</v>
      </c>
      <c r="V5" s="30">
        <f>IFERROR(VLOOKUP($B5,'Analisi IN FAM'!#REF!,V$2,FALSE),0)</f>
        <v>0</v>
      </c>
      <c r="W5" s="1">
        <f t="shared" ref="W5:W67" si="4">J5*$D5/100</f>
        <v>0</v>
      </c>
      <c r="X5" s="1">
        <f t="shared" ref="X5:X67" si="5">K5*$D5/100</f>
        <v>0</v>
      </c>
      <c r="Y5" s="1">
        <f t="shared" ref="Y5:Y67" si="6">L5*$D5/100</f>
        <v>0</v>
      </c>
      <c r="Z5" s="1">
        <f t="shared" ref="Z5:Z67" si="7">M5*$D5/100</f>
        <v>0</v>
      </c>
      <c r="AA5" s="1">
        <f t="shared" ref="AA5:AA67" si="8">N5*$D5/100</f>
        <v>0</v>
      </c>
      <c r="AB5" s="1">
        <f t="shared" ref="AB5:AB67" si="9">O5*$D5/100</f>
        <v>0</v>
      </c>
      <c r="AC5" s="1">
        <f t="shared" ref="AC5:AC67" si="10">P5*$D5/100</f>
        <v>0</v>
      </c>
      <c r="AD5" s="1">
        <f t="shared" ref="AD5:AD67" si="11">Q5*$D5/100</f>
        <v>0</v>
      </c>
      <c r="AE5" s="1">
        <f t="shared" ref="AE5:AE67" si="12">R5*$D5/100</f>
        <v>0</v>
      </c>
      <c r="AF5" s="1">
        <f t="shared" ref="AF5:AF67" si="13">S5*$D5/100</f>
        <v>0</v>
      </c>
      <c r="AG5" s="1">
        <f t="shared" ref="AG5:AG67" si="14">T5*$D5/100</f>
        <v>0</v>
      </c>
      <c r="AH5" s="1">
        <f t="shared" ref="AH5:AH67" si="15">U5*$D5/100</f>
        <v>0</v>
      </c>
      <c r="AI5" s="1">
        <f t="shared" ref="AI5:AI67" si="16">V5*$D5/100</f>
        <v>0</v>
      </c>
    </row>
    <row r="6" spans="1:35" x14ac:dyDescent="0.3">
      <c r="A6" t="s">
        <v>77</v>
      </c>
      <c r="B6">
        <v>20</v>
      </c>
      <c r="C6" t="s">
        <v>6</v>
      </c>
      <c r="D6" s="9">
        <v>0.76079824514498107</v>
      </c>
      <c r="E6" s="123">
        <v>0.79033776061397887</v>
      </c>
      <c r="F6" s="1">
        <f>IFERROR(-VLOOKUP(B6,Foglio1!A:B,2,FALSE),0)</f>
        <v>2418290</v>
      </c>
      <c r="G6" s="1">
        <f>IFERROR(VLOOKUP(A6,'Pivot per cartellino'!D:E,2,FALSE),0)</f>
        <v>93250827.700000003</v>
      </c>
      <c r="H6" s="1">
        <f t="shared" si="2"/>
        <v>736996.50339817989</v>
      </c>
      <c r="I6" s="1">
        <v>736996.50339818001</v>
      </c>
      <c r="J6" s="30">
        <f>IFERROR(VLOOKUP($B6,'Analisi IN FAM'!#REF!,J$2,FALSE),0)</f>
        <v>0</v>
      </c>
      <c r="K6" s="30">
        <f>IFERROR(VLOOKUP($B6,'Analisi IN FAM'!#REF!,K$2,FALSE),0)</f>
        <v>0</v>
      </c>
      <c r="L6" s="30">
        <f>IFERROR(VLOOKUP($B6,'Analisi IN FAM'!#REF!,L$2,FALSE),0)</f>
        <v>0</v>
      </c>
      <c r="M6" s="30">
        <f>IFERROR(VLOOKUP($B6,'Analisi IN FAM'!#REF!,M$2,FALSE),0)</f>
        <v>0</v>
      </c>
      <c r="N6" s="30">
        <f>IFERROR(VLOOKUP($B6,'Analisi IN FAM'!#REF!,N$2,FALSE),0)</f>
        <v>0</v>
      </c>
      <c r="O6" s="30">
        <f>IFERROR(VLOOKUP($B6,'Analisi IN FAM'!#REF!,O$2,FALSE),0)</f>
        <v>0</v>
      </c>
      <c r="P6" s="30">
        <f>IFERROR(VLOOKUP($B6,'Analisi IN FAM'!#REF!,P$2,FALSE),0)</f>
        <v>0</v>
      </c>
      <c r="Q6" s="30">
        <f>IFERROR(VLOOKUP($B6,'Analisi IN FAM'!#REF!,Q$2,FALSE),0)</f>
        <v>0</v>
      </c>
      <c r="R6" s="30">
        <f>IFERROR(VLOOKUP($B6,'Analisi IN FAM'!#REF!,R$2,FALSE),0)</f>
        <v>0</v>
      </c>
      <c r="S6" s="30">
        <f>IFERROR(VLOOKUP($B6,'Analisi IN FAM'!#REF!,S$2,FALSE),0)</f>
        <v>0</v>
      </c>
      <c r="T6" s="30">
        <f>IFERROR(VLOOKUP($B6,'Analisi IN FAM'!#REF!,T$2,FALSE),0)</f>
        <v>0</v>
      </c>
      <c r="U6" s="30">
        <f>IFERROR(VLOOKUP($B6,'Analisi IN FAM'!#REF!,U$2,FALSE),0)</f>
        <v>0</v>
      </c>
      <c r="V6" s="30">
        <f>IFERROR(VLOOKUP($B6,'Analisi IN FAM'!#REF!,V$2,FALSE),0)</f>
        <v>0</v>
      </c>
      <c r="W6" s="1">
        <f t="shared" si="4"/>
        <v>0</v>
      </c>
      <c r="X6" s="1">
        <f t="shared" si="5"/>
        <v>0</v>
      </c>
      <c r="Y6" s="1">
        <f t="shared" si="6"/>
        <v>0</v>
      </c>
      <c r="Z6" s="1">
        <f t="shared" si="7"/>
        <v>0</v>
      </c>
      <c r="AA6" s="1">
        <f t="shared" si="8"/>
        <v>0</v>
      </c>
      <c r="AB6" s="1">
        <f t="shared" si="9"/>
        <v>0</v>
      </c>
      <c r="AC6" s="1">
        <f t="shared" si="10"/>
        <v>0</v>
      </c>
      <c r="AD6" s="1">
        <f t="shared" si="11"/>
        <v>0</v>
      </c>
      <c r="AE6" s="1">
        <f t="shared" si="12"/>
        <v>0</v>
      </c>
      <c r="AF6" s="1">
        <f t="shared" si="13"/>
        <v>0</v>
      </c>
      <c r="AG6" s="1">
        <f t="shared" si="14"/>
        <v>0</v>
      </c>
      <c r="AH6" s="1">
        <f t="shared" si="15"/>
        <v>0</v>
      </c>
      <c r="AI6" s="1">
        <f t="shared" si="16"/>
        <v>0</v>
      </c>
    </row>
    <row r="7" spans="1:35" x14ac:dyDescent="0.3">
      <c r="A7" t="s">
        <v>77</v>
      </c>
      <c r="B7">
        <v>42</v>
      </c>
      <c r="C7" t="s">
        <v>7</v>
      </c>
      <c r="D7" s="9">
        <v>9.2465182781281374</v>
      </c>
      <c r="E7" s="123">
        <v>9.605532867678205</v>
      </c>
      <c r="F7" s="1">
        <f>IFERROR(-VLOOKUP(B7,Foglio1!A:B,2,FALSE),0)</f>
        <v>10410207</v>
      </c>
      <c r="G7" s="1">
        <f>IFERROR(VLOOKUP(A7,'Pivot per cartellino'!D:E,2,FALSE),0)</f>
        <v>93250827.700000003</v>
      </c>
      <c r="H7" s="1">
        <f t="shared" si="2"/>
        <v>8957238.9041054733</v>
      </c>
      <c r="I7" s="1">
        <v>8957238.9041054714</v>
      </c>
      <c r="J7" s="30">
        <f>IFERROR(VLOOKUP($B7,'Analisi IN FAM'!#REF!,J$2,FALSE),0)</f>
        <v>0</v>
      </c>
      <c r="K7" s="30">
        <f>IFERROR(VLOOKUP($B7,'Analisi IN FAM'!#REF!,K$2,FALSE),0)</f>
        <v>0</v>
      </c>
      <c r="L7" s="30">
        <f>IFERROR(VLOOKUP($B7,'Analisi IN FAM'!#REF!,L$2,FALSE),0)</f>
        <v>0</v>
      </c>
      <c r="M7" s="30">
        <f>IFERROR(VLOOKUP($B7,'Analisi IN FAM'!#REF!,M$2,FALSE),0)</f>
        <v>0</v>
      </c>
      <c r="N7" s="30">
        <f>IFERROR(VLOOKUP($B7,'Analisi IN FAM'!#REF!,N$2,FALSE),0)</f>
        <v>0</v>
      </c>
      <c r="O7" s="30">
        <f>IFERROR(VLOOKUP($B7,'Analisi IN FAM'!#REF!,O$2,FALSE),0)</f>
        <v>0</v>
      </c>
      <c r="P7" s="30">
        <f>IFERROR(VLOOKUP($B7,'Analisi IN FAM'!#REF!,P$2,FALSE),0)</f>
        <v>0</v>
      </c>
      <c r="Q7" s="30">
        <f>IFERROR(VLOOKUP($B7,'Analisi IN FAM'!#REF!,Q$2,FALSE),0)</f>
        <v>0</v>
      </c>
      <c r="R7" s="30">
        <f>IFERROR(VLOOKUP($B7,'Analisi IN FAM'!#REF!,R$2,FALSE),0)</f>
        <v>0</v>
      </c>
      <c r="S7" s="30">
        <f>IFERROR(VLOOKUP($B7,'Analisi IN FAM'!#REF!,S$2,FALSE),0)</f>
        <v>0</v>
      </c>
      <c r="T7" s="30">
        <f>IFERROR(VLOOKUP($B7,'Analisi IN FAM'!#REF!,T$2,FALSE),0)</f>
        <v>0</v>
      </c>
      <c r="U7" s="30">
        <f>IFERROR(VLOOKUP($B7,'Analisi IN FAM'!#REF!,U$2,FALSE),0)</f>
        <v>0</v>
      </c>
      <c r="V7" s="30">
        <f>IFERROR(VLOOKUP($B7,'Analisi IN FAM'!#REF!,V$2,FALSE),0)</f>
        <v>0</v>
      </c>
      <c r="W7" s="1">
        <f t="shared" si="4"/>
        <v>0</v>
      </c>
      <c r="X7" s="1">
        <f t="shared" si="5"/>
        <v>0</v>
      </c>
      <c r="Y7" s="1">
        <f t="shared" si="6"/>
        <v>0</v>
      </c>
      <c r="Z7" s="1">
        <f t="shared" si="7"/>
        <v>0</v>
      </c>
      <c r="AA7" s="1">
        <f t="shared" si="8"/>
        <v>0</v>
      </c>
      <c r="AB7" s="1">
        <f t="shared" si="9"/>
        <v>0</v>
      </c>
      <c r="AC7" s="1">
        <f t="shared" si="10"/>
        <v>0</v>
      </c>
      <c r="AD7" s="1">
        <f t="shared" si="11"/>
        <v>0</v>
      </c>
      <c r="AE7" s="1">
        <f t="shared" si="12"/>
        <v>0</v>
      </c>
      <c r="AF7" s="1">
        <f t="shared" si="13"/>
        <v>0</v>
      </c>
      <c r="AG7" s="1">
        <f t="shared" si="14"/>
        <v>0</v>
      </c>
      <c r="AH7" s="1">
        <f t="shared" si="15"/>
        <v>0</v>
      </c>
      <c r="AI7" s="1">
        <f t="shared" si="16"/>
        <v>0</v>
      </c>
    </row>
    <row r="8" spans="1:35" x14ac:dyDescent="0.3">
      <c r="A8" t="s">
        <v>77</v>
      </c>
      <c r="B8">
        <v>31</v>
      </c>
      <c r="C8" t="s">
        <v>8</v>
      </c>
      <c r="D8" s="9">
        <v>7.8076653000651923</v>
      </c>
      <c r="E8" s="123">
        <v>8.1108135412445375</v>
      </c>
      <c r="F8" s="1">
        <f>IFERROR(-VLOOKUP(B8,Foglio1!A:B,2,FALSE),0)</f>
        <v>11754277</v>
      </c>
      <c r="G8" s="1">
        <f>IFERROR(VLOOKUP(A8,'Pivot per cartellino'!D:E,2,FALSE),0)</f>
        <v>93250827.700000003</v>
      </c>
      <c r="H8" s="1">
        <f t="shared" si="2"/>
        <v>7563400.760414212</v>
      </c>
      <c r="I8" s="1">
        <v>7563400.760414212</v>
      </c>
      <c r="J8" s="30">
        <f>IFERROR(VLOOKUP($B8,'Analisi IN FAM'!#REF!,J$2,FALSE),0)</f>
        <v>0</v>
      </c>
      <c r="K8" s="30">
        <f>IFERROR(VLOOKUP($B8,'Analisi IN FAM'!#REF!,K$2,FALSE),0)</f>
        <v>0</v>
      </c>
      <c r="L8" s="30">
        <f>IFERROR(VLOOKUP($B8,'Analisi IN FAM'!#REF!,L$2,FALSE),0)</f>
        <v>0</v>
      </c>
      <c r="M8" s="30">
        <f>IFERROR(VLOOKUP($B8,'Analisi IN FAM'!#REF!,M$2,FALSE),0)</f>
        <v>0</v>
      </c>
      <c r="N8" s="30">
        <f>IFERROR(VLOOKUP($B8,'Analisi IN FAM'!#REF!,N$2,FALSE),0)</f>
        <v>0</v>
      </c>
      <c r="O8" s="30">
        <f>IFERROR(VLOOKUP($B8,'Analisi IN FAM'!#REF!,O$2,FALSE),0)</f>
        <v>0</v>
      </c>
      <c r="P8" s="30">
        <f>IFERROR(VLOOKUP($B8,'Analisi IN FAM'!#REF!,P$2,FALSE),0)</f>
        <v>0</v>
      </c>
      <c r="Q8" s="30">
        <f>IFERROR(VLOOKUP($B8,'Analisi IN FAM'!#REF!,Q$2,FALSE),0)</f>
        <v>0</v>
      </c>
      <c r="R8" s="30">
        <f>IFERROR(VLOOKUP($B8,'Analisi IN FAM'!#REF!,R$2,FALSE),0)</f>
        <v>0</v>
      </c>
      <c r="S8" s="30">
        <f>IFERROR(VLOOKUP($B8,'Analisi IN FAM'!#REF!,S$2,FALSE),0)</f>
        <v>0</v>
      </c>
      <c r="T8" s="30">
        <f>IFERROR(VLOOKUP($B8,'Analisi IN FAM'!#REF!,T$2,FALSE),0)</f>
        <v>0</v>
      </c>
      <c r="U8" s="30">
        <f>IFERROR(VLOOKUP($B8,'Analisi IN FAM'!#REF!,U$2,FALSE),0)</f>
        <v>0</v>
      </c>
      <c r="V8" s="30">
        <f>IFERROR(VLOOKUP($B8,'Analisi IN FAM'!#REF!,V$2,FALSE),0)</f>
        <v>0</v>
      </c>
      <c r="W8" s="1">
        <f t="shared" si="4"/>
        <v>0</v>
      </c>
      <c r="X8" s="1">
        <f t="shared" si="5"/>
        <v>0</v>
      </c>
      <c r="Y8" s="1">
        <f t="shared" si="6"/>
        <v>0</v>
      </c>
      <c r="Z8" s="1">
        <f t="shared" si="7"/>
        <v>0</v>
      </c>
      <c r="AA8" s="1">
        <f t="shared" si="8"/>
        <v>0</v>
      </c>
      <c r="AB8" s="1">
        <f t="shared" si="9"/>
        <v>0</v>
      </c>
      <c r="AC8" s="1">
        <f t="shared" si="10"/>
        <v>0</v>
      </c>
      <c r="AD8" s="1">
        <f t="shared" si="11"/>
        <v>0</v>
      </c>
      <c r="AE8" s="1">
        <f t="shared" si="12"/>
        <v>0</v>
      </c>
      <c r="AF8" s="1">
        <f t="shared" si="13"/>
        <v>0</v>
      </c>
      <c r="AG8" s="1">
        <f t="shared" si="14"/>
        <v>0</v>
      </c>
      <c r="AH8" s="1">
        <f t="shared" si="15"/>
        <v>0</v>
      </c>
      <c r="AI8" s="1">
        <f t="shared" si="16"/>
        <v>0</v>
      </c>
    </row>
    <row r="9" spans="1:35" x14ac:dyDescent="0.3">
      <c r="A9" t="s">
        <v>77</v>
      </c>
      <c r="B9">
        <v>35</v>
      </c>
      <c r="C9" t="s">
        <v>9</v>
      </c>
      <c r="D9" s="9">
        <v>8.2129904573909202E-2</v>
      </c>
      <c r="E9" s="123">
        <v>8.5318762595218103E-2</v>
      </c>
      <c r="F9" s="1">
        <f>IFERROR(-VLOOKUP(B9,Foglio1!A:B,2,FALSE),0)</f>
        <v>383755</v>
      </c>
      <c r="G9" s="1">
        <f>IFERROR(VLOOKUP(A9,'Pivot per cartellino'!D:E,2,FALSE),0)</f>
        <v>93250827.700000003</v>
      </c>
      <c r="H9" s="1">
        <f t="shared" si="2"/>
        <v>79560.452303438884</v>
      </c>
      <c r="I9" s="1">
        <v>79560.452303438884</v>
      </c>
      <c r="J9" s="30">
        <f>IFERROR(VLOOKUP($B9,'Analisi IN FAM'!#REF!,J$2,FALSE),0)</f>
        <v>0</v>
      </c>
      <c r="K9" s="30">
        <f>IFERROR(VLOOKUP($B9,'Analisi IN FAM'!#REF!,K$2,FALSE),0)</f>
        <v>0</v>
      </c>
      <c r="L9" s="30">
        <f>IFERROR(VLOOKUP($B9,'Analisi IN FAM'!#REF!,L$2,FALSE),0)</f>
        <v>0</v>
      </c>
      <c r="M9" s="30">
        <f>IFERROR(VLOOKUP($B9,'Analisi IN FAM'!#REF!,M$2,FALSE),0)</f>
        <v>0</v>
      </c>
      <c r="N9" s="30">
        <f>IFERROR(VLOOKUP($B9,'Analisi IN FAM'!#REF!,N$2,FALSE),0)</f>
        <v>0</v>
      </c>
      <c r="O9" s="30">
        <f>IFERROR(VLOOKUP($B9,'Analisi IN FAM'!#REF!,O$2,FALSE),0)</f>
        <v>0</v>
      </c>
      <c r="P9" s="30">
        <f>IFERROR(VLOOKUP($B9,'Analisi IN FAM'!#REF!,P$2,FALSE),0)</f>
        <v>0</v>
      </c>
      <c r="Q9" s="30">
        <f>IFERROR(VLOOKUP($B9,'Analisi IN FAM'!#REF!,Q$2,FALSE),0)</f>
        <v>0</v>
      </c>
      <c r="R9" s="30">
        <f>IFERROR(VLOOKUP($B9,'Analisi IN FAM'!#REF!,R$2,FALSE),0)</f>
        <v>0</v>
      </c>
      <c r="S9" s="30">
        <f>IFERROR(VLOOKUP($B9,'Analisi IN FAM'!#REF!,S$2,FALSE),0)</f>
        <v>0</v>
      </c>
      <c r="T9" s="30">
        <f>IFERROR(VLOOKUP($B9,'Analisi IN FAM'!#REF!,T$2,FALSE),0)</f>
        <v>0</v>
      </c>
      <c r="U9" s="30">
        <f>IFERROR(VLOOKUP($B9,'Analisi IN FAM'!#REF!,U$2,FALSE),0)</f>
        <v>0</v>
      </c>
      <c r="V9" s="30">
        <f>IFERROR(VLOOKUP($B9,'Analisi IN FAM'!#REF!,V$2,FALSE),0)</f>
        <v>0</v>
      </c>
      <c r="W9" s="1">
        <f t="shared" si="4"/>
        <v>0</v>
      </c>
      <c r="X9" s="1">
        <f t="shared" si="5"/>
        <v>0</v>
      </c>
      <c r="Y9" s="1">
        <f t="shared" si="6"/>
        <v>0</v>
      </c>
      <c r="Z9" s="1">
        <f t="shared" si="7"/>
        <v>0</v>
      </c>
      <c r="AA9" s="1">
        <f t="shared" si="8"/>
        <v>0</v>
      </c>
      <c r="AB9" s="1">
        <f t="shared" si="9"/>
        <v>0</v>
      </c>
      <c r="AC9" s="1">
        <f t="shared" si="10"/>
        <v>0</v>
      </c>
      <c r="AD9" s="1">
        <f t="shared" si="11"/>
        <v>0</v>
      </c>
      <c r="AE9" s="1">
        <f t="shared" si="12"/>
        <v>0</v>
      </c>
      <c r="AF9" s="1">
        <f t="shared" si="13"/>
        <v>0</v>
      </c>
      <c r="AG9" s="1">
        <f t="shared" si="14"/>
        <v>0</v>
      </c>
      <c r="AH9" s="1">
        <f t="shared" si="15"/>
        <v>0</v>
      </c>
      <c r="AI9" s="1">
        <f t="shared" si="16"/>
        <v>0</v>
      </c>
    </row>
    <row r="10" spans="1:35" x14ac:dyDescent="0.3">
      <c r="A10" t="s">
        <v>77</v>
      </c>
      <c r="B10">
        <v>6</v>
      </c>
      <c r="C10" t="s">
        <v>10</v>
      </c>
      <c r="D10" s="9">
        <v>0</v>
      </c>
      <c r="E10" s="123">
        <v>0</v>
      </c>
      <c r="F10" s="1">
        <f>IFERROR(-VLOOKUP(B10,Foglio1!A:B,2,FALSE),0)</f>
        <v>0</v>
      </c>
      <c r="G10" s="1">
        <f>IFERROR(VLOOKUP(A10,'Pivot per cartellino'!D:E,2,FALSE),0)</f>
        <v>93250827.700000003</v>
      </c>
      <c r="H10" s="1">
        <f t="shared" si="2"/>
        <v>0</v>
      </c>
      <c r="I10" s="1">
        <v>0</v>
      </c>
      <c r="J10" s="30">
        <f>IFERROR(VLOOKUP($B10,'Analisi IN FAM'!#REF!,J$2,FALSE),0)</f>
        <v>0</v>
      </c>
      <c r="K10" s="30">
        <f>IFERROR(VLOOKUP($B10,'Analisi IN FAM'!#REF!,K$2,FALSE),0)</f>
        <v>0</v>
      </c>
      <c r="L10" s="30">
        <f>IFERROR(VLOOKUP($B10,'Analisi IN FAM'!#REF!,L$2,FALSE),0)</f>
        <v>0</v>
      </c>
      <c r="M10" s="30">
        <f>IFERROR(VLOOKUP($B10,'Analisi IN FAM'!#REF!,M$2,FALSE),0)</f>
        <v>0</v>
      </c>
      <c r="N10" s="30">
        <f>IFERROR(VLOOKUP($B10,'Analisi IN FAM'!#REF!,N$2,FALSE),0)</f>
        <v>0</v>
      </c>
      <c r="O10" s="30">
        <f>IFERROR(VLOOKUP($B10,'Analisi IN FAM'!#REF!,O$2,FALSE),0)</f>
        <v>0</v>
      </c>
      <c r="P10" s="30">
        <f>IFERROR(VLOOKUP($B10,'Analisi IN FAM'!#REF!,P$2,FALSE),0)</f>
        <v>0</v>
      </c>
      <c r="Q10" s="30">
        <f>IFERROR(VLOOKUP($B10,'Analisi IN FAM'!#REF!,Q$2,FALSE),0)</f>
        <v>0</v>
      </c>
      <c r="R10" s="30">
        <f>IFERROR(VLOOKUP($B10,'Analisi IN FAM'!#REF!,R$2,FALSE),0)</f>
        <v>0</v>
      </c>
      <c r="S10" s="30">
        <f>IFERROR(VLOOKUP($B10,'Analisi IN FAM'!#REF!,S$2,FALSE),0)</f>
        <v>0</v>
      </c>
      <c r="T10" s="30">
        <f>IFERROR(VLOOKUP($B10,'Analisi IN FAM'!#REF!,T$2,FALSE),0)</f>
        <v>0</v>
      </c>
      <c r="U10" s="30">
        <f>IFERROR(VLOOKUP($B10,'Analisi IN FAM'!#REF!,U$2,FALSE),0)</f>
        <v>0</v>
      </c>
      <c r="V10" s="30">
        <f>IFERROR(VLOOKUP($B10,'Analisi IN FAM'!#REF!,V$2,FALSE),0)</f>
        <v>0</v>
      </c>
      <c r="W10" s="1">
        <f t="shared" si="4"/>
        <v>0</v>
      </c>
      <c r="X10" s="1">
        <f t="shared" si="5"/>
        <v>0</v>
      </c>
      <c r="Y10" s="1">
        <f t="shared" si="6"/>
        <v>0</v>
      </c>
      <c r="Z10" s="1">
        <f t="shared" si="7"/>
        <v>0</v>
      </c>
      <c r="AA10" s="1">
        <f t="shared" si="8"/>
        <v>0</v>
      </c>
      <c r="AB10" s="1">
        <f t="shared" si="9"/>
        <v>0</v>
      </c>
      <c r="AC10" s="1">
        <f t="shared" si="10"/>
        <v>0</v>
      </c>
      <c r="AD10" s="1">
        <f t="shared" si="11"/>
        <v>0</v>
      </c>
      <c r="AE10" s="1">
        <f t="shared" si="12"/>
        <v>0</v>
      </c>
      <c r="AF10" s="1">
        <f t="shared" si="13"/>
        <v>0</v>
      </c>
      <c r="AG10" s="1">
        <f t="shared" si="14"/>
        <v>0</v>
      </c>
      <c r="AH10" s="1">
        <f t="shared" si="15"/>
        <v>0</v>
      </c>
      <c r="AI10" s="1">
        <f t="shared" si="16"/>
        <v>0</v>
      </c>
    </row>
    <row r="11" spans="1:35" x14ac:dyDescent="0.3">
      <c r="A11" t="s">
        <v>77</v>
      </c>
      <c r="B11">
        <v>16</v>
      </c>
      <c r="C11" t="s">
        <v>11</v>
      </c>
      <c r="D11" s="9">
        <v>0</v>
      </c>
      <c r="E11" s="123">
        <v>0</v>
      </c>
      <c r="F11" s="1">
        <f>IFERROR(-VLOOKUP(B11,Foglio1!A:B,2,FALSE),0)</f>
        <v>0</v>
      </c>
      <c r="G11" s="1">
        <f>IFERROR(VLOOKUP(A11,'Pivot per cartellino'!D:E,2,FALSE),0)</f>
        <v>93250827.700000003</v>
      </c>
      <c r="H11" s="1">
        <f t="shared" si="2"/>
        <v>0</v>
      </c>
      <c r="I11" s="1">
        <v>0</v>
      </c>
      <c r="J11" s="30">
        <f>IFERROR(VLOOKUP($B11,'Analisi IN FAM'!#REF!,J$2,FALSE),0)</f>
        <v>0</v>
      </c>
      <c r="K11" s="30">
        <f>IFERROR(VLOOKUP($B11,'Analisi IN FAM'!#REF!,K$2,FALSE),0)</f>
        <v>0</v>
      </c>
      <c r="L11" s="30">
        <f>IFERROR(VLOOKUP($B11,'Analisi IN FAM'!#REF!,L$2,FALSE),0)</f>
        <v>0</v>
      </c>
      <c r="M11" s="30">
        <f>IFERROR(VLOOKUP($B11,'Analisi IN FAM'!#REF!,M$2,FALSE),0)</f>
        <v>0</v>
      </c>
      <c r="N11" s="30">
        <f>IFERROR(VLOOKUP($B11,'Analisi IN FAM'!#REF!,N$2,FALSE),0)</f>
        <v>0</v>
      </c>
      <c r="O11" s="30">
        <f>IFERROR(VLOOKUP($B11,'Analisi IN FAM'!#REF!,O$2,FALSE),0)</f>
        <v>0</v>
      </c>
      <c r="P11" s="30">
        <f>IFERROR(VLOOKUP($B11,'Analisi IN FAM'!#REF!,P$2,FALSE),0)</f>
        <v>0</v>
      </c>
      <c r="Q11" s="30">
        <f>IFERROR(VLOOKUP($B11,'Analisi IN FAM'!#REF!,Q$2,FALSE),0)</f>
        <v>0</v>
      </c>
      <c r="R11" s="30">
        <f>IFERROR(VLOOKUP($B11,'Analisi IN FAM'!#REF!,R$2,FALSE),0)</f>
        <v>0</v>
      </c>
      <c r="S11" s="30">
        <f>IFERROR(VLOOKUP($B11,'Analisi IN FAM'!#REF!,S$2,FALSE),0)</f>
        <v>0</v>
      </c>
      <c r="T11" s="30">
        <f>IFERROR(VLOOKUP($B11,'Analisi IN FAM'!#REF!,T$2,FALSE),0)</f>
        <v>0</v>
      </c>
      <c r="U11" s="30">
        <f>IFERROR(VLOOKUP($B11,'Analisi IN FAM'!#REF!,U$2,FALSE),0)</f>
        <v>0</v>
      </c>
      <c r="V11" s="30">
        <f>IFERROR(VLOOKUP($B11,'Analisi IN FAM'!#REF!,V$2,FALSE),0)</f>
        <v>0</v>
      </c>
      <c r="W11" s="1">
        <f t="shared" si="4"/>
        <v>0</v>
      </c>
      <c r="X11" s="1">
        <f t="shared" si="5"/>
        <v>0</v>
      </c>
      <c r="Y11" s="1">
        <f t="shared" si="6"/>
        <v>0</v>
      </c>
      <c r="Z11" s="1">
        <f t="shared" si="7"/>
        <v>0</v>
      </c>
      <c r="AA11" s="1">
        <f t="shared" si="8"/>
        <v>0</v>
      </c>
      <c r="AB11" s="1">
        <f t="shared" si="9"/>
        <v>0</v>
      </c>
      <c r="AC11" s="1">
        <f t="shared" si="10"/>
        <v>0</v>
      </c>
      <c r="AD11" s="1">
        <f t="shared" si="11"/>
        <v>0</v>
      </c>
      <c r="AE11" s="1">
        <f t="shared" si="12"/>
        <v>0</v>
      </c>
      <c r="AF11" s="1">
        <f t="shared" si="13"/>
        <v>0</v>
      </c>
      <c r="AG11" s="1">
        <f t="shared" si="14"/>
        <v>0</v>
      </c>
      <c r="AH11" s="1">
        <f t="shared" si="15"/>
        <v>0</v>
      </c>
      <c r="AI11" s="1">
        <f t="shared" si="16"/>
        <v>0</v>
      </c>
    </row>
    <row r="12" spans="1:35" x14ac:dyDescent="0.3">
      <c r="A12" t="s">
        <v>77</v>
      </c>
      <c r="B12">
        <v>41</v>
      </c>
      <c r="C12" t="s">
        <v>12</v>
      </c>
      <c r="D12" s="9">
        <v>0.57314464433546031</v>
      </c>
      <c r="E12" s="123">
        <v>0.59539813295134725</v>
      </c>
      <c r="F12" s="1">
        <f>IFERROR(-VLOOKUP(B12,Foglio1!A:B,2,FALSE),0)</f>
        <v>5173973</v>
      </c>
      <c r="G12" s="1">
        <f>IFERROR(VLOOKUP(A12,'Pivot per cartellino'!D:E,2,FALSE),0)</f>
        <v>93250827.700000003</v>
      </c>
      <c r="H12" s="1">
        <f t="shared" si="2"/>
        <v>555213.68708747777</v>
      </c>
      <c r="I12" s="1">
        <v>555213.68708747777</v>
      </c>
      <c r="J12" s="30">
        <f>IFERROR(VLOOKUP($B12,'Analisi IN FAM'!#REF!,J$2,FALSE),0)</f>
        <v>0</v>
      </c>
      <c r="K12" s="30">
        <f>IFERROR(VLOOKUP($B12,'Analisi IN FAM'!#REF!,K$2,FALSE),0)</f>
        <v>0</v>
      </c>
      <c r="L12" s="30">
        <f>IFERROR(VLOOKUP($B12,'Analisi IN FAM'!#REF!,L$2,FALSE),0)</f>
        <v>0</v>
      </c>
      <c r="M12" s="30">
        <f>IFERROR(VLOOKUP($B12,'Analisi IN FAM'!#REF!,M$2,FALSE),0)</f>
        <v>0</v>
      </c>
      <c r="N12" s="30">
        <f>IFERROR(VLOOKUP($B12,'Analisi IN FAM'!#REF!,N$2,FALSE),0)</f>
        <v>0</v>
      </c>
      <c r="O12" s="30">
        <f>IFERROR(VLOOKUP($B12,'Analisi IN FAM'!#REF!,O$2,FALSE),0)</f>
        <v>0</v>
      </c>
      <c r="P12" s="30">
        <f>IFERROR(VLOOKUP($B12,'Analisi IN FAM'!#REF!,P$2,FALSE),0)</f>
        <v>0</v>
      </c>
      <c r="Q12" s="30">
        <f>IFERROR(VLOOKUP($B12,'Analisi IN FAM'!#REF!,Q$2,FALSE),0)</f>
        <v>0</v>
      </c>
      <c r="R12" s="30">
        <f>IFERROR(VLOOKUP($B12,'Analisi IN FAM'!#REF!,R$2,FALSE),0)</f>
        <v>0</v>
      </c>
      <c r="S12" s="30">
        <f>IFERROR(VLOOKUP($B12,'Analisi IN FAM'!#REF!,S$2,FALSE),0)</f>
        <v>0</v>
      </c>
      <c r="T12" s="30">
        <f>IFERROR(VLOOKUP($B12,'Analisi IN FAM'!#REF!,T$2,FALSE),0)</f>
        <v>0</v>
      </c>
      <c r="U12" s="30">
        <f>IFERROR(VLOOKUP($B12,'Analisi IN FAM'!#REF!,U$2,FALSE),0)</f>
        <v>0</v>
      </c>
      <c r="V12" s="30">
        <f>IFERROR(VLOOKUP($B12,'Analisi IN FAM'!#REF!,V$2,FALSE),0)</f>
        <v>0</v>
      </c>
      <c r="W12" s="1">
        <f t="shared" si="4"/>
        <v>0</v>
      </c>
      <c r="X12" s="1">
        <f t="shared" si="5"/>
        <v>0</v>
      </c>
      <c r="Y12" s="1">
        <f t="shared" si="6"/>
        <v>0</v>
      </c>
      <c r="Z12" s="1">
        <f t="shared" si="7"/>
        <v>0</v>
      </c>
      <c r="AA12" s="1">
        <f t="shared" si="8"/>
        <v>0</v>
      </c>
      <c r="AB12" s="1">
        <f t="shared" si="9"/>
        <v>0</v>
      </c>
      <c r="AC12" s="1">
        <f t="shared" si="10"/>
        <v>0</v>
      </c>
      <c r="AD12" s="1">
        <f t="shared" si="11"/>
        <v>0</v>
      </c>
      <c r="AE12" s="1">
        <f t="shared" si="12"/>
        <v>0</v>
      </c>
      <c r="AF12" s="1">
        <f t="shared" si="13"/>
        <v>0</v>
      </c>
      <c r="AG12" s="1">
        <f t="shared" si="14"/>
        <v>0</v>
      </c>
      <c r="AH12" s="1">
        <f t="shared" si="15"/>
        <v>0</v>
      </c>
      <c r="AI12" s="1">
        <f t="shared" si="16"/>
        <v>0</v>
      </c>
    </row>
    <row r="13" spans="1:35" ht="15" thickBot="1" x14ac:dyDescent="0.35">
      <c r="A13" t="s">
        <v>77</v>
      </c>
      <c r="B13">
        <v>99</v>
      </c>
      <c r="C13" t="s">
        <v>13</v>
      </c>
      <c r="D13" s="9">
        <v>0</v>
      </c>
      <c r="E13" s="123">
        <v>0</v>
      </c>
      <c r="F13" s="1">
        <f>IFERROR(-VLOOKUP(B13,Foglio1!A:B,2,FALSE),0)</f>
        <v>0</v>
      </c>
      <c r="G13" s="1">
        <f>IFERROR(VLOOKUP(A13,'Pivot per cartellino'!D:E,2,FALSE),0)</f>
        <v>93250827.700000003</v>
      </c>
      <c r="H13" s="1">
        <f t="shared" si="2"/>
        <v>0</v>
      </c>
      <c r="I13" s="1">
        <v>0</v>
      </c>
      <c r="J13" s="30">
        <f>IFERROR(VLOOKUP($B13,'Analisi IN FAM'!#REF!,J$2,FALSE),0)</f>
        <v>0</v>
      </c>
      <c r="K13" s="30">
        <f>IFERROR(VLOOKUP($B13,'Analisi IN FAM'!#REF!,K$2,FALSE),0)</f>
        <v>0</v>
      </c>
      <c r="L13" s="30">
        <f>IFERROR(VLOOKUP($B13,'Analisi IN FAM'!#REF!,L$2,FALSE),0)</f>
        <v>0</v>
      </c>
      <c r="M13" s="30">
        <f>IFERROR(VLOOKUP($B13,'Analisi IN FAM'!#REF!,M$2,FALSE),0)</f>
        <v>0</v>
      </c>
      <c r="N13" s="30">
        <f>IFERROR(VLOOKUP($B13,'Analisi IN FAM'!#REF!,N$2,FALSE),0)</f>
        <v>0</v>
      </c>
      <c r="O13" s="30">
        <f>IFERROR(VLOOKUP($B13,'Analisi IN FAM'!#REF!,O$2,FALSE),0)</f>
        <v>0</v>
      </c>
      <c r="P13" s="30">
        <f>IFERROR(VLOOKUP($B13,'Analisi IN FAM'!#REF!,P$2,FALSE),0)</f>
        <v>0</v>
      </c>
      <c r="Q13" s="30">
        <f>IFERROR(VLOOKUP($B13,'Analisi IN FAM'!#REF!,Q$2,FALSE),0)</f>
        <v>0</v>
      </c>
      <c r="R13" s="30">
        <f>IFERROR(VLOOKUP($B13,'Analisi IN FAM'!#REF!,R$2,FALSE),0)</f>
        <v>0</v>
      </c>
      <c r="S13" s="30">
        <f>IFERROR(VLOOKUP($B13,'Analisi IN FAM'!#REF!,S$2,FALSE),0)</f>
        <v>0</v>
      </c>
      <c r="T13" s="30">
        <f>IFERROR(VLOOKUP($B13,'Analisi IN FAM'!#REF!,T$2,FALSE),0)</f>
        <v>0</v>
      </c>
      <c r="U13" s="30">
        <f>IFERROR(VLOOKUP($B13,'Analisi IN FAM'!#REF!,U$2,FALSE),0)</f>
        <v>0</v>
      </c>
      <c r="V13" s="30">
        <f>IFERROR(VLOOKUP($B13,'Analisi IN FAM'!#REF!,V$2,FALSE),0)</f>
        <v>0</v>
      </c>
      <c r="W13" s="1">
        <f t="shared" si="4"/>
        <v>0</v>
      </c>
      <c r="X13" s="1">
        <f t="shared" si="5"/>
        <v>0</v>
      </c>
      <c r="Y13" s="1">
        <f t="shared" si="6"/>
        <v>0</v>
      </c>
      <c r="Z13" s="1">
        <f t="shared" si="7"/>
        <v>0</v>
      </c>
      <c r="AA13" s="1">
        <f t="shared" si="8"/>
        <v>0</v>
      </c>
      <c r="AB13" s="1">
        <f t="shared" si="9"/>
        <v>0</v>
      </c>
      <c r="AC13" s="1">
        <f t="shared" si="10"/>
        <v>0</v>
      </c>
      <c r="AD13" s="1">
        <f t="shared" si="11"/>
        <v>0</v>
      </c>
      <c r="AE13" s="1">
        <f t="shared" si="12"/>
        <v>0</v>
      </c>
      <c r="AF13" s="1">
        <f t="shared" si="13"/>
        <v>0</v>
      </c>
      <c r="AG13" s="1">
        <f t="shared" si="14"/>
        <v>0</v>
      </c>
      <c r="AH13" s="1">
        <f t="shared" si="15"/>
        <v>0</v>
      </c>
      <c r="AI13" s="1">
        <f t="shared" si="16"/>
        <v>0</v>
      </c>
    </row>
    <row r="14" spans="1:35" s="129" customFormat="1" ht="15" thickBot="1" x14ac:dyDescent="0.35">
      <c r="A14" s="129" t="s">
        <v>77</v>
      </c>
      <c r="C14" s="129" t="s">
        <v>14</v>
      </c>
      <c r="D14" s="130">
        <v>99.999999999999986</v>
      </c>
      <c r="E14" s="131">
        <v>103.88270026350661</v>
      </c>
      <c r="F14" s="132">
        <f>IFERROR(-VLOOKUP(B14,Foglio1!A:B,2,FALSE),0)</f>
        <v>0</v>
      </c>
      <c r="G14" s="132">
        <f>IFERROR(VLOOKUP(A14,'Pivot per cartellino'!D:E,2,FALSE),0)</f>
        <v>93250827.700000003</v>
      </c>
      <c r="H14" s="132"/>
      <c r="I14" s="132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2">
        <f>SUM(W3:W13)</f>
        <v>0</v>
      </c>
      <c r="X14" s="132">
        <f>SUM(X3:X13)</f>
        <v>0</v>
      </c>
      <c r="Y14" s="132">
        <f>SUM(Y3:Y13)</f>
        <v>0</v>
      </c>
      <c r="Z14" s="132">
        <f>SUM(Z3:Z13)</f>
        <v>0</v>
      </c>
      <c r="AA14" s="132">
        <f>SUM(AA3:AA13)</f>
        <v>0</v>
      </c>
      <c r="AB14" s="132">
        <f>SUM(AB3:AB13)</f>
        <v>0</v>
      </c>
      <c r="AC14" s="132">
        <f>SUM(AC3:AC13)</f>
        <v>0</v>
      </c>
      <c r="AD14" s="132">
        <f>SUM(AD3:AD13)</f>
        <v>0</v>
      </c>
      <c r="AE14" s="132">
        <f>SUM(AE3:AE13)</f>
        <v>0</v>
      </c>
      <c r="AF14" s="132">
        <f>SUM(AF3:AF13)</f>
        <v>0</v>
      </c>
      <c r="AG14" s="132">
        <f>SUM(AG3:AG13)</f>
        <v>0</v>
      </c>
      <c r="AH14" s="132">
        <f>SUM(AH3:AH13)</f>
        <v>0</v>
      </c>
      <c r="AI14" s="132">
        <f>SUM(AI3:AI13)</f>
        <v>0</v>
      </c>
    </row>
    <row r="15" spans="1:35" x14ac:dyDescent="0.3">
      <c r="A15" t="s">
        <v>52</v>
      </c>
      <c r="B15">
        <v>2</v>
      </c>
      <c r="C15" t="s">
        <v>4</v>
      </c>
      <c r="D15" s="9">
        <v>56.516629983379275</v>
      </c>
      <c r="E15" s="123">
        <v>58.70965936335498</v>
      </c>
      <c r="F15" s="1">
        <f>IFERROR(-VLOOKUP(B15,Foglio1!A:B,2,FALSE),0)</f>
        <v>74591287.726000011</v>
      </c>
      <c r="G15" s="1">
        <f>IFERROR(VLOOKUP(A15,'Pivot per cartellino'!D:E,2,FALSE),0)</f>
        <v>5798032.2999999989</v>
      </c>
      <c r="H15" s="1">
        <f t="shared" si="2"/>
        <v>3404005.0131072956</v>
      </c>
      <c r="I15" s="1">
        <v>3404005.0131072956</v>
      </c>
      <c r="J15" s="30">
        <f>IFERROR(VLOOKUP($B15,'Analisi IN FAM'!#REF!,J$2,FALSE),0)</f>
        <v>0</v>
      </c>
      <c r="K15" s="30">
        <f>IFERROR(VLOOKUP($B15,'Analisi IN FAM'!#REF!,K$2,FALSE),0)</f>
        <v>0</v>
      </c>
      <c r="L15" s="30">
        <f>IFERROR(VLOOKUP($B15,'Analisi IN FAM'!#REF!,L$2,FALSE),0)</f>
        <v>0</v>
      </c>
      <c r="M15" s="30">
        <f>IFERROR(VLOOKUP($B15,'Analisi IN FAM'!#REF!,M$2,FALSE),0)</f>
        <v>0</v>
      </c>
      <c r="N15" s="30">
        <f>IFERROR(VLOOKUP($B15,'Analisi IN FAM'!#REF!,N$2,FALSE),0)</f>
        <v>0</v>
      </c>
      <c r="O15" s="30">
        <f>IFERROR(VLOOKUP($B15,'Analisi IN FAM'!#REF!,O$2,FALSE),0)</f>
        <v>0</v>
      </c>
      <c r="P15" s="30">
        <f>IFERROR(VLOOKUP($B15,'Analisi IN FAM'!#REF!,P$2,FALSE),0)</f>
        <v>0</v>
      </c>
      <c r="Q15" s="30">
        <f>IFERROR(VLOOKUP($B15,'Analisi IN FAM'!#REF!,Q$2,FALSE),0)</f>
        <v>0</v>
      </c>
      <c r="R15" s="30">
        <f>IFERROR(VLOOKUP($B15,'Analisi IN FAM'!#REF!,R$2,FALSE),0)</f>
        <v>0</v>
      </c>
      <c r="S15" s="30">
        <f>IFERROR(VLOOKUP($B15,'Analisi IN FAM'!#REF!,S$2,FALSE),0)</f>
        <v>0</v>
      </c>
      <c r="T15" s="30">
        <f>IFERROR(VLOOKUP($B15,'Analisi IN FAM'!#REF!,T$2,FALSE),0)</f>
        <v>0</v>
      </c>
      <c r="U15" s="30">
        <f>IFERROR(VLOOKUP($B15,'Analisi IN FAM'!#REF!,U$2,FALSE),0)</f>
        <v>0</v>
      </c>
      <c r="V15" s="30">
        <f>IFERROR(VLOOKUP($B15,'Analisi IN FAM'!#REF!,V$2,FALSE),0)</f>
        <v>0</v>
      </c>
      <c r="W15" s="1">
        <f t="shared" si="4"/>
        <v>0</v>
      </c>
      <c r="X15" s="1">
        <f t="shared" si="5"/>
        <v>0</v>
      </c>
      <c r="Y15" s="1">
        <f t="shared" si="6"/>
        <v>0</v>
      </c>
      <c r="Z15" s="1">
        <f t="shared" si="7"/>
        <v>0</v>
      </c>
      <c r="AA15" s="1">
        <f t="shared" si="8"/>
        <v>0</v>
      </c>
      <c r="AB15" s="1">
        <f t="shared" si="9"/>
        <v>0</v>
      </c>
      <c r="AC15" s="1">
        <f t="shared" si="10"/>
        <v>0</v>
      </c>
      <c r="AD15" s="1">
        <f t="shared" si="11"/>
        <v>0</v>
      </c>
      <c r="AE15" s="1">
        <f t="shared" si="12"/>
        <v>0</v>
      </c>
      <c r="AF15" s="1">
        <f t="shared" si="13"/>
        <v>0</v>
      </c>
      <c r="AG15" s="1">
        <f t="shared" si="14"/>
        <v>0</v>
      </c>
      <c r="AH15" s="1">
        <f t="shared" si="15"/>
        <v>0</v>
      </c>
      <c r="AI15" s="1">
        <f t="shared" si="16"/>
        <v>0</v>
      </c>
    </row>
    <row r="16" spans="1:35" x14ac:dyDescent="0.3">
      <c r="A16" t="s">
        <v>52</v>
      </c>
      <c r="B16">
        <v>12</v>
      </c>
      <c r="C16" t="s">
        <v>5</v>
      </c>
      <c r="D16" s="9">
        <v>33.186640919561128</v>
      </c>
      <c r="E16" s="123">
        <v>34.474390712510655</v>
      </c>
      <c r="F16" s="1">
        <f>IFERROR(-VLOOKUP(B16,Foglio1!A:B,2,FALSE),0)</f>
        <v>41534059.339999981</v>
      </c>
      <c r="G16" s="1">
        <f>IFERROR(VLOOKUP(A16,'Pivot per cartellino'!D:E,2,FALSE),0)</f>
        <v>5798032.2999999989</v>
      </c>
      <c r="H16" s="1">
        <f t="shared" si="2"/>
        <v>1998836.3087395674</v>
      </c>
      <c r="I16" s="1">
        <v>1998836.3087395674</v>
      </c>
      <c r="J16" s="30">
        <f>IFERROR(VLOOKUP($B16,'Analisi IN FAM'!#REF!,J$2,FALSE),0)</f>
        <v>0</v>
      </c>
      <c r="K16" s="30">
        <f>IFERROR(VLOOKUP($B16,'Analisi IN FAM'!#REF!,K$2,FALSE),0)</f>
        <v>0</v>
      </c>
      <c r="L16" s="30">
        <f>IFERROR(VLOOKUP($B16,'Analisi IN FAM'!#REF!,L$2,FALSE),0)</f>
        <v>0</v>
      </c>
      <c r="M16" s="30">
        <f>IFERROR(VLOOKUP($B16,'Analisi IN FAM'!#REF!,M$2,FALSE),0)</f>
        <v>0</v>
      </c>
      <c r="N16" s="30">
        <f>IFERROR(VLOOKUP($B16,'Analisi IN FAM'!#REF!,N$2,FALSE),0)</f>
        <v>0</v>
      </c>
      <c r="O16" s="30">
        <f>IFERROR(VLOOKUP($B16,'Analisi IN FAM'!#REF!,O$2,FALSE),0)</f>
        <v>0</v>
      </c>
      <c r="P16" s="30">
        <f>IFERROR(VLOOKUP($B16,'Analisi IN FAM'!#REF!,P$2,FALSE),0)</f>
        <v>0</v>
      </c>
      <c r="Q16" s="30">
        <f>IFERROR(VLOOKUP($B16,'Analisi IN FAM'!#REF!,Q$2,FALSE),0)</f>
        <v>0</v>
      </c>
      <c r="R16" s="30">
        <f>IFERROR(VLOOKUP($B16,'Analisi IN FAM'!#REF!,R$2,FALSE),0)</f>
        <v>0</v>
      </c>
      <c r="S16" s="30">
        <f>IFERROR(VLOOKUP($B16,'Analisi IN FAM'!#REF!,S$2,FALSE),0)</f>
        <v>0</v>
      </c>
      <c r="T16" s="30">
        <f>IFERROR(VLOOKUP($B16,'Analisi IN FAM'!#REF!,T$2,FALSE),0)</f>
        <v>0</v>
      </c>
      <c r="U16" s="30">
        <f>IFERROR(VLOOKUP($B16,'Analisi IN FAM'!#REF!,U$2,FALSE),0)</f>
        <v>0</v>
      </c>
      <c r="V16" s="30">
        <f>IFERROR(VLOOKUP($B16,'Analisi IN FAM'!#REF!,V$2,FALSE),0)</f>
        <v>0</v>
      </c>
      <c r="W16" s="1">
        <f t="shared" si="4"/>
        <v>0</v>
      </c>
      <c r="X16" s="1">
        <f t="shared" si="5"/>
        <v>0</v>
      </c>
      <c r="Y16" s="1">
        <f t="shared" si="6"/>
        <v>0</v>
      </c>
      <c r="Z16" s="1">
        <f t="shared" si="7"/>
        <v>0</v>
      </c>
      <c r="AA16" s="1">
        <f t="shared" si="8"/>
        <v>0</v>
      </c>
      <c r="AB16" s="1">
        <f t="shared" si="9"/>
        <v>0</v>
      </c>
      <c r="AC16" s="1">
        <f t="shared" si="10"/>
        <v>0</v>
      </c>
      <c r="AD16" s="1">
        <f t="shared" si="11"/>
        <v>0</v>
      </c>
      <c r="AE16" s="1">
        <f t="shared" si="12"/>
        <v>0</v>
      </c>
      <c r="AF16" s="1">
        <f t="shared" si="13"/>
        <v>0</v>
      </c>
      <c r="AG16" s="1">
        <f t="shared" si="14"/>
        <v>0</v>
      </c>
      <c r="AH16" s="1">
        <f t="shared" si="15"/>
        <v>0</v>
      </c>
      <c r="AI16" s="1">
        <f t="shared" si="16"/>
        <v>0</v>
      </c>
    </row>
    <row r="17" spans="1:35" x14ac:dyDescent="0.3">
      <c r="A17" t="s">
        <v>52</v>
      </c>
      <c r="B17">
        <v>20</v>
      </c>
      <c r="C17" t="s">
        <v>6</v>
      </c>
      <c r="D17" s="9">
        <v>2.5632040670391416</v>
      </c>
      <c r="E17" s="123">
        <v>2.6626647360058366</v>
      </c>
      <c r="F17" s="1">
        <f>IFERROR(-VLOOKUP(B17,Foglio1!A:B,2,FALSE),0)</f>
        <v>2418290</v>
      </c>
      <c r="G17" s="1">
        <f>IFERROR(VLOOKUP(A17,'Pivot per cartellino'!D:E,2,FALSE),0)</f>
        <v>5798032.2999999989</v>
      </c>
      <c r="H17" s="1">
        <f t="shared" si="2"/>
        <v>154382.1614343281</v>
      </c>
      <c r="I17" s="1">
        <v>154382.16143432813</v>
      </c>
      <c r="J17" s="30">
        <f>IFERROR(VLOOKUP($B17,'Analisi IN FAM'!#REF!,J$2,FALSE),0)</f>
        <v>0</v>
      </c>
      <c r="K17" s="30">
        <f>IFERROR(VLOOKUP($B17,'Analisi IN FAM'!#REF!,K$2,FALSE),0)</f>
        <v>0</v>
      </c>
      <c r="L17" s="30">
        <f>IFERROR(VLOOKUP($B17,'Analisi IN FAM'!#REF!,L$2,FALSE),0)</f>
        <v>0</v>
      </c>
      <c r="M17" s="30">
        <f>IFERROR(VLOOKUP($B17,'Analisi IN FAM'!#REF!,M$2,FALSE),0)</f>
        <v>0</v>
      </c>
      <c r="N17" s="30">
        <f>IFERROR(VLOOKUP($B17,'Analisi IN FAM'!#REF!,N$2,FALSE),0)</f>
        <v>0</v>
      </c>
      <c r="O17" s="30">
        <f>IFERROR(VLOOKUP($B17,'Analisi IN FAM'!#REF!,O$2,FALSE),0)</f>
        <v>0</v>
      </c>
      <c r="P17" s="30">
        <f>IFERROR(VLOOKUP($B17,'Analisi IN FAM'!#REF!,P$2,FALSE),0)</f>
        <v>0</v>
      </c>
      <c r="Q17" s="30">
        <f>IFERROR(VLOOKUP($B17,'Analisi IN FAM'!#REF!,Q$2,FALSE),0)</f>
        <v>0</v>
      </c>
      <c r="R17" s="30">
        <f>IFERROR(VLOOKUP($B17,'Analisi IN FAM'!#REF!,R$2,FALSE),0)</f>
        <v>0</v>
      </c>
      <c r="S17" s="30">
        <f>IFERROR(VLOOKUP($B17,'Analisi IN FAM'!#REF!,S$2,FALSE),0)</f>
        <v>0</v>
      </c>
      <c r="T17" s="30">
        <f>IFERROR(VLOOKUP($B17,'Analisi IN FAM'!#REF!,T$2,FALSE),0)</f>
        <v>0</v>
      </c>
      <c r="U17" s="30">
        <f>IFERROR(VLOOKUP($B17,'Analisi IN FAM'!#REF!,U$2,FALSE),0)</f>
        <v>0</v>
      </c>
      <c r="V17" s="30">
        <f>IFERROR(VLOOKUP($B17,'Analisi IN FAM'!#REF!,V$2,FALSE),0)</f>
        <v>0</v>
      </c>
      <c r="W17" s="1">
        <f t="shared" si="4"/>
        <v>0</v>
      </c>
      <c r="X17" s="1">
        <f t="shared" si="5"/>
        <v>0</v>
      </c>
      <c r="Y17" s="1">
        <f t="shared" si="6"/>
        <v>0</v>
      </c>
      <c r="Z17" s="1">
        <f t="shared" si="7"/>
        <v>0</v>
      </c>
      <c r="AA17" s="1">
        <f t="shared" si="8"/>
        <v>0</v>
      </c>
      <c r="AB17" s="1">
        <f t="shared" si="9"/>
        <v>0</v>
      </c>
      <c r="AC17" s="1">
        <f t="shared" si="10"/>
        <v>0</v>
      </c>
      <c r="AD17" s="1">
        <f t="shared" si="11"/>
        <v>0</v>
      </c>
      <c r="AE17" s="1">
        <f t="shared" si="12"/>
        <v>0</v>
      </c>
      <c r="AF17" s="1">
        <f t="shared" si="13"/>
        <v>0</v>
      </c>
      <c r="AG17" s="1">
        <f t="shared" si="14"/>
        <v>0</v>
      </c>
      <c r="AH17" s="1">
        <f t="shared" si="15"/>
        <v>0</v>
      </c>
      <c r="AI17" s="1">
        <f t="shared" si="16"/>
        <v>0</v>
      </c>
    </row>
    <row r="18" spans="1:35" x14ac:dyDescent="0.3">
      <c r="A18" t="s">
        <v>52</v>
      </c>
      <c r="B18">
        <v>42</v>
      </c>
      <c r="C18" t="s">
        <v>7</v>
      </c>
      <c r="D18" s="9">
        <v>5.2226130841120231</v>
      </c>
      <c r="E18" s="123">
        <v>5.4252674875517091</v>
      </c>
      <c r="F18" s="1">
        <f>IFERROR(-VLOOKUP(B18,Foglio1!A:B,2,FALSE),0)</f>
        <v>10410207</v>
      </c>
      <c r="G18" s="1">
        <f>IFERROR(VLOOKUP(A18,'Pivot per cartellino'!D:E,2,FALSE),0)</f>
        <v>5798032.2999999989</v>
      </c>
      <c r="H18" s="1">
        <f t="shared" si="2"/>
        <v>314558.7612896465</v>
      </c>
      <c r="I18" s="1">
        <v>314558.7612896465</v>
      </c>
      <c r="J18" s="30">
        <f>IFERROR(VLOOKUP($B18,'Analisi IN FAM'!#REF!,J$2,FALSE),0)</f>
        <v>0</v>
      </c>
      <c r="K18" s="30">
        <f>IFERROR(VLOOKUP($B18,'Analisi IN FAM'!#REF!,K$2,FALSE),0)</f>
        <v>0</v>
      </c>
      <c r="L18" s="30">
        <f>IFERROR(VLOOKUP($B18,'Analisi IN FAM'!#REF!,L$2,FALSE),0)</f>
        <v>0</v>
      </c>
      <c r="M18" s="30">
        <f>IFERROR(VLOOKUP($B18,'Analisi IN FAM'!#REF!,M$2,FALSE),0)</f>
        <v>0</v>
      </c>
      <c r="N18" s="30">
        <f>IFERROR(VLOOKUP($B18,'Analisi IN FAM'!#REF!,N$2,FALSE),0)</f>
        <v>0</v>
      </c>
      <c r="O18" s="30">
        <f>IFERROR(VLOOKUP($B18,'Analisi IN FAM'!#REF!,O$2,FALSE),0)</f>
        <v>0</v>
      </c>
      <c r="P18" s="30">
        <f>IFERROR(VLOOKUP($B18,'Analisi IN FAM'!#REF!,P$2,FALSE),0)</f>
        <v>0</v>
      </c>
      <c r="Q18" s="30">
        <f>IFERROR(VLOOKUP($B18,'Analisi IN FAM'!#REF!,Q$2,FALSE),0)</f>
        <v>0</v>
      </c>
      <c r="R18" s="30">
        <f>IFERROR(VLOOKUP($B18,'Analisi IN FAM'!#REF!,R$2,FALSE),0)</f>
        <v>0</v>
      </c>
      <c r="S18" s="30">
        <f>IFERROR(VLOOKUP($B18,'Analisi IN FAM'!#REF!,S$2,FALSE),0)</f>
        <v>0</v>
      </c>
      <c r="T18" s="30">
        <f>IFERROR(VLOOKUP($B18,'Analisi IN FAM'!#REF!,T$2,FALSE),0)</f>
        <v>0</v>
      </c>
      <c r="U18" s="30">
        <f>IFERROR(VLOOKUP($B18,'Analisi IN FAM'!#REF!,U$2,FALSE),0)</f>
        <v>0</v>
      </c>
      <c r="V18" s="30">
        <f>IFERROR(VLOOKUP($B18,'Analisi IN FAM'!#REF!,V$2,FALSE),0)</f>
        <v>0</v>
      </c>
      <c r="W18" s="1">
        <f t="shared" si="4"/>
        <v>0</v>
      </c>
      <c r="X18" s="1">
        <f t="shared" si="5"/>
        <v>0</v>
      </c>
      <c r="Y18" s="1">
        <f t="shared" si="6"/>
        <v>0</v>
      </c>
      <c r="Z18" s="1">
        <f t="shared" si="7"/>
        <v>0</v>
      </c>
      <c r="AA18" s="1">
        <f t="shared" si="8"/>
        <v>0</v>
      </c>
      <c r="AB18" s="1">
        <f t="shared" si="9"/>
        <v>0</v>
      </c>
      <c r="AC18" s="1">
        <f t="shared" si="10"/>
        <v>0</v>
      </c>
      <c r="AD18" s="1">
        <f t="shared" si="11"/>
        <v>0</v>
      </c>
      <c r="AE18" s="1">
        <f t="shared" si="12"/>
        <v>0</v>
      </c>
      <c r="AF18" s="1">
        <f t="shared" si="13"/>
        <v>0</v>
      </c>
      <c r="AG18" s="1">
        <f t="shared" si="14"/>
        <v>0</v>
      </c>
      <c r="AH18" s="1">
        <f t="shared" si="15"/>
        <v>0</v>
      </c>
      <c r="AI18" s="1">
        <f t="shared" si="16"/>
        <v>0</v>
      </c>
    </row>
    <row r="19" spans="1:35" x14ac:dyDescent="0.3">
      <c r="A19" t="s">
        <v>52</v>
      </c>
      <c r="B19">
        <v>99</v>
      </c>
      <c r="C19" t="s">
        <v>13</v>
      </c>
      <c r="D19" s="9">
        <v>0</v>
      </c>
      <c r="E19" s="123">
        <v>0</v>
      </c>
      <c r="F19" s="1">
        <f>IFERROR(-VLOOKUP(B19,Foglio1!A:B,2,FALSE),0)</f>
        <v>0</v>
      </c>
      <c r="G19" s="1">
        <f>IFERROR(VLOOKUP(A19,'Pivot per cartellino'!D:E,2,FALSE),0)</f>
        <v>5798032.2999999989</v>
      </c>
      <c r="H19" s="1">
        <f t="shared" si="2"/>
        <v>0</v>
      </c>
      <c r="I19" s="1">
        <v>0</v>
      </c>
      <c r="J19" s="30">
        <f>IFERROR(VLOOKUP($B19,'Analisi IN FAM'!#REF!,J$2,FALSE),0)</f>
        <v>0</v>
      </c>
      <c r="K19" s="30">
        <f>IFERROR(VLOOKUP($B19,'Analisi IN FAM'!#REF!,K$2,FALSE),0)</f>
        <v>0</v>
      </c>
      <c r="L19" s="30">
        <f>IFERROR(VLOOKUP($B19,'Analisi IN FAM'!#REF!,L$2,FALSE),0)</f>
        <v>0</v>
      </c>
      <c r="M19" s="30">
        <f>IFERROR(VLOOKUP($B19,'Analisi IN FAM'!#REF!,M$2,FALSE),0)</f>
        <v>0</v>
      </c>
      <c r="N19" s="30">
        <f>IFERROR(VLOOKUP($B19,'Analisi IN FAM'!#REF!,N$2,FALSE),0)</f>
        <v>0</v>
      </c>
      <c r="O19" s="30">
        <f>IFERROR(VLOOKUP($B19,'Analisi IN FAM'!#REF!,O$2,FALSE),0)</f>
        <v>0</v>
      </c>
      <c r="P19" s="30">
        <f>IFERROR(VLOOKUP($B19,'Analisi IN FAM'!#REF!,P$2,FALSE),0)</f>
        <v>0</v>
      </c>
      <c r="Q19" s="30">
        <f>IFERROR(VLOOKUP($B19,'Analisi IN FAM'!#REF!,Q$2,FALSE),0)</f>
        <v>0</v>
      </c>
      <c r="R19" s="30">
        <f>IFERROR(VLOOKUP($B19,'Analisi IN FAM'!#REF!,R$2,FALSE),0)</f>
        <v>0</v>
      </c>
      <c r="S19" s="30">
        <f>IFERROR(VLOOKUP($B19,'Analisi IN FAM'!#REF!,S$2,FALSE),0)</f>
        <v>0</v>
      </c>
      <c r="T19" s="30">
        <f>IFERROR(VLOOKUP($B19,'Analisi IN FAM'!#REF!,T$2,FALSE),0)</f>
        <v>0</v>
      </c>
      <c r="U19" s="30">
        <f>IFERROR(VLOOKUP($B19,'Analisi IN FAM'!#REF!,U$2,FALSE),0)</f>
        <v>0</v>
      </c>
      <c r="V19" s="30">
        <f>IFERROR(VLOOKUP($B19,'Analisi IN FAM'!#REF!,V$2,FALSE),0)</f>
        <v>0</v>
      </c>
      <c r="W19" s="1">
        <f t="shared" si="4"/>
        <v>0</v>
      </c>
      <c r="X19" s="1">
        <f t="shared" si="5"/>
        <v>0</v>
      </c>
      <c r="Y19" s="1">
        <f t="shared" si="6"/>
        <v>0</v>
      </c>
      <c r="Z19" s="1">
        <f t="shared" si="7"/>
        <v>0</v>
      </c>
      <c r="AA19" s="1">
        <f t="shared" si="8"/>
        <v>0</v>
      </c>
      <c r="AB19" s="1">
        <f t="shared" si="9"/>
        <v>0</v>
      </c>
      <c r="AC19" s="1">
        <f t="shared" si="10"/>
        <v>0</v>
      </c>
      <c r="AD19" s="1">
        <f t="shared" si="11"/>
        <v>0</v>
      </c>
      <c r="AE19" s="1">
        <f t="shared" si="12"/>
        <v>0</v>
      </c>
      <c r="AF19" s="1">
        <f t="shared" si="13"/>
        <v>0</v>
      </c>
      <c r="AG19" s="1">
        <f t="shared" si="14"/>
        <v>0</v>
      </c>
      <c r="AH19" s="1">
        <f t="shared" si="15"/>
        <v>0</v>
      </c>
      <c r="AI19" s="1">
        <f t="shared" si="16"/>
        <v>0</v>
      </c>
    </row>
    <row r="20" spans="1:35" x14ac:dyDescent="0.3">
      <c r="A20" t="s">
        <v>52</v>
      </c>
      <c r="B20">
        <v>31</v>
      </c>
      <c r="C20" t="s">
        <v>8</v>
      </c>
      <c r="D20" s="9">
        <v>2.5109119459084459</v>
      </c>
      <c r="E20" s="123">
        <v>2.6083435102025052</v>
      </c>
      <c r="F20" s="1">
        <f>IFERROR(-VLOOKUP(B20,Foglio1!A:B,2,FALSE),0)</f>
        <v>11754277</v>
      </c>
      <c r="G20" s="1">
        <f>IFERROR(VLOOKUP(A20,'Pivot per cartellino'!D:E,2,FALSE),0)</f>
        <v>5798032.2999999989</v>
      </c>
      <c r="H20" s="1">
        <f t="shared" si="2"/>
        <v>151232.59921649503</v>
      </c>
      <c r="I20" s="1">
        <v>151232.59921649503</v>
      </c>
      <c r="J20" s="30">
        <f>IFERROR(VLOOKUP($B20,'Analisi IN FAM'!#REF!,J$2,FALSE),0)</f>
        <v>0</v>
      </c>
      <c r="K20" s="30">
        <f>IFERROR(VLOOKUP($B20,'Analisi IN FAM'!#REF!,K$2,FALSE),0)</f>
        <v>0</v>
      </c>
      <c r="L20" s="30">
        <f>IFERROR(VLOOKUP($B20,'Analisi IN FAM'!#REF!,L$2,FALSE),0)</f>
        <v>0</v>
      </c>
      <c r="M20" s="30">
        <f>IFERROR(VLOOKUP($B20,'Analisi IN FAM'!#REF!,M$2,FALSE),0)</f>
        <v>0</v>
      </c>
      <c r="N20" s="30">
        <f>IFERROR(VLOOKUP($B20,'Analisi IN FAM'!#REF!,N$2,FALSE),0)</f>
        <v>0</v>
      </c>
      <c r="O20" s="30">
        <f>IFERROR(VLOOKUP($B20,'Analisi IN FAM'!#REF!,O$2,FALSE),0)</f>
        <v>0</v>
      </c>
      <c r="P20" s="30">
        <f>IFERROR(VLOOKUP($B20,'Analisi IN FAM'!#REF!,P$2,FALSE),0)</f>
        <v>0</v>
      </c>
      <c r="Q20" s="30">
        <f>IFERROR(VLOOKUP($B20,'Analisi IN FAM'!#REF!,Q$2,FALSE),0)</f>
        <v>0</v>
      </c>
      <c r="R20" s="30">
        <f>IFERROR(VLOOKUP($B20,'Analisi IN FAM'!#REF!,R$2,FALSE),0)</f>
        <v>0</v>
      </c>
      <c r="S20" s="30">
        <f>IFERROR(VLOOKUP($B20,'Analisi IN FAM'!#REF!,S$2,FALSE),0)</f>
        <v>0</v>
      </c>
      <c r="T20" s="30">
        <f>IFERROR(VLOOKUP($B20,'Analisi IN FAM'!#REF!,T$2,FALSE),0)</f>
        <v>0</v>
      </c>
      <c r="U20" s="30">
        <f>IFERROR(VLOOKUP($B20,'Analisi IN FAM'!#REF!,U$2,FALSE),0)</f>
        <v>0</v>
      </c>
      <c r="V20" s="30">
        <f>IFERROR(VLOOKUP($B20,'Analisi IN FAM'!#REF!,V$2,FALSE),0)</f>
        <v>0</v>
      </c>
      <c r="W20" s="1">
        <f t="shared" si="4"/>
        <v>0</v>
      </c>
      <c r="X20" s="1">
        <f t="shared" si="5"/>
        <v>0</v>
      </c>
      <c r="Y20" s="1">
        <f t="shared" si="6"/>
        <v>0</v>
      </c>
      <c r="Z20" s="1">
        <f t="shared" si="7"/>
        <v>0</v>
      </c>
      <c r="AA20" s="1">
        <f t="shared" si="8"/>
        <v>0</v>
      </c>
      <c r="AB20" s="1">
        <f t="shared" si="9"/>
        <v>0</v>
      </c>
      <c r="AC20" s="1">
        <f t="shared" si="10"/>
        <v>0</v>
      </c>
      <c r="AD20" s="1">
        <f t="shared" si="11"/>
        <v>0</v>
      </c>
      <c r="AE20" s="1">
        <f t="shared" si="12"/>
        <v>0</v>
      </c>
      <c r="AF20" s="1">
        <f t="shared" si="13"/>
        <v>0</v>
      </c>
      <c r="AG20" s="1">
        <f t="shared" si="14"/>
        <v>0</v>
      </c>
      <c r="AH20" s="1">
        <f t="shared" si="15"/>
        <v>0</v>
      </c>
      <c r="AI20" s="1">
        <f t="shared" si="16"/>
        <v>0</v>
      </c>
    </row>
    <row r="21" spans="1:35" x14ac:dyDescent="0.3">
      <c r="A21" t="s">
        <v>52</v>
      </c>
      <c r="B21">
        <v>99</v>
      </c>
      <c r="C21" t="s">
        <v>13</v>
      </c>
      <c r="D21" s="9">
        <v>0</v>
      </c>
      <c r="E21" s="123">
        <v>0</v>
      </c>
      <c r="F21" s="1">
        <f>IFERROR(-VLOOKUP(B21,Foglio1!A:B,2,FALSE),0)</f>
        <v>0</v>
      </c>
      <c r="G21" s="1">
        <f>IFERROR(VLOOKUP(A21,'Pivot per cartellino'!D:E,2,FALSE),0)</f>
        <v>5798032.2999999989</v>
      </c>
      <c r="H21" s="1">
        <f t="shared" si="2"/>
        <v>0</v>
      </c>
      <c r="I21" s="1">
        <v>0</v>
      </c>
      <c r="J21" s="30">
        <f>IFERROR(VLOOKUP($B21,'Analisi IN FAM'!#REF!,J$2,FALSE),0)</f>
        <v>0</v>
      </c>
      <c r="K21" s="30">
        <f>IFERROR(VLOOKUP($B21,'Analisi IN FAM'!#REF!,K$2,FALSE),0)</f>
        <v>0</v>
      </c>
      <c r="L21" s="30">
        <f>IFERROR(VLOOKUP($B21,'Analisi IN FAM'!#REF!,L$2,FALSE),0)</f>
        <v>0</v>
      </c>
      <c r="M21" s="30">
        <f>IFERROR(VLOOKUP($B21,'Analisi IN FAM'!#REF!,M$2,FALSE),0)</f>
        <v>0</v>
      </c>
      <c r="N21" s="30">
        <f>IFERROR(VLOOKUP($B21,'Analisi IN FAM'!#REF!,N$2,FALSE),0)</f>
        <v>0</v>
      </c>
      <c r="O21" s="30">
        <f>IFERROR(VLOOKUP($B21,'Analisi IN FAM'!#REF!,O$2,FALSE),0)</f>
        <v>0</v>
      </c>
      <c r="P21" s="30">
        <f>IFERROR(VLOOKUP($B21,'Analisi IN FAM'!#REF!,P$2,FALSE),0)</f>
        <v>0</v>
      </c>
      <c r="Q21" s="30">
        <f>IFERROR(VLOOKUP($B21,'Analisi IN FAM'!#REF!,Q$2,FALSE),0)</f>
        <v>0</v>
      </c>
      <c r="R21" s="30">
        <f>IFERROR(VLOOKUP($B21,'Analisi IN FAM'!#REF!,R$2,FALSE),0)</f>
        <v>0</v>
      </c>
      <c r="S21" s="30">
        <f>IFERROR(VLOOKUP($B21,'Analisi IN FAM'!#REF!,S$2,FALSE),0)</f>
        <v>0</v>
      </c>
      <c r="T21" s="30">
        <f>IFERROR(VLOOKUP($B21,'Analisi IN FAM'!#REF!,T$2,FALSE),0)</f>
        <v>0</v>
      </c>
      <c r="U21" s="30">
        <f>IFERROR(VLOOKUP($B21,'Analisi IN FAM'!#REF!,U$2,FALSE),0)</f>
        <v>0</v>
      </c>
      <c r="V21" s="30">
        <f>IFERROR(VLOOKUP($B21,'Analisi IN FAM'!#REF!,V$2,FALSE),0)</f>
        <v>0</v>
      </c>
      <c r="W21" s="1">
        <f t="shared" si="4"/>
        <v>0</v>
      </c>
      <c r="X21" s="1">
        <f t="shared" si="5"/>
        <v>0</v>
      </c>
      <c r="Y21" s="1">
        <f t="shared" si="6"/>
        <v>0</v>
      </c>
      <c r="Z21" s="1">
        <f t="shared" si="7"/>
        <v>0</v>
      </c>
      <c r="AA21" s="1">
        <f t="shared" si="8"/>
        <v>0</v>
      </c>
      <c r="AB21" s="1">
        <f t="shared" si="9"/>
        <v>0</v>
      </c>
      <c r="AC21" s="1">
        <f t="shared" si="10"/>
        <v>0</v>
      </c>
      <c r="AD21" s="1">
        <f t="shared" si="11"/>
        <v>0</v>
      </c>
      <c r="AE21" s="1">
        <f t="shared" si="12"/>
        <v>0</v>
      </c>
      <c r="AF21" s="1">
        <f t="shared" si="13"/>
        <v>0</v>
      </c>
      <c r="AG21" s="1">
        <f t="shared" si="14"/>
        <v>0</v>
      </c>
      <c r="AH21" s="1">
        <f t="shared" si="15"/>
        <v>0</v>
      </c>
      <c r="AI21" s="1">
        <f t="shared" si="16"/>
        <v>0</v>
      </c>
    </row>
    <row r="22" spans="1:35" x14ac:dyDescent="0.3">
      <c r="A22" t="s">
        <v>52</v>
      </c>
      <c r="B22">
        <v>99</v>
      </c>
      <c r="C22" t="s">
        <v>13</v>
      </c>
      <c r="D22" s="9">
        <v>0</v>
      </c>
      <c r="E22" s="123">
        <v>0</v>
      </c>
      <c r="F22" s="1">
        <f>IFERROR(-VLOOKUP(B22,Foglio1!A:B,2,FALSE),0)</f>
        <v>0</v>
      </c>
      <c r="G22" s="1">
        <f>IFERROR(VLOOKUP(A22,'Pivot per cartellino'!D:E,2,FALSE),0)</f>
        <v>5798032.2999999989</v>
      </c>
      <c r="H22" s="1">
        <f t="shared" si="2"/>
        <v>0</v>
      </c>
      <c r="I22" s="1">
        <v>0</v>
      </c>
      <c r="J22" s="30">
        <f>IFERROR(VLOOKUP($B22,'Analisi IN FAM'!#REF!,J$2,FALSE),0)</f>
        <v>0</v>
      </c>
      <c r="K22" s="30">
        <f>IFERROR(VLOOKUP($B22,'Analisi IN FAM'!#REF!,K$2,FALSE),0)</f>
        <v>0</v>
      </c>
      <c r="L22" s="30">
        <f>IFERROR(VLOOKUP($B22,'Analisi IN FAM'!#REF!,L$2,FALSE),0)</f>
        <v>0</v>
      </c>
      <c r="M22" s="30">
        <f>IFERROR(VLOOKUP($B22,'Analisi IN FAM'!#REF!,M$2,FALSE),0)</f>
        <v>0</v>
      </c>
      <c r="N22" s="30">
        <f>IFERROR(VLOOKUP($B22,'Analisi IN FAM'!#REF!,N$2,FALSE),0)</f>
        <v>0</v>
      </c>
      <c r="O22" s="30">
        <f>IFERROR(VLOOKUP($B22,'Analisi IN FAM'!#REF!,O$2,FALSE),0)</f>
        <v>0</v>
      </c>
      <c r="P22" s="30">
        <f>IFERROR(VLOOKUP($B22,'Analisi IN FAM'!#REF!,P$2,FALSE),0)</f>
        <v>0</v>
      </c>
      <c r="Q22" s="30">
        <f>IFERROR(VLOOKUP($B22,'Analisi IN FAM'!#REF!,Q$2,FALSE),0)</f>
        <v>0</v>
      </c>
      <c r="R22" s="30">
        <f>IFERROR(VLOOKUP($B22,'Analisi IN FAM'!#REF!,R$2,FALSE),0)</f>
        <v>0</v>
      </c>
      <c r="S22" s="30">
        <f>IFERROR(VLOOKUP($B22,'Analisi IN FAM'!#REF!,S$2,FALSE),0)</f>
        <v>0</v>
      </c>
      <c r="T22" s="30">
        <f>IFERROR(VLOOKUP($B22,'Analisi IN FAM'!#REF!,T$2,FALSE),0)</f>
        <v>0</v>
      </c>
      <c r="U22" s="30">
        <f>IFERROR(VLOOKUP($B22,'Analisi IN FAM'!#REF!,U$2,FALSE),0)</f>
        <v>0</v>
      </c>
      <c r="V22" s="30">
        <f>IFERROR(VLOOKUP($B22,'Analisi IN FAM'!#REF!,V$2,FALSE),0)</f>
        <v>0</v>
      </c>
      <c r="W22" s="1">
        <f t="shared" si="4"/>
        <v>0</v>
      </c>
      <c r="X22" s="1">
        <f t="shared" si="5"/>
        <v>0</v>
      </c>
      <c r="Y22" s="1">
        <f t="shared" si="6"/>
        <v>0</v>
      </c>
      <c r="Z22" s="1">
        <f t="shared" si="7"/>
        <v>0</v>
      </c>
      <c r="AA22" s="1">
        <f t="shared" si="8"/>
        <v>0</v>
      </c>
      <c r="AB22" s="1">
        <f t="shared" si="9"/>
        <v>0</v>
      </c>
      <c r="AC22" s="1">
        <f t="shared" si="10"/>
        <v>0</v>
      </c>
      <c r="AD22" s="1">
        <f t="shared" si="11"/>
        <v>0</v>
      </c>
      <c r="AE22" s="1">
        <f t="shared" si="12"/>
        <v>0</v>
      </c>
      <c r="AF22" s="1">
        <f t="shared" si="13"/>
        <v>0</v>
      </c>
      <c r="AG22" s="1">
        <f t="shared" si="14"/>
        <v>0</v>
      </c>
      <c r="AH22" s="1">
        <f t="shared" si="15"/>
        <v>0</v>
      </c>
      <c r="AI22" s="1">
        <f t="shared" si="16"/>
        <v>0</v>
      </c>
    </row>
    <row r="23" spans="1:35" x14ac:dyDescent="0.3">
      <c r="A23" t="s">
        <v>52</v>
      </c>
      <c r="B23">
        <v>99</v>
      </c>
      <c r="C23" t="s">
        <v>13</v>
      </c>
      <c r="D23" s="9">
        <v>0</v>
      </c>
      <c r="E23" s="123">
        <v>0</v>
      </c>
      <c r="F23" s="1">
        <f>IFERROR(-VLOOKUP(B23,Foglio1!A:B,2,FALSE),0)</f>
        <v>0</v>
      </c>
      <c r="G23" s="1">
        <f>IFERROR(VLOOKUP(A23,'Pivot per cartellino'!D:E,2,FALSE),0)</f>
        <v>5798032.2999999989</v>
      </c>
      <c r="H23" s="1">
        <f t="shared" si="2"/>
        <v>0</v>
      </c>
      <c r="I23" s="1">
        <v>0</v>
      </c>
      <c r="J23" s="30">
        <f>IFERROR(VLOOKUP($B23,'Analisi IN FAM'!#REF!,J$2,FALSE),0)</f>
        <v>0</v>
      </c>
      <c r="K23" s="30">
        <f>IFERROR(VLOOKUP($B23,'Analisi IN FAM'!#REF!,K$2,FALSE),0)</f>
        <v>0</v>
      </c>
      <c r="L23" s="30">
        <f>IFERROR(VLOOKUP($B23,'Analisi IN FAM'!#REF!,L$2,FALSE),0)</f>
        <v>0</v>
      </c>
      <c r="M23" s="30">
        <f>IFERROR(VLOOKUP($B23,'Analisi IN FAM'!#REF!,M$2,FALSE),0)</f>
        <v>0</v>
      </c>
      <c r="N23" s="30">
        <f>IFERROR(VLOOKUP($B23,'Analisi IN FAM'!#REF!,N$2,FALSE),0)</f>
        <v>0</v>
      </c>
      <c r="O23" s="30">
        <f>IFERROR(VLOOKUP($B23,'Analisi IN FAM'!#REF!,O$2,FALSE),0)</f>
        <v>0</v>
      </c>
      <c r="P23" s="30">
        <f>IFERROR(VLOOKUP($B23,'Analisi IN FAM'!#REF!,P$2,FALSE),0)</f>
        <v>0</v>
      </c>
      <c r="Q23" s="30">
        <f>IFERROR(VLOOKUP($B23,'Analisi IN FAM'!#REF!,Q$2,FALSE),0)</f>
        <v>0</v>
      </c>
      <c r="R23" s="30">
        <f>IFERROR(VLOOKUP($B23,'Analisi IN FAM'!#REF!,R$2,FALSE),0)</f>
        <v>0</v>
      </c>
      <c r="S23" s="30">
        <f>IFERROR(VLOOKUP($B23,'Analisi IN FAM'!#REF!,S$2,FALSE),0)</f>
        <v>0</v>
      </c>
      <c r="T23" s="30">
        <f>IFERROR(VLOOKUP($B23,'Analisi IN FAM'!#REF!,T$2,FALSE),0)</f>
        <v>0</v>
      </c>
      <c r="U23" s="30">
        <f>IFERROR(VLOOKUP($B23,'Analisi IN FAM'!#REF!,U$2,FALSE),0)</f>
        <v>0</v>
      </c>
      <c r="V23" s="30">
        <f>IFERROR(VLOOKUP($B23,'Analisi IN FAM'!#REF!,V$2,FALSE),0)</f>
        <v>0</v>
      </c>
      <c r="W23" s="1">
        <f t="shared" si="4"/>
        <v>0</v>
      </c>
      <c r="X23" s="1">
        <f t="shared" si="5"/>
        <v>0</v>
      </c>
      <c r="Y23" s="1">
        <f t="shared" si="6"/>
        <v>0</v>
      </c>
      <c r="Z23" s="1">
        <f t="shared" si="7"/>
        <v>0</v>
      </c>
      <c r="AA23" s="1">
        <f t="shared" si="8"/>
        <v>0</v>
      </c>
      <c r="AB23" s="1">
        <f t="shared" si="9"/>
        <v>0</v>
      </c>
      <c r="AC23" s="1">
        <f t="shared" si="10"/>
        <v>0</v>
      </c>
      <c r="AD23" s="1">
        <f t="shared" si="11"/>
        <v>0</v>
      </c>
      <c r="AE23" s="1">
        <f t="shared" si="12"/>
        <v>0</v>
      </c>
      <c r="AF23" s="1">
        <f t="shared" si="13"/>
        <v>0</v>
      </c>
      <c r="AG23" s="1">
        <f t="shared" si="14"/>
        <v>0</v>
      </c>
      <c r="AH23" s="1">
        <f t="shared" si="15"/>
        <v>0</v>
      </c>
      <c r="AI23" s="1">
        <f t="shared" si="16"/>
        <v>0</v>
      </c>
    </row>
    <row r="24" spans="1:35" x14ac:dyDescent="0.3">
      <c r="A24" t="s">
        <v>52</v>
      </c>
      <c r="B24">
        <v>99</v>
      </c>
      <c r="C24" t="s">
        <v>13</v>
      </c>
      <c r="D24" s="9">
        <v>0</v>
      </c>
      <c r="E24" s="123">
        <v>0</v>
      </c>
      <c r="F24" s="1">
        <f>IFERROR(-VLOOKUP(B24,Foglio1!A:B,2,FALSE),0)</f>
        <v>0</v>
      </c>
      <c r="G24" s="1">
        <f>IFERROR(VLOOKUP(A24,'Pivot per cartellino'!D:E,2,FALSE),0)</f>
        <v>5798032.2999999989</v>
      </c>
      <c r="H24" s="1">
        <f t="shared" si="2"/>
        <v>0</v>
      </c>
      <c r="I24" s="1">
        <v>0</v>
      </c>
      <c r="J24" s="30">
        <f>IFERROR(VLOOKUP($B24,'Analisi IN FAM'!#REF!,J$2,FALSE),0)</f>
        <v>0</v>
      </c>
      <c r="K24" s="30">
        <f>IFERROR(VLOOKUP($B24,'Analisi IN FAM'!#REF!,K$2,FALSE),0)</f>
        <v>0</v>
      </c>
      <c r="L24" s="30">
        <f>IFERROR(VLOOKUP($B24,'Analisi IN FAM'!#REF!,L$2,FALSE),0)</f>
        <v>0</v>
      </c>
      <c r="M24" s="30">
        <f>IFERROR(VLOOKUP($B24,'Analisi IN FAM'!#REF!,M$2,FALSE),0)</f>
        <v>0</v>
      </c>
      <c r="N24" s="30">
        <f>IFERROR(VLOOKUP($B24,'Analisi IN FAM'!#REF!,N$2,FALSE),0)</f>
        <v>0</v>
      </c>
      <c r="O24" s="30">
        <f>IFERROR(VLOOKUP($B24,'Analisi IN FAM'!#REF!,O$2,FALSE),0)</f>
        <v>0</v>
      </c>
      <c r="P24" s="30">
        <f>IFERROR(VLOOKUP($B24,'Analisi IN FAM'!#REF!,P$2,FALSE),0)</f>
        <v>0</v>
      </c>
      <c r="Q24" s="30">
        <f>IFERROR(VLOOKUP($B24,'Analisi IN FAM'!#REF!,Q$2,FALSE),0)</f>
        <v>0</v>
      </c>
      <c r="R24" s="30">
        <f>IFERROR(VLOOKUP($B24,'Analisi IN FAM'!#REF!,R$2,FALSE),0)</f>
        <v>0</v>
      </c>
      <c r="S24" s="30">
        <f>IFERROR(VLOOKUP($B24,'Analisi IN FAM'!#REF!,S$2,FALSE),0)</f>
        <v>0</v>
      </c>
      <c r="T24" s="30">
        <f>IFERROR(VLOOKUP($B24,'Analisi IN FAM'!#REF!,T$2,FALSE),0)</f>
        <v>0</v>
      </c>
      <c r="U24" s="30">
        <f>IFERROR(VLOOKUP($B24,'Analisi IN FAM'!#REF!,U$2,FALSE),0)</f>
        <v>0</v>
      </c>
      <c r="V24" s="30">
        <f>IFERROR(VLOOKUP($B24,'Analisi IN FAM'!#REF!,V$2,FALSE),0)</f>
        <v>0</v>
      </c>
      <c r="W24" s="1">
        <f t="shared" si="4"/>
        <v>0</v>
      </c>
      <c r="X24" s="1">
        <f t="shared" si="5"/>
        <v>0</v>
      </c>
      <c r="Y24" s="1">
        <f t="shared" si="6"/>
        <v>0</v>
      </c>
      <c r="Z24" s="1">
        <f t="shared" si="7"/>
        <v>0</v>
      </c>
      <c r="AA24" s="1">
        <f t="shared" si="8"/>
        <v>0</v>
      </c>
      <c r="AB24" s="1">
        <f t="shared" si="9"/>
        <v>0</v>
      </c>
      <c r="AC24" s="1">
        <f t="shared" si="10"/>
        <v>0</v>
      </c>
      <c r="AD24" s="1">
        <f t="shared" si="11"/>
        <v>0</v>
      </c>
      <c r="AE24" s="1">
        <f t="shared" si="12"/>
        <v>0</v>
      </c>
      <c r="AF24" s="1">
        <f t="shared" si="13"/>
        <v>0</v>
      </c>
      <c r="AG24" s="1">
        <f t="shared" si="14"/>
        <v>0</v>
      </c>
      <c r="AH24" s="1">
        <f t="shared" si="15"/>
        <v>0</v>
      </c>
      <c r="AI24" s="1">
        <f t="shared" si="16"/>
        <v>0</v>
      </c>
    </row>
    <row r="25" spans="1:35" x14ac:dyDescent="0.3">
      <c r="A25" t="s">
        <v>52</v>
      </c>
      <c r="B25">
        <v>99</v>
      </c>
      <c r="C25" t="s">
        <v>13</v>
      </c>
      <c r="D25" s="9">
        <v>0</v>
      </c>
      <c r="E25" s="123">
        <v>0</v>
      </c>
      <c r="F25" s="1">
        <f>IFERROR(-VLOOKUP(B25,Foglio1!A:B,2,FALSE),0)</f>
        <v>0</v>
      </c>
      <c r="G25" s="1">
        <f>IFERROR(VLOOKUP(A25,'Pivot per cartellino'!D:E,2,FALSE),0)</f>
        <v>5798032.2999999989</v>
      </c>
      <c r="H25" s="1">
        <f t="shared" si="2"/>
        <v>0</v>
      </c>
      <c r="I25" s="1">
        <v>0</v>
      </c>
      <c r="J25" s="30">
        <f>IFERROR(VLOOKUP($B25,'Analisi IN FAM'!#REF!,J$2,FALSE),0)</f>
        <v>0</v>
      </c>
      <c r="K25" s="30">
        <f>IFERROR(VLOOKUP($B25,'Analisi IN FAM'!#REF!,K$2,FALSE),0)</f>
        <v>0</v>
      </c>
      <c r="L25" s="30">
        <f>IFERROR(VLOOKUP($B25,'Analisi IN FAM'!#REF!,L$2,FALSE),0)</f>
        <v>0</v>
      </c>
      <c r="M25" s="30">
        <f>IFERROR(VLOOKUP($B25,'Analisi IN FAM'!#REF!,M$2,FALSE),0)</f>
        <v>0</v>
      </c>
      <c r="N25" s="30">
        <f>IFERROR(VLOOKUP($B25,'Analisi IN FAM'!#REF!,N$2,FALSE),0)</f>
        <v>0</v>
      </c>
      <c r="O25" s="30">
        <f>IFERROR(VLOOKUP($B25,'Analisi IN FAM'!#REF!,O$2,FALSE),0)</f>
        <v>0</v>
      </c>
      <c r="P25" s="30">
        <f>IFERROR(VLOOKUP($B25,'Analisi IN FAM'!#REF!,P$2,FALSE),0)</f>
        <v>0</v>
      </c>
      <c r="Q25" s="30">
        <f>IFERROR(VLOOKUP($B25,'Analisi IN FAM'!#REF!,Q$2,FALSE),0)</f>
        <v>0</v>
      </c>
      <c r="R25" s="30">
        <f>IFERROR(VLOOKUP($B25,'Analisi IN FAM'!#REF!,R$2,FALSE),0)</f>
        <v>0</v>
      </c>
      <c r="S25" s="30">
        <f>IFERROR(VLOOKUP($B25,'Analisi IN FAM'!#REF!,S$2,FALSE),0)</f>
        <v>0</v>
      </c>
      <c r="T25" s="30">
        <f>IFERROR(VLOOKUP($B25,'Analisi IN FAM'!#REF!,T$2,FALSE),0)</f>
        <v>0</v>
      </c>
      <c r="U25" s="30">
        <f>IFERROR(VLOOKUP($B25,'Analisi IN FAM'!#REF!,U$2,FALSE),0)</f>
        <v>0</v>
      </c>
      <c r="V25" s="30">
        <f>IFERROR(VLOOKUP($B25,'Analisi IN FAM'!#REF!,V$2,FALSE),0)</f>
        <v>0</v>
      </c>
      <c r="W25" s="1">
        <f t="shared" si="4"/>
        <v>0</v>
      </c>
      <c r="X25" s="1">
        <f t="shared" si="5"/>
        <v>0</v>
      </c>
      <c r="Y25" s="1">
        <f t="shared" si="6"/>
        <v>0</v>
      </c>
      <c r="Z25" s="1">
        <f t="shared" si="7"/>
        <v>0</v>
      </c>
      <c r="AA25" s="1">
        <f t="shared" si="8"/>
        <v>0</v>
      </c>
      <c r="AB25" s="1">
        <f t="shared" si="9"/>
        <v>0</v>
      </c>
      <c r="AC25" s="1">
        <f t="shared" si="10"/>
        <v>0</v>
      </c>
      <c r="AD25" s="1">
        <f t="shared" si="11"/>
        <v>0</v>
      </c>
      <c r="AE25" s="1">
        <f t="shared" si="12"/>
        <v>0</v>
      </c>
      <c r="AF25" s="1">
        <f t="shared" si="13"/>
        <v>0</v>
      </c>
      <c r="AG25" s="1">
        <f t="shared" si="14"/>
        <v>0</v>
      </c>
      <c r="AH25" s="1">
        <f t="shared" si="15"/>
        <v>0</v>
      </c>
      <c r="AI25" s="1">
        <f t="shared" si="16"/>
        <v>0</v>
      </c>
    </row>
    <row r="26" spans="1:35" ht="15" thickBot="1" x14ac:dyDescent="0.35">
      <c r="A26" t="s">
        <v>52</v>
      </c>
      <c r="B26">
        <v>99</v>
      </c>
      <c r="C26" t="s">
        <v>13</v>
      </c>
      <c r="D26" s="9">
        <v>0</v>
      </c>
      <c r="E26" s="123">
        <v>0</v>
      </c>
      <c r="F26" s="1">
        <f>IFERROR(-VLOOKUP(B26,Foglio1!A:B,2,FALSE),0)</f>
        <v>0</v>
      </c>
      <c r="G26" s="1">
        <f>IFERROR(VLOOKUP(A26,'Pivot per cartellino'!D:E,2,FALSE),0)</f>
        <v>5798032.2999999989</v>
      </c>
      <c r="H26" s="1">
        <f t="shared" si="2"/>
        <v>0</v>
      </c>
      <c r="I26" s="1">
        <v>0</v>
      </c>
      <c r="J26" s="30">
        <f>IFERROR(VLOOKUP($B26,'Analisi IN FAM'!#REF!,J$2,FALSE),0)</f>
        <v>0</v>
      </c>
      <c r="K26" s="30">
        <f>IFERROR(VLOOKUP($B26,'Analisi IN FAM'!#REF!,K$2,FALSE),0)</f>
        <v>0</v>
      </c>
      <c r="L26" s="30">
        <f>IFERROR(VLOOKUP($B26,'Analisi IN FAM'!#REF!,L$2,FALSE),0)</f>
        <v>0</v>
      </c>
      <c r="M26" s="30">
        <f>IFERROR(VLOOKUP($B26,'Analisi IN FAM'!#REF!,M$2,FALSE),0)</f>
        <v>0</v>
      </c>
      <c r="N26" s="30">
        <f>IFERROR(VLOOKUP($B26,'Analisi IN FAM'!#REF!,N$2,FALSE),0)</f>
        <v>0</v>
      </c>
      <c r="O26" s="30">
        <f>IFERROR(VLOOKUP($B26,'Analisi IN FAM'!#REF!,O$2,FALSE),0)</f>
        <v>0</v>
      </c>
      <c r="P26" s="30">
        <f>IFERROR(VLOOKUP($B26,'Analisi IN FAM'!#REF!,P$2,FALSE),0)</f>
        <v>0</v>
      </c>
      <c r="Q26" s="30">
        <f>IFERROR(VLOOKUP($B26,'Analisi IN FAM'!#REF!,Q$2,FALSE),0)</f>
        <v>0</v>
      </c>
      <c r="R26" s="30">
        <f>IFERROR(VLOOKUP($B26,'Analisi IN FAM'!#REF!,R$2,FALSE),0)</f>
        <v>0</v>
      </c>
      <c r="S26" s="30">
        <f>IFERROR(VLOOKUP($B26,'Analisi IN FAM'!#REF!,S$2,FALSE),0)</f>
        <v>0</v>
      </c>
      <c r="T26" s="30">
        <f>IFERROR(VLOOKUP($B26,'Analisi IN FAM'!#REF!,T$2,FALSE),0)</f>
        <v>0</v>
      </c>
      <c r="U26" s="30">
        <f>IFERROR(VLOOKUP($B26,'Analisi IN FAM'!#REF!,U$2,FALSE),0)</f>
        <v>0</v>
      </c>
      <c r="V26" s="30">
        <f>IFERROR(VLOOKUP($B26,'Analisi IN FAM'!#REF!,V$2,FALSE),0)</f>
        <v>0</v>
      </c>
      <c r="W26" s="1">
        <f t="shared" si="4"/>
        <v>0</v>
      </c>
      <c r="X26" s="1">
        <f t="shared" si="5"/>
        <v>0</v>
      </c>
      <c r="Y26" s="1">
        <f t="shared" si="6"/>
        <v>0</v>
      </c>
      <c r="Z26" s="1">
        <f t="shared" si="7"/>
        <v>0</v>
      </c>
      <c r="AA26" s="1">
        <f t="shared" si="8"/>
        <v>0</v>
      </c>
      <c r="AB26" s="1">
        <f t="shared" si="9"/>
        <v>0</v>
      </c>
      <c r="AC26" s="1">
        <f t="shared" si="10"/>
        <v>0</v>
      </c>
      <c r="AD26" s="1">
        <f t="shared" si="11"/>
        <v>0</v>
      </c>
      <c r="AE26" s="1">
        <f t="shared" si="12"/>
        <v>0</v>
      </c>
      <c r="AF26" s="1">
        <f t="shared" si="13"/>
        <v>0</v>
      </c>
      <c r="AG26" s="1">
        <f t="shared" si="14"/>
        <v>0</v>
      </c>
      <c r="AH26" s="1">
        <f t="shared" si="15"/>
        <v>0</v>
      </c>
      <c r="AI26" s="1">
        <f t="shared" si="16"/>
        <v>0</v>
      </c>
    </row>
    <row r="27" spans="1:35" s="129" customFormat="1" ht="15" thickBot="1" x14ac:dyDescent="0.35">
      <c r="A27" s="129" t="s">
        <v>52</v>
      </c>
      <c r="C27" s="129" t="s">
        <v>14</v>
      </c>
      <c r="D27" s="130">
        <v>100.00000000000001</v>
      </c>
      <c r="E27" s="131">
        <v>103.88032580962567</v>
      </c>
      <c r="F27" s="132">
        <f>IFERROR(-VLOOKUP(B27,Foglio1!A:B,2,FALSE),0)</f>
        <v>0</v>
      </c>
      <c r="G27" s="132">
        <f>IFERROR(VLOOKUP(A27,'Pivot per cartellino'!D:E,2,FALSE),0)</f>
        <v>5798032.2999999989</v>
      </c>
      <c r="H27" s="132"/>
      <c r="I27" s="132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2">
        <f>SUM(W15:W26)</f>
        <v>0</v>
      </c>
      <c r="X27" s="132">
        <f t="shared" ref="X27" si="17">SUM(X15:X26)</f>
        <v>0</v>
      </c>
      <c r="Y27" s="132">
        <f t="shared" ref="Y27" si="18">SUM(Y15:Y26)</f>
        <v>0</v>
      </c>
      <c r="Z27" s="132">
        <f t="shared" ref="Z27" si="19">SUM(Z15:Z26)</f>
        <v>0</v>
      </c>
      <c r="AA27" s="132">
        <f t="shared" ref="AA27" si="20">SUM(AA15:AA26)</f>
        <v>0</v>
      </c>
      <c r="AB27" s="132">
        <f t="shared" ref="AB27" si="21">SUM(AB15:AB26)</f>
        <v>0</v>
      </c>
      <c r="AC27" s="132">
        <f t="shared" ref="AC27" si="22">SUM(AC15:AC26)</f>
        <v>0</v>
      </c>
      <c r="AD27" s="132">
        <f t="shared" ref="AD27" si="23">SUM(AD15:AD26)</f>
        <v>0</v>
      </c>
      <c r="AE27" s="132">
        <f t="shared" ref="AE27" si="24">SUM(AE15:AE26)</f>
        <v>0</v>
      </c>
      <c r="AF27" s="132">
        <f t="shared" ref="AF27" si="25">SUM(AF15:AF26)</f>
        <v>0</v>
      </c>
      <c r="AG27" s="132">
        <f t="shared" ref="AG27" si="26">SUM(AG15:AG26)</f>
        <v>0</v>
      </c>
      <c r="AH27" s="132">
        <f t="shared" ref="AH27" si="27">SUM(AH15:AH26)</f>
        <v>0</v>
      </c>
      <c r="AI27" s="132">
        <f t="shared" ref="AI27" si="28">SUM(AI15:AI26)</f>
        <v>0</v>
      </c>
    </row>
    <row r="28" spans="1:35" x14ac:dyDescent="0.3">
      <c r="A28" t="s">
        <v>67</v>
      </c>
      <c r="B28">
        <v>1</v>
      </c>
      <c r="C28" t="s">
        <v>3</v>
      </c>
      <c r="D28" s="9">
        <v>3.4314898713184454</v>
      </c>
      <c r="E28" s="123">
        <v>3.5646444918803719</v>
      </c>
      <c r="F28" s="1">
        <f>IFERROR(-VLOOKUP(B28,Foglio1!A:B,2,FALSE),0)</f>
        <v>1247382</v>
      </c>
      <c r="G28" s="1">
        <f>IFERROR(VLOOKUP(A28,'Pivot per cartellino'!D:E,2,FALSE),0)</f>
        <v>34993167</v>
      </c>
      <c r="H28" s="1">
        <f t="shared" si="2"/>
        <v>1247382</v>
      </c>
      <c r="I28" s="1">
        <v>1247382</v>
      </c>
      <c r="J28" s="30">
        <f>IFERROR(VLOOKUP($B28,'Analisi IN FAM'!#REF!,J$2,FALSE),0)</f>
        <v>0</v>
      </c>
      <c r="K28" s="30">
        <f>IFERROR(VLOOKUP($B28,'Analisi IN FAM'!#REF!,K$2,FALSE),0)</f>
        <v>0</v>
      </c>
      <c r="L28" s="30">
        <f>IFERROR(VLOOKUP($B28,'Analisi IN FAM'!#REF!,L$2,FALSE),0)</f>
        <v>0</v>
      </c>
      <c r="M28" s="30">
        <f>IFERROR(VLOOKUP($B28,'Analisi IN FAM'!#REF!,M$2,FALSE),0)</f>
        <v>0</v>
      </c>
      <c r="N28" s="30">
        <f>IFERROR(VLOOKUP($B28,'Analisi IN FAM'!#REF!,N$2,FALSE),0)</f>
        <v>0</v>
      </c>
      <c r="O28" s="30">
        <f>IFERROR(VLOOKUP($B28,'Analisi IN FAM'!#REF!,O$2,FALSE),0)</f>
        <v>0</v>
      </c>
      <c r="P28" s="30">
        <f>IFERROR(VLOOKUP($B28,'Analisi IN FAM'!#REF!,P$2,FALSE),0)</f>
        <v>0</v>
      </c>
      <c r="Q28" s="30">
        <f>IFERROR(VLOOKUP($B28,'Analisi IN FAM'!#REF!,Q$2,FALSE),0)</f>
        <v>0</v>
      </c>
      <c r="R28" s="30">
        <f>IFERROR(VLOOKUP($B28,'Analisi IN FAM'!#REF!,R$2,FALSE),0)</f>
        <v>0</v>
      </c>
      <c r="S28" s="30">
        <f>IFERROR(VLOOKUP($B28,'Analisi IN FAM'!#REF!,S$2,FALSE),0)</f>
        <v>0</v>
      </c>
      <c r="T28" s="30">
        <f>IFERROR(VLOOKUP($B28,'Analisi IN FAM'!#REF!,T$2,FALSE),0)</f>
        <v>0</v>
      </c>
      <c r="U28" s="30">
        <f>IFERROR(VLOOKUP($B28,'Analisi IN FAM'!#REF!,U$2,FALSE),0)</f>
        <v>0</v>
      </c>
      <c r="V28" s="30">
        <f>IFERROR(VLOOKUP($B28,'Analisi IN FAM'!#REF!,V$2,FALSE),0)</f>
        <v>0</v>
      </c>
      <c r="W28" s="1">
        <f t="shared" si="4"/>
        <v>0</v>
      </c>
      <c r="X28" s="1">
        <f t="shared" si="5"/>
        <v>0</v>
      </c>
      <c r="Y28" s="1">
        <f t="shared" si="6"/>
        <v>0</v>
      </c>
      <c r="Z28" s="1">
        <f t="shared" si="7"/>
        <v>0</v>
      </c>
      <c r="AA28" s="1">
        <f t="shared" si="8"/>
        <v>0</v>
      </c>
      <c r="AB28" s="1">
        <f t="shared" si="9"/>
        <v>0</v>
      </c>
      <c r="AC28" s="1">
        <f t="shared" si="10"/>
        <v>0</v>
      </c>
      <c r="AD28" s="1">
        <f t="shared" si="11"/>
        <v>0</v>
      </c>
      <c r="AE28" s="1">
        <f t="shared" si="12"/>
        <v>0</v>
      </c>
      <c r="AF28" s="1">
        <f t="shared" si="13"/>
        <v>0</v>
      </c>
      <c r="AG28" s="1">
        <f t="shared" si="14"/>
        <v>0</v>
      </c>
      <c r="AH28" s="1">
        <f t="shared" si="15"/>
        <v>0</v>
      </c>
      <c r="AI28" s="1">
        <f t="shared" si="16"/>
        <v>0</v>
      </c>
    </row>
    <row r="29" spans="1:35" x14ac:dyDescent="0.3">
      <c r="A29" t="s">
        <v>67</v>
      </c>
      <c r="B29">
        <v>2</v>
      </c>
      <c r="C29" t="s">
        <v>4</v>
      </c>
      <c r="D29" s="9">
        <v>60.402312336952768</v>
      </c>
      <c r="E29" s="123">
        <v>62.746147604401692</v>
      </c>
      <c r="F29" s="1">
        <f>IFERROR(-VLOOKUP(B29,Foglio1!A:B,2,FALSE),0)</f>
        <v>74591287.726000011</v>
      </c>
      <c r="G29" s="1">
        <f>IFERROR(VLOOKUP(A29,'Pivot per cartellino'!D:E,2,FALSE),0)</f>
        <v>34993167</v>
      </c>
      <c r="H29" s="1">
        <f t="shared" si="2"/>
        <v>21956864.217274785</v>
      </c>
      <c r="I29" s="1">
        <v>21956864.217274785</v>
      </c>
      <c r="J29" s="30">
        <f>IFERROR(VLOOKUP($B29,'Analisi IN FAM'!#REF!,J$2,FALSE),0)</f>
        <v>0</v>
      </c>
      <c r="K29" s="30">
        <f>IFERROR(VLOOKUP($B29,'Analisi IN FAM'!#REF!,K$2,FALSE),0)</f>
        <v>0</v>
      </c>
      <c r="L29" s="30">
        <f>IFERROR(VLOOKUP($B29,'Analisi IN FAM'!#REF!,L$2,FALSE),0)</f>
        <v>0</v>
      </c>
      <c r="M29" s="30">
        <f>IFERROR(VLOOKUP($B29,'Analisi IN FAM'!#REF!,M$2,FALSE),0)</f>
        <v>0</v>
      </c>
      <c r="N29" s="30">
        <f>IFERROR(VLOOKUP($B29,'Analisi IN FAM'!#REF!,N$2,FALSE),0)</f>
        <v>0</v>
      </c>
      <c r="O29" s="30">
        <f>IFERROR(VLOOKUP($B29,'Analisi IN FAM'!#REF!,O$2,FALSE),0)</f>
        <v>0</v>
      </c>
      <c r="P29" s="30">
        <f>IFERROR(VLOOKUP($B29,'Analisi IN FAM'!#REF!,P$2,FALSE),0)</f>
        <v>0</v>
      </c>
      <c r="Q29" s="30">
        <f>IFERROR(VLOOKUP($B29,'Analisi IN FAM'!#REF!,Q$2,FALSE),0)</f>
        <v>0</v>
      </c>
      <c r="R29" s="30">
        <f>IFERROR(VLOOKUP($B29,'Analisi IN FAM'!#REF!,R$2,FALSE),0)</f>
        <v>0</v>
      </c>
      <c r="S29" s="30">
        <f>IFERROR(VLOOKUP($B29,'Analisi IN FAM'!#REF!,S$2,FALSE),0)</f>
        <v>0</v>
      </c>
      <c r="T29" s="30">
        <f>IFERROR(VLOOKUP($B29,'Analisi IN FAM'!#REF!,T$2,FALSE),0)</f>
        <v>0</v>
      </c>
      <c r="U29" s="30">
        <f>IFERROR(VLOOKUP($B29,'Analisi IN FAM'!#REF!,U$2,FALSE),0)</f>
        <v>0</v>
      </c>
      <c r="V29" s="30">
        <f>IFERROR(VLOOKUP($B29,'Analisi IN FAM'!#REF!,V$2,FALSE),0)</f>
        <v>0</v>
      </c>
      <c r="W29" s="1">
        <f t="shared" si="4"/>
        <v>0</v>
      </c>
      <c r="X29" s="1">
        <f t="shared" si="5"/>
        <v>0</v>
      </c>
      <c r="Y29" s="1">
        <f t="shared" si="6"/>
        <v>0</v>
      </c>
      <c r="Z29" s="1">
        <f t="shared" si="7"/>
        <v>0</v>
      </c>
      <c r="AA29" s="1">
        <f t="shared" si="8"/>
        <v>0</v>
      </c>
      <c r="AB29" s="1">
        <f t="shared" si="9"/>
        <v>0</v>
      </c>
      <c r="AC29" s="1">
        <f t="shared" si="10"/>
        <v>0</v>
      </c>
      <c r="AD29" s="1">
        <f t="shared" si="11"/>
        <v>0</v>
      </c>
      <c r="AE29" s="1">
        <f t="shared" si="12"/>
        <v>0</v>
      </c>
      <c r="AF29" s="1">
        <f t="shared" si="13"/>
        <v>0</v>
      </c>
      <c r="AG29" s="1">
        <f t="shared" si="14"/>
        <v>0</v>
      </c>
      <c r="AH29" s="1">
        <f t="shared" si="15"/>
        <v>0</v>
      </c>
      <c r="AI29" s="1">
        <f t="shared" si="16"/>
        <v>0</v>
      </c>
    </row>
    <row r="30" spans="1:35" x14ac:dyDescent="0.3">
      <c r="A30" t="s">
        <v>67</v>
      </c>
      <c r="B30">
        <v>12</v>
      </c>
      <c r="C30" t="s">
        <v>5</v>
      </c>
      <c r="D30" s="9">
        <v>25.379552569702341</v>
      </c>
      <c r="E30" s="123">
        <v>26.364373979404405</v>
      </c>
      <c r="F30" s="1">
        <f>IFERROR(-VLOOKUP(B30,Foglio1!A:B,2,FALSE),0)</f>
        <v>41534059.339999981</v>
      </c>
      <c r="G30" s="1">
        <f>IFERROR(VLOOKUP(A30,'Pivot per cartellino'!D:E,2,FALSE),0)</f>
        <v>34993167</v>
      </c>
      <c r="H30" s="1">
        <f t="shared" si="2"/>
        <v>9225729.4151175302</v>
      </c>
      <c r="I30" s="1">
        <v>9225729.4151175283</v>
      </c>
      <c r="J30" s="30">
        <f>IFERROR(VLOOKUP($B30,'Analisi IN FAM'!#REF!,J$2,FALSE),0)</f>
        <v>0</v>
      </c>
      <c r="K30" s="30">
        <f>IFERROR(VLOOKUP($B30,'Analisi IN FAM'!#REF!,K$2,FALSE),0)</f>
        <v>0</v>
      </c>
      <c r="L30" s="30">
        <f>IFERROR(VLOOKUP($B30,'Analisi IN FAM'!#REF!,L$2,FALSE),0)</f>
        <v>0</v>
      </c>
      <c r="M30" s="30">
        <f>IFERROR(VLOOKUP($B30,'Analisi IN FAM'!#REF!,M$2,FALSE),0)</f>
        <v>0</v>
      </c>
      <c r="N30" s="30">
        <f>IFERROR(VLOOKUP($B30,'Analisi IN FAM'!#REF!,N$2,FALSE),0)</f>
        <v>0</v>
      </c>
      <c r="O30" s="30">
        <f>IFERROR(VLOOKUP($B30,'Analisi IN FAM'!#REF!,O$2,FALSE),0)</f>
        <v>0</v>
      </c>
      <c r="P30" s="30">
        <f>IFERROR(VLOOKUP($B30,'Analisi IN FAM'!#REF!,P$2,FALSE),0)</f>
        <v>0</v>
      </c>
      <c r="Q30" s="30">
        <f>IFERROR(VLOOKUP($B30,'Analisi IN FAM'!#REF!,Q$2,FALSE),0)</f>
        <v>0</v>
      </c>
      <c r="R30" s="30">
        <f>IFERROR(VLOOKUP($B30,'Analisi IN FAM'!#REF!,R$2,FALSE),0)</f>
        <v>0</v>
      </c>
      <c r="S30" s="30">
        <f>IFERROR(VLOOKUP($B30,'Analisi IN FAM'!#REF!,S$2,FALSE),0)</f>
        <v>0</v>
      </c>
      <c r="T30" s="30">
        <f>IFERROR(VLOOKUP($B30,'Analisi IN FAM'!#REF!,T$2,FALSE),0)</f>
        <v>0</v>
      </c>
      <c r="U30" s="30">
        <f>IFERROR(VLOOKUP($B30,'Analisi IN FAM'!#REF!,U$2,FALSE),0)</f>
        <v>0</v>
      </c>
      <c r="V30" s="30">
        <f>IFERROR(VLOOKUP($B30,'Analisi IN FAM'!#REF!,V$2,FALSE),0)</f>
        <v>0</v>
      </c>
      <c r="W30" s="1">
        <f t="shared" si="4"/>
        <v>0</v>
      </c>
      <c r="X30" s="1">
        <f t="shared" si="5"/>
        <v>0</v>
      </c>
      <c r="Y30" s="1">
        <f t="shared" si="6"/>
        <v>0</v>
      </c>
      <c r="Z30" s="1">
        <f t="shared" si="7"/>
        <v>0</v>
      </c>
      <c r="AA30" s="1">
        <f t="shared" si="8"/>
        <v>0</v>
      </c>
      <c r="AB30" s="1">
        <f t="shared" si="9"/>
        <v>0</v>
      </c>
      <c r="AC30" s="1">
        <f t="shared" si="10"/>
        <v>0</v>
      </c>
      <c r="AD30" s="1">
        <f t="shared" si="11"/>
        <v>0</v>
      </c>
      <c r="AE30" s="1">
        <f t="shared" si="12"/>
        <v>0</v>
      </c>
      <c r="AF30" s="1">
        <f t="shared" si="13"/>
        <v>0</v>
      </c>
      <c r="AG30" s="1">
        <f t="shared" si="14"/>
        <v>0</v>
      </c>
      <c r="AH30" s="1">
        <f t="shared" si="15"/>
        <v>0</v>
      </c>
      <c r="AI30" s="1">
        <f t="shared" si="16"/>
        <v>0</v>
      </c>
    </row>
    <row r="31" spans="1:35" x14ac:dyDescent="0.3">
      <c r="A31" t="s">
        <v>67</v>
      </c>
      <c r="B31">
        <v>20</v>
      </c>
      <c r="C31" t="s">
        <v>6</v>
      </c>
      <c r="D31" s="9">
        <v>4.2004620725876851</v>
      </c>
      <c r="E31" s="123">
        <v>4.363455685984329</v>
      </c>
      <c r="F31" s="1">
        <f>IFERROR(-VLOOKUP(B31,Foglio1!A:B,2,FALSE),0)</f>
        <v>2418290</v>
      </c>
      <c r="G31" s="1">
        <f>IFERROR(VLOOKUP(A31,'Pivot per cartellino'!D:E,2,FALSE),0)</f>
        <v>34993167</v>
      </c>
      <c r="H31" s="1">
        <f t="shared" si="2"/>
        <v>1526911.3351674918</v>
      </c>
      <c r="I31" s="1">
        <v>1526911.3351674918</v>
      </c>
      <c r="J31" s="30">
        <f>IFERROR(VLOOKUP($B31,'Analisi IN FAM'!#REF!,J$2,FALSE),0)</f>
        <v>0</v>
      </c>
      <c r="K31" s="30">
        <f>IFERROR(VLOOKUP($B31,'Analisi IN FAM'!#REF!,K$2,FALSE),0)</f>
        <v>0</v>
      </c>
      <c r="L31" s="30">
        <f>IFERROR(VLOOKUP($B31,'Analisi IN FAM'!#REF!,L$2,FALSE),0)</f>
        <v>0</v>
      </c>
      <c r="M31" s="30">
        <f>IFERROR(VLOOKUP($B31,'Analisi IN FAM'!#REF!,M$2,FALSE),0)</f>
        <v>0</v>
      </c>
      <c r="N31" s="30">
        <f>IFERROR(VLOOKUP($B31,'Analisi IN FAM'!#REF!,N$2,FALSE),0)</f>
        <v>0</v>
      </c>
      <c r="O31" s="30">
        <f>IFERROR(VLOOKUP($B31,'Analisi IN FAM'!#REF!,O$2,FALSE),0)</f>
        <v>0</v>
      </c>
      <c r="P31" s="30">
        <f>IFERROR(VLOOKUP($B31,'Analisi IN FAM'!#REF!,P$2,FALSE),0)</f>
        <v>0</v>
      </c>
      <c r="Q31" s="30">
        <f>IFERROR(VLOOKUP($B31,'Analisi IN FAM'!#REF!,Q$2,FALSE),0)</f>
        <v>0</v>
      </c>
      <c r="R31" s="30">
        <f>IFERROR(VLOOKUP($B31,'Analisi IN FAM'!#REF!,R$2,FALSE),0)</f>
        <v>0</v>
      </c>
      <c r="S31" s="30">
        <f>IFERROR(VLOOKUP($B31,'Analisi IN FAM'!#REF!,S$2,FALSE),0)</f>
        <v>0</v>
      </c>
      <c r="T31" s="30">
        <f>IFERROR(VLOOKUP($B31,'Analisi IN FAM'!#REF!,T$2,FALSE),0)</f>
        <v>0</v>
      </c>
      <c r="U31" s="30">
        <f>IFERROR(VLOOKUP($B31,'Analisi IN FAM'!#REF!,U$2,FALSE),0)</f>
        <v>0</v>
      </c>
      <c r="V31" s="30">
        <f>IFERROR(VLOOKUP($B31,'Analisi IN FAM'!#REF!,V$2,FALSE),0)</f>
        <v>0</v>
      </c>
      <c r="W31" s="1">
        <f t="shared" si="4"/>
        <v>0</v>
      </c>
      <c r="X31" s="1">
        <f t="shared" si="5"/>
        <v>0</v>
      </c>
      <c r="Y31" s="1">
        <f t="shared" si="6"/>
        <v>0</v>
      </c>
      <c r="Z31" s="1">
        <f t="shared" si="7"/>
        <v>0</v>
      </c>
      <c r="AA31" s="1">
        <f t="shared" si="8"/>
        <v>0</v>
      </c>
      <c r="AB31" s="1">
        <f t="shared" si="9"/>
        <v>0</v>
      </c>
      <c r="AC31" s="1">
        <f t="shared" si="10"/>
        <v>0</v>
      </c>
      <c r="AD31" s="1">
        <f t="shared" si="11"/>
        <v>0</v>
      </c>
      <c r="AE31" s="1">
        <f t="shared" si="12"/>
        <v>0</v>
      </c>
      <c r="AF31" s="1">
        <f t="shared" si="13"/>
        <v>0</v>
      </c>
      <c r="AG31" s="1">
        <f t="shared" si="14"/>
        <v>0</v>
      </c>
      <c r="AH31" s="1">
        <f t="shared" si="15"/>
        <v>0</v>
      </c>
      <c r="AI31" s="1">
        <f t="shared" si="16"/>
        <v>0</v>
      </c>
    </row>
    <row r="32" spans="1:35" x14ac:dyDescent="0.3">
      <c r="A32" t="s">
        <v>67</v>
      </c>
      <c r="B32">
        <v>42</v>
      </c>
      <c r="C32" t="s">
        <v>7</v>
      </c>
      <c r="D32" s="9">
        <v>3.1317111366935095</v>
      </c>
      <c r="E32" s="123">
        <v>3.2532332229457306</v>
      </c>
      <c r="F32" s="1">
        <f>IFERROR(-VLOOKUP(B32,Foglio1!A:B,2,FALSE),0)</f>
        <v>10410207</v>
      </c>
      <c r="G32" s="1">
        <f>IFERROR(VLOOKUP(A32,'Pivot per cartellino'!D:E,2,FALSE),0)</f>
        <v>34993167</v>
      </c>
      <c r="H32" s="1">
        <f t="shared" si="2"/>
        <v>1138409.3346048819</v>
      </c>
      <c r="I32" s="1">
        <v>1138409.3346048817</v>
      </c>
      <c r="J32" s="30">
        <f>IFERROR(VLOOKUP($B32,'Analisi IN FAM'!#REF!,J$2,FALSE),0)</f>
        <v>0</v>
      </c>
      <c r="K32" s="30">
        <f>IFERROR(VLOOKUP($B32,'Analisi IN FAM'!#REF!,K$2,FALSE),0)</f>
        <v>0</v>
      </c>
      <c r="L32" s="30">
        <f>IFERROR(VLOOKUP($B32,'Analisi IN FAM'!#REF!,L$2,FALSE),0)</f>
        <v>0</v>
      </c>
      <c r="M32" s="30">
        <f>IFERROR(VLOOKUP($B32,'Analisi IN FAM'!#REF!,M$2,FALSE),0)</f>
        <v>0</v>
      </c>
      <c r="N32" s="30">
        <f>IFERROR(VLOOKUP($B32,'Analisi IN FAM'!#REF!,N$2,FALSE),0)</f>
        <v>0</v>
      </c>
      <c r="O32" s="30">
        <f>IFERROR(VLOOKUP($B32,'Analisi IN FAM'!#REF!,O$2,FALSE),0)</f>
        <v>0</v>
      </c>
      <c r="P32" s="30">
        <f>IFERROR(VLOOKUP($B32,'Analisi IN FAM'!#REF!,P$2,FALSE),0)</f>
        <v>0</v>
      </c>
      <c r="Q32" s="30">
        <f>IFERROR(VLOOKUP($B32,'Analisi IN FAM'!#REF!,Q$2,FALSE),0)</f>
        <v>0</v>
      </c>
      <c r="R32" s="30">
        <f>IFERROR(VLOOKUP($B32,'Analisi IN FAM'!#REF!,R$2,FALSE),0)</f>
        <v>0</v>
      </c>
      <c r="S32" s="30">
        <f>IFERROR(VLOOKUP($B32,'Analisi IN FAM'!#REF!,S$2,FALSE),0)</f>
        <v>0</v>
      </c>
      <c r="T32" s="30">
        <f>IFERROR(VLOOKUP($B32,'Analisi IN FAM'!#REF!,T$2,FALSE),0)</f>
        <v>0</v>
      </c>
      <c r="U32" s="30">
        <f>IFERROR(VLOOKUP($B32,'Analisi IN FAM'!#REF!,U$2,FALSE),0)</f>
        <v>0</v>
      </c>
      <c r="V32" s="30">
        <f>IFERROR(VLOOKUP($B32,'Analisi IN FAM'!#REF!,V$2,FALSE),0)</f>
        <v>0</v>
      </c>
      <c r="W32" s="1">
        <f t="shared" si="4"/>
        <v>0</v>
      </c>
      <c r="X32" s="1">
        <f t="shared" si="5"/>
        <v>0</v>
      </c>
      <c r="Y32" s="1">
        <f t="shared" si="6"/>
        <v>0</v>
      </c>
      <c r="Z32" s="1">
        <f t="shared" si="7"/>
        <v>0</v>
      </c>
      <c r="AA32" s="1">
        <f t="shared" si="8"/>
        <v>0</v>
      </c>
      <c r="AB32" s="1">
        <f t="shared" si="9"/>
        <v>0</v>
      </c>
      <c r="AC32" s="1">
        <f t="shared" si="10"/>
        <v>0</v>
      </c>
      <c r="AD32" s="1">
        <f t="shared" si="11"/>
        <v>0</v>
      </c>
      <c r="AE32" s="1">
        <f t="shared" si="12"/>
        <v>0</v>
      </c>
      <c r="AF32" s="1">
        <f t="shared" si="13"/>
        <v>0</v>
      </c>
      <c r="AG32" s="1">
        <f t="shared" si="14"/>
        <v>0</v>
      </c>
      <c r="AH32" s="1">
        <f t="shared" si="15"/>
        <v>0</v>
      </c>
      <c r="AI32" s="1">
        <f t="shared" si="16"/>
        <v>0</v>
      </c>
    </row>
    <row r="33" spans="1:35" x14ac:dyDescent="0.3">
      <c r="A33" t="s">
        <v>67</v>
      </c>
      <c r="B33">
        <v>99</v>
      </c>
      <c r="C33" t="s">
        <v>13</v>
      </c>
      <c r="D33" s="9">
        <v>0</v>
      </c>
      <c r="E33" s="123">
        <v>0</v>
      </c>
      <c r="F33" s="1">
        <f>IFERROR(-VLOOKUP(B33,Foglio1!A:B,2,FALSE),0)</f>
        <v>0</v>
      </c>
      <c r="G33" s="1">
        <f>IFERROR(VLOOKUP(A33,'Pivot per cartellino'!D:E,2,FALSE),0)</f>
        <v>34993167</v>
      </c>
      <c r="H33" s="1">
        <f t="shared" si="2"/>
        <v>0</v>
      </c>
      <c r="I33" s="1">
        <v>0</v>
      </c>
      <c r="J33" s="30">
        <f>IFERROR(VLOOKUP($B33,'Analisi IN FAM'!#REF!,J$2,FALSE),0)</f>
        <v>0</v>
      </c>
      <c r="K33" s="30">
        <f>IFERROR(VLOOKUP($B33,'Analisi IN FAM'!#REF!,K$2,FALSE),0)</f>
        <v>0</v>
      </c>
      <c r="L33" s="30">
        <f>IFERROR(VLOOKUP($B33,'Analisi IN FAM'!#REF!,L$2,FALSE),0)</f>
        <v>0</v>
      </c>
      <c r="M33" s="30">
        <f>IFERROR(VLOOKUP($B33,'Analisi IN FAM'!#REF!,M$2,FALSE),0)</f>
        <v>0</v>
      </c>
      <c r="N33" s="30">
        <f>IFERROR(VLOOKUP($B33,'Analisi IN FAM'!#REF!,N$2,FALSE),0)</f>
        <v>0</v>
      </c>
      <c r="O33" s="30">
        <f>IFERROR(VLOOKUP($B33,'Analisi IN FAM'!#REF!,O$2,FALSE),0)</f>
        <v>0</v>
      </c>
      <c r="P33" s="30">
        <f>IFERROR(VLOOKUP($B33,'Analisi IN FAM'!#REF!,P$2,FALSE),0)</f>
        <v>0</v>
      </c>
      <c r="Q33" s="30">
        <f>IFERROR(VLOOKUP($B33,'Analisi IN FAM'!#REF!,Q$2,FALSE),0)</f>
        <v>0</v>
      </c>
      <c r="R33" s="30">
        <f>IFERROR(VLOOKUP($B33,'Analisi IN FAM'!#REF!,R$2,FALSE),0)</f>
        <v>0</v>
      </c>
      <c r="S33" s="30">
        <f>IFERROR(VLOOKUP($B33,'Analisi IN FAM'!#REF!,S$2,FALSE),0)</f>
        <v>0</v>
      </c>
      <c r="T33" s="30">
        <f>IFERROR(VLOOKUP($B33,'Analisi IN FAM'!#REF!,T$2,FALSE),0)</f>
        <v>0</v>
      </c>
      <c r="U33" s="30">
        <f>IFERROR(VLOOKUP($B33,'Analisi IN FAM'!#REF!,U$2,FALSE),0)</f>
        <v>0</v>
      </c>
      <c r="V33" s="30">
        <f>IFERROR(VLOOKUP($B33,'Analisi IN FAM'!#REF!,V$2,FALSE),0)</f>
        <v>0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7"/>
        <v>0</v>
      </c>
      <c r="AA33" s="1">
        <f t="shared" si="8"/>
        <v>0</v>
      </c>
      <c r="AB33" s="1">
        <f t="shared" si="9"/>
        <v>0</v>
      </c>
      <c r="AC33" s="1">
        <f t="shared" si="10"/>
        <v>0</v>
      </c>
      <c r="AD33" s="1">
        <f t="shared" si="11"/>
        <v>0</v>
      </c>
      <c r="AE33" s="1">
        <f t="shared" si="12"/>
        <v>0</v>
      </c>
      <c r="AF33" s="1">
        <f t="shared" si="13"/>
        <v>0</v>
      </c>
      <c r="AG33" s="1">
        <f t="shared" si="14"/>
        <v>0</v>
      </c>
      <c r="AH33" s="1">
        <f t="shared" si="15"/>
        <v>0</v>
      </c>
      <c r="AI33" s="1">
        <f t="shared" si="16"/>
        <v>0</v>
      </c>
    </row>
    <row r="34" spans="1:35" x14ac:dyDescent="0.3">
      <c r="A34" t="s">
        <v>67</v>
      </c>
      <c r="B34">
        <v>31</v>
      </c>
      <c r="C34" t="s">
        <v>8</v>
      </c>
      <c r="D34" s="9">
        <v>2.7431787509032279</v>
      </c>
      <c r="E34" s="123">
        <v>2.8496243297647843</v>
      </c>
      <c r="F34" s="1">
        <f>IFERROR(-VLOOKUP(B34,Foglio1!A:B,2,FALSE),0)</f>
        <v>11754277</v>
      </c>
      <c r="G34" s="1">
        <f>IFERROR(VLOOKUP(A34,'Pivot per cartellino'!D:E,2,FALSE),0)</f>
        <v>34993167</v>
      </c>
      <c r="H34" s="1">
        <f t="shared" si="2"/>
        <v>997173.80058722163</v>
      </c>
      <c r="I34" s="1">
        <v>997173.80058722175</v>
      </c>
      <c r="J34" s="30">
        <f>IFERROR(VLOOKUP($B34,'Analisi IN FAM'!#REF!,J$2,FALSE),0)</f>
        <v>0</v>
      </c>
      <c r="K34" s="30">
        <f>IFERROR(VLOOKUP($B34,'Analisi IN FAM'!#REF!,K$2,FALSE),0)</f>
        <v>0</v>
      </c>
      <c r="L34" s="30">
        <f>IFERROR(VLOOKUP($B34,'Analisi IN FAM'!#REF!,L$2,FALSE),0)</f>
        <v>0</v>
      </c>
      <c r="M34" s="30">
        <f>IFERROR(VLOOKUP($B34,'Analisi IN FAM'!#REF!,M$2,FALSE),0)</f>
        <v>0</v>
      </c>
      <c r="N34" s="30">
        <f>IFERROR(VLOOKUP($B34,'Analisi IN FAM'!#REF!,N$2,FALSE),0)</f>
        <v>0</v>
      </c>
      <c r="O34" s="30">
        <f>IFERROR(VLOOKUP($B34,'Analisi IN FAM'!#REF!,O$2,FALSE),0)</f>
        <v>0</v>
      </c>
      <c r="P34" s="30">
        <f>IFERROR(VLOOKUP($B34,'Analisi IN FAM'!#REF!,P$2,FALSE),0)</f>
        <v>0</v>
      </c>
      <c r="Q34" s="30">
        <f>IFERROR(VLOOKUP($B34,'Analisi IN FAM'!#REF!,Q$2,FALSE),0)</f>
        <v>0</v>
      </c>
      <c r="R34" s="30">
        <f>IFERROR(VLOOKUP($B34,'Analisi IN FAM'!#REF!,R$2,FALSE),0)</f>
        <v>0</v>
      </c>
      <c r="S34" s="30">
        <f>IFERROR(VLOOKUP($B34,'Analisi IN FAM'!#REF!,S$2,FALSE),0)</f>
        <v>0</v>
      </c>
      <c r="T34" s="30">
        <f>IFERROR(VLOOKUP($B34,'Analisi IN FAM'!#REF!,T$2,FALSE),0)</f>
        <v>0</v>
      </c>
      <c r="U34" s="30">
        <f>IFERROR(VLOOKUP($B34,'Analisi IN FAM'!#REF!,U$2,FALSE),0)</f>
        <v>0</v>
      </c>
      <c r="V34" s="30">
        <f>IFERROR(VLOOKUP($B34,'Analisi IN FAM'!#REF!,V$2,FALSE),0)</f>
        <v>0</v>
      </c>
      <c r="W34" s="1">
        <f t="shared" si="4"/>
        <v>0</v>
      </c>
      <c r="X34" s="1">
        <f t="shared" si="5"/>
        <v>0</v>
      </c>
      <c r="Y34" s="1">
        <f t="shared" si="6"/>
        <v>0</v>
      </c>
      <c r="Z34" s="1">
        <f t="shared" si="7"/>
        <v>0</v>
      </c>
      <c r="AA34" s="1">
        <f t="shared" si="8"/>
        <v>0</v>
      </c>
      <c r="AB34" s="1">
        <f t="shared" si="9"/>
        <v>0</v>
      </c>
      <c r="AC34" s="1">
        <f t="shared" si="10"/>
        <v>0</v>
      </c>
      <c r="AD34" s="1">
        <f t="shared" si="11"/>
        <v>0</v>
      </c>
      <c r="AE34" s="1">
        <f t="shared" si="12"/>
        <v>0</v>
      </c>
      <c r="AF34" s="1">
        <f t="shared" si="13"/>
        <v>0</v>
      </c>
      <c r="AG34" s="1">
        <f t="shared" si="14"/>
        <v>0</v>
      </c>
      <c r="AH34" s="1">
        <f t="shared" si="15"/>
        <v>0</v>
      </c>
      <c r="AI34" s="1">
        <f t="shared" si="16"/>
        <v>0</v>
      </c>
    </row>
    <row r="35" spans="1:35" x14ac:dyDescent="0.3">
      <c r="A35" t="s">
        <v>67</v>
      </c>
      <c r="B35">
        <v>35</v>
      </c>
      <c r="C35" t="s">
        <v>9</v>
      </c>
      <c r="D35" s="9">
        <v>0.71129326184203034</v>
      </c>
      <c r="E35" s="123">
        <v>0.73889409644756587</v>
      </c>
      <c r="F35" s="1">
        <f>IFERROR(-VLOOKUP(B35,Foglio1!A:B,2,FALSE),0)</f>
        <v>383755</v>
      </c>
      <c r="G35" s="1">
        <f>IFERROR(VLOOKUP(A35,'Pivot per cartellino'!D:E,2,FALSE),0)</f>
        <v>34993167</v>
      </c>
      <c r="H35" s="1">
        <f t="shared" si="2"/>
        <v>258562.44512303782</v>
      </c>
      <c r="I35" s="1">
        <v>258562.44512303779</v>
      </c>
      <c r="J35" s="30">
        <f>IFERROR(VLOOKUP($B35,'Analisi IN FAM'!#REF!,J$2,FALSE),0)</f>
        <v>0</v>
      </c>
      <c r="K35" s="30">
        <f>IFERROR(VLOOKUP($B35,'Analisi IN FAM'!#REF!,K$2,FALSE),0)</f>
        <v>0</v>
      </c>
      <c r="L35" s="30">
        <f>IFERROR(VLOOKUP($B35,'Analisi IN FAM'!#REF!,L$2,FALSE),0)</f>
        <v>0</v>
      </c>
      <c r="M35" s="30">
        <f>IFERROR(VLOOKUP($B35,'Analisi IN FAM'!#REF!,M$2,FALSE),0)</f>
        <v>0</v>
      </c>
      <c r="N35" s="30">
        <f>IFERROR(VLOOKUP($B35,'Analisi IN FAM'!#REF!,N$2,FALSE),0)</f>
        <v>0</v>
      </c>
      <c r="O35" s="30">
        <f>IFERROR(VLOOKUP($B35,'Analisi IN FAM'!#REF!,O$2,FALSE),0)</f>
        <v>0</v>
      </c>
      <c r="P35" s="30">
        <f>IFERROR(VLOOKUP($B35,'Analisi IN FAM'!#REF!,P$2,FALSE),0)</f>
        <v>0</v>
      </c>
      <c r="Q35" s="30">
        <f>IFERROR(VLOOKUP($B35,'Analisi IN FAM'!#REF!,Q$2,FALSE),0)</f>
        <v>0</v>
      </c>
      <c r="R35" s="30">
        <f>IFERROR(VLOOKUP($B35,'Analisi IN FAM'!#REF!,R$2,FALSE),0)</f>
        <v>0</v>
      </c>
      <c r="S35" s="30">
        <f>IFERROR(VLOOKUP($B35,'Analisi IN FAM'!#REF!,S$2,FALSE),0)</f>
        <v>0</v>
      </c>
      <c r="T35" s="30">
        <f>IFERROR(VLOOKUP($B35,'Analisi IN FAM'!#REF!,T$2,FALSE),0)</f>
        <v>0</v>
      </c>
      <c r="U35" s="30">
        <f>IFERROR(VLOOKUP($B35,'Analisi IN FAM'!#REF!,U$2,FALSE),0)</f>
        <v>0</v>
      </c>
      <c r="V35" s="30">
        <f>IFERROR(VLOOKUP($B35,'Analisi IN FAM'!#REF!,V$2,FALSE),0)</f>
        <v>0</v>
      </c>
      <c r="W35" s="1">
        <f t="shared" si="4"/>
        <v>0</v>
      </c>
      <c r="X35" s="1">
        <f t="shared" si="5"/>
        <v>0</v>
      </c>
      <c r="Y35" s="1">
        <f t="shared" si="6"/>
        <v>0</v>
      </c>
      <c r="Z35" s="1">
        <f t="shared" si="7"/>
        <v>0</v>
      </c>
      <c r="AA35" s="1">
        <f t="shared" si="8"/>
        <v>0</v>
      </c>
      <c r="AB35" s="1">
        <f t="shared" si="9"/>
        <v>0</v>
      </c>
      <c r="AC35" s="1">
        <f t="shared" si="10"/>
        <v>0</v>
      </c>
      <c r="AD35" s="1">
        <f t="shared" si="11"/>
        <v>0</v>
      </c>
      <c r="AE35" s="1">
        <f t="shared" si="12"/>
        <v>0</v>
      </c>
      <c r="AF35" s="1">
        <f t="shared" si="13"/>
        <v>0</v>
      </c>
      <c r="AG35" s="1">
        <f t="shared" si="14"/>
        <v>0</v>
      </c>
      <c r="AH35" s="1">
        <f t="shared" si="15"/>
        <v>0</v>
      </c>
      <c r="AI35" s="1">
        <f t="shared" si="16"/>
        <v>0</v>
      </c>
    </row>
    <row r="36" spans="1:35" x14ac:dyDescent="0.3">
      <c r="A36" t="s">
        <v>67</v>
      </c>
      <c r="B36">
        <v>43</v>
      </c>
      <c r="C36" t="s">
        <v>15</v>
      </c>
      <c r="D36" s="9">
        <v>0</v>
      </c>
      <c r="E36" s="123">
        <v>0</v>
      </c>
      <c r="F36" s="1">
        <f>IFERROR(-VLOOKUP(B36,Foglio1!A:B,2,FALSE),0)</f>
        <v>0</v>
      </c>
      <c r="G36" s="1">
        <f>IFERROR(VLOOKUP(A36,'Pivot per cartellino'!D:E,2,FALSE),0)</f>
        <v>34993167</v>
      </c>
      <c r="H36" s="1">
        <f t="shared" si="2"/>
        <v>0</v>
      </c>
      <c r="I36" s="1">
        <v>0</v>
      </c>
      <c r="J36" s="30">
        <f>IFERROR(VLOOKUP($B36,'Analisi IN FAM'!#REF!,J$2,FALSE),0)</f>
        <v>0</v>
      </c>
      <c r="K36" s="30">
        <f>IFERROR(VLOOKUP($B36,'Analisi IN FAM'!#REF!,K$2,FALSE),0)</f>
        <v>0</v>
      </c>
      <c r="L36" s="30">
        <f>IFERROR(VLOOKUP($B36,'Analisi IN FAM'!#REF!,L$2,FALSE),0)</f>
        <v>0</v>
      </c>
      <c r="M36" s="30">
        <f>IFERROR(VLOOKUP($B36,'Analisi IN FAM'!#REF!,M$2,FALSE),0)</f>
        <v>0</v>
      </c>
      <c r="N36" s="30">
        <f>IFERROR(VLOOKUP($B36,'Analisi IN FAM'!#REF!,N$2,FALSE),0)</f>
        <v>0</v>
      </c>
      <c r="O36" s="30">
        <f>IFERROR(VLOOKUP($B36,'Analisi IN FAM'!#REF!,O$2,FALSE),0)</f>
        <v>0</v>
      </c>
      <c r="P36" s="30">
        <f>IFERROR(VLOOKUP($B36,'Analisi IN FAM'!#REF!,P$2,FALSE),0)</f>
        <v>0</v>
      </c>
      <c r="Q36" s="30">
        <f>IFERROR(VLOOKUP($B36,'Analisi IN FAM'!#REF!,Q$2,FALSE),0)</f>
        <v>0</v>
      </c>
      <c r="R36" s="30">
        <f>IFERROR(VLOOKUP($B36,'Analisi IN FAM'!#REF!,R$2,FALSE),0)</f>
        <v>0</v>
      </c>
      <c r="S36" s="30">
        <f>IFERROR(VLOOKUP($B36,'Analisi IN FAM'!#REF!,S$2,FALSE),0)</f>
        <v>0</v>
      </c>
      <c r="T36" s="30">
        <f>IFERROR(VLOOKUP($B36,'Analisi IN FAM'!#REF!,T$2,FALSE),0)</f>
        <v>0</v>
      </c>
      <c r="U36" s="30">
        <f>IFERROR(VLOOKUP($B36,'Analisi IN FAM'!#REF!,U$2,FALSE),0)</f>
        <v>0</v>
      </c>
      <c r="V36" s="30">
        <f>IFERROR(VLOOKUP($B36,'Analisi IN FAM'!#REF!,V$2,FALSE),0)</f>
        <v>0</v>
      </c>
      <c r="W36" s="1">
        <f t="shared" si="4"/>
        <v>0</v>
      </c>
      <c r="X36" s="1">
        <f t="shared" si="5"/>
        <v>0</v>
      </c>
      <c r="Y36" s="1">
        <f t="shared" si="6"/>
        <v>0</v>
      </c>
      <c r="Z36" s="1">
        <f t="shared" si="7"/>
        <v>0</v>
      </c>
      <c r="AA36" s="1">
        <f t="shared" si="8"/>
        <v>0</v>
      </c>
      <c r="AB36" s="1">
        <f t="shared" si="9"/>
        <v>0</v>
      </c>
      <c r="AC36" s="1">
        <f t="shared" si="10"/>
        <v>0</v>
      </c>
      <c r="AD36" s="1">
        <f t="shared" si="11"/>
        <v>0</v>
      </c>
      <c r="AE36" s="1">
        <f t="shared" si="12"/>
        <v>0</v>
      </c>
      <c r="AF36" s="1">
        <f t="shared" si="13"/>
        <v>0</v>
      </c>
      <c r="AG36" s="1">
        <f t="shared" si="14"/>
        <v>0</v>
      </c>
      <c r="AH36" s="1">
        <f t="shared" si="15"/>
        <v>0</v>
      </c>
      <c r="AI36" s="1">
        <f t="shared" si="16"/>
        <v>0</v>
      </c>
    </row>
    <row r="37" spans="1:35" x14ac:dyDescent="0.3">
      <c r="A37" t="s">
        <v>67</v>
      </c>
      <c r="B37">
        <v>99</v>
      </c>
      <c r="C37" t="s">
        <v>13</v>
      </c>
      <c r="D37" s="9">
        <v>0</v>
      </c>
      <c r="E37" s="123">
        <v>0</v>
      </c>
      <c r="F37" s="1">
        <f>IFERROR(-VLOOKUP(B37,Foglio1!A:B,2,FALSE),0)</f>
        <v>0</v>
      </c>
      <c r="G37" s="1">
        <f>IFERROR(VLOOKUP(A37,'Pivot per cartellino'!D:E,2,FALSE),0)</f>
        <v>34993167</v>
      </c>
      <c r="H37" s="1">
        <f t="shared" si="2"/>
        <v>0</v>
      </c>
      <c r="I37" s="1">
        <v>0</v>
      </c>
      <c r="J37" s="30">
        <f>IFERROR(VLOOKUP($B37,'Analisi IN FAM'!#REF!,J$2,FALSE),0)</f>
        <v>0</v>
      </c>
      <c r="K37" s="30">
        <f>IFERROR(VLOOKUP($B37,'Analisi IN FAM'!#REF!,K$2,FALSE),0)</f>
        <v>0</v>
      </c>
      <c r="L37" s="30">
        <f>IFERROR(VLOOKUP($B37,'Analisi IN FAM'!#REF!,L$2,FALSE),0)</f>
        <v>0</v>
      </c>
      <c r="M37" s="30">
        <f>IFERROR(VLOOKUP($B37,'Analisi IN FAM'!#REF!,M$2,FALSE),0)</f>
        <v>0</v>
      </c>
      <c r="N37" s="30">
        <f>IFERROR(VLOOKUP($B37,'Analisi IN FAM'!#REF!,N$2,FALSE),0)</f>
        <v>0</v>
      </c>
      <c r="O37" s="30">
        <f>IFERROR(VLOOKUP($B37,'Analisi IN FAM'!#REF!,O$2,FALSE),0)</f>
        <v>0</v>
      </c>
      <c r="P37" s="30">
        <f>IFERROR(VLOOKUP($B37,'Analisi IN FAM'!#REF!,P$2,FALSE),0)</f>
        <v>0</v>
      </c>
      <c r="Q37" s="30">
        <f>IFERROR(VLOOKUP($B37,'Analisi IN FAM'!#REF!,Q$2,FALSE),0)</f>
        <v>0</v>
      </c>
      <c r="R37" s="30">
        <f>IFERROR(VLOOKUP($B37,'Analisi IN FAM'!#REF!,R$2,FALSE),0)</f>
        <v>0</v>
      </c>
      <c r="S37" s="30">
        <f>IFERROR(VLOOKUP($B37,'Analisi IN FAM'!#REF!,S$2,FALSE),0)</f>
        <v>0</v>
      </c>
      <c r="T37" s="30">
        <f>IFERROR(VLOOKUP($B37,'Analisi IN FAM'!#REF!,T$2,FALSE),0)</f>
        <v>0</v>
      </c>
      <c r="U37" s="30">
        <f>IFERROR(VLOOKUP($B37,'Analisi IN FAM'!#REF!,U$2,FALSE),0)</f>
        <v>0</v>
      </c>
      <c r="V37" s="30">
        <f>IFERROR(VLOOKUP($B37,'Analisi IN FAM'!#REF!,V$2,FALSE),0)</f>
        <v>0</v>
      </c>
      <c r="W37" s="1">
        <f t="shared" si="4"/>
        <v>0</v>
      </c>
      <c r="X37" s="1">
        <f t="shared" si="5"/>
        <v>0</v>
      </c>
      <c r="Y37" s="1">
        <f t="shared" si="6"/>
        <v>0</v>
      </c>
      <c r="Z37" s="1">
        <f t="shared" si="7"/>
        <v>0</v>
      </c>
      <c r="AA37" s="1">
        <f t="shared" si="8"/>
        <v>0</v>
      </c>
      <c r="AB37" s="1">
        <f t="shared" si="9"/>
        <v>0</v>
      </c>
      <c r="AC37" s="1">
        <f t="shared" si="10"/>
        <v>0</v>
      </c>
      <c r="AD37" s="1">
        <f t="shared" si="11"/>
        <v>0</v>
      </c>
      <c r="AE37" s="1">
        <f t="shared" si="12"/>
        <v>0</v>
      </c>
      <c r="AF37" s="1">
        <f t="shared" si="13"/>
        <v>0</v>
      </c>
      <c r="AG37" s="1">
        <f t="shared" si="14"/>
        <v>0</v>
      </c>
      <c r="AH37" s="1">
        <f t="shared" si="15"/>
        <v>0</v>
      </c>
      <c r="AI37" s="1">
        <f t="shared" si="16"/>
        <v>0</v>
      </c>
    </row>
    <row r="38" spans="1:35" x14ac:dyDescent="0.3">
      <c r="A38" t="s">
        <v>67</v>
      </c>
      <c r="B38">
        <v>99</v>
      </c>
      <c r="C38" t="s">
        <v>13</v>
      </c>
      <c r="D38" s="9">
        <v>0</v>
      </c>
      <c r="E38" s="123">
        <v>0</v>
      </c>
      <c r="F38" s="1">
        <f>IFERROR(-VLOOKUP(B38,Foglio1!A:B,2,FALSE),0)</f>
        <v>0</v>
      </c>
      <c r="G38" s="1">
        <f>IFERROR(VLOOKUP(A38,'Pivot per cartellino'!D:E,2,FALSE),0)</f>
        <v>34993167</v>
      </c>
      <c r="H38" s="1">
        <f t="shared" si="2"/>
        <v>0</v>
      </c>
      <c r="I38" s="1">
        <v>0</v>
      </c>
      <c r="J38" s="30">
        <f>IFERROR(VLOOKUP($B38,'Analisi IN FAM'!#REF!,J$2,FALSE),0)</f>
        <v>0</v>
      </c>
      <c r="K38" s="30">
        <f>IFERROR(VLOOKUP($B38,'Analisi IN FAM'!#REF!,K$2,FALSE),0)</f>
        <v>0</v>
      </c>
      <c r="L38" s="30">
        <f>IFERROR(VLOOKUP($B38,'Analisi IN FAM'!#REF!,L$2,FALSE),0)</f>
        <v>0</v>
      </c>
      <c r="M38" s="30">
        <f>IFERROR(VLOOKUP($B38,'Analisi IN FAM'!#REF!,M$2,FALSE),0)</f>
        <v>0</v>
      </c>
      <c r="N38" s="30">
        <f>IFERROR(VLOOKUP($B38,'Analisi IN FAM'!#REF!,N$2,FALSE),0)</f>
        <v>0</v>
      </c>
      <c r="O38" s="30">
        <f>IFERROR(VLOOKUP($B38,'Analisi IN FAM'!#REF!,O$2,FALSE),0)</f>
        <v>0</v>
      </c>
      <c r="P38" s="30">
        <f>IFERROR(VLOOKUP($B38,'Analisi IN FAM'!#REF!,P$2,FALSE),0)</f>
        <v>0</v>
      </c>
      <c r="Q38" s="30">
        <f>IFERROR(VLOOKUP($B38,'Analisi IN FAM'!#REF!,Q$2,FALSE),0)</f>
        <v>0</v>
      </c>
      <c r="R38" s="30">
        <f>IFERROR(VLOOKUP($B38,'Analisi IN FAM'!#REF!,R$2,FALSE),0)</f>
        <v>0</v>
      </c>
      <c r="S38" s="30">
        <f>IFERROR(VLOOKUP($B38,'Analisi IN FAM'!#REF!,S$2,FALSE),0)</f>
        <v>0</v>
      </c>
      <c r="T38" s="30">
        <f>IFERROR(VLOOKUP($B38,'Analisi IN FAM'!#REF!,T$2,FALSE),0)</f>
        <v>0</v>
      </c>
      <c r="U38" s="30">
        <f>IFERROR(VLOOKUP($B38,'Analisi IN FAM'!#REF!,U$2,FALSE),0)</f>
        <v>0</v>
      </c>
      <c r="V38" s="30">
        <f>IFERROR(VLOOKUP($B38,'Analisi IN FAM'!#REF!,V$2,FALSE),0)</f>
        <v>0</v>
      </c>
      <c r="W38" s="1">
        <f t="shared" si="4"/>
        <v>0</v>
      </c>
      <c r="X38" s="1">
        <f t="shared" si="5"/>
        <v>0</v>
      </c>
      <c r="Y38" s="1">
        <f t="shared" si="6"/>
        <v>0</v>
      </c>
      <c r="Z38" s="1">
        <f t="shared" si="7"/>
        <v>0</v>
      </c>
      <c r="AA38" s="1">
        <f t="shared" si="8"/>
        <v>0</v>
      </c>
      <c r="AB38" s="1">
        <f t="shared" si="9"/>
        <v>0</v>
      </c>
      <c r="AC38" s="1">
        <f t="shared" si="10"/>
        <v>0</v>
      </c>
      <c r="AD38" s="1">
        <f t="shared" si="11"/>
        <v>0</v>
      </c>
      <c r="AE38" s="1">
        <f t="shared" si="12"/>
        <v>0</v>
      </c>
      <c r="AF38" s="1">
        <f t="shared" si="13"/>
        <v>0</v>
      </c>
      <c r="AG38" s="1">
        <f t="shared" si="14"/>
        <v>0</v>
      </c>
      <c r="AH38" s="1">
        <f t="shared" si="15"/>
        <v>0</v>
      </c>
      <c r="AI38" s="1">
        <f t="shared" si="16"/>
        <v>0</v>
      </c>
    </row>
    <row r="39" spans="1:35" ht="15" thickBot="1" x14ac:dyDescent="0.35">
      <c r="A39" t="s">
        <v>67</v>
      </c>
      <c r="B39">
        <v>99</v>
      </c>
      <c r="C39" t="s">
        <v>13</v>
      </c>
      <c r="D39" s="9">
        <v>0</v>
      </c>
      <c r="E39" s="123">
        <v>0</v>
      </c>
      <c r="F39" s="1">
        <f>IFERROR(-VLOOKUP(B39,Foglio1!A:B,2,FALSE),0)</f>
        <v>0</v>
      </c>
      <c r="G39" s="1">
        <f>IFERROR(VLOOKUP(A39,'Pivot per cartellino'!D:E,2,FALSE),0)</f>
        <v>34993167</v>
      </c>
      <c r="H39" s="1">
        <f t="shared" si="2"/>
        <v>0</v>
      </c>
      <c r="I39" s="1">
        <v>0</v>
      </c>
      <c r="J39" s="30">
        <f>IFERROR(VLOOKUP($B39,'Analisi IN FAM'!#REF!,J$2,FALSE),0)</f>
        <v>0</v>
      </c>
      <c r="K39" s="30">
        <f>IFERROR(VLOOKUP($B39,'Analisi IN FAM'!#REF!,K$2,FALSE),0)</f>
        <v>0</v>
      </c>
      <c r="L39" s="30">
        <f>IFERROR(VLOOKUP($B39,'Analisi IN FAM'!#REF!,L$2,FALSE),0)</f>
        <v>0</v>
      </c>
      <c r="M39" s="30">
        <f>IFERROR(VLOOKUP($B39,'Analisi IN FAM'!#REF!,M$2,FALSE),0)</f>
        <v>0</v>
      </c>
      <c r="N39" s="30">
        <f>IFERROR(VLOOKUP($B39,'Analisi IN FAM'!#REF!,N$2,FALSE),0)</f>
        <v>0</v>
      </c>
      <c r="O39" s="30">
        <f>IFERROR(VLOOKUP($B39,'Analisi IN FAM'!#REF!,O$2,FALSE),0)</f>
        <v>0</v>
      </c>
      <c r="P39" s="30">
        <f>IFERROR(VLOOKUP($B39,'Analisi IN FAM'!#REF!,P$2,FALSE),0)</f>
        <v>0</v>
      </c>
      <c r="Q39" s="30">
        <f>IFERROR(VLOOKUP($B39,'Analisi IN FAM'!#REF!,Q$2,FALSE),0)</f>
        <v>0</v>
      </c>
      <c r="R39" s="30">
        <f>IFERROR(VLOOKUP($B39,'Analisi IN FAM'!#REF!,R$2,FALSE),0)</f>
        <v>0</v>
      </c>
      <c r="S39" s="30">
        <f>IFERROR(VLOOKUP($B39,'Analisi IN FAM'!#REF!,S$2,FALSE),0)</f>
        <v>0</v>
      </c>
      <c r="T39" s="30">
        <f>IFERROR(VLOOKUP($B39,'Analisi IN FAM'!#REF!,T$2,FALSE),0)</f>
        <v>0</v>
      </c>
      <c r="U39" s="30">
        <f>IFERROR(VLOOKUP($B39,'Analisi IN FAM'!#REF!,U$2,FALSE),0)</f>
        <v>0</v>
      </c>
      <c r="V39" s="30">
        <f>IFERROR(VLOOKUP($B39,'Analisi IN FAM'!#REF!,V$2,FALSE),0)</f>
        <v>0</v>
      </c>
      <c r="W39" s="1">
        <f t="shared" si="4"/>
        <v>0</v>
      </c>
      <c r="X39" s="1">
        <f t="shared" si="5"/>
        <v>0</v>
      </c>
      <c r="Y39" s="1">
        <f t="shared" si="6"/>
        <v>0</v>
      </c>
      <c r="Z39" s="1">
        <f t="shared" si="7"/>
        <v>0</v>
      </c>
      <c r="AA39" s="1">
        <f t="shared" si="8"/>
        <v>0</v>
      </c>
      <c r="AB39" s="1">
        <f t="shared" si="9"/>
        <v>0</v>
      </c>
      <c r="AC39" s="1">
        <f t="shared" si="10"/>
        <v>0</v>
      </c>
      <c r="AD39" s="1">
        <f t="shared" si="11"/>
        <v>0</v>
      </c>
      <c r="AE39" s="1">
        <f t="shared" si="12"/>
        <v>0</v>
      </c>
      <c r="AF39" s="1">
        <f t="shared" si="13"/>
        <v>0</v>
      </c>
      <c r="AG39" s="1">
        <f t="shared" si="14"/>
        <v>0</v>
      </c>
      <c r="AH39" s="1">
        <f t="shared" si="15"/>
        <v>0</v>
      </c>
      <c r="AI39" s="1">
        <f t="shared" si="16"/>
        <v>0</v>
      </c>
    </row>
    <row r="40" spans="1:35" s="129" customFormat="1" ht="15" thickBot="1" x14ac:dyDescent="0.35">
      <c r="A40" s="129" t="s">
        <v>67</v>
      </c>
      <c r="C40" s="129" t="s">
        <v>14</v>
      </c>
      <c r="D40" s="130">
        <v>100.00000000000001</v>
      </c>
      <c r="E40" s="131">
        <v>103.88037341082887</v>
      </c>
      <c r="F40" s="132">
        <f>IFERROR(-VLOOKUP(B40,Foglio1!A:B,2,FALSE),0)</f>
        <v>0</v>
      </c>
      <c r="G40" s="132">
        <f>IFERROR(VLOOKUP(A40,'Pivot per cartellino'!D:E,2,FALSE),0)</f>
        <v>34993167</v>
      </c>
      <c r="H40" s="132"/>
      <c r="I40" s="132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2">
        <f>SUM(W28:W39)</f>
        <v>0</v>
      </c>
      <c r="X40" s="132">
        <f t="shared" ref="X40" si="29">SUM(X28:X39)</f>
        <v>0</v>
      </c>
      <c r="Y40" s="132">
        <f t="shared" ref="Y40" si="30">SUM(Y28:Y39)</f>
        <v>0</v>
      </c>
      <c r="Z40" s="132">
        <f t="shared" ref="Z40" si="31">SUM(Z28:Z39)</f>
        <v>0</v>
      </c>
      <c r="AA40" s="132">
        <f t="shared" ref="AA40" si="32">SUM(AA28:AA39)</f>
        <v>0</v>
      </c>
      <c r="AB40" s="132">
        <f t="shared" ref="AB40" si="33">SUM(AB28:AB39)</f>
        <v>0</v>
      </c>
      <c r="AC40" s="132">
        <f t="shared" ref="AC40" si="34">SUM(AC28:AC39)</f>
        <v>0</v>
      </c>
      <c r="AD40" s="132">
        <f t="shared" ref="AD40" si="35">SUM(AD28:AD39)</f>
        <v>0</v>
      </c>
      <c r="AE40" s="132">
        <f t="shared" ref="AE40" si="36">SUM(AE28:AE39)</f>
        <v>0</v>
      </c>
      <c r="AF40" s="132">
        <f t="shared" ref="AF40" si="37">SUM(AF28:AF39)</f>
        <v>0</v>
      </c>
      <c r="AG40" s="132">
        <f t="shared" ref="AG40" si="38">SUM(AG28:AG39)</f>
        <v>0</v>
      </c>
      <c r="AH40" s="132">
        <f t="shared" ref="AH40" si="39">SUM(AH28:AH39)</f>
        <v>0</v>
      </c>
      <c r="AI40" s="132">
        <f t="shared" ref="AI40" si="40">SUM(AI28:AI39)</f>
        <v>0</v>
      </c>
    </row>
    <row r="41" spans="1:35" x14ac:dyDescent="0.3">
      <c r="A41" t="s">
        <v>72</v>
      </c>
      <c r="B41">
        <v>3</v>
      </c>
      <c r="C41" t="s">
        <v>16</v>
      </c>
      <c r="D41" s="9">
        <v>40.460288687175719</v>
      </c>
      <c r="E41" s="123">
        <v>42.079841886317304</v>
      </c>
      <c r="F41" s="1">
        <f>IFERROR(-VLOOKUP(B41,Foglio1!A:B,2,FALSE),0)</f>
        <v>3147927.8739999994</v>
      </c>
      <c r="G41" s="1">
        <f>IFERROR(VLOOKUP(A41,'Pivot per cartellino'!D:E,2,FALSE),0)</f>
        <v>7480845.2999999998</v>
      </c>
      <c r="H41" s="1">
        <f t="shared" si="2"/>
        <v>3147927.8739999994</v>
      </c>
      <c r="I41" s="1">
        <v>3147927.8739999994</v>
      </c>
      <c r="J41" s="30">
        <f>IFERROR(VLOOKUP($B41,'Analisi IN FAM'!#REF!,J$2,FALSE),0)</f>
        <v>0</v>
      </c>
      <c r="K41" s="30">
        <f>IFERROR(VLOOKUP($B41,'Analisi IN FAM'!#REF!,K$2,FALSE),0)</f>
        <v>0</v>
      </c>
      <c r="L41" s="30">
        <f>IFERROR(VLOOKUP($B41,'Analisi IN FAM'!#REF!,L$2,FALSE),0)</f>
        <v>0</v>
      </c>
      <c r="M41" s="30">
        <f>IFERROR(VLOOKUP($B41,'Analisi IN FAM'!#REF!,M$2,FALSE),0)</f>
        <v>0</v>
      </c>
      <c r="N41" s="30">
        <f>IFERROR(VLOOKUP($B41,'Analisi IN FAM'!#REF!,N$2,FALSE),0)</f>
        <v>0</v>
      </c>
      <c r="O41" s="30">
        <f>IFERROR(VLOOKUP($B41,'Analisi IN FAM'!#REF!,O$2,FALSE),0)</f>
        <v>0</v>
      </c>
      <c r="P41" s="30">
        <f>IFERROR(VLOOKUP($B41,'Analisi IN FAM'!#REF!,P$2,FALSE),0)</f>
        <v>0</v>
      </c>
      <c r="Q41" s="30">
        <f>IFERROR(VLOOKUP($B41,'Analisi IN FAM'!#REF!,Q$2,FALSE),0)</f>
        <v>0</v>
      </c>
      <c r="R41" s="30">
        <f>IFERROR(VLOOKUP($B41,'Analisi IN FAM'!#REF!,R$2,FALSE),0)</f>
        <v>0</v>
      </c>
      <c r="S41" s="30">
        <f>IFERROR(VLOOKUP($B41,'Analisi IN FAM'!#REF!,S$2,FALSE),0)</f>
        <v>0</v>
      </c>
      <c r="T41" s="30">
        <f>IFERROR(VLOOKUP($B41,'Analisi IN FAM'!#REF!,T$2,FALSE),0)</f>
        <v>0</v>
      </c>
      <c r="U41" s="30">
        <f>IFERROR(VLOOKUP($B41,'Analisi IN FAM'!#REF!,U$2,FALSE),0)</f>
        <v>0</v>
      </c>
      <c r="V41" s="30">
        <f>IFERROR(VLOOKUP($B41,'Analisi IN FAM'!#REF!,V$2,FALSE),0)</f>
        <v>0</v>
      </c>
      <c r="W41" s="1">
        <f t="shared" si="4"/>
        <v>0</v>
      </c>
      <c r="X41" s="1">
        <f t="shared" si="5"/>
        <v>0</v>
      </c>
      <c r="Y41" s="1">
        <f t="shared" si="6"/>
        <v>0</v>
      </c>
      <c r="Z41" s="1">
        <f t="shared" si="7"/>
        <v>0</v>
      </c>
      <c r="AA41" s="1">
        <f t="shared" si="8"/>
        <v>0</v>
      </c>
      <c r="AB41" s="1">
        <f t="shared" si="9"/>
        <v>0</v>
      </c>
      <c r="AC41" s="1">
        <f t="shared" si="10"/>
        <v>0</v>
      </c>
      <c r="AD41" s="1">
        <f t="shared" si="11"/>
        <v>0</v>
      </c>
      <c r="AE41" s="1">
        <f t="shared" si="12"/>
        <v>0</v>
      </c>
      <c r="AF41" s="1">
        <f t="shared" si="13"/>
        <v>0</v>
      </c>
      <c r="AG41" s="1">
        <f t="shared" si="14"/>
        <v>0</v>
      </c>
      <c r="AH41" s="1">
        <f t="shared" si="15"/>
        <v>0</v>
      </c>
      <c r="AI41" s="1">
        <f t="shared" si="16"/>
        <v>0</v>
      </c>
    </row>
    <row r="42" spans="1:35" x14ac:dyDescent="0.3">
      <c r="A42" t="s">
        <v>72</v>
      </c>
      <c r="B42">
        <v>2</v>
      </c>
      <c r="C42" t="s">
        <v>4</v>
      </c>
      <c r="D42" s="9">
        <v>2.1885067884940463</v>
      </c>
      <c r="E42" s="123">
        <v>2.2761088122475752</v>
      </c>
      <c r="F42" s="1">
        <f>IFERROR(-VLOOKUP(B42,Foglio1!A:B,2,FALSE),0)</f>
        <v>74591287.726000011</v>
      </c>
      <c r="G42" s="1">
        <f>IFERROR(VLOOKUP(A42,'Pivot per cartellino'!D:E,2,FALSE),0)</f>
        <v>7480845.2999999998</v>
      </c>
      <c r="H42" s="1">
        <f t="shared" si="2"/>
        <v>170272.17910390854</v>
      </c>
      <c r="I42" s="1">
        <v>170272.17910390854</v>
      </c>
      <c r="J42" s="30">
        <f>IFERROR(VLOOKUP($B42,'Analisi IN FAM'!#REF!,J$2,FALSE),0)</f>
        <v>0</v>
      </c>
      <c r="K42" s="30">
        <f>IFERROR(VLOOKUP($B42,'Analisi IN FAM'!#REF!,K$2,FALSE),0)</f>
        <v>0</v>
      </c>
      <c r="L42" s="30">
        <f>IFERROR(VLOOKUP($B42,'Analisi IN FAM'!#REF!,L$2,FALSE),0)</f>
        <v>0</v>
      </c>
      <c r="M42" s="30">
        <f>IFERROR(VLOOKUP($B42,'Analisi IN FAM'!#REF!,M$2,FALSE),0)</f>
        <v>0</v>
      </c>
      <c r="N42" s="30">
        <f>IFERROR(VLOOKUP($B42,'Analisi IN FAM'!#REF!,N$2,FALSE),0)</f>
        <v>0</v>
      </c>
      <c r="O42" s="30">
        <f>IFERROR(VLOOKUP($B42,'Analisi IN FAM'!#REF!,O$2,FALSE),0)</f>
        <v>0</v>
      </c>
      <c r="P42" s="30">
        <f>IFERROR(VLOOKUP($B42,'Analisi IN FAM'!#REF!,P$2,FALSE),0)</f>
        <v>0</v>
      </c>
      <c r="Q42" s="30">
        <f>IFERROR(VLOOKUP($B42,'Analisi IN FAM'!#REF!,Q$2,FALSE),0)</f>
        <v>0</v>
      </c>
      <c r="R42" s="30">
        <f>IFERROR(VLOOKUP($B42,'Analisi IN FAM'!#REF!,R$2,FALSE),0)</f>
        <v>0</v>
      </c>
      <c r="S42" s="30">
        <f>IFERROR(VLOOKUP($B42,'Analisi IN FAM'!#REF!,S$2,FALSE),0)</f>
        <v>0</v>
      </c>
      <c r="T42" s="30">
        <f>IFERROR(VLOOKUP($B42,'Analisi IN FAM'!#REF!,T$2,FALSE),0)</f>
        <v>0</v>
      </c>
      <c r="U42" s="30">
        <f>IFERROR(VLOOKUP($B42,'Analisi IN FAM'!#REF!,U$2,FALSE),0)</f>
        <v>0</v>
      </c>
      <c r="V42" s="30">
        <f>IFERROR(VLOOKUP($B42,'Analisi IN FAM'!#REF!,V$2,FALSE),0)</f>
        <v>0</v>
      </c>
      <c r="W42" s="1">
        <f t="shared" si="4"/>
        <v>0</v>
      </c>
      <c r="X42" s="1">
        <f t="shared" si="5"/>
        <v>0</v>
      </c>
      <c r="Y42" s="1">
        <f t="shared" si="6"/>
        <v>0</v>
      </c>
      <c r="Z42" s="1">
        <f t="shared" si="7"/>
        <v>0</v>
      </c>
      <c r="AA42" s="1">
        <f t="shared" si="8"/>
        <v>0</v>
      </c>
      <c r="AB42" s="1">
        <f t="shared" si="9"/>
        <v>0</v>
      </c>
      <c r="AC42" s="1">
        <f t="shared" si="10"/>
        <v>0</v>
      </c>
      <c r="AD42" s="1">
        <f t="shared" si="11"/>
        <v>0</v>
      </c>
      <c r="AE42" s="1">
        <f t="shared" si="12"/>
        <v>0</v>
      </c>
      <c r="AF42" s="1">
        <f t="shared" si="13"/>
        <v>0</v>
      </c>
      <c r="AG42" s="1">
        <f t="shared" si="14"/>
        <v>0</v>
      </c>
      <c r="AH42" s="1">
        <f t="shared" si="15"/>
        <v>0</v>
      </c>
      <c r="AI42" s="1">
        <f t="shared" si="16"/>
        <v>0</v>
      </c>
    </row>
    <row r="43" spans="1:35" x14ac:dyDescent="0.3">
      <c r="A43" t="s">
        <v>72</v>
      </c>
      <c r="B43">
        <v>13</v>
      </c>
      <c r="C43" t="s">
        <v>17</v>
      </c>
      <c r="D43" s="9">
        <v>25.924593514649708</v>
      </c>
      <c r="E43" s="123">
        <v>26.962308759039548</v>
      </c>
      <c r="F43" s="1">
        <f>IFERROR(-VLOOKUP(B43,Foglio1!A:B,2,FALSE),0)</f>
        <v>2394889</v>
      </c>
      <c r="G43" s="1">
        <f>IFERROR(VLOOKUP(A43,'Pivot per cartellino'!D:E,2,FALSE),0)</f>
        <v>7480845.2999999998</v>
      </c>
      <c r="H43" s="1">
        <f t="shared" si="2"/>
        <v>2017008.6075720983</v>
      </c>
      <c r="I43" s="1">
        <v>2017008.6075720985</v>
      </c>
      <c r="J43" s="30">
        <f>IFERROR(VLOOKUP($B43,'Analisi IN FAM'!#REF!,J$2,FALSE),0)</f>
        <v>0</v>
      </c>
      <c r="K43" s="30">
        <f>IFERROR(VLOOKUP($B43,'Analisi IN FAM'!#REF!,K$2,FALSE),0)</f>
        <v>0</v>
      </c>
      <c r="L43" s="30">
        <f>IFERROR(VLOOKUP($B43,'Analisi IN FAM'!#REF!,L$2,FALSE),0)</f>
        <v>0</v>
      </c>
      <c r="M43" s="30">
        <f>IFERROR(VLOOKUP($B43,'Analisi IN FAM'!#REF!,M$2,FALSE),0)</f>
        <v>0</v>
      </c>
      <c r="N43" s="30">
        <f>IFERROR(VLOOKUP($B43,'Analisi IN FAM'!#REF!,N$2,FALSE),0)</f>
        <v>0</v>
      </c>
      <c r="O43" s="30">
        <f>IFERROR(VLOOKUP($B43,'Analisi IN FAM'!#REF!,O$2,FALSE),0)</f>
        <v>0</v>
      </c>
      <c r="P43" s="30">
        <f>IFERROR(VLOOKUP($B43,'Analisi IN FAM'!#REF!,P$2,FALSE),0)</f>
        <v>0</v>
      </c>
      <c r="Q43" s="30">
        <f>IFERROR(VLOOKUP($B43,'Analisi IN FAM'!#REF!,Q$2,FALSE),0)</f>
        <v>0</v>
      </c>
      <c r="R43" s="30">
        <f>IFERROR(VLOOKUP($B43,'Analisi IN FAM'!#REF!,R$2,FALSE),0)</f>
        <v>0</v>
      </c>
      <c r="S43" s="30">
        <f>IFERROR(VLOOKUP($B43,'Analisi IN FAM'!#REF!,S$2,FALSE),0)</f>
        <v>0</v>
      </c>
      <c r="T43" s="30">
        <f>IFERROR(VLOOKUP($B43,'Analisi IN FAM'!#REF!,T$2,FALSE),0)</f>
        <v>0</v>
      </c>
      <c r="U43" s="30">
        <f>IFERROR(VLOOKUP($B43,'Analisi IN FAM'!#REF!,U$2,FALSE),0)</f>
        <v>0</v>
      </c>
      <c r="V43" s="30">
        <f>IFERROR(VLOOKUP($B43,'Analisi IN FAM'!#REF!,V$2,FALSE),0)</f>
        <v>0</v>
      </c>
      <c r="W43" s="1">
        <f t="shared" si="4"/>
        <v>0</v>
      </c>
      <c r="X43" s="1">
        <f t="shared" si="5"/>
        <v>0</v>
      </c>
      <c r="Y43" s="1">
        <f t="shared" si="6"/>
        <v>0</v>
      </c>
      <c r="Z43" s="1">
        <f t="shared" si="7"/>
        <v>0</v>
      </c>
      <c r="AA43" s="1">
        <f t="shared" si="8"/>
        <v>0</v>
      </c>
      <c r="AB43" s="1">
        <f t="shared" si="9"/>
        <v>0</v>
      </c>
      <c r="AC43" s="1">
        <f t="shared" si="10"/>
        <v>0</v>
      </c>
      <c r="AD43" s="1">
        <f t="shared" si="11"/>
        <v>0</v>
      </c>
      <c r="AE43" s="1">
        <f t="shared" si="12"/>
        <v>0</v>
      </c>
      <c r="AF43" s="1">
        <f t="shared" si="13"/>
        <v>0</v>
      </c>
      <c r="AG43" s="1">
        <f t="shared" si="14"/>
        <v>0</v>
      </c>
      <c r="AH43" s="1">
        <f t="shared" si="15"/>
        <v>0</v>
      </c>
      <c r="AI43" s="1">
        <f t="shared" si="16"/>
        <v>0</v>
      </c>
    </row>
    <row r="44" spans="1:35" x14ac:dyDescent="0.3">
      <c r="A44" t="s">
        <v>72</v>
      </c>
      <c r="B44">
        <v>12</v>
      </c>
      <c r="C44" t="s">
        <v>5</v>
      </c>
      <c r="D44" s="9">
        <v>1.9704776524550476</v>
      </c>
      <c r="E44" s="123">
        <v>2.0493523587267823</v>
      </c>
      <c r="F44" s="1">
        <f>IFERROR(-VLOOKUP(B44,Foglio1!A:B,2,FALSE),0)</f>
        <v>41534059.339999981</v>
      </c>
      <c r="G44" s="1">
        <f>IFERROR(VLOOKUP(A44,'Pivot per cartellino'!D:E,2,FALSE),0)</f>
        <v>7480845.2999999998</v>
      </c>
      <c r="H44" s="1">
        <f t="shared" si="2"/>
        <v>153308.87960825165</v>
      </c>
      <c r="I44" s="1">
        <v>153308.87960825165</v>
      </c>
      <c r="J44" s="30">
        <f>IFERROR(VLOOKUP($B44,'Analisi IN FAM'!#REF!,J$2,FALSE),0)</f>
        <v>0</v>
      </c>
      <c r="K44" s="30">
        <f>IFERROR(VLOOKUP($B44,'Analisi IN FAM'!#REF!,K$2,FALSE),0)</f>
        <v>0</v>
      </c>
      <c r="L44" s="30">
        <f>IFERROR(VLOOKUP($B44,'Analisi IN FAM'!#REF!,L$2,FALSE),0)</f>
        <v>0</v>
      </c>
      <c r="M44" s="30">
        <f>IFERROR(VLOOKUP($B44,'Analisi IN FAM'!#REF!,M$2,FALSE),0)</f>
        <v>0</v>
      </c>
      <c r="N44" s="30">
        <f>IFERROR(VLOOKUP($B44,'Analisi IN FAM'!#REF!,N$2,FALSE),0)</f>
        <v>0</v>
      </c>
      <c r="O44" s="30">
        <f>IFERROR(VLOOKUP($B44,'Analisi IN FAM'!#REF!,O$2,FALSE),0)</f>
        <v>0</v>
      </c>
      <c r="P44" s="30">
        <f>IFERROR(VLOOKUP($B44,'Analisi IN FAM'!#REF!,P$2,FALSE),0)</f>
        <v>0</v>
      </c>
      <c r="Q44" s="30">
        <f>IFERROR(VLOOKUP($B44,'Analisi IN FAM'!#REF!,Q$2,FALSE),0)</f>
        <v>0</v>
      </c>
      <c r="R44" s="30">
        <f>IFERROR(VLOOKUP($B44,'Analisi IN FAM'!#REF!,R$2,FALSE),0)</f>
        <v>0</v>
      </c>
      <c r="S44" s="30">
        <f>IFERROR(VLOOKUP($B44,'Analisi IN FAM'!#REF!,S$2,FALSE),0)</f>
        <v>0</v>
      </c>
      <c r="T44" s="30">
        <f>IFERROR(VLOOKUP($B44,'Analisi IN FAM'!#REF!,T$2,FALSE),0)</f>
        <v>0</v>
      </c>
      <c r="U44" s="30">
        <f>IFERROR(VLOOKUP($B44,'Analisi IN FAM'!#REF!,U$2,FALSE),0)</f>
        <v>0</v>
      </c>
      <c r="V44" s="30">
        <f>IFERROR(VLOOKUP($B44,'Analisi IN FAM'!#REF!,V$2,FALSE),0)</f>
        <v>0</v>
      </c>
      <c r="W44" s="1">
        <f t="shared" si="4"/>
        <v>0</v>
      </c>
      <c r="X44" s="1">
        <f t="shared" si="5"/>
        <v>0</v>
      </c>
      <c r="Y44" s="1">
        <f t="shared" si="6"/>
        <v>0</v>
      </c>
      <c r="Z44" s="1">
        <f t="shared" si="7"/>
        <v>0</v>
      </c>
      <c r="AA44" s="1">
        <f t="shared" si="8"/>
        <v>0</v>
      </c>
      <c r="AB44" s="1">
        <f t="shared" si="9"/>
        <v>0</v>
      </c>
      <c r="AC44" s="1">
        <f t="shared" si="10"/>
        <v>0</v>
      </c>
      <c r="AD44" s="1">
        <f t="shared" si="11"/>
        <v>0</v>
      </c>
      <c r="AE44" s="1">
        <f t="shared" si="12"/>
        <v>0</v>
      </c>
      <c r="AF44" s="1">
        <f t="shared" si="13"/>
        <v>0</v>
      </c>
      <c r="AG44" s="1">
        <f t="shared" si="14"/>
        <v>0</v>
      </c>
      <c r="AH44" s="1">
        <f t="shared" si="15"/>
        <v>0</v>
      </c>
      <c r="AI44" s="1">
        <f t="shared" si="16"/>
        <v>0</v>
      </c>
    </row>
    <row r="45" spans="1:35" x14ac:dyDescent="0.3">
      <c r="A45" t="s">
        <v>72</v>
      </c>
      <c r="B45">
        <v>99</v>
      </c>
      <c r="C45" t="s">
        <v>13</v>
      </c>
      <c r="D45" s="9">
        <v>0</v>
      </c>
      <c r="E45" s="123">
        <v>0</v>
      </c>
      <c r="F45" s="1">
        <f>IFERROR(-VLOOKUP(B45,Foglio1!A:B,2,FALSE),0)</f>
        <v>0</v>
      </c>
      <c r="G45" s="1">
        <f>IFERROR(VLOOKUP(A45,'Pivot per cartellino'!D:E,2,FALSE),0)</f>
        <v>7480845.2999999998</v>
      </c>
      <c r="H45" s="1">
        <f t="shared" si="2"/>
        <v>0</v>
      </c>
      <c r="I45" s="1">
        <v>0</v>
      </c>
      <c r="J45" s="30">
        <f>IFERROR(VLOOKUP($B45,'Analisi IN FAM'!#REF!,J$2,FALSE),0)</f>
        <v>0</v>
      </c>
      <c r="K45" s="30">
        <f>IFERROR(VLOOKUP($B45,'Analisi IN FAM'!#REF!,K$2,FALSE),0)</f>
        <v>0</v>
      </c>
      <c r="L45" s="30">
        <f>IFERROR(VLOOKUP($B45,'Analisi IN FAM'!#REF!,L$2,FALSE),0)</f>
        <v>0</v>
      </c>
      <c r="M45" s="30">
        <f>IFERROR(VLOOKUP($B45,'Analisi IN FAM'!#REF!,M$2,FALSE),0)</f>
        <v>0</v>
      </c>
      <c r="N45" s="30">
        <f>IFERROR(VLOOKUP($B45,'Analisi IN FAM'!#REF!,N$2,FALSE),0)</f>
        <v>0</v>
      </c>
      <c r="O45" s="30">
        <f>IFERROR(VLOOKUP($B45,'Analisi IN FAM'!#REF!,O$2,FALSE),0)</f>
        <v>0</v>
      </c>
      <c r="P45" s="30">
        <f>IFERROR(VLOOKUP($B45,'Analisi IN FAM'!#REF!,P$2,FALSE),0)</f>
        <v>0</v>
      </c>
      <c r="Q45" s="30">
        <f>IFERROR(VLOOKUP($B45,'Analisi IN FAM'!#REF!,Q$2,FALSE),0)</f>
        <v>0</v>
      </c>
      <c r="R45" s="30">
        <f>IFERROR(VLOOKUP($B45,'Analisi IN FAM'!#REF!,R$2,FALSE),0)</f>
        <v>0</v>
      </c>
      <c r="S45" s="30">
        <f>IFERROR(VLOOKUP($B45,'Analisi IN FAM'!#REF!,S$2,FALSE),0)</f>
        <v>0</v>
      </c>
      <c r="T45" s="30">
        <f>IFERROR(VLOOKUP($B45,'Analisi IN FAM'!#REF!,T$2,FALSE),0)</f>
        <v>0</v>
      </c>
      <c r="U45" s="30">
        <f>IFERROR(VLOOKUP($B45,'Analisi IN FAM'!#REF!,U$2,FALSE),0)</f>
        <v>0</v>
      </c>
      <c r="V45" s="30">
        <f>IFERROR(VLOOKUP($B45,'Analisi IN FAM'!#REF!,V$2,FALSE),0)</f>
        <v>0</v>
      </c>
      <c r="W45" s="1">
        <f t="shared" si="4"/>
        <v>0</v>
      </c>
      <c r="X45" s="1">
        <f t="shared" si="5"/>
        <v>0</v>
      </c>
      <c r="Y45" s="1">
        <f t="shared" si="6"/>
        <v>0</v>
      </c>
      <c r="Z45" s="1">
        <f t="shared" si="7"/>
        <v>0</v>
      </c>
      <c r="AA45" s="1">
        <f t="shared" si="8"/>
        <v>0</v>
      </c>
      <c r="AB45" s="1">
        <f t="shared" si="9"/>
        <v>0</v>
      </c>
      <c r="AC45" s="1">
        <f t="shared" si="10"/>
        <v>0</v>
      </c>
      <c r="AD45" s="1">
        <f t="shared" si="11"/>
        <v>0</v>
      </c>
      <c r="AE45" s="1">
        <f t="shared" si="12"/>
        <v>0</v>
      </c>
      <c r="AF45" s="1">
        <f t="shared" si="13"/>
        <v>0</v>
      </c>
      <c r="AG45" s="1">
        <f t="shared" si="14"/>
        <v>0</v>
      </c>
      <c r="AH45" s="1">
        <f t="shared" si="15"/>
        <v>0</v>
      </c>
      <c r="AI45" s="1">
        <f t="shared" si="16"/>
        <v>0</v>
      </c>
    </row>
    <row r="46" spans="1:35" x14ac:dyDescent="0.3">
      <c r="A46" t="s">
        <v>72</v>
      </c>
      <c r="B46">
        <v>41</v>
      </c>
      <c r="C46" t="s">
        <v>12</v>
      </c>
      <c r="D46" s="9">
        <v>18.057877208247959</v>
      </c>
      <c r="E46" s="123">
        <v>18.780701828419133</v>
      </c>
      <c r="F46" s="1">
        <f>IFERROR(-VLOOKUP(B46,Foglio1!A:B,2,FALSE),0)</f>
        <v>5173973</v>
      </c>
      <c r="G46" s="1">
        <f>IFERROR(VLOOKUP(A46,'Pivot per cartellino'!D:E,2,FALSE),0)</f>
        <v>7480845.2999999998</v>
      </c>
      <c r="H46" s="1">
        <f t="shared" si="2"/>
        <v>1404955.2500383067</v>
      </c>
      <c r="I46" s="1">
        <v>1404955.2500383067</v>
      </c>
      <c r="J46" s="30">
        <f>IFERROR(VLOOKUP($B46,'Analisi IN FAM'!#REF!,J$2,FALSE),0)</f>
        <v>0</v>
      </c>
      <c r="K46" s="30">
        <f>IFERROR(VLOOKUP($B46,'Analisi IN FAM'!#REF!,K$2,FALSE),0)</f>
        <v>0</v>
      </c>
      <c r="L46" s="30">
        <f>IFERROR(VLOOKUP($B46,'Analisi IN FAM'!#REF!,L$2,FALSE),0)</f>
        <v>0</v>
      </c>
      <c r="M46" s="30">
        <f>IFERROR(VLOOKUP($B46,'Analisi IN FAM'!#REF!,M$2,FALSE),0)</f>
        <v>0</v>
      </c>
      <c r="N46" s="30">
        <f>IFERROR(VLOOKUP($B46,'Analisi IN FAM'!#REF!,N$2,FALSE),0)</f>
        <v>0</v>
      </c>
      <c r="O46" s="30">
        <f>IFERROR(VLOOKUP($B46,'Analisi IN FAM'!#REF!,O$2,FALSE),0)</f>
        <v>0</v>
      </c>
      <c r="P46" s="30">
        <f>IFERROR(VLOOKUP($B46,'Analisi IN FAM'!#REF!,P$2,FALSE),0)</f>
        <v>0</v>
      </c>
      <c r="Q46" s="30">
        <f>IFERROR(VLOOKUP($B46,'Analisi IN FAM'!#REF!,Q$2,FALSE),0)</f>
        <v>0</v>
      </c>
      <c r="R46" s="30">
        <f>IFERROR(VLOOKUP($B46,'Analisi IN FAM'!#REF!,R$2,FALSE),0)</f>
        <v>0</v>
      </c>
      <c r="S46" s="30">
        <f>IFERROR(VLOOKUP($B46,'Analisi IN FAM'!#REF!,S$2,FALSE),0)</f>
        <v>0</v>
      </c>
      <c r="T46" s="30">
        <f>IFERROR(VLOOKUP($B46,'Analisi IN FAM'!#REF!,T$2,FALSE),0)</f>
        <v>0</v>
      </c>
      <c r="U46" s="30">
        <f>IFERROR(VLOOKUP($B46,'Analisi IN FAM'!#REF!,U$2,FALSE),0)</f>
        <v>0</v>
      </c>
      <c r="V46" s="30">
        <f>IFERROR(VLOOKUP($B46,'Analisi IN FAM'!#REF!,V$2,FALSE),0)</f>
        <v>0</v>
      </c>
      <c r="W46" s="1">
        <f t="shared" si="4"/>
        <v>0</v>
      </c>
      <c r="X46" s="1">
        <f t="shared" si="5"/>
        <v>0</v>
      </c>
      <c r="Y46" s="1">
        <f t="shared" si="6"/>
        <v>0</v>
      </c>
      <c r="Z46" s="1">
        <f t="shared" si="7"/>
        <v>0</v>
      </c>
      <c r="AA46" s="1">
        <f t="shared" si="8"/>
        <v>0</v>
      </c>
      <c r="AB46" s="1">
        <f t="shared" si="9"/>
        <v>0</v>
      </c>
      <c r="AC46" s="1">
        <f t="shared" si="10"/>
        <v>0</v>
      </c>
      <c r="AD46" s="1">
        <f t="shared" si="11"/>
        <v>0</v>
      </c>
      <c r="AE46" s="1">
        <f t="shared" si="12"/>
        <v>0</v>
      </c>
      <c r="AF46" s="1">
        <f t="shared" si="13"/>
        <v>0</v>
      </c>
      <c r="AG46" s="1">
        <f t="shared" si="14"/>
        <v>0</v>
      </c>
      <c r="AH46" s="1">
        <f t="shared" si="15"/>
        <v>0</v>
      </c>
      <c r="AI46" s="1">
        <f t="shared" si="16"/>
        <v>0</v>
      </c>
    </row>
    <row r="47" spans="1:35" x14ac:dyDescent="0.3">
      <c r="A47" t="s">
        <v>72</v>
      </c>
      <c r="B47">
        <v>42</v>
      </c>
      <c r="C47" t="s">
        <v>7</v>
      </c>
      <c r="D47" s="9">
        <v>0</v>
      </c>
      <c r="E47" s="123">
        <v>0</v>
      </c>
      <c r="F47" s="1">
        <f>IFERROR(-VLOOKUP(B47,Foglio1!A:B,2,FALSE),0)</f>
        <v>10410207</v>
      </c>
      <c r="G47" s="1">
        <f>IFERROR(VLOOKUP(A47,'Pivot per cartellino'!D:E,2,FALSE),0)</f>
        <v>7480845.2999999998</v>
      </c>
      <c r="H47" s="1">
        <f t="shared" si="2"/>
        <v>0</v>
      </c>
      <c r="I47" s="1">
        <v>0</v>
      </c>
      <c r="J47" s="30">
        <f>IFERROR(VLOOKUP($B47,'Analisi IN FAM'!#REF!,J$2,FALSE),0)</f>
        <v>0</v>
      </c>
      <c r="K47" s="30">
        <f>IFERROR(VLOOKUP($B47,'Analisi IN FAM'!#REF!,K$2,FALSE),0)</f>
        <v>0</v>
      </c>
      <c r="L47" s="30">
        <f>IFERROR(VLOOKUP($B47,'Analisi IN FAM'!#REF!,L$2,FALSE),0)</f>
        <v>0</v>
      </c>
      <c r="M47" s="30">
        <f>IFERROR(VLOOKUP($B47,'Analisi IN FAM'!#REF!,M$2,FALSE),0)</f>
        <v>0</v>
      </c>
      <c r="N47" s="30">
        <f>IFERROR(VLOOKUP($B47,'Analisi IN FAM'!#REF!,N$2,FALSE),0)</f>
        <v>0</v>
      </c>
      <c r="O47" s="30">
        <f>IFERROR(VLOOKUP($B47,'Analisi IN FAM'!#REF!,O$2,FALSE),0)</f>
        <v>0</v>
      </c>
      <c r="P47" s="30">
        <f>IFERROR(VLOOKUP($B47,'Analisi IN FAM'!#REF!,P$2,FALSE),0)</f>
        <v>0</v>
      </c>
      <c r="Q47" s="30">
        <f>IFERROR(VLOOKUP($B47,'Analisi IN FAM'!#REF!,Q$2,FALSE),0)</f>
        <v>0</v>
      </c>
      <c r="R47" s="30">
        <f>IFERROR(VLOOKUP($B47,'Analisi IN FAM'!#REF!,R$2,FALSE),0)</f>
        <v>0</v>
      </c>
      <c r="S47" s="30">
        <f>IFERROR(VLOOKUP($B47,'Analisi IN FAM'!#REF!,S$2,FALSE),0)</f>
        <v>0</v>
      </c>
      <c r="T47" s="30">
        <f>IFERROR(VLOOKUP($B47,'Analisi IN FAM'!#REF!,T$2,FALSE),0)</f>
        <v>0</v>
      </c>
      <c r="U47" s="30">
        <f>IFERROR(VLOOKUP($B47,'Analisi IN FAM'!#REF!,U$2,FALSE),0)</f>
        <v>0</v>
      </c>
      <c r="V47" s="30">
        <f>IFERROR(VLOOKUP($B47,'Analisi IN FAM'!#REF!,V$2,FALSE),0)</f>
        <v>0</v>
      </c>
      <c r="W47" s="1">
        <f t="shared" si="4"/>
        <v>0</v>
      </c>
      <c r="X47" s="1">
        <f t="shared" si="5"/>
        <v>0</v>
      </c>
      <c r="Y47" s="1">
        <f t="shared" si="6"/>
        <v>0</v>
      </c>
      <c r="Z47" s="1">
        <f t="shared" si="7"/>
        <v>0</v>
      </c>
      <c r="AA47" s="1">
        <f t="shared" si="8"/>
        <v>0</v>
      </c>
      <c r="AB47" s="1">
        <f t="shared" si="9"/>
        <v>0</v>
      </c>
      <c r="AC47" s="1">
        <f t="shared" si="10"/>
        <v>0</v>
      </c>
      <c r="AD47" s="1">
        <f t="shared" si="11"/>
        <v>0</v>
      </c>
      <c r="AE47" s="1">
        <f t="shared" si="12"/>
        <v>0</v>
      </c>
      <c r="AF47" s="1">
        <f t="shared" si="13"/>
        <v>0</v>
      </c>
      <c r="AG47" s="1">
        <f t="shared" si="14"/>
        <v>0</v>
      </c>
      <c r="AH47" s="1">
        <f t="shared" si="15"/>
        <v>0</v>
      </c>
      <c r="AI47" s="1">
        <f t="shared" si="16"/>
        <v>0</v>
      </c>
    </row>
    <row r="48" spans="1:35" x14ac:dyDescent="0.3">
      <c r="A48" t="s">
        <v>72</v>
      </c>
      <c r="B48">
        <v>31</v>
      </c>
      <c r="C48" t="s">
        <v>8</v>
      </c>
      <c r="D48" s="9">
        <v>10.862050973335839</v>
      </c>
      <c r="E48" s="123">
        <v>11.296839502382614</v>
      </c>
      <c r="F48" s="1">
        <f>IFERROR(-VLOOKUP(B48,Foglio1!A:B,2,FALSE),0)</f>
        <v>11754277</v>
      </c>
      <c r="G48" s="1">
        <f>IFERROR(VLOOKUP(A48,'Pivot per cartellino'!D:E,2,FALSE),0)</f>
        <v>7480845.2999999998</v>
      </c>
      <c r="H48" s="1">
        <f t="shared" si="2"/>
        <v>845099.08696253318</v>
      </c>
      <c r="I48" s="1">
        <v>845099.08696253307</v>
      </c>
      <c r="J48" s="30">
        <f>IFERROR(VLOOKUP($B48,'Analisi IN FAM'!#REF!,J$2,FALSE),0)</f>
        <v>0</v>
      </c>
      <c r="K48" s="30">
        <f>IFERROR(VLOOKUP($B48,'Analisi IN FAM'!#REF!,K$2,FALSE),0)</f>
        <v>0</v>
      </c>
      <c r="L48" s="30">
        <f>IFERROR(VLOOKUP($B48,'Analisi IN FAM'!#REF!,L$2,FALSE),0)</f>
        <v>0</v>
      </c>
      <c r="M48" s="30">
        <f>IFERROR(VLOOKUP($B48,'Analisi IN FAM'!#REF!,M$2,FALSE),0)</f>
        <v>0</v>
      </c>
      <c r="N48" s="30">
        <f>IFERROR(VLOOKUP($B48,'Analisi IN FAM'!#REF!,N$2,FALSE),0)</f>
        <v>0</v>
      </c>
      <c r="O48" s="30">
        <f>IFERROR(VLOOKUP($B48,'Analisi IN FAM'!#REF!,O$2,FALSE),0)</f>
        <v>0</v>
      </c>
      <c r="P48" s="30">
        <f>IFERROR(VLOOKUP($B48,'Analisi IN FAM'!#REF!,P$2,FALSE),0)</f>
        <v>0</v>
      </c>
      <c r="Q48" s="30">
        <f>IFERROR(VLOOKUP($B48,'Analisi IN FAM'!#REF!,Q$2,FALSE),0)</f>
        <v>0</v>
      </c>
      <c r="R48" s="30">
        <f>IFERROR(VLOOKUP($B48,'Analisi IN FAM'!#REF!,R$2,FALSE),0)</f>
        <v>0</v>
      </c>
      <c r="S48" s="30">
        <f>IFERROR(VLOOKUP($B48,'Analisi IN FAM'!#REF!,S$2,FALSE),0)</f>
        <v>0</v>
      </c>
      <c r="T48" s="30">
        <f>IFERROR(VLOOKUP($B48,'Analisi IN FAM'!#REF!,T$2,FALSE),0)</f>
        <v>0</v>
      </c>
      <c r="U48" s="30">
        <f>IFERROR(VLOOKUP($B48,'Analisi IN FAM'!#REF!,U$2,FALSE),0)</f>
        <v>0</v>
      </c>
      <c r="V48" s="30">
        <f>IFERROR(VLOOKUP($B48,'Analisi IN FAM'!#REF!,V$2,FALSE),0)</f>
        <v>0</v>
      </c>
      <c r="W48" s="1">
        <f t="shared" si="4"/>
        <v>0</v>
      </c>
      <c r="X48" s="1">
        <f t="shared" si="5"/>
        <v>0</v>
      </c>
      <c r="Y48" s="1">
        <f t="shared" si="6"/>
        <v>0</v>
      </c>
      <c r="Z48" s="1">
        <f t="shared" si="7"/>
        <v>0</v>
      </c>
      <c r="AA48" s="1">
        <f t="shared" si="8"/>
        <v>0</v>
      </c>
      <c r="AB48" s="1">
        <f t="shared" si="9"/>
        <v>0</v>
      </c>
      <c r="AC48" s="1">
        <f t="shared" si="10"/>
        <v>0</v>
      </c>
      <c r="AD48" s="1">
        <f t="shared" si="11"/>
        <v>0</v>
      </c>
      <c r="AE48" s="1">
        <f t="shared" si="12"/>
        <v>0</v>
      </c>
      <c r="AF48" s="1">
        <f t="shared" si="13"/>
        <v>0</v>
      </c>
      <c r="AG48" s="1">
        <f t="shared" si="14"/>
        <v>0</v>
      </c>
      <c r="AH48" s="1">
        <f t="shared" si="15"/>
        <v>0</v>
      </c>
      <c r="AI48" s="1">
        <f t="shared" si="16"/>
        <v>0</v>
      </c>
    </row>
    <row r="49" spans="1:35" x14ac:dyDescent="0.3">
      <c r="A49" t="s">
        <v>72</v>
      </c>
      <c r="B49">
        <v>35</v>
      </c>
      <c r="C49" t="s">
        <v>9</v>
      </c>
      <c r="D49" s="9">
        <v>0.4348973981908883</v>
      </c>
      <c r="E49" s="123">
        <v>0.4523055654430822</v>
      </c>
      <c r="F49" s="1">
        <f>IFERROR(-VLOOKUP(B49,Foglio1!A:B,2,FALSE),0)</f>
        <v>383755</v>
      </c>
      <c r="G49" s="1">
        <f>IFERROR(VLOOKUP(A49,'Pivot per cartellino'!D:E,2,FALSE),0)</f>
        <v>7480845.2999999998</v>
      </c>
      <c r="H49" s="1">
        <f t="shared" si="2"/>
        <v>33836.279634087237</v>
      </c>
      <c r="I49" s="1">
        <v>33836.279634087237</v>
      </c>
      <c r="J49" s="30">
        <f>IFERROR(VLOOKUP($B49,'Analisi IN FAM'!#REF!,J$2,FALSE),0)</f>
        <v>0</v>
      </c>
      <c r="K49" s="30">
        <f>IFERROR(VLOOKUP($B49,'Analisi IN FAM'!#REF!,K$2,FALSE),0)</f>
        <v>0</v>
      </c>
      <c r="L49" s="30">
        <f>IFERROR(VLOOKUP($B49,'Analisi IN FAM'!#REF!,L$2,FALSE),0)</f>
        <v>0</v>
      </c>
      <c r="M49" s="30">
        <f>IFERROR(VLOOKUP($B49,'Analisi IN FAM'!#REF!,M$2,FALSE),0)</f>
        <v>0</v>
      </c>
      <c r="N49" s="30">
        <f>IFERROR(VLOOKUP($B49,'Analisi IN FAM'!#REF!,N$2,FALSE),0)</f>
        <v>0</v>
      </c>
      <c r="O49" s="30">
        <f>IFERROR(VLOOKUP($B49,'Analisi IN FAM'!#REF!,O$2,FALSE),0)</f>
        <v>0</v>
      </c>
      <c r="P49" s="30">
        <f>IFERROR(VLOOKUP($B49,'Analisi IN FAM'!#REF!,P$2,FALSE),0)</f>
        <v>0</v>
      </c>
      <c r="Q49" s="30">
        <f>IFERROR(VLOOKUP($B49,'Analisi IN FAM'!#REF!,Q$2,FALSE),0)</f>
        <v>0</v>
      </c>
      <c r="R49" s="30">
        <f>IFERROR(VLOOKUP($B49,'Analisi IN FAM'!#REF!,R$2,FALSE),0)</f>
        <v>0</v>
      </c>
      <c r="S49" s="30">
        <f>IFERROR(VLOOKUP($B49,'Analisi IN FAM'!#REF!,S$2,FALSE),0)</f>
        <v>0</v>
      </c>
      <c r="T49" s="30">
        <f>IFERROR(VLOOKUP($B49,'Analisi IN FAM'!#REF!,T$2,FALSE),0)</f>
        <v>0</v>
      </c>
      <c r="U49" s="30">
        <f>IFERROR(VLOOKUP($B49,'Analisi IN FAM'!#REF!,U$2,FALSE),0)</f>
        <v>0</v>
      </c>
      <c r="V49" s="30">
        <f>IFERROR(VLOOKUP($B49,'Analisi IN FAM'!#REF!,V$2,FALSE),0)</f>
        <v>0</v>
      </c>
      <c r="W49" s="1">
        <f t="shared" si="4"/>
        <v>0</v>
      </c>
      <c r="X49" s="1">
        <f t="shared" si="5"/>
        <v>0</v>
      </c>
      <c r="Y49" s="1">
        <f t="shared" si="6"/>
        <v>0</v>
      </c>
      <c r="Z49" s="1">
        <f t="shared" si="7"/>
        <v>0</v>
      </c>
      <c r="AA49" s="1">
        <f t="shared" si="8"/>
        <v>0</v>
      </c>
      <c r="AB49" s="1">
        <f t="shared" si="9"/>
        <v>0</v>
      </c>
      <c r="AC49" s="1">
        <f t="shared" si="10"/>
        <v>0</v>
      </c>
      <c r="AD49" s="1">
        <f t="shared" si="11"/>
        <v>0</v>
      </c>
      <c r="AE49" s="1">
        <f t="shared" si="12"/>
        <v>0</v>
      </c>
      <c r="AF49" s="1">
        <f t="shared" si="13"/>
        <v>0</v>
      </c>
      <c r="AG49" s="1">
        <f t="shared" si="14"/>
        <v>0</v>
      </c>
      <c r="AH49" s="1">
        <f t="shared" si="15"/>
        <v>0</v>
      </c>
      <c r="AI49" s="1">
        <f t="shared" si="16"/>
        <v>0</v>
      </c>
    </row>
    <row r="50" spans="1:35" x14ac:dyDescent="0.3">
      <c r="A50" t="s">
        <v>72</v>
      </c>
      <c r="B50">
        <v>99</v>
      </c>
      <c r="C50" t="s">
        <v>13</v>
      </c>
      <c r="D50" s="9">
        <v>0</v>
      </c>
      <c r="E50" s="123">
        <v>0</v>
      </c>
      <c r="F50" s="1">
        <f>IFERROR(-VLOOKUP(B50,Foglio1!A:B,2,FALSE),0)</f>
        <v>0</v>
      </c>
      <c r="G50" s="1">
        <f>IFERROR(VLOOKUP(A50,'Pivot per cartellino'!D:E,2,FALSE),0)</f>
        <v>7480845.2999999998</v>
      </c>
      <c r="H50" s="1">
        <f t="shared" si="2"/>
        <v>0</v>
      </c>
      <c r="I50" s="1">
        <v>0</v>
      </c>
      <c r="J50" s="30">
        <f>IFERROR(VLOOKUP($B50,'Analisi IN FAM'!#REF!,J$2,FALSE),0)</f>
        <v>0</v>
      </c>
      <c r="K50" s="30">
        <f>IFERROR(VLOOKUP($B50,'Analisi IN FAM'!#REF!,K$2,FALSE),0)</f>
        <v>0</v>
      </c>
      <c r="L50" s="30">
        <f>IFERROR(VLOOKUP($B50,'Analisi IN FAM'!#REF!,L$2,FALSE),0)</f>
        <v>0</v>
      </c>
      <c r="M50" s="30">
        <f>IFERROR(VLOOKUP($B50,'Analisi IN FAM'!#REF!,M$2,FALSE),0)</f>
        <v>0</v>
      </c>
      <c r="N50" s="30">
        <f>IFERROR(VLOOKUP($B50,'Analisi IN FAM'!#REF!,N$2,FALSE),0)</f>
        <v>0</v>
      </c>
      <c r="O50" s="30">
        <f>IFERROR(VLOOKUP($B50,'Analisi IN FAM'!#REF!,O$2,FALSE),0)</f>
        <v>0</v>
      </c>
      <c r="P50" s="30">
        <f>IFERROR(VLOOKUP($B50,'Analisi IN FAM'!#REF!,P$2,FALSE),0)</f>
        <v>0</v>
      </c>
      <c r="Q50" s="30">
        <f>IFERROR(VLOOKUP($B50,'Analisi IN FAM'!#REF!,Q$2,FALSE),0)</f>
        <v>0</v>
      </c>
      <c r="R50" s="30">
        <f>IFERROR(VLOOKUP($B50,'Analisi IN FAM'!#REF!,R$2,FALSE),0)</f>
        <v>0</v>
      </c>
      <c r="S50" s="30">
        <f>IFERROR(VLOOKUP($B50,'Analisi IN FAM'!#REF!,S$2,FALSE),0)</f>
        <v>0</v>
      </c>
      <c r="T50" s="30">
        <f>IFERROR(VLOOKUP($B50,'Analisi IN FAM'!#REF!,T$2,FALSE),0)</f>
        <v>0</v>
      </c>
      <c r="U50" s="30">
        <f>IFERROR(VLOOKUP($B50,'Analisi IN FAM'!#REF!,U$2,FALSE),0)</f>
        <v>0</v>
      </c>
      <c r="V50" s="30">
        <f>IFERROR(VLOOKUP($B50,'Analisi IN FAM'!#REF!,V$2,FALSE),0)</f>
        <v>0</v>
      </c>
      <c r="W50" s="1">
        <f t="shared" si="4"/>
        <v>0</v>
      </c>
      <c r="X50" s="1">
        <f t="shared" si="5"/>
        <v>0</v>
      </c>
      <c r="Y50" s="1">
        <f t="shared" si="6"/>
        <v>0</v>
      </c>
      <c r="Z50" s="1">
        <f t="shared" si="7"/>
        <v>0</v>
      </c>
      <c r="AA50" s="1">
        <f t="shared" si="8"/>
        <v>0</v>
      </c>
      <c r="AB50" s="1">
        <f t="shared" si="9"/>
        <v>0</v>
      </c>
      <c r="AC50" s="1">
        <f t="shared" si="10"/>
        <v>0</v>
      </c>
      <c r="AD50" s="1">
        <f t="shared" si="11"/>
        <v>0</v>
      </c>
      <c r="AE50" s="1">
        <f t="shared" si="12"/>
        <v>0</v>
      </c>
      <c r="AF50" s="1">
        <f t="shared" si="13"/>
        <v>0</v>
      </c>
      <c r="AG50" s="1">
        <f t="shared" si="14"/>
        <v>0</v>
      </c>
      <c r="AH50" s="1">
        <f t="shared" si="15"/>
        <v>0</v>
      </c>
      <c r="AI50" s="1">
        <f t="shared" si="16"/>
        <v>0</v>
      </c>
    </row>
    <row r="51" spans="1:35" x14ac:dyDescent="0.3">
      <c r="A51" t="s">
        <v>72</v>
      </c>
      <c r="B51">
        <v>99</v>
      </c>
      <c r="C51" t="s">
        <v>13</v>
      </c>
      <c r="D51" s="9">
        <v>0</v>
      </c>
      <c r="E51" s="123">
        <v>0</v>
      </c>
      <c r="F51" s="1">
        <f>IFERROR(-VLOOKUP(B51,Foglio1!A:B,2,FALSE),0)</f>
        <v>0</v>
      </c>
      <c r="G51" s="1">
        <f>IFERROR(VLOOKUP(A51,'Pivot per cartellino'!D:E,2,FALSE),0)</f>
        <v>7480845.2999999998</v>
      </c>
      <c r="H51" s="1">
        <f t="shared" si="2"/>
        <v>0</v>
      </c>
      <c r="I51" s="1">
        <v>0</v>
      </c>
      <c r="J51" s="30">
        <f>IFERROR(VLOOKUP($B51,'Analisi IN FAM'!#REF!,J$2,FALSE),0)</f>
        <v>0</v>
      </c>
      <c r="K51" s="30">
        <f>IFERROR(VLOOKUP($B51,'Analisi IN FAM'!#REF!,K$2,FALSE),0)</f>
        <v>0</v>
      </c>
      <c r="L51" s="30">
        <f>IFERROR(VLOOKUP($B51,'Analisi IN FAM'!#REF!,L$2,FALSE),0)</f>
        <v>0</v>
      </c>
      <c r="M51" s="30">
        <f>IFERROR(VLOOKUP($B51,'Analisi IN FAM'!#REF!,M$2,FALSE),0)</f>
        <v>0</v>
      </c>
      <c r="N51" s="30">
        <f>IFERROR(VLOOKUP($B51,'Analisi IN FAM'!#REF!,N$2,FALSE),0)</f>
        <v>0</v>
      </c>
      <c r="O51" s="30">
        <f>IFERROR(VLOOKUP($B51,'Analisi IN FAM'!#REF!,O$2,FALSE),0)</f>
        <v>0</v>
      </c>
      <c r="P51" s="30">
        <f>IFERROR(VLOOKUP($B51,'Analisi IN FAM'!#REF!,P$2,FALSE),0)</f>
        <v>0</v>
      </c>
      <c r="Q51" s="30">
        <f>IFERROR(VLOOKUP($B51,'Analisi IN FAM'!#REF!,Q$2,FALSE),0)</f>
        <v>0</v>
      </c>
      <c r="R51" s="30">
        <f>IFERROR(VLOOKUP($B51,'Analisi IN FAM'!#REF!,R$2,FALSE),0)</f>
        <v>0</v>
      </c>
      <c r="S51" s="30">
        <f>IFERROR(VLOOKUP($B51,'Analisi IN FAM'!#REF!,S$2,FALSE),0)</f>
        <v>0</v>
      </c>
      <c r="T51" s="30">
        <f>IFERROR(VLOOKUP($B51,'Analisi IN FAM'!#REF!,T$2,FALSE),0)</f>
        <v>0</v>
      </c>
      <c r="U51" s="30">
        <f>IFERROR(VLOOKUP($B51,'Analisi IN FAM'!#REF!,U$2,FALSE),0)</f>
        <v>0</v>
      </c>
      <c r="V51" s="30">
        <f>IFERROR(VLOOKUP($B51,'Analisi IN FAM'!#REF!,V$2,FALSE),0)</f>
        <v>0</v>
      </c>
      <c r="W51" s="1">
        <f t="shared" si="4"/>
        <v>0</v>
      </c>
      <c r="X51" s="1">
        <f t="shared" si="5"/>
        <v>0</v>
      </c>
      <c r="Y51" s="1">
        <f t="shared" si="6"/>
        <v>0</v>
      </c>
      <c r="Z51" s="1">
        <f t="shared" si="7"/>
        <v>0</v>
      </c>
      <c r="AA51" s="1">
        <f t="shared" si="8"/>
        <v>0</v>
      </c>
      <c r="AB51" s="1">
        <f t="shared" si="9"/>
        <v>0</v>
      </c>
      <c r="AC51" s="1">
        <f t="shared" si="10"/>
        <v>0</v>
      </c>
      <c r="AD51" s="1">
        <f t="shared" si="11"/>
        <v>0</v>
      </c>
      <c r="AE51" s="1">
        <f t="shared" si="12"/>
        <v>0</v>
      </c>
      <c r="AF51" s="1">
        <f t="shared" si="13"/>
        <v>0</v>
      </c>
      <c r="AG51" s="1">
        <f t="shared" si="14"/>
        <v>0</v>
      </c>
      <c r="AH51" s="1">
        <f t="shared" si="15"/>
        <v>0</v>
      </c>
      <c r="AI51" s="1">
        <f t="shared" si="16"/>
        <v>0</v>
      </c>
    </row>
    <row r="52" spans="1:35" ht="15" thickBot="1" x14ac:dyDescent="0.35">
      <c r="A52" t="s">
        <v>72</v>
      </c>
      <c r="B52">
        <v>61</v>
      </c>
      <c r="C52" t="s">
        <v>18</v>
      </c>
      <c r="D52" s="9">
        <v>0.1013077774507978</v>
      </c>
      <c r="E52" s="123">
        <v>0.10536294710954439</v>
      </c>
      <c r="F52" s="1">
        <f>IFERROR(-VLOOKUP(B52,Foglio1!A:B,2,FALSE),0)</f>
        <v>24327</v>
      </c>
      <c r="G52" s="1">
        <f>IFERROR(VLOOKUP(A52,'Pivot per cartellino'!D:E,2,FALSE),0)</f>
        <v>7480845.2999999998</v>
      </c>
      <c r="H52" s="1">
        <f t="shared" si="2"/>
        <v>7882.0390767858362</v>
      </c>
      <c r="I52" s="1">
        <v>7882.0390767858371</v>
      </c>
      <c r="J52" s="30">
        <f>IFERROR(VLOOKUP($B52,'Analisi IN FAM'!#REF!,J$2,FALSE),0)</f>
        <v>0</v>
      </c>
      <c r="K52" s="30">
        <f>IFERROR(VLOOKUP($B52,'Analisi IN FAM'!#REF!,K$2,FALSE),0)</f>
        <v>0</v>
      </c>
      <c r="L52" s="30">
        <f>IFERROR(VLOOKUP($B52,'Analisi IN FAM'!#REF!,L$2,FALSE),0)</f>
        <v>0</v>
      </c>
      <c r="M52" s="30">
        <f>IFERROR(VLOOKUP($B52,'Analisi IN FAM'!#REF!,M$2,FALSE),0)</f>
        <v>0</v>
      </c>
      <c r="N52" s="30">
        <f>IFERROR(VLOOKUP($B52,'Analisi IN FAM'!#REF!,N$2,FALSE),0)</f>
        <v>0</v>
      </c>
      <c r="O52" s="30">
        <f>IFERROR(VLOOKUP($B52,'Analisi IN FAM'!#REF!,O$2,FALSE),0)</f>
        <v>0</v>
      </c>
      <c r="P52" s="30">
        <f>IFERROR(VLOOKUP($B52,'Analisi IN FAM'!#REF!,P$2,FALSE),0)</f>
        <v>0</v>
      </c>
      <c r="Q52" s="30">
        <f>IFERROR(VLOOKUP($B52,'Analisi IN FAM'!#REF!,Q$2,FALSE),0)</f>
        <v>0</v>
      </c>
      <c r="R52" s="30">
        <f>IFERROR(VLOOKUP($B52,'Analisi IN FAM'!#REF!,R$2,FALSE),0)</f>
        <v>0</v>
      </c>
      <c r="S52" s="30">
        <f>IFERROR(VLOOKUP($B52,'Analisi IN FAM'!#REF!,S$2,FALSE),0)</f>
        <v>0</v>
      </c>
      <c r="T52" s="30">
        <f>IFERROR(VLOOKUP($B52,'Analisi IN FAM'!#REF!,T$2,FALSE),0)</f>
        <v>0</v>
      </c>
      <c r="U52" s="30">
        <f>IFERROR(VLOOKUP($B52,'Analisi IN FAM'!#REF!,U$2,FALSE),0)</f>
        <v>0</v>
      </c>
      <c r="V52" s="30">
        <f>IFERROR(VLOOKUP($B52,'Analisi IN FAM'!#REF!,V$2,FALSE),0)</f>
        <v>0</v>
      </c>
      <c r="W52" s="1">
        <f t="shared" si="4"/>
        <v>0</v>
      </c>
      <c r="X52" s="1">
        <f t="shared" si="5"/>
        <v>0</v>
      </c>
      <c r="Y52" s="1">
        <f t="shared" si="6"/>
        <v>0</v>
      </c>
      <c r="Z52" s="1">
        <f t="shared" si="7"/>
        <v>0</v>
      </c>
      <c r="AA52" s="1">
        <f t="shared" si="8"/>
        <v>0</v>
      </c>
      <c r="AB52" s="1">
        <f t="shared" si="9"/>
        <v>0</v>
      </c>
      <c r="AC52" s="1">
        <f t="shared" si="10"/>
        <v>0</v>
      </c>
      <c r="AD52" s="1">
        <f t="shared" si="11"/>
        <v>0</v>
      </c>
      <c r="AE52" s="1">
        <f t="shared" si="12"/>
        <v>0</v>
      </c>
      <c r="AF52" s="1">
        <f t="shared" si="13"/>
        <v>0</v>
      </c>
      <c r="AG52" s="1">
        <f t="shared" si="14"/>
        <v>0</v>
      </c>
      <c r="AH52" s="1">
        <f t="shared" si="15"/>
        <v>0</v>
      </c>
      <c r="AI52" s="1">
        <f t="shared" si="16"/>
        <v>0</v>
      </c>
    </row>
    <row r="53" spans="1:35" s="129" customFormat="1" ht="15" thickBot="1" x14ac:dyDescent="0.35">
      <c r="A53" s="129" t="s">
        <v>72</v>
      </c>
      <c r="C53" s="129" t="s">
        <v>14</v>
      </c>
      <c r="D53" s="130">
        <v>100</v>
      </c>
      <c r="E53" s="131">
        <v>104.00282165968558</v>
      </c>
      <c r="F53" s="132">
        <f>IFERROR(-VLOOKUP(B53,Foglio1!A:B,2,FALSE),0)</f>
        <v>0</v>
      </c>
      <c r="G53" s="132">
        <f>IFERROR(VLOOKUP(A53,'Pivot per cartellino'!D:E,2,FALSE),0)</f>
        <v>7480845.2999999998</v>
      </c>
      <c r="H53" s="132"/>
      <c r="I53" s="132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2">
        <f>SUM(W41:W52)</f>
        <v>0</v>
      </c>
      <c r="X53" s="132">
        <f t="shared" ref="X53" si="41">SUM(X41:X52)</f>
        <v>0</v>
      </c>
      <c r="Y53" s="132">
        <f t="shared" ref="Y53" si="42">SUM(Y41:Y52)</f>
        <v>0</v>
      </c>
      <c r="Z53" s="132">
        <f t="shared" ref="Z53" si="43">SUM(Z41:Z52)</f>
        <v>0</v>
      </c>
      <c r="AA53" s="132">
        <f t="shared" ref="AA53" si="44">SUM(AA41:AA52)</f>
        <v>0</v>
      </c>
      <c r="AB53" s="132">
        <f t="shared" ref="AB53" si="45">SUM(AB41:AB52)</f>
        <v>0</v>
      </c>
      <c r="AC53" s="132">
        <f t="shared" ref="AC53" si="46">SUM(AC41:AC52)</f>
        <v>0</v>
      </c>
      <c r="AD53" s="132">
        <f t="shared" ref="AD53" si="47">SUM(AD41:AD52)</f>
        <v>0</v>
      </c>
      <c r="AE53" s="132">
        <f t="shared" ref="AE53" si="48">SUM(AE41:AE52)</f>
        <v>0</v>
      </c>
      <c r="AF53" s="132">
        <f t="shared" ref="AF53" si="49">SUM(AF41:AF52)</f>
        <v>0</v>
      </c>
      <c r="AG53" s="132">
        <f t="shared" ref="AG53" si="50">SUM(AG41:AG52)</f>
        <v>0</v>
      </c>
      <c r="AH53" s="132">
        <f t="shared" ref="AH53" si="51">SUM(AH41:AH52)</f>
        <v>0</v>
      </c>
      <c r="AI53" s="132">
        <f t="shared" ref="AI53" si="52">SUM(AI41:AI52)</f>
        <v>0</v>
      </c>
    </row>
    <row r="54" spans="1:35" x14ac:dyDescent="0.3">
      <c r="A54">
        <v>14</v>
      </c>
      <c r="B54">
        <v>14</v>
      </c>
      <c r="C54" t="s">
        <v>19</v>
      </c>
      <c r="D54" s="9">
        <v>4.1762411852751029</v>
      </c>
      <c r="E54" s="123">
        <v>4.3408759345082473</v>
      </c>
      <c r="F54" s="1">
        <f>IFERROR(-VLOOKUP(B54,Foglio1!A:B,2,FALSE),0)</f>
        <v>1419232.3000000005</v>
      </c>
      <c r="G54" s="1">
        <f>IFERROR(VLOOKUP(A54,'Pivot per cartellino'!D:E,2,FALSE),0)</f>
        <v>3751759.6</v>
      </c>
      <c r="H54" s="1">
        <f t="shared" si="2"/>
        <v>162859.22959700288</v>
      </c>
      <c r="I54" s="1">
        <v>162859.22959700288</v>
      </c>
      <c r="J54" s="30">
        <f>IFERROR(VLOOKUP($B54,'Analisi IN FAM'!#REF!,J$2,FALSE),0)</f>
        <v>0</v>
      </c>
      <c r="K54" s="30">
        <f>IFERROR(VLOOKUP($B54,'Analisi IN FAM'!#REF!,K$2,FALSE),0)</f>
        <v>0</v>
      </c>
      <c r="L54" s="30">
        <f>IFERROR(VLOOKUP($B54,'Analisi IN FAM'!#REF!,L$2,FALSE),0)</f>
        <v>0</v>
      </c>
      <c r="M54" s="30">
        <f>IFERROR(VLOOKUP($B54,'Analisi IN FAM'!#REF!,M$2,FALSE),0)</f>
        <v>0</v>
      </c>
      <c r="N54" s="30">
        <f>IFERROR(VLOOKUP($B54,'Analisi IN FAM'!#REF!,N$2,FALSE),0)</f>
        <v>0</v>
      </c>
      <c r="O54" s="30">
        <f>IFERROR(VLOOKUP($B54,'Analisi IN FAM'!#REF!,O$2,FALSE),0)</f>
        <v>0</v>
      </c>
      <c r="P54" s="30">
        <f>IFERROR(VLOOKUP($B54,'Analisi IN FAM'!#REF!,P$2,FALSE),0)</f>
        <v>0</v>
      </c>
      <c r="Q54" s="30">
        <f>IFERROR(VLOOKUP($B54,'Analisi IN FAM'!#REF!,Q$2,FALSE),0)</f>
        <v>0</v>
      </c>
      <c r="R54" s="30">
        <f>IFERROR(VLOOKUP($B54,'Analisi IN FAM'!#REF!,R$2,FALSE),0)</f>
        <v>0</v>
      </c>
      <c r="S54" s="30">
        <f>IFERROR(VLOOKUP($B54,'Analisi IN FAM'!#REF!,S$2,FALSE),0)</f>
        <v>0</v>
      </c>
      <c r="T54" s="30">
        <f>IFERROR(VLOOKUP($B54,'Analisi IN FAM'!#REF!,T$2,FALSE),0)</f>
        <v>0</v>
      </c>
      <c r="U54" s="30">
        <f>IFERROR(VLOOKUP($B54,'Analisi IN FAM'!#REF!,U$2,FALSE),0)</f>
        <v>0</v>
      </c>
      <c r="V54" s="30">
        <f>IFERROR(VLOOKUP($B54,'Analisi IN FAM'!#REF!,V$2,FALSE),0)</f>
        <v>0</v>
      </c>
      <c r="W54" s="1">
        <f t="shared" si="4"/>
        <v>0</v>
      </c>
      <c r="X54" s="1">
        <f t="shared" si="5"/>
        <v>0</v>
      </c>
      <c r="Y54" s="1">
        <f t="shared" si="6"/>
        <v>0</v>
      </c>
      <c r="Z54" s="1">
        <f t="shared" si="7"/>
        <v>0</v>
      </c>
      <c r="AA54" s="1">
        <f t="shared" si="8"/>
        <v>0</v>
      </c>
      <c r="AB54" s="1">
        <f t="shared" si="9"/>
        <v>0</v>
      </c>
      <c r="AC54" s="1">
        <f t="shared" si="10"/>
        <v>0</v>
      </c>
      <c r="AD54" s="1">
        <f t="shared" si="11"/>
        <v>0</v>
      </c>
      <c r="AE54" s="1">
        <f t="shared" si="12"/>
        <v>0</v>
      </c>
      <c r="AF54" s="1">
        <f t="shared" si="13"/>
        <v>0</v>
      </c>
      <c r="AG54" s="1">
        <f t="shared" si="14"/>
        <v>0</v>
      </c>
      <c r="AH54" s="1">
        <f t="shared" si="15"/>
        <v>0</v>
      </c>
      <c r="AI54" s="1">
        <f t="shared" si="16"/>
        <v>0</v>
      </c>
    </row>
    <row r="55" spans="1:35" x14ac:dyDescent="0.3">
      <c r="A55">
        <v>14</v>
      </c>
      <c r="B55">
        <v>4</v>
      </c>
      <c r="C55" t="s">
        <v>20</v>
      </c>
      <c r="D55" s="9">
        <v>8.0747278566727783</v>
      </c>
      <c r="E55" s="123">
        <v>8.3930477852478891</v>
      </c>
      <c r="F55" s="1">
        <f>IFERROR(-VLOOKUP(B55,Foglio1!A:B,2,FALSE),0)</f>
        <v>1607646.6</v>
      </c>
      <c r="G55" s="1">
        <f>IFERROR(VLOOKUP(A55,'Pivot per cartellino'!D:E,2,FALSE),0)</f>
        <v>3751759.6</v>
      </c>
      <c r="H55" s="1">
        <f t="shared" si="2"/>
        <v>314886.97601562506</v>
      </c>
      <c r="I55" s="1">
        <v>314886.97601562506</v>
      </c>
      <c r="J55" s="30">
        <f>IFERROR(VLOOKUP($B55,'Analisi IN FAM'!#REF!,J$2,FALSE),0)</f>
        <v>0</v>
      </c>
      <c r="K55" s="30">
        <f>IFERROR(VLOOKUP($B55,'Analisi IN FAM'!#REF!,K$2,FALSE),0)</f>
        <v>0</v>
      </c>
      <c r="L55" s="30">
        <f>IFERROR(VLOOKUP($B55,'Analisi IN FAM'!#REF!,L$2,FALSE),0)</f>
        <v>0</v>
      </c>
      <c r="M55" s="30">
        <f>IFERROR(VLOOKUP($B55,'Analisi IN FAM'!#REF!,M$2,FALSE),0)</f>
        <v>0</v>
      </c>
      <c r="N55" s="30">
        <f>IFERROR(VLOOKUP($B55,'Analisi IN FAM'!#REF!,N$2,FALSE),0)</f>
        <v>0</v>
      </c>
      <c r="O55" s="30">
        <f>IFERROR(VLOOKUP($B55,'Analisi IN FAM'!#REF!,O$2,FALSE),0)</f>
        <v>0</v>
      </c>
      <c r="P55" s="30">
        <f>IFERROR(VLOOKUP($B55,'Analisi IN FAM'!#REF!,P$2,FALSE),0)</f>
        <v>0</v>
      </c>
      <c r="Q55" s="30">
        <f>IFERROR(VLOOKUP($B55,'Analisi IN FAM'!#REF!,Q$2,FALSE),0)</f>
        <v>0</v>
      </c>
      <c r="R55" s="30">
        <f>IFERROR(VLOOKUP($B55,'Analisi IN FAM'!#REF!,R$2,FALSE),0)</f>
        <v>0</v>
      </c>
      <c r="S55" s="30">
        <f>IFERROR(VLOOKUP($B55,'Analisi IN FAM'!#REF!,S$2,FALSE),0)</f>
        <v>0</v>
      </c>
      <c r="T55" s="30">
        <f>IFERROR(VLOOKUP($B55,'Analisi IN FAM'!#REF!,T$2,FALSE),0)</f>
        <v>0</v>
      </c>
      <c r="U55" s="30">
        <f>IFERROR(VLOOKUP($B55,'Analisi IN FAM'!#REF!,U$2,FALSE),0)</f>
        <v>0</v>
      </c>
      <c r="V55" s="30">
        <f>IFERROR(VLOOKUP($B55,'Analisi IN FAM'!#REF!,V$2,FALSE),0)</f>
        <v>0</v>
      </c>
      <c r="W55" s="1">
        <f t="shared" si="4"/>
        <v>0</v>
      </c>
      <c r="X55" s="1">
        <f t="shared" si="5"/>
        <v>0</v>
      </c>
      <c r="Y55" s="1">
        <f t="shared" si="6"/>
        <v>0</v>
      </c>
      <c r="Z55" s="1">
        <f t="shared" si="7"/>
        <v>0</v>
      </c>
      <c r="AA55" s="1">
        <f t="shared" si="8"/>
        <v>0</v>
      </c>
      <c r="AB55" s="1">
        <f t="shared" si="9"/>
        <v>0</v>
      </c>
      <c r="AC55" s="1">
        <f t="shared" si="10"/>
        <v>0</v>
      </c>
      <c r="AD55" s="1">
        <f t="shared" si="11"/>
        <v>0</v>
      </c>
      <c r="AE55" s="1">
        <f t="shared" si="12"/>
        <v>0</v>
      </c>
      <c r="AF55" s="1">
        <f t="shared" si="13"/>
        <v>0</v>
      </c>
      <c r="AG55" s="1">
        <f t="shared" si="14"/>
        <v>0</v>
      </c>
      <c r="AH55" s="1">
        <f t="shared" si="15"/>
        <v>0</v>
      </c>
      <c r="AI55" s="1">
        <f t="shared" si="16"/>
        <v>0</v>
      </c>
    </row>
    <row r="56" spans="1:35" x14ac:dyDescent="0.3">
      <c r="A56">
        <v>14</v>
      </c>
      <c r="B56">
        <v>57</v>
      </c>
      <c r="C56" t="s">
        <v>21</v>
      </c>
      <c r="D56" s="9">
        <v>0</v>
      </c>
      <c r="E56" s="123">
        <v>0</v>
      </c>
      <c r="F56" s="1">
        <f>IFERROR(-VLOOKUP(B56,Foglio1!A:B,2,FALSE),0)</f>
        <v>4442</v>
      </c>
      <c r="G56" s="1">
        <f>IFERROR(VLOOKUP(A56,'Pivot per cartellino'!D:E,2,FALSE),0)</f>
        <v>3751759.6</v>
      </c>
      <c r="H56" s="1">
        <f t="shared" si="2"/>
        <v>0</v>
      </c>
      <c r="I56" s="1">
        <v>0</v>
      </c>
      <c r="J56" s="30">
        <f>IFERROR(VLOOKUP($B56,'Analisi IN FAM'!#REF!,J$2,FALSE),0)</f>
        <v>0</v>
      </c>
      <c r="K56" s="30">
        <f>IFERROR(VLOOKUP($B56,'Analisi IN FAM'!#REF!,K$2,FALSE),0)</f>
        <v>0</v>
      </c>
      <c r="L56" s="30">
        <f>IFERROR(VLOOKUP($B56,'Analisi IN FAM'!#REF!,L$2,FALSE),0)</f>
        <v>0</v>
      </c>
      <c r="M56" s="30">
        <f>IFERROR(VLOOKUP($B56,'Analisi IN FAM'!#REF!,M$2,FALSE),0)</f>
        <v>0</v>
      </c>
      <c r="N56" s="30">
        <f>IFERROR(VLOOKUP($B56,'Analisi IN FAM'!#REF!,N$2,FALSE),0)</f>
        <v>0</v>
      </c>
      <c r="O56" s="30">
        <f>IFERROR(VLOOKUP($B56,'Analisi IN FAM'!#REF!,O$2,FALSE),0)</f>
        <v>0</v>
      </c>
      <c r="P56" s="30">
        <f>IFERROR(VLOOKUP($B56,'Analisi IN FAM'!#REF!,P$2,FALSE),0)</f>
        <v>0</v>
      </c>
      <c r="Q56" s="30">
        <f>IFERROR(VLOOKUP($B56,'Analisi IN FAM'!#REF!,Q$2,FALSE),0)</f>
        <v>0</v>
      </c>
      <c r="R56" s="30">
        <f>IFERROR(VLOOKUP($B56,'Analisi IN FAM'!#REF!,R$2,FALSE),0)</f>
        <v>0</v>
      </c>
      <c r="S56" s="30">
        <f>IFERROR(VLOOKUP($B56,'Analisi IN FAM'!#REF!,S$2,FALSE),0)</f>
        <v>0</v>
      </c>
      <c r="T56" s="30">
        <f>IFERROR(VLOOKUP($B56,'Analisi IN FAM'!#REF!,T$2,FALSE),0)</f>
        <v>0</v>
      </c>
      <c r="U56" s="30">
        <f>IFERROR(VLOOKUP($B56,'Analisi IN FAM'!#REF!,U$2,FALSE),0)</f>
        <v>0</v>
      </c>
      <c r="V56" s="30">
        <f>IFERROR(VLOOKUP($B56,'Analisi IN FAM'!#REF!,V$2,FALSE),0)</f>
        <v>0</v>
      </c>
      <c r="W56" s="1">
        <f t="shared" si="4"/>
        <v>0</v>
      </c>
      <c r="X56" s="1">
        <f t="shared" si="5"/>
        <v>0</v>
      </c>
      <c r="Y56" s="1">
        <f t="shared" si="6"/>
        <v>0</v>
      </c>
      <c r="Z56" s="1">
        <f t="shared" si="7"/>
        <v>0</v>
      </c>
      <c r="AA56" s="1">
        <f t="shared" si="8"/>
        <v>0</v>
      </c>
      <c r="AB56" s="1">
        <f t="shared" si="9"/>
        <v>0</v>
      </c>
      <c r="AC56" s="1">
        <f t="shared" si="10"/>
        <v>0</v>
      </c>
      <c r="AD56" s="1">
        <f t="shared" si="11"/>
        <v>0</v>
      </c>
      <c r="AE56" s="1">
        <f t="shared" si="12"/>
        <v>0</v>
      </c>
      <c r="AF56" s="1">
        <f t="shared" si="13"/>
        <v>0</v>
      </c>
      <c r="AG56" s="1">
        <f t="shared" si="14"/>
        <v>0</v>
      </c>
      <c r="AH56" s="1">
        <f t="shared" si="15"/>
        <v>0</v>
      </c>
      <c r="AI56" s="1">
        <f t="shared" si="16"/>
        <v>0</v>
      </c>
    </row>
    <row r="57" spans="1:35" x14ac:dyDescent="0.3">
      <c r="A57">
        <v>14</v>
      </c>
      <c r="B57">
        <v>41</v>
      </c>
      <c r="C57" t="s">
        <v>12</v>
      </c>
      <c r="D57" s="9">
        <v>23.413689830406494</v>
      </c>
      <c r="E57" s="123">
        <v>24.336698531973543</v>
      </c>
      <c r="F57" s="1">
        <f>IFERROR(-VLOOKUP(B57,Foglio1!A:B,2,FALSE),0)</f>
        <v>5173973</v>
      </c>
      <c r="G57" s="1">
        <f>IFERROR(VLOOKUP(A57,'Pivot per cartellino'!D:E,2,FALSE),0)</f>
        <v>3751759.6</v>
      </c>
      <c r="H57" s="1">
        <f t="shared" si="2"/>
        <v>913054.42349637637</v>
      </c>
      <c r="I57" s="1">
        <v>913054.42349637649</v>
      </c>
      <c r="J57" s="30">
        <f>IFERROR(VLOOKUP($B57,'Analisi IN FAM'!#REF!,J$2,FALSE),0)</f>
        <v>0</v>
      </c>
      <c r="K57" s="30">
        <f>IFERROR(VLOOKUP($B57,'Analisi IN FAM'!#REF!,K$2,FALSE),0)</f>
        <v>0</v>
      </c>
      <c r="L57" s="30">
        <f>IFERROR(VLOOKUP($B57,'Analisi IN FAM'!#REF!,L$2,FALSE),0)</f>
        <v>0</v>
      </c>
      <c r="M57" s="30">
        <f>IFERROR(VLOOKUP($B57,'Analisi IN FAM'!#REF!,M$2,FALSE),0)</f>
        <v>0</v>
      </c>
      <c r="N57" s="30">
        <f>IFERROR(VLOOKUP($B57,'Analisi IN FAM'!#REF!,N$2,FALSE),0)</f>
        <v>0</v>
      </c>
      <c r="O57" s="30">
        <f>IFERROR(VLOOKUP($B57,'Analisi IN FAM'!#REF!,O$2,FALSE),0)</f>
        <v>0</v>
      </c>
      <c r="P57" s="30">
        <f>IFERROR(VLOOKUP($B57,'Analisi IN FAM'!#REF!,P$2,FALSE),0)</f>
        <v>0</v>
      </c>
      <c r="Q57" s="30">
        <f>IFERROR(VLOOKUP($B57,'Analisi IN FAM'!#REF!,Q$2,FALSE),0)</f>
        <v>0</v>
      </c>
      <c r="R57" s="30">
        <f>IFERROR(VLOOKUP($B57,'Analisi IN FAM'!#REF!,R$2,FALSE),0)</f>
        <v>0</v>
      </c>
      <c r="S57" s="30">
        <f>IFERROR(VLOOKUP($B57,'Analisi IN FAM'!#REF!,S$2,FALSE),0)</f>
        <v>0</v>
      </c>
      <c r="T57" s="30">
        <f>IFERROR(VLOOKUP($B57,'Analisi IN FAM'!#REF!,T$2,FALSE),0)</f>
        <v>0</v>
      </c>
      <c r="U57" s="30">
        <f>IFERROR(VLOOKUP($B57,'Analisi IN FAM'!#REF!,U$2,FALSE),0)</f>
        <v>0</v>
      </c>
      <c r="V57" s="30">
        <f>IFERROR(VLOOKUP($B57,'Analisi IN FAM'!#REF!,V$2,FALSE),0)</f>
        <v>0</v>
      </c>
      <c r="W57" s="1">
        <f t="shared" si="4"/>
        <v>0</v>
      </c>
      <c r="X57" s="1">
        <f t="shared" si="5"/>
        <v>0</v>
      </c>
      <c r="Y57" s="1">
        <f t="shared" si="6"/>
        <v>0</v>
      </c>
      <c r="Z57" s="1">
        <f t="shared" si="7"/>
        <v>0</v>
      </c>
      <c r="AA57" s="1">
        <f t="shared" si="8"/>
        <v>0</v>
      </c>
      <c r="AB57" s="1">
        <f t="shared" si="9"/>
        <v>0</v>
      </c>
      <c r="AC57" s="1">
        <f t="shared" si="10"/>
        <v>0</v>
      </c>
      <c r="AD57" s="1">
        <f t="shared" si="11"/>
        <v>0</v>
      </c>
      <c r="AE57" s="1">
        <f t="shared" si="12"/>
        <v>0</v>
      </c>
      <c r="AF57" s="1">
        <f t="shared" si="13"/>
        <v>0</v>
      </c>
      <c r="AG57" s="1">
        <f t="shared" si="14"/>
        <v>0</v>
      </c>
      <c r="AH57" s="1">
        <f t="shared" si="15"/>
        <v>0</v>
      </c>
      <c r="AI57" s="1">
        <f t="shared" si="16"/>
        <v>0</v>
      </c>
    </row>
    <row r="58" spans="1:35" x14ac:dyDescent="0.3">
      <c r="A58">
        <v>14</v>
      </c>
      <c r="B58">
        <v>55</v>
      </c>
      <c r="C58" t="s">
        <v>22</v>
      </c>
      <c r="D58" s="9">
        <v>0</v>
      </c>
      <c r="E58" s="123">
        <v>0</v>
      </c>
      <c r="F58" s="1">
        <f>IFERROR(-VLOOKUP(B58,Foglio1!A:B,2,FALSE),0)</f>
        <v>0</v>
      </c>
      <c r="G58" s="1">
        <f>IFERROR(VLOOKUP(A58,'Pivot per cartellino'!D:E,2,FALSE),0)</f>
        <v>3751759.6</v>
      </c>
      <c r="H58" s="1">
        <f t="shared" si="2"/>
        <v>0</v>
      </c>
      <c r="I58" s="1">
        <v>0</v>
      </c>
      <c r="J58" s="30">
        <f>IFERROR(VLOOKUP($B58,'Analisi IN FAM'!#REF!,J$2,FALSE),0)</f>
        <v>0</v>
      </c>
      <c r="K58" s="30">
        <f>IFERROR(VLOOKUP($B58,'Analisi IN FAM'!#REF!,K$2,FALSE),0)</f>
        <v>0</v>
      </c>
      <c r="L58" s="30">
        <f>IFERROR(VLOOKUP($B58,'Analisi IN FAM'!#REF!,L$2,FALSE),0)</f>
        <v>0</v>
      </c>
      <c r="M58" s="30">
        <f>IFERROR(VLOOKUP($B58,'Analisi IN FAM'!#REF!,M$2,FALSE),0)</f>
        <v>0</v>
      </c>
      <c r="N58" s="30">
        <f>IFERROR(VLOOKUP($B58,'Analisi IN FAM'!#REF!,N$2,FALSE),0)</f>
        <v>0</v>
      </c>
      <c r="O58" s="30">
        <f>IFERROR(VLOOKUP($B58,'Analisi IN FAM'!#REF!,O$2,FALSE),0)</f>
        <v>0</v>
      </c>
      <c r="P58" s="30">
        <f>IFERROR(VLOOKUP($B58,'Analisi IN FAM'!#REF!,P$2,FALSE),0)</f>
        <v>0</v>
      </c>
      <c r="Q58" s="30">
        <f>IFERROR(VLOOKUP($B58,'Analisi IN FAM'!#REF!,Q$2,FALSE),0)</f>
        <v>0</v>
      </c>
      <c r="R58" s="30">
        <f>IFERROR(VLOOKUP($B58,'Analisi IN FAM'!#REF!,R$2,FALSE),0)</f>
        <v>0</v>
      </c>
      <c r="S58" s="30">
        <f>IFERROR(VLOOKUP($B58,'Analisi IN FAM'!#REF!,S$2,FALSE),0)</f>
        <v>0</v>
      </c>
      <c r="T58" s="30">
        <f>IFERROR(VLOOKUP($B58,'Analisi IN FAM'!#REF!,T$2,FALSE),0)</f>
        <v>0</v>
      </c>
      <c r="U58" s="30">
        <f>IFERROR(VLOOKUP($B58,'Analisi IN FAM'!#REF!,U$2,FALSE),0)</f>
        <v>0</v>
      </c>
      <c r="V58" s="30">
        <f>IFERROR(VLOOKUP($B58,'Analisi IN FAM'!#REF!,V$2,FALSE),0)</f>
        <v>0</v>
      </c>
      <c r="W58" s="1">
        <f t="shared" si="4"/>
        <v>0</v>
      </c>
      <c r="X58" s="1">
        <f t="shared" si="5"/>
        <v>0</v>
      </c>
      <c r="Y58" s="1">
        <f t="shared" si="6"/>
        <v>0</v>
      </c>
      <c r="Z58" s="1">
        <f t="shared" si="7"/>
        <v>0</v>
      </c>
      <c r="AA58" s="1">
        <f t="shared" si="8"/>
        <v>0</v>
      </c>
      <c r="AB58" s="1">
        <f t="shared" si="9"/>
        <v>0</v>
      </c>
      <c r="AC58" s="1">
        <f t="shared" si="10"/>
        <v>0</v>
      </c>
      <c r="AD58" s="1">
        <f t="shared" si="11"/>
        <v>0</v>
      </c>
      <c r="AE58" s="1">
        <f t="shared" si="12"/>
        <v>0</v>
      </c>
      <c r="AF58" s="1">
        <f t="shared" si="13"/>
        <v>0</v>
      </c>
      <c r="AG58" s="1">
        <f t="shared" si="14"/>
        <v>0</v>
      </c>
      <c r="AH58" s="1">
        <f t="shared" si="15"/>
        <v>0</v>
      </c>
      <c r="AI58" s="1">
        <f t="shared" si="16"/>
        <v>0</v>
      </c>
    </row>
    <row r="59" spans="1:35" x14ac:dyDescent="0.3">
      <c r="A59">
        <v>14</v>
      </c>
      <c r="B59">
        <v>31</v>
      </c>
      <c r="C59" t="s">
        <v>8</v>
      </c>
      <c r="D59" s="9">
        <v>18.409990594353911</v>
      </c>
      <c r="E59" s="123">
        <v>19.135744699641858</v>
      </c>
      <c r="F59" s="1">
        <f>IFERROR(-VLOOKUP(B59,Foglio1!A:B,2,FALSE),0)</f>
        <v>11754277</v>
      </c>
      <c r="G59" s="1">
        <f>IFERROR(VLOOKUP(A59,'Pivot per cartellino'!D:E,2,FALSE),0)</f>
        <v>3751759.6</v>
      </c>
      <c r="H59" s="1">
        <f t="shared" si="2"/>
        <v>717927.1388003045</v>
      </c>
      <c r="I59" s="1">
        <v>717927.13880030462</v>
      </c>
      <c r="J59" s="30">
        <f>IFERROR(VLOOKUP($B59,'Analisi IN FAM'!#REF!,J$2,FALSE),0)</f>
        <v>0</v>
      </c>
      <c r="K59" s="30">
        <f>IFERROR(VLOOKUP($B59,'Analisi IN FAM'!#REF!,K$2,FALSE),0)</f>
        <v>0</v>
      </c>
      <c r="L59" s="30">
        <f>IFERROR(VLOOKUP($B59,'Analisi IN FAM'!#REF!,L$2,FALSE),0)</f>
        <v>0</v>
      </c>
      <c r="M59" s="30">
        <f>IFERROR(VLOOKUP($B59,'Analisi IN FAM'!#REF!,M$2,FALSE),0)</f>
        <v>0</v>
      </c>
      <c r="N59" s="30">
        <f>IFERROR(VLOOKUP($B59,'Analisi IN FAM'!#REF!,N$2,FALSE),0)</f>
        <v>0</v>
      </c>
      <c r="O59" s="30">
        <f>IFERROR(VLOOKUP($B59,'Analisi IN FAM'!#REF!,O$2,FALSE),0)</f>
        <v>0</v>
      </c>
      <c r="P59" s="30">
        <f>IFERROR(VLOOKUP($B59,'Analisi IN FAM'!#REF!,P$2,FALSE),0)</f>
        <v>0</v>
      </c>
      <c r="Q59" s="30">
        <f>IFERROR(VLOOKUP($B59,'Analisi IN FAM'!#REF!,Q$2,FALSE),0)</f>
        <v>0</v>
      </c>
      <c r="R59" s="30">
        <f>IFERROR(VLOOKUP($B59,'Analisi IN FAM'!#REF!,R$2,FALSE),0)</f>
        <v>0</v>
      </c>
      <c r="S59" s="30">
        <f>IFERROR(VLOOKUP($B59,'Analisi IN FAM'!#REF!,S$2,FALSE),0)</f>
        <v>0</v>
      </c>
      <c r="T59" s="30">
        <f>IFERROR(VLOOKUP($B59,'Analisi IN FAM'!#REF!,T$2,FALSE),0)</f>
        <v>0</v>
      </c>
      <c r="U59" s="30">
        <f>IFERROR(VLOOKUP($B59,'Analisi IN FAM'!#REF!,U$2,FALSE),0)</f>
        <v>0</v>
      </c>
      <c r="V59" s="30">
        <f>IFERROR(VLOOKUP($B59,'Analisi IN FAM'!#REF!,V$2,FALSE),0)</f>
        <v>0</v>
      </c>
      <c r="W59" s="1">
        <f t="shared" si="4"/>
        <v>0</v>
      </c>
      <c r="X59" s="1">
        <f t="shared" si="5"/>
        <v>0</v>
      </c>
      <c r="Y59" s="1">
        <f t="shared" si="6"/>
        <v>0</v>
      </c>
      <c r="Z59" s="1">
        <f t="shared" si="7"/>
        <v>0</v>
      </c>
      <c r="AA59" s="1">
        <f t="shared" si="8"/>
        <v>0</v>
      </c>
      <c r="AB59" s="1">
        <f t="shared" si="9"/>
        <v>0</v>
      </c>
      <c r="AC59" s="1">
        <f t="shared" si="10"/>
        <v>0</v>
      </c>
      <c r="AD59" s="1">
        <f t="shared" si="11"/>
        <v>0</v>
      </c>
      <c r="AE59" s="1">
        <f t="shared" si="12"/>
        <v>0</v>
      </c>
      <c r="AF59" s="1">
        <f t="shared" si="13"/>
        <v>0</v>
      </c>
      <c r="AG59" s="1">
        <f t="shared" si="14"/>
        <v>0</v>
      </c>
      <c r="AH59" s="1">
        <f t="shared" si="15"/>
        <v>0</v>
      </c>
      <c r="AI59" s="1">
        <f t="shared" si="16"/>
        <v>0</v>
      </c>
    </row>
    <row r="60" spans="1:35" x14ac:dyDescent="0.3">
      <c r="A60">
        <v>14</v>
      </c>
      <c r="B60">
        <v>61</v>
      </c>
      <c r="C60" t="s">
        <v>18</v>
      </c>
      <c r="D60" s="9">
        <v>0.29189955918916211</v>
      </c>
      <c r="E60" s="123">
        <v>0.30340675156536284</v>
      </c>
      <c r="F60" s="1">
        <f>IFERROR(-VLOOKUP(B60,Foglio1!A:B,2,FALSE),0)</f>
        <v>24327</v>
      </c>
      <c r="G60" s="1">
        <f>IFERROR(VLOOKUP(A60,'Pivot per cartellino'!D:E,2,FALSE),0)</f>
        <v>3751759.6</v>
      </c>
      <c r="H60" s="1">
        <f t="shared" si="2"/>
        <v>11383.091928901651</v>
      </c>
      <c r="I60" s="1">
        <v>11383.091928901651</v>
      </c>
      <c r="J60" s="30">
        <f>IFERROR(VLOOKUP($B60,'Analisi IN FAM'!#REF!,J$2,FALSE),0)</f>
        <v>0</v>
      </c>
      <c r="K60" s="30">
        <f>IFERROR(VLOOKUP($B60,'Analisi IN FAM'!#REF!,K$2,FALSE),0)</f>
        <v>0</v>
      </c>
      <c r="L60" s="30">
        <f>IFERROR(VLOOKUP($B60,'Analisi IN FAM'!#REF!,L$2,FALSE),0)</f>
        <v>0</v>
      </c>
      <c r="M60" s="30">
        <f>IFERROR(VLOOKUP($B60,'Analisi IN FAM'!#REF!,M$2,FALSE),0)</f>
        <v>0</v>
      </c>
      <c r="N60" s="30">
        <f>IFERROR(VLOOKUP($B60,'Analisi IN FAM'!#REF!,N$2,FALSE),0)</f>
        <v>0</v>
      </c>
      <c r="O60" s="30">
        <f>IFERROR(VLOOKUP($B60,'Analisi IN FAM'!#REF!,O$2,FALSE),0)</f>
        <v>0</v>
      </c>
      <c r="P60" s="30">
        <f>IFERROR(VLOOKUP($B60,'Analisi IN FAM'!#REF!,P$2,FALSE),0)</f>
        <v>0</v>
      </c>
      <c r="Q60" s="30">
        <f>IFERROR(VLOOKUP($B60,'Analisi IN FAM'!#REF!,Q$2,FALSE),0)</f>
        <v>0</v>
      </c>
      <c r="R60" s="30">
        <f>IFERROR(VLOOKUP($B60,'Analisi IN FAM'!#REF!,R$2,FALSE),0)</f>
        <v>0</v>
      </c>
      <c r="S60" s="30">
        <f>IFERROR(VLOOKUP($B60,'Analisi IN FAM'!#REF!,S$2,FALSE),0)</f>
        <v>0</v>
      </c>
      <c r="T60" s="30">
        <f>IFERROR(VLOOKUP($B60,'Analisi IN FAM'!#REF!,T$2,FALSE),0)</f>
        <v>0</v>
      </c>
      <c r="U60" s="30">
        <f>IFERROR(VLOOKUP($B60,'Analisi IN FAM'!#REF!,U$2,FALSE),0)</f>
        <v>0</v>
      </c>
      <c r="V60" s="30">
        <f>IFERROR(VLOOKUP($B60,'Analisi IN FAM'!#REF!,V$2,FALSE),0)</f>
        <v>0</v>
      </c>
      <c r="W60" s="1">
        <f t="shared" si="4"/>
        <v>0</v>
      </c>
      <c r="X60" s="1">
        <f t="shared" si="5"/>
        <v>0</v>
      </c>
      <c r="Y60" s="1">
        <f t="shared" si="6"/>
        <v>0</v>
      </c>
      <c r="Z60" s="1">
        <f t="shared" si="7"/>
        <v>0</v>
      </c>
      <c r="AA60" s="1">
        <f t="shared" si="8"/>
        <v>0</v>
      </c>
      <c r="AB60" s="1">
        <f t="shared" si="9"/>
        <v>0</v>
      </c>
      <c r="AC60" s="1">
        <f t="shared" si="10"/>
        <v>0</v>
      </c>
      <c r="AD60" s="1">
        <f t="shared" si="11"/>
        <v>0</v>
      </c>
      <c r="AE60" s="1">
        <f t="shared" si="12"/>
        <v>0</v>
      </c>
      <c r="AF60" s="1">
        <f t="shared" si="13"/>
        <v>0</v>
      </c>
      <c r="AG60" s="1">
        <f t="shared" si="14"/>
        <v>0</v>
      </c>
      <c r="AH60" s="1">
        <f t="shared" si="15"/>
        <v>0</v>
      </c>
      <c r="AI60" s="1">
        <f t="shared" si="16"/>
        <v>0</v>
      </c>
    </row>
    <row r="61" spans="1:35" x14ac:dyDescent="0.3">
      <c r="A61">
        <v>14</v>
      </c>
      <c r="B61">
        <v>43</v>
      </c>
      <c r="C61" t="s">
        <v>15</v>
      </c>
      <c r="D61" s="9">
        <v>0</v>
      </c>
      <c r="E61" s="123">
        <v>0</v>
      </c>
      <c r="F61" s="1">
        <f>IFERROR(-VLOOKUP(B61,Foglio1!A:B,2,FALSE),0)</f>
        <v>0</v>
      </c>
      <c r="G61" s="1">
        <f>IFERROR(VLOOKUP(A61,'Pivot per cartellino'!D:E,2,FALSE),0)</f>
        <v>3751759.6</v>
      </c>
      <c r="H61" s="1">
        <f t="shared" si="2"/>
        <v>0</v>
      </c>
      <c r="I61" s="1">
        <v>0</v>
      </c>
      <c r="J61" s="30">
        <f>IFERROR(VLOOKUP($B61,'Analisi IN FAM'!#REF!,J$2,FALSE),0)</f>
        <v>0</v>
      </c>
      <c r="K61" s="30">
        <f>IFERROR(VLOOKUP($B61,'Analisi IN FAM'!#REF!,K$2,FALSE),0)</f>
        <v>0</v>
      </c>
      <c r="L61" s="30">
        <f>IFERROR(VLOOKUP($B61,'Analisi IN FAM'!#REF!,L$2,FALSE),0)</f>
        <v>0</v>
      </c>
      <c r="M61" s="30">
        <f>IFERROR(VLOOKUP($B61,'Analisi IN FAM'!#REF!,M$2,FALSE),0)</f>
        <v>0</v>
      </c>
      <c r="N61" s="30">
        <f>IFERROR(VLOOKUP($B61,'Analisi IN FAM'!#REF!,N$2,FALSE),0)</f>
        <v>0</v>
      </c>
      <c r="O61" s="30">
        <f>IFERROR(VLOOKUP($B61,'Analisi IN FAM'!#REF!,O$2,FALSE),0)</f>
        <v>0</v>
      </c>
      <c r="P61" s="30">
        <f>IFERROR(VLOOKUP($B61,'Analisi IN FAM'!#REF!,P$2,FALSE),0)</f>
        <v>0</v>
      </c>
      <c r="Q61" s="30">
        <f>IFERROR(VLOOKUP($B61,'Analisi IN FAM'!#REF!,Q$2,FALSE),0)</f>
        <v>0</v>
      </c>
      <c r="R61" s="30">
        <f>IFERROR(VLOOKUP($B61,'Analisi IN FAM'!#REF!,R$2,FALSE),0)</f>
        <v>0</v>
      </c>
      <c r="S61" s="30">
        <f>IFERROR(VLOOKUP($B61,'Analisi IN FAM'!#REF!,S$2,FALSE),0)</f>
        <v>0</v>
      </c>
      <c r="T61" s="30">
        <f>IFERROR(VLOOKUP($B61,'Analisi IN FAM'!#REF!,T$2,FALSE),0)</f>
        <v>0</v>
      </c>
      <c r="U61" s="30">
        <f>IFERROR(VLOOKUP($B61,'Analisi IN FAM'!#REF!,U$2,FALSE),0)</f>
        <v>0</v>
      </c>
      <c r="V61" s="30">
        <f>IFERROR(VLOOKUP($B61,'Analisi IN FAM'!#REF!,V$2,FALSE),0)</f>
        <v>0</v>
      </c>
      <c r="W61" s="1">
        <f t="shared" si="4"/>
        <v>0</v>
      </c>
      <c r="X61" s="1">
        <f t="shared" si="5"/>
        <v>0</v>
      </c>
      <c r="Y61" s="1">
        <f t="shared" si="6"/>
        <v>0</v>
      </c>
      <c r="Z61" s="1">
        <f t="shared" si="7"/>
        <v>0</v>
      </c>
      <c r="AA61" s="1">
        <f t="shared" si="8"/>
        <v>0</v>
      </c>
      <c r="AB61" s="1">
        <f t="shared" si="9"/>
        <v>0</v>
      </c>
      <c r="AC61" s="1">
        <f t="shared" si="10"/>
        <v>0</v>
      </c>
      <c r="AD61" s="1">
        <f t="shared" si="11"/>
        <v>0</v>
      </c>
      <c r="AE61" s="1">
        <f t="shared" si="12"/>
        <v>0</v>
      </c>
      <c r="AF61" s="1">
        <f t="shared" si="13"/>
        <v>0</v>
      </c>
      <c r="AG61" s="1">
        <f t="shared" si="14"/>
        <v>0</v>
      </c>
      <c r="AH61" s="1">
        <f t="shared" si="15"/>
        <v>0</v>
      </c>
      <c r="AI61" s="1">
        <f t="shared" si="16"/>
        <v>0</v>
      </c>
    </row>
    <row r="62" spans="1:35" x14ac:dyDescent="0.3">
      <c r="A62">
        <v>14</v>
      </c>
      <c r="B62">
        <v>3</v>
      </c>
      <c r="C62" t="s">
        <v>16</v>
      </c>
      <c r="D62" s="9">
        <v>0</v>
      </c>
      <c r="E62" s="123">
        <v>0</v>
      </c>
      <c r="F62" s="1">
        <f>IFERROR(-VLOOKUP(B62,Foglio1!A:B,2,FALSE),0)</f>
        <v>3147927.8739999994</v>
      </c>
      <c r="G62" s="1">
        <f>IFERROR(VLOOKUP(A62,'Pivot per cartellino'!D:E,2,FALSE),0)</f>
        <v>3751759.6</v>
      </c>
      <c r="H62" s="1">
        <f t="shared" si="2"/>
        <v>0</v>
      </c>
      <c r="I62" s="1">
        <v>0</v>
      </c>
      <c r="J62" s="30">
        <f>IFERROR(VLOOKUP($B62,'Analisi IN FAM'!#REF!,J$2,FALSE),0)</f>
        <v>0</v>
      </c>
      <c r="K62" s="30">
        <f>IFERROR(VLOOKUP($B62,'Analisi IN FAM'!#REF!,K$2,FALSE),0)</f>
        <v>0</v>
      </c>
      <c r="L62" s="30">
        <f>IFERROR(VLOOKUP($B62,'Analisi IN FAM'!#REF!,L$2,FALSE),0)</f>
        <v>0</v>
      </c>
      <c r="M62" s="30">
        <f>IFERROR(VLOOKUP($B62,'Analisi IN FAM'!#REF!,M$2,FALSE),0)</f>
        <v>0</v>
      </c>
      <c r="N62" s="30">
        <f>IFERROR(VLOOKUP($B62,'Analisi IN FAM'!#REF!,N$2,FALSE),0)</f>
        <v>0</v>
      </c>
      <c r="O62" s="30">
        <f>IFERROR(VLOOKUP($B62,'Analisi IN FAM'!#REF!,O$2,FALSE),0)</f>
        <v>0</v>
      </c>
      <c r="P62" s="30">
        <f>IFERROR(VLOOKUP($B62,'Analisi IN FAM'!#REF!,P$2,FALSE),0)</f>
        <v>0</v>
      </c>
      <c r="Q62" s="30">
        <f>IFERROR(VLOOKUP($B62,'Analisi IN FAM'!#REF!,Q$2,FALSE),0)</f>
        <v>0</v>
      </c>
      <c r="R62" s="30">
        <f>IFERROR(VLOOKUP($B62,'Analisi IN FAM'!#REF!,R$2,FALSE),0)</f>
        <v>0</v>
      </c>
      <c r="S62" s="30">
        <f>IFERROR(VLOOKUP($B62,'Analisi IN FAM'!#REF!,S$2,FALSE),0)</f>
        <v>0</v>
      </c>
      <c r="T62" s="30">
        <f>IFERROR(VLOOKUP($B62,'Analisi IN FAM'!#REF!,T$2,FALSE),0)</f>
        <v>0</v>
      </c>
      <c r="U62" s="30">
        <f>IFERROR(VLOOKUP($B62,'Analisi IN FAM'!#REF!,U$2,FALSE),0)</f>
        <v>0</v>
      </c>
      <c r="V62" s="30">
        <f>IFERROR(VLOOKUP($B62,'Analisi IN FAM'!#REF!,V$2,FALSE),0)</f>
        <v>0</v>
      </c>
      <c r="W62" s="1">
        <f t="shared" si="4"/>
        <v>0</v>
      </c>
      <c r="X62" s="1">
        <f t="shared" si="5"/>
        <v>0</v>
      </c>
      <c r="Y62" s="1">
        <f t="shared" si="6"/>
        <v>0</v>
      </c>
      <c r="Z62" s="1">
        <f t="shared" si="7"/>
        <v>0</v>
      </c>
      <c r="AA62" s="1">
        <f t="shared" si="8"/>
        <v>0</v>
      </c>
      <c r="AB62" s="1">
        <f t="shared" si="9"/>
        <v>0</v>
      </c>
      <c r="AC62" s="1">
        <f t="shared" si="10"/>
        <v>0</v>
      </c>
      <c r="AD62" s="1">
        <f t="shared" si="11"/>
        <v>0</v>
      </c>
      <c r="AE62" s="1">
        <f t="shared" si="12"/>
        <v>0</v>
      </c>
      <c r="AF62" s="1">
        <f t="shared" si="13"/>
        <v>0</v>
      </c>
      <c r="AG62" s="1">
        <f t="shared" si="14"/>
        <v>0</v>
      </c>
      <c r="AH62" s="1">
        <f t="shared" si="15"/>
        <v>0</v>
      </c>
      <c r="AI62" s="1">
        <f t="shared" si="16"/>
        <v>0</v>
      </c>
    </row>
    <row r="63" spans="1:35" x14ac:dyDescent="0.3">
      <c r="A63">
        <v>14</v>
      </c>
      <c r="B63">
        <v>13</v>
      </c>
      <c r="C63" t="s">
        <v>17</v>
      </c>
      <c r="D63" s="9">
        <v>7.4696904911962232</v>
      </c>
      <c r="E63" s="123">
        <v>7.764158786083815</v>
      </c>
      <c r="F63" s="1">
        <f>IFERROR(-VLOOKUP(B63,Foglio1!A:B,2,FALSE),0)</f>
        <v>2394889</v>
      </c>
      <c r="G63" s="1">
        <f>IFERROR(VLOOKUP(A63,'Pivot per cartellino'!D:E,2,FALSE),0)</f>
        <v>3751759.6</v>
      </c>
      <c r="H63" s="1">
        <f t="shared" si="2"/>
        <v>291292.57261614298</v>
      </c>
      <c r="I63" s="1">
        <v>291292.57261614298</v>
      </c>
      <c r="J63" s="30">
        <f>IFERROR(VLOOKUP($B63,'Analisi IN FAM'!#REF!,J$2,FALSE),0)</f>
        <v>0</v>
      </c>
      <c r="K63" s="30">
        <f>IFERROR(VLOOKUP($B63,'Analisi IN FAM'!#REF!,K$2,FALSE),0)</f>
        <v>0</v>
      </c>
      <c r="L63" s="30">
        <f>IFERROR(VLOOKUP($B63,'Analisi IN FAM'!#REF!,L$2,FALSE),0)</f>
        <v>0</v>
      </c>
      <c r="M63" s="30">
        <f>IFERROR(VLOOKUP($B63,'Analisi IN FAM'!#REF!,M$2,FALSE),0)</f>
        <v>0</v>
      </c>
      <c r="N63" s="30">
        <f>IFERROR(VLOOKUP($B63,'Analisi IN FAM'!#REF!,N$2,FALSE),0)</f>
        <v>0</v>
      </c>
      <c r="O63" s="30">
        <f>IFERROR(VLOOKUP($B63,'Analisi IN FAM'!#REF!,O$2,FALSE),0)</f>
        <v>0</v>
      </c>
      <c r="P63" s="30">
        <f>IFERROR(VLOOKUP($B63,'Analisi IN FAM'!#REF!,P$2,FALSE),0)</f>
        <v>0</v>
      </c>
      <c r="Q63" s="30">
        <f>IFERROR(VLOOKUP($B63,'Analisi IN FAM'!#REF!,Q$2,FALSE),0)</f>
        <v>0</v>
      </c>
      <c r="R63" s="30">
        <f>IFERROR(VLOOKUP($B63,'Analisi IN FAM'!#REF!,R$2,FALSE),0)</f>
        <v>0</v>
      </c>
      <c r="S63" s="30">
        <f>IFERROR(VLOOKUP($B63,'Analisi IN FAM'!#REF!,S$2,FALSE),0)</f>
        <v>0</v>
      </c>
      <c r="T63" s="30">
        <f>IFERROR(VLOOKUP($B63,'Analisi IN FAM'!#REF!,T$2,FALSE),0)</f>
        <v>0</v>
      </c>
      <c r="U63" s="30">
        <f>IFERROR(VLOOKUP($B63,'Analisi IN FAM'!#REF!,U$2,FALSE),0)</f>
        <v>0</v>
      </c>
      <c r="V63" s="30">
        <f>IFERROR(VLOOKUP($B63,'Analisi IN FAM'!#REF!,V$2,FALSE),0)</f>
        <v>0</v>
      </c>
      <c r="W63" s="1">
        <f t="shared" si="4"/>
        <v>0</v>
      </c>
      <c r="X63" s="1">
        <f t="shared" si="5"/>
        <v>0</v>
      </c>
      <c r="Y63" s="1">
        <f t="shared" si="6"/>
        <v>0</v>
      </c>
      <c r="Z63" s="1">
        <f t="shared" si="7"/>
        <v>0</v>
      </c>
      <c r="AA63" s="1">
        <f t="shared" si="8"/>
        <v>0</v>
      </c>
      <c r="AB63" s="1">
        <f t="shared" si="9"/>
        <v>0</v>
      </c>
      <c r="AC63" s="1">
        <f t="shared" si="10"/>
        <v>0</v>
      </c>
      <c r="AD63" s="1">
        <f t="shared" si="11"/>
        <v>0</v>
      </c>
      <c r="AE63" s="1">
        <f t="shared" si="12"/>
        <v>0</v>
      </c>
      <c r="AF63" s="1">
        <f t="shared" si="13"/>
        <v>0</v>
      </c>
      <c r="AG63" s="1">
        <f t="shared" si="14"/>
        <v>0</v>
      </c>
      <c r="AH63" s="1">
        <f t="shared" si="15"/>
        <v>0</v>
      </c>
      <c r="AI63" s="1">
        <f t="shared" si="16"/>
        <v>0</v>
      </c>
    </row>
    <row r="64" spans="1:35" x14ac:dyDescent="0.3">
      <c r="A64">
        <v>14</v>
      </c>
      <c r="B64">
        <v>71</v>
      </c>
      <c r="C64" t="s">
        <v>23</v>
      </c>
      <c r="D64" s="9">
        <v>5.2058595167044718E-2</v>
      </c>
      <c r="E64" s="123">
        <v>5.4110836256705735E-2</v>
      </c>
      <c r="F64" s="1">
        <f>IFERROR(-VLOOKUP(B64,Foglio1!A:B,2,FALSE),0)</f>
        <v>6395.5</v>
      </c>
      <c r="G64" s="1">
        <f>IFERROR(VLOOKUP(A64,'Pivot per cartellino'!D:E,2,FALSE),0)</f>
        <v>3751759.6</v>
      </c>
      <c r="H64" s="1">
        <f t="shared" si="2"/>
        <v>2030.1084939012383</v>
      </c>
      <c r="I64" s="1">
        <v>2030.108493901238</v>
      </c>
      <c r="J64" s="30">
        <f>IFERROR(VLOOKUP($B64,'Analisi IN FAM'!#REF!,J$2,FALSE),0)</f>
        <v>0</v>
      </c>
      <c r="K64" s="30">
        <f>IFERROR(VLOOKUP($B64,'Analisi IN FAM'!#REF!,K$2,FALSE),0)</f>
        <v>0</v>
      </c>
      <c r="L64" s="30">
        <f>IFERROR(VLOOKUP($B64,'Analisi IN FAM'!#REF!,L$2,FALSE),0)</f>
        <v>0</v>
      </c>
      <c r="M64" s="30">
        <f>IFERROR(VLOOKUP($B64,'Analisi IN FAM'!#REF!,M$2,FALSE),0)</f>
        <v>0</v>
      </c>
      <c r="N64" s="30">
        <f>IFERROR(VLOOKUP($B64,'Analisi IN FAM'!#REF!,N$2,FALSE),0)</f>
        <v>0</v>
      </c>
      <c r="O64" s="30">
        <f>IFERROR(VLOOKUP($B64,'Analisi IN FAM'!#REF!,O$2,FALSE),0)</f>
        <v>0</v>
      </c>
      <c r="P64" s="30">
        <f>IFERROR(VLOOKUP($B64,'Analisi IN FAM'!#REF!,P$2,FALSE),0)</f>
        <v>0</v>
      </c>
      <c r="Q64" s="30">
        <f>IFERROR(VLOOKUP($B64,'Analisi IN FAM'!#REF!,Q$2,FALSE),0)</f>
        <v>0</v>
      </c>
      <c r="R64" s="30">
        <f>IFERROR(VLOOKUP($B64,'Analisi IN FAM'!#REF!,R$2,FALSE),0)</f>
        <v>0</v>
      </c>
      <c r="S64" s="30">
        <f>IFERROR(VLOOKUP($B64,'Analisi IN FAM'!#REF!,S$2,FALSE),0)</f>
        <v>0</v>
      </c>
      <c r="T64" s="30">
        <f>IFERROR(VLOOKUP($B64,'Analisi IN FAM'!#REF!,T$2,FALSE),0)</f>
        <v>0</v>
      </c>
      <c r="U64" s="30">
        <f>IFERROR(VLOOKUP($B64,'Analisi IN FAM'!#REF!,U$2,FALSE),0)</f>
        <v>0</v>
      </c>
      <c r="V64" s="30">
        <f>IFERROR(VLOOKUP($B64,'Analisi IN FAM'!#REF!,V$2,FALSE),0)</f>
        <v>0</v>
      </c>
      <c r="W64" s="1">
        <f t="shared" si="4"/>
        <v>0</v>
      </c>
      <c r="X64" s="1">
        <f t="shared" si="5"/>
        <v>0</v>
      </c>
      <c r="Y64" s="1">
        <f t="shared" si="6"/>
        <v>0</v>
      </c>
      <c r="Z64" s="1">
        <f t="shared" si="7"/>
        <v>0</v>
      </c>
      <c r="AA64" s="1">
        <f t="shared" si="8"/>
        <v>0</v>
      </c>
      <c r="AB64" s="1">
        <f t="shared" si="9"/>
        <v>0</v>
      </c>
      <c r="AC64" s="1">
        <f t="shared" si="10"/>
        <v>0</v>
      </c>
      <c r="AD64" s="1">
        <f t="shared" si="11"/>
        <v>0</v>
      </c>
      <c r="AE64" s="1">
        <f t="shared" si="12"/>
        <v>0</v>
      </c>
      <c r="AF64" s="1">
        <f t="shared" si="13"/>
        <v>0</v>
      </c>
      <c r="AG64" s="1">
        <f t="shared" si="14"/>
        <v>0</v>
      </c>
      <c r="AH64" s="1">
        <f t="shared" si="15"/>
        <v>0</v>
      </c>
      <c r="AI64" s="1">
        <f t="shared" si="16"/>
        <v>0</v>
      </c>
    </row>
    <row r="65" spans="1:35" ht="15" thickBot="1" x14ac:dyDescent="0.35">
      <c r="A65">
        <v>14</v>
      </c>
      <c r="B65">
        <v>51</v>
      </c>
      <c r="C65" t="s">
        <v>24</v>
      </c>
      <c r="D65" s="9">
        <v>38.111701887739287</v>
      </c>
      <c r="E65" s="123">
        <v>39.614131992892084</v>
      </c>
      <c r="F65" s="1">
        <f>IFERROR(-VLOOKUP(B65,Foglio1!A:B,2,FALSE),0)</f>
        <v>1486227</v>
      </c>
      <c r="G65" s="1">
        <f>IFERROR(VLOOKUP(A65,'Pivot per cartellino'!D:E,2,FALSE),0)</f>
        <v>3751759.6</v>
      </c>
      <c r="H65" s="1">
        <f t="shared" si="2"/>
        <v>1486227</v>
      </c>
      <c r="I65" s="1">
        <v>1486227</v>
      </c>
      <c r="J65" s="30">
        <f>IFERROR(VLOOKUP($B65,'Analisi IN FAM'!#REF!,J$2,FALSE),0)</f>
        <v>0</v>
      </c>
      <c r="K65" s="30">
        <f>IFERROR(VLOOKUP($B65,'Analisi IN FAM'!#REF!,K$2,FALSE),0)</f>
        <v>0</v>
      </c>
      <c r="L65" s="30">
        <f>IFERROR(VLOOKUP($B65,'Analisi IN FAM'!#REF!,L$2,FALSE),0)</f>
        <v>0</v>
      </c>
      <c r="M65" s="30">
        <f>IFERROR(VLOOKUP($B65,'Analisi IN FAM'!#REF!,M$2,FALSE),0)</f>
        <v>0</v>
      </c>
      <c r="N65" s="30">
        <f>IFERROR(VLOOKUP($B65,'Analisi IN FAM'!#REF!,N$2,FALSE),0)</f>
        <v>0</v>
      </c>
      <c r="O65" s="30">
        <f>IFERROR(VLOOKUP($B65,'Analisi IN FAM'!#REF!,O$2,FALSE),0)</f>
        <v>0</v>
      </c>
      <c r="P65" s="30">
        <f>IFERROR(VLOOKUP($B65,'Analisi IN FAM'!#REF!,P$2,FALSE),0)</f>
        <v>0</v>
      </c>
      <c r="Q65" s="30">
        <f>IFERROR(VLOOKUP($B65,'Analisi IN FAM'!#REF!,Q$2,FALSE),0)</f>
        <v>0</v>
      </c>
      <c r="R65" s="30">
        <f>IFERROR(VLOOKUP($B65,'Analisi IN FAM'!#REF!,R$2,FALSE),0)</f>
        <v>0</v>
      </c>
      <c r="S65" s="30">
        <f>IFERROR(VLOOKUP($B65,'Analisi IN FAM'!#REF!,S$2,FALSE),0)</f>
        <v>0</v>
      </c>
      <c r="T65" s="30">
        <f>IFERROR(VLOOKUP($B65,'Analisi IN FAM'!#REF!,T$2,FALSE),0)</f>
        <v>0</v>
      </c>
      <c r="U65" s="30">
        <f>IFERROR(VLOOKUP($B65,'Analisi IN FAM'!#REF!,U$2,FALSE),0)</f>
        <v>0</v>
      </c>
      <c r="V65" s="30">
        <f>IFERROR(VLOOKUP($B65,'Analisi IN FAM'!#REF!,V$2,FALSE),0)</f>
        <v>0</v>
      </c>
      <c r="W65" s="1">
        <f t="shared" si="4"/>
        <v>0</v>
      </c>
      <c r="X65" s="1">
        <f t="shared" si="5"/>
        <v>0</v>
      </c>
      <c r="Y65" s="1">
        <f t="shared" si="6"/>
        <v>0</v>
      </c>
      <c r="Z65" s="1">
        <f t="shared" si="7"/>
        <v>0</v>
      </c>
      <c r="AA65" s="1">
        <f t="shared" si="8"/>
        <v>0</v>
      </c>
      <c r="AB65" s="1">
        <f t="shared" si="9"/>
        <v>0</v>
      </c>
      <c r="AC65" s="1">
        <f t="shared" si="10"/>
        <v>0</v>
      </c>
      <c r="AD65" s="1">
        <f t="shared" si="11"/>
        <v>0</v>
      </c>
      <c r="AE65" s="1">
        <f t="shared" si="12"/>
        <v>0</v>
      </c>
      <c r="AF65" s="1">
        <f t="shared" si="13"/>
        <v>0</v>
      </c>
      <c r="AG65" s="1">
        <f t="shared" si="14"/>
        <v>0</v>
      </c>
      <c r="AH65" s="1">
        <f t="shared" si="15"/>
        <v>0</v>
      </c>
      <c r="AI65" s="1">
        <f t="shared" si="16"/>
        <v>0</v>
      </c>
    </row>
    <row r="66" spans="1:35" s="129" customFormat="1" ht="15" thickBot="1" x14ac:dyDescent="0.35">
      <c r="A66" s="129">
        <v>14</v>
      </c>
      <c r="C66" s="129" t="s">
        <v>14</v>
      </c>
      <c r="D66" s="130">
        <v>100</v>
      </c>
      <c r="E66" s="131">
        <v>103.9421753181695</v>
      </c>
      <c r="F66" s="132">
        <f>IFERROR(-VLOOKUP(B66,Foglio1!A:B,2,FALSE),0)</f>
        <v>0</v>
      </c>
      <c r="G66" s="132">
        <f>IFERROR(VLOOKUP(A66,'Pivot per cartellino'!D:E,2,FALSE),0)</f>
        <v>3751759.6</v>
      </c>
      <c r="H66" s="132"/>
      <c r="I66" s="132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2">
        <f>SUM(W54:W65)</f>
        <v>0</v>
      </c>
      <c r="X66" s="132">
        <f t="shared" ref="X66" si="53">SUM(X54:X65)</f>
        <v>0</v>
      </c>
      <c r="Y66" s="132">
        <f t="shared" ref="Y66" si="54">SUM(Y54:Y65)</f>
        <v>0</v>
      </c>
      <c r="Z66" s="132">
        <f t="shared" ref="Z66" si="55">SUM(Z54:Z65)</f>
        <v>0</v>
      </c>
      <c r="AA66" s="132">
        <f t="shared" ref="AA66" si="56">SUM(AA54:AA65)</f>
        <v>0</v>
      </c>
      <c r="AB66" s="132">
        <f t="shared" ref="AB66" si="57">SUM(AB54:AB65)</f>
        <v>0</v>
      </c>
      <c r="AC66" s="132">
        <f t="shared" ref="AC66" si="58">SUM(AC54:AC65)</f>
        <v>0</v>
      </c>
      <c r="AD66" s="132">
        <f t="shared" ref="AD66" si="59">SUM(AD54:AD65)</f>
        <v>0</v>
      </c>
      <c r="AE66" s="132">
        <f t="shared" ref="AE66" si="60">SUM(AE54:AE65)</f>
        <v>0</v>
      </c>
      <c r="AF66" s="132">
        <f t="shared" ref="AF66" si="61">SUM(AF54:AF65)</f>
        <v>0</v>
      </c>
      <c r="AG66" s="132">
        <f t="shared" ref="AG66" si="62">SUM(AG54:AG65)</f>
        <v>0</v>
      </c>
      <c r="AH66" s="132">
        <f t="shared" ref="AH66" si="63">SUM(AH54:AH65)</f>
        <v>0</v>
      </c>
      <c r="AI66" s="132">
        <f t="shared" ref="AI66" si="64">SUM(AI54:AI65)</f>
        <v>0</v>
      </c>
    </row>
    <row r="67" spans="1:35" x14ac:dyDescent="0.3">
      <c r="A67">
        <v>15</v>
      </c>
      <c r="B67">
        <v>11</v>
      </c>
      <c r="C67" t="s">
        <v>25</v>
      </c>
      <c r="D67" s="9">
        <v>0</v>
      </c>
      <c r="E67" s="123">
        <v>0</v>
      </c>
      <c r="F67" s="1">
        <f>IFERROR(-VLOOKUP(B67,Foglio1!A:B,2,FALSE),0)</f>
        <v>336220</v>
      </c>
      <c r="G67" s="1">
        <f>IFERROR(VLOOKUP(A67,'Pivot per cartellino'!D:E,2,FALSE),0)</f>
        <v>1358532.7</v>
      </c>
      <c r="H67" s="1">
        <f t="shared" ref="H67:H130" si="65">IFERROR(G67*E67/100,0)</f>
        <v>0</v>
      </c>
      <c r="I67" s="1">
        <v>0</v>
      </c>
      <c r="J67" s="30">
        <f>IFERROR(VLOOKUP($B67,'Analisi IN FAM'!#REF!,J$2,FALSE),0)</f>
        <v>0</v>
      </c>
      <c r="K67" s="30">
        <f>IFERROR(VLOOKUP($B67,'Analisi IN FAM'!#REF!,K$2,FALSE),0)</f>
        <v>0</v>
      </c>
      <c r="L67" s="30">
        <f>IFERROR(VLOOKUP($B67,'Analisi IN FAM'!#REF!,L$2,FALSE),0)</f>
        <v>0</v>
      </c>
      <c r="M67" s="30">
        <f>IFERROR(VLOOKUP($B67,'Analisi IN FAM'!#REF!,M$2,FALSE),0)</f>
        <v>0</v>
      </c>
      <c r="N67" s="30">
        <f>IFERROR(VLOOKUP($B67,'Analisi IN FAM'!#REF!,N$2,FALSE),0)</f>
        <v>0</v>
      </c>
      <c r="O67" s="30">
        <f>IFERROR(VLOOKUP($B67,'Analisi IN FAM'!#REF!,O$2,FALSE),0)</f>
        <v>0</v>
      </c>
      <c r="P67" s="30">
        <f>IFERROR(VLOOKUP($B67,'Analisi IN FAM'!#REF!,P$2,FALSE),0)</f>
        <v>0</v>
      </c>
      <c r="Q67" s="30">
        <f>IFERROR(VLOOKUP($B67,'Analisi IN FAM'!#REF!,Q$2,FALSE),0)</f>
        <v>0</v>
      </c>
      <c r="R67" s="30">
        <f>IFERROR(VLOOKUP($B67,'Analisi IN FAM'!#REF!,R$2,FALSE),0)</f>
        <v>0</v>
      </c>
      <c r="S67" s="30">
        <f>IFERROR(VLOOKUP($B67,'Analisi IN FAM'!#REF!,S$2,FALSE),0)</f>
        <v>0</v>
      </c>
      <c r="T67" s="30">
        <f>IFERROR(VLOOKUP($B67,'Analisi IN FAM'!#REF!,T$2,FALSE),0)</f>
        <v>0</v>
      </c>
      <c r="U67" s="30">
        <f>IFERROR(VLOOKUP($B67,'Analisi IN FAM'!#REF!,U$2,FALSE),0)</f>
        <v>0</v>
      </c>
      <c r="V67" s="30">
        <f>IFERROR(VLOOKUP($B67,'Analisi IN FAM'!#REF!,V$2,FALSE),0)</f>
        <v>0</v>
      </c>
      <c r="W67" s="1">
        <f t="shared" si="4"/>
        <v>0</v>
      </c>
      <c r="X67" s="1">
        <f t="shared" si="5"/>
        <v>0</v>
      </c>
      <c r="Y67" s="1">
        <f t="shared" si="6"/>
        <v>0</v>
      </c>
      <c r="Z67" s="1">
        <f t="shared" si="7"/>
        <v>0</v>
      </c>
      <c r="AA67" s="1">
        <f t="shared" si="8"/>
        <v>0</v>
      </c>
      <c r="AB67" s="1">
        <f t="shared" si="9"/>
        <v>0</v>
      </c>
      <c r="AC67" s="1">
        <f t="shared" si="10"/>
        <v>0</v>
      </c>
      <c r="AD67" s="1">
        <f t="shared" si="11"/>
        <v>0</v>
      </c>
      <c r="AE67" s="1">
        <f t="shared" si="12"/>
        <v>0</v>
      </c>
      <c r="AF67" s="1">
        <f t="shared" si="13"/>
        <v>0</v>
      </c>
      <c r="AG67" s="1">
        <f t="shared" si="14"/>
        <v>0</v>
      </c>
      <c r="AH67" s="1">
        <f t="shared" si="15"/>
        <v>0</v>
      </c>
      <c r="AI67" s="1">
        <f t="shared" si="16"/>
        <v>0</v>
      </c>
    </row>
    <row r="68" spans="1:35" x14ac:dyDescent="0.3">
      <c r="A68">
        <v>15</v>
      </c>
      <c r="B68">
        <v>15</v>
      </c>
      <c r="C68" t="s">
        <v>26</v>
      </c>
      <c r="D68" s="9">
        <v>34.354108612324879</v>
      </c>
      <c r="E68" s="123">
        <v>35.707539465189178</v>
      </c>
      <c r="F68" s="1">
        <f>IFERROR(-VLOOKUP(B68,Foglio1!A:B,2,FALSE),0)</f>
        <v>485098.60000000003</v>
      </c>
      <c r="G68" s="1">
        <f>IFERROR(VLOOKUP(A68,'Pivot per cartellino'!D:E,2,FALSE),0)</f>
        <v>1358532.7</v>
      </c>
      <c r="H68" s="1">
        <f t="shared" si="65"/>
        <v>485098.60000000009</v>
      </c>
      <c r="I68" s="1">
        <v>485098.60000000003</v>
      </c>
      <c r="J68" s="30">
        <f>IFERROR(VLOOKUP($B68,'Analisi IN FAM'!#REF!,J$2,FALSE),0)</f>
        <v>0</v>
      </c>
      <c r="K68" s="30">
        <f>IFERROR(VLOOKUP($B68,'Analisi IN FAM'!#REF!,K$2,FALSE),0)</f>
        <v>0</v>
      </c>
      <c r="L68" s="30">
        <f>IFERROR(VLOOKUP($B68,'Analisi IN FAM'!#REF!,L$2,FALSE),0)</f>
        <v>0</v>
      </c>
      <c r="M68" s="30">
        <f>IFERROR(VLOOKUP($B68,'Analisi IN FAM'!#REF!,M$2,FALSE),0)</f>
        <v>0</v>
      </c>
      <c r="N68" s="30">
        <f>IFERROR(VLOOKUP($B68,'Analisi IN FAM'!#REF!,N$2,FALSE),0)</f>
        <v>0</v>
      </c>
      <c r="O68" s="30">
        <f>IFERROR(VLOOKUP($B68,'Analisi IN FAM'!#REF!,O$2,FALSE),0)</f>
        <v>0</v>
      </c>
      <c r="P68" s="30">
        <f>IFERROR(VLOOKUP($B68,'Analisi IN FAM'!#REF!,P$2,FALSE),0)</f>
        <v>0</v>
      </c>
      <c r="Q68" s="30">
        <f>IFERROR(VLOOKUP($B68,'Analisi IN FAM'!#REF!,Q$2,FALSE),0)</f>
        <v>0</v>
      </c>
      <c r="R68" s="30">
        <f>IFERROR(VLOOKUP($B68,'Analisi IN FAM'!#REF!,R$2,FALSE),0)</f>
        <v>0</v>
      </c>
      <c r="S68" s="30">
        <f>IFERROR(VLOOKUP($B68,'Analisi IN FAM'!#REF!,S$2,FALSE),0)</f>
        <v>0</v>
      </c>
      <c r="T68" s="30">
        <f>IFERROR(VLOOKUP($B68,'Analisi IN FAM'!#REF!,T$2,FALSE),0)</f>
        <v>0</v>
      </c>
      <c r="U68" s="30">
        <f>IFERROR(VLOOKUP($B68,'Analisi IN FAM'!#REF!,U$2,FALSE),0)</f>
        <v>0</v>
      </c>
      <c r="V68" s="30">
        <f>IFERROR(VLOOKUP($B68,'Analisi IN FAM'!#REF!,V$2,FALSE),0)</f>
        <v>0</v>
      </c>
      <c r="W68" s="1">
        <f t="shared" ref="W68:W130" si="66">J68*$D68/100</f>
        <v>0</v>
      </c>
      <c r="X68" s="1">
        <f t="shared" ref="X68:X130" si="67">K68*$D68/100</f>
        <v>0</v>
      </c>
      <c r="Y68" s="1">
        <f t="shared" ref="Y68:Y130" si="68">L68*$D68/100</f>
        <v>0</v>
      </c>
      <c r="Z68" s="1">
        <f t="shared" ref="Z68:Z130" si="69">M68*$D68/100</f>
        <v>0</v>
      </c>
      <c r="AA68" s="1">
        <f t="shared" ref="AA68:AA130" si="70">N68*$D68/100</f>
        <v>0</v>
      </c>
      <c r="AB68" s="1">
        <f t="shared" ref="AB68:AB130" si="71">O68*$D68/100</f>
        <v>0</v>
      </c>
      <c r="AC68" s="1">
        <f t="shared" ref="AC68:AC130" si="72">P68*$D68/100</f>
        <v>0</v>
      </c>
      <c r="AD68" s="1">
        <f t="shared" ref="AD68:AD130" si="73">Q68*$D68/100</f>
        <v>0</v>
      </c>
      <c r="AE68" s="1">
        <f t="shared" ref="AE68:AE130" si="74">R68*$D68/100</f>
        <v>0</v>
      </c>
      <c r="AF68" s="1">
        <f t="shared" ref="AF68:AF130" si="75">S68*$D68/100</f>
        <v>0</v>
      </c>
      <c r="AG68" s="1">
        <f t="shared" ref="AG68:AG130" si="76">T68*$D68/100</f>
        <v>0</v>
      </c>
      <c r="AH68" s="1">
        <f t="shared" ref="AH68:AH130" si="77">U68*$D68/100</f>
        <v>0</v>
      </c>
      <c r="AI68" s="1">
        <f t="shared" ref="AI68:AI130" si="78">V68*$D68/100</f>
        <v>0</v>
      </c>
    </row>
    <row r="69" spans="1:35" x14ac:dyDescent="0.3">
      <c r="A69">
        <v>15</v>
      </c>
      <c r="B69">
        <v>5</v>
      </c>
      <c r="C69" t="s">
        <v>27</v>
      </c>
      <c r="D69" s="9">
        <v>4.9759778949724627</v>
      </c>
      <c r="E69" s="123">
        <v>5.1720138941079599</v>
      </c>
      <c r="F69" s="1">
        <f>IFERROR(-VLOOKUP(B69,Foglio1!A:B,2,FALSE),0)</f>
        <v>70263.5</v>
      </c>
      <c r="G69" s="1">
        <f>IFERROR(VLOOKUP(A69,'Pivot per cartellino'!D:E,2,FALSE),0)</f>
        <v>1358532.7</v>
      </c>
      <c r="H69" s="1">
        <f t="shared" si="65"/>
        <v>70263.500000000015</v>
      </c>
      <c r="I69" s="1">
        <v>70263.5</v>
      </c>
      <c r="J69" s="30">
        <f>IFERROR(VLOOKUP($B69,'Analisi IN FAM'!#REF!,J$2,FALSE),0)</f>
        <v>0</v>
      </c>
      <c r="K69" s="30">
        <f>IFERROR(VLOOKUP($B69,'Analisi IN FAM'!#REF!,K$2,FALSE),0)</f>
        <v>0</v>
      </c>
      <c r="L69" s="30">
        <f>IFERROR(VLOOKUP($B69,'Analisi IN FAM'!#REF!,L$2,FALSE),0)</f>
        <v>0</v>
      </c>
      <c r="M69" s="30">
        <f>IFERROR(VLOOKUP($B69,'Analisi IN FAM'!#REF!,M$2,FALSE),0)</f>
        <v>0</v>
      </c>
      <c r="N69" s="30">
        <f>IFERROR(VLOOKUP($B69,'Analisi IN FAM'!#REF!,N$2,FALSE),0)</f>
        <v>0</v>
      </c>
      <c r="O69" s="30">
        <f>IFERROR(VLOOKUP($B69,'Analisi IN FAM'!#REF!,O$2,FALSE),0)</f>
        <v>0</v>
      </c>
      <c r="P69" s="30">
        <f>IFERROR(VLOOKUP($B69,'Analisi IN FAM'!#REF!,P$2,FALSE),0)</f>
        <v>0</v>
      </c>
      <c r="Q69" s="30">
        <f>IFERROR(VLOOKUP($B69,'Analisi IN FAM'!#REF!,Q$2,FALSE),0)</f>
        <v>0</v>
      </c>
      <c r="R69" s="30">
        <f>IFERROR(VLOOKUP($B69,'Analisi IN FAM'!#REF!,R$2,FALSE),0)</f>
        <v>0</v>
      </c>
      <c r="S69" s="30">
        <f>IFERROR(VLOOKUP($B69,'Analisi IN FAM'!#REF!,S$2,FALSE),0)</f>
        <v>0</v>
      </c>
      <c r="T69" s="30">
        <f>IFERROR(VLOOKUP($B69,'Analisi IN FAM'!#REF!,T$2,FALSE),0)</f>
        <v>0</v>
      </c>
      <c r="U69" s="30">
        <f>IFERROR(VLOOKUP($B69,'Analisi IN FAM'!#REF!,U$2,FALSE),0)</f>
        <v>0</v>
      </c>
      <c r="V69" s="30">
        <f>IFERROR(VLOOKUP($B69,'Analisi IN FAM'!#REF!,V$2,FALSE),0)</f>
        <v>0</v>
      </c>
      <c r="W69" s="1">
        <f t="shared" si="66"/>
        <v>0</v>
      </c>
      <c r="X69" s="1">
        <f t="shared" si="67"/>
        <v>0</v>
      </c>
      <c r="Y69" s="1">
        <f t="shared" si="68"/>
        <v>0</v>
      </c>
      <c r="Z69" s="1">
        <f t="shared" si="69"/>
        <v>0</v>
      </c>
      <c r="AA69" s="1">
        <f t="shared" si="70"/>
        <v>0</v>
      </c>
      <c r="AB69" s="1">
        <f t="shared" si="71"/>
        <v>0</v>
      </c>
      <c r="AC69" s="1">
        <f t="shared" si="72"/>
        <v>0</v>
      </c>
      <c r="AD69" s="1">
        <f t="shared" si="73"/>
        <v>0</v>
      </c>
      <c r="AE69" s="1">
        <f t="shared" si="74"/>
        <v>0</v>
      </c>
      <c r="AF69" s="1">
        <f t="shared" si="75"/>
        <v>0</v>
      </c>
      <c r="AG69" s="1">
        <f t="shared" si="76"/>
        <v>0</v>
      </c>
      <c r="AH69" s="1">
        <f t="shared" si="77"/>
        <v>0</v>
      </c>
      <c r="AI69" s="1">
        <f t="shared" si="78"/>
        <v>0</v>
      </c>
    </row>
    <row r="70" spans="1:35" x14ac:dyDescent="0.3">
      <c r="A70">
        <v>15</v>
      </c>
      <c r="B70">
        <v>52</v>
      </c>
      <c r="C70" t="s">
        <v>28</v>
      </c>
      <c r="D70" s="9">
        <v>0</v>
      </c>
      <c r="E70" s="123">
        <v>0</v>
      </c>
      <c r="F70" s="1">
        <f>IFERROR(-VLOOKUP(B70,Foglio1!A:B,2,FALSE),0)</f>
        <v>57882</v>
      </c>
      <c r="G70" s="1">
        <f>IFERROR(VLOOKUP(A70,'Pivot per cartellino'!D:E,2,FALSE),0)</f>
        <v>1358532.7</v>
      </c>
      <c r="H70" s="1">
        <f t="shared" si="65"/>
        <v>0</v>
      </c>
      <c r="I70" s="1">
        <v>0</v>
      </c>
      <c r="J70" s="30">
        <f>IFERROR(VLOOKUP($B70,'Analisi IN FAM'!#REF!,J$2,FALSE),0)</f>
        <v>0</v>
      </c>
      <c r="K70" s="30">
        <f>IFERROR(VLOOKUP($B70,'Analisi IN FAM'!#REF!,K$2,FALSE),0)</f>
        <v>0</v>
      </c>
      <c r="L70" s="30">
        <f>IFERROR(VLOOKUP($B70,'Analisi IN FAM'!#REF!,L$2,FALSE),0)</f>
        <v>0</v>
      </c>
      <c r="M70" s="30">
        <f>IFERROR(VLOOKUP($B70,'Analisi IN FAM'!#REF!,M$2,FALSE),0)</f>
        <v>0</v>
      </c>
      <c r="N70" s="30">
        <f>IFERROR(VLOOKUP($B70,'Analisi IN FAM'!#REF!,N$2,FALSE),0)</f>
        <v>0</v>
      </c>
      <c r="O70" s="30">
        <f>IFERROR(VLOOKUP($B70,'Analisi IN FAM'!#REF!,O$2,FALSE),0)</f>
        <v>0</v>
      </c>
      <c r="P70" s="30">
        <f>IFERROR(VLOOKUP($B70,'Analisi IN FAM'!#REF!,P$2,FALSE),0)</f>
        <v>0</v>
      </c>
      <c r="Q70" s="30">
        <f>IFERROR(VLOOKUP($B70,'Analisi IN FAM'!#REF!,Q$2,FALSE),0)</f>
        <v>0</v>
      </c>
      <c r="R70" s="30">
        <f>IFERROR(VLOOKUP($B70,'Analisi IN FAM'!#REF!,R$2,FALSE),0)</f>
        <v>0</v>
      </c>
      <c r="S70" s="30">
        <f>IFERROR(VLOOKUP($B70,'Analisi IN FAM'!#REF!,S$2,FALSE),0)</f>
        <v>0</v>
      </c>
      <c r="T70" s="30">
        <f>IFERROR(VLOOKUP($B70,'Analisi IN FAM'!#REF!,T$2,FALSE),0)</f>
        <v>0</v>
      </c>
      <c r="U70" s="30">
        <f>IFERROR(VLOOKUP($B70,'Analisi IN FAM'!#REF!,U$2,FALSE),0)</f>
        <v>0</v>
      </c>
      <c r="V70" s="30">
        <f>IFERROR(VLOOKUP($B70,'Analisi IN FAM'!#REF!,V$2,FALSE),0)</f>
        <v>0</v>
      </c>
      <c r="W70" s="1">
        <f t="shared" si="66"/>
        <v>0</v>
      </c>
      <c r="X70" s="1">
        <f t="shared" si="67"/>
        <v>0</v>
      </c>
      <c r="Y70" s="1">
        <f t="shared" si="68"/>
        <v>0</v>
      </c>
      <c r="Z70" s="1">
        <f t="shared" si="69"/>
        <v>0</v>
      </c>
      <c r="AA70" s="1">
        <f t="shared" si="70"/>
        <v>0</v>
      </c>
      <c r="AB70" s="1">
        <f t="shared" si="71"/>
        <v>0</v>
      </c>
      <c r="AC70" s="1">
        <f t="shared" si="72"/>
        <v>0</v>
      </c>
      <c r="AD70" s="1">
        <f t="shared" si="73"/>
        <v>0</v>
      </c>
      <c r="AE70" s="1">
        <f t="shared" si="74"/>
        <v>0</v>
      </c>
      <c r="AF70" s="1">
        <f t="shared" si="75"/>
        <v>0</v>
      </c>
      <c r="AG70" s="1">
        <f t="shared" si="76"/>
        <v>0</v>
      </c>
      <c r="AH70" s="1">
        <f t="shared" si="77"/>
        <v>0</v>
      </c>
      <c r="AI70" s="1">
        <f t="shared" si="78"/>
        <v>0</v>
      </c>
    </row>
    <row r="71" spans="1:35" x14ac:dyDescent="0.3">
      <c r="A71">
        <v>15</v>
      </c>
      <c r="B71">
        <v>41</v>
      </c>
      <c r="C71" t="s">
        <v>12</v>
      </c>
      <c r="D71" s="9">
        <v>34.780596291855673</v>
      </c>
      <c r="E71" s="123">
        <v>36.150829256815413</v>
      </c>
      <c r="F71" s="1">
        <f>IFERROR(-VLOOKUP(B71,Foglio1!A:B,2,FALSE),0)</f>
        <v>5173973</v>
      </c>
      <c r="G71" s="1">
        <f>IFERROR(VLOOKUP(A71,'Pivot per cartellino'!D:E,2,FALSE),0)</f>
        <v>1358532.7</v>
      </c>
      <c r="H71" s="1">
        <f t="shared" si="65"/>
        <v>491120.83677500434</v>
      </c>
      <c r="I71" s="1">
        <v>491120.83677500434</v>
      </c>
      <c r="J71" s="30">
        <f>IFERROR(VLOOKUP($B71,'Analisi IN FAM'!#REF!,J$2,FALSE),0)</f>
        <v>0</v>
      </c>
      <c r="K71" s="30">
        <f>IFERROR(VLOOKUP($B71,'Analisi IN FAM'!#REF!,K$2,FALSE),0)</f>
        <v>0</v>
      </c>
      <c r="L71" s="30">
        <f>IFERROR(VLOOKUP($B71,'Analisi IN FAM'!#REF!,L$2,FALSE),0)</f>
        <v>0</v>
      </c>
      <c r="M71" s="30">
        <f>IFERROR(VLOOKUP($B71,'Analisi IN FAM'!#REF!,M$2,FALSE),0)</f>
        <v>0</v>
      </c>
      <c r="N71" s="30">
        <f>IFERROR(VLOOKUP($B71,'Analisi IN FAM'!#REF!,N$2,FALSE),0)</f>
        <v>0</v>
      </c>
      <c r="O71" s="30">
        <f>IFERROR(VLOOKUP($B71,'Analisi IN FAM'!#REF!,O$2,FALSE),0)</f>
        <v>0</v>
      </c>
      <c r="P71" s="30">
        <f>IFERROR(VLOOKUP($B71,'Analisi IN FAM'!#REF!,P$2,FALSE),0)</f>
        <v>0</v>
      </c>
      <c r="Q71" s="30">
        <f>IFERROR(VLOOKUP($B71,'Analisi IN FAM'!#REF!,Q$2,FALSE),0)</f>
        <v>0</v>
      </c>
      <c r="R71" s="30">
        <f>IFERROR(VLOOKUP($B71,'Analisi IN FAM'!#REF!,R$2,FALSE),0)</f>
        <v>0</v>
      </c>
      <c r="S71" s="30">
        <f>IFERROR(VLOOKUP($B71,'Analisi IN FAM'!#REF!,S$2,FALSE),0)</f>
        <v>0</v>
      </c>
      <c r="T71" s="30">
        <f>IFERROR(VLOOKUP($B71,'Analisi IN FAM'!#REF!,T$2,FALSE),0)</f>
        <v>0</v>
      </c>
      <c r="U71" s="30">
        <f>IFERROR(VLOOKUP($B71,'Analisi IN FAM'!#REF!,U$2,FALSE),0)</f>
        <v>0</v>
      </c>
      <c r="V71" s="30">
        <f>IFERROR(VLOOKUP($B71,'Analisi IN FAM'!#REF!,V$2,FALSE),0)</f>
        <v>0</v>
      </c>
      <c r="W71" s="1">
        <f t="shared" si="66"/>
        <v>0</v>
      </c>
      <c r="X71" s="1">
        <f t="shared" si="67"/>
        <v>0</v>
      </c>
      <c r="Y71" s="1">
        <f t="shared" si="68"/>
        <v>0</v>
      </c>
      <c r="Z71" s="1">
        <f t="shared" si="69"/>
        <v>0</v>
      </c>
      <c r="AA71" s="1">
        <f t="shared" si="70"/>
        <v>0</v>
      </c>
      <c r="AB71" s="1">
        <f t="shared" si="71"/>
        <v>0</v>
      </c>
      <c r="AC71" s="1">
        <f t="shared" si="72"/>
        <v>0</v>
      </c>
      <c r="AD71" s="1">
        <f t="shared" si="73"/>
        <v>0</v>
      </c>
      <c r="AE71" s="1">
        <f t="shared" si="74"/>
        <v>0</v>
      </c>
      <c r="AF71" s="1">
        <f t="shared" si="75"/>
        <v>0</v>
      </c>
      <c r="AG71" s="1">
        <f t="shared" si="76"/>
        <v>0</v>
      </c>
      <c r="AH71" s="1">
        <f t="shared" si="77"/>
        <v>0</v>
      </c>
      <c r="AI71" s="1">
        <f t="shared" si="78"/>
        <v>0</v>
      </c>
    </row>
    <row r="72" spans="1:35" x14ac:dyDescent="0.3">
      <c r="A72">
        <v>15</v>
      </c>
      <c r="B72">
        <v>35</v>
      </c>
      <c r="C72" t="s">
        <v>9</v>
      </c>
      <c r="D72" s="9">
        <v>0.76122324473564895</v>
      </c>
      <c r="E72" s="123">
        <v>0.79121275885662024</v>
      </c>
      <c r="F72" s="1">
        <f>IFERROR(-VLOOKUP(B72,Foglio1!A:B,2,FALSE),0)</f>
        <v>383755</v>
      </c>
      <c r="G72" s="1">
        <f>IFERROR(VLOOKUP(A72,'Pivot per cartellino'!D:E,2,FALSE),0)</f>
        <v>1358532.7</v>
      </c>
      <c r="H72" s="1">
        <f t="shared" si="65"/>
        <v>10748.884055639332</v>
      </c>
      <c r="I72" s="1">
        <v>10748.884055639332</v>
      </c>
      <c r="J72" s="30">
        <f>IFERROR(VLOOKUP($B72,'Analisi IN FAM'!#REF!,J$2,FALSE),0)</f>
        <v>0</v>
      </c>
      <c r="K72" s="30">
        <f>IFERROR(VLOOKUP($B72,'Analisi IN FAM'!#REF!,K$2,FALSE),0)</f>
        <v>0</v>
      </c>
      <c r="L72" s="30">
        <f>IFERROR(VLOOKUP($B72,'Analisi IN FAM'!#REF!,L$2,FALSE),0)</f>
        <v>0</v>
      </c>
      <c r="M72" s="30">
        <f>IFERROR(VLOOKUP($B72,'Analisi IN FAM'!#REF!,M$2,FALSE),0)</f>
        <v>0</v>
      </c>
      <c r="N72" s="30">
        <f>IFERROR(VLOOKUP($B72,'Analisi IN FAM'!#REF!,N$2,FALSE),0)</f>
        <v>0</v>
      </c>
      <c r="O72" s="30">
        <f>IFERROR(VLOOKUP($B72,'Analisi IN FAM'!#REF!,O$2,FALSE),0)</f>
        <v>0</v>
      </c>
      <c r="P72" s="30">
        <f>IFERROR(VLOOKUP($B72,'Analisi IN FAM'!#REF!,P$2,FALSE),0)</f>
        <v>0</v>
      </c>
      <c r="Q72" s="30">
        <f>IFERROR(VLOOKUP($B72,'Analisi IN FAM'!#REF!,Q$2,FALSE),0)</f>
        <v>0</v>
      </c>
      <c r="R72" s="30">
        <f>IFERROR(VLOOKUP($B72,'Analisi IN FAM'!#REF!,R$2,FALSE),0)</f>
        <v>0</v>
      </c>
      <c r="S72" s="30">
        <f>IFERROR(VLOOKUP($B72,'Analisi IN FAM'!#REF!,S$2,FALSE),0)</f>
        <v>0</v>
      </c>
      <c r="T72" s="30">
        <f>IFERROR(VLOOKUP($B72,'Analisi IN FAM'!#REF!,T$2,FALSE),0)</f>
        <v>0</v>
      </c>
      <c r="U72" s="30">
        <f>IFERROR(VLOOKUP($B72,'Analisi IN FAM'!#REF!,U$2,FALSE),0)</f>
        <v>0</v>
      </c>
      <c r="V72" s="30">
        <f>IFERROR(VLOOKUP($B72,'Analisi IN FAM'!#REF!,V$2,FALSE),0)</f>
        <v>0</v>
      </c>
      <c r="W72" s="1">
        <f t="shared" si="66"/>
        <v>0</v>
      </c>
      <c r="X72" s="1">
        <f t="shared" si="67"/>
        <v>0</v>
      </c>
      <c r="Y72" s="1">
        <f t="shared" si="68"/>
        <v>0</v>
      </c>
      <c r="Z72" s="1">
        <f t="shared" si="69"/>
        <v>0</v>
      </c>
      <c r="AA72" s="1">
        <f t="shared" si="70"/>
        <v>0</v>
      </c>
      <c r="AB72" s="1">
        <f t="shared" si="71"/>
        <v>0</v>
      </c>
      <c r="AC72" s="1">
        <f t="shared" si="72"/>
        <v>0</v>
      </c>
      <c r="AD72" s="1">
        <f t="shared" si="73"/>
        <v>0</v>
      </c>
      <c r="AE72" s="1">
        <f t="shared" si="74"/>
        <v>0</v>
      </c>
      <c r="AF72" s="1">
        <f t="shared" si="75"/>
        <v>0</v>
      </c>
      <c r="AG72" s="1">
        <f t="shared" si="76"/>
        <v>0</v>
      </c>
      <c r="AH72" s="1">
        <f t="shared" si="77"/>
        <v>0</v>
      </c>
      <c r="AI72" s="1">
        <f t="shared" si="78"/>
        <v>0</v>
      </c>
    </row>
    <row r="73" spans="1:35" x14ac:dyDescent="0.3">
      <c r="A73">
        <v>15</v>
      </c>
      <c r="B73">
        <v>31</v>
      </c>
      <c r="C73" t="s">
        <v>8</v>
      </c>
      <c r="D73" s="9">
        <v>18.135839907037653</v>
      </c>
      <c r="E73" s="123">
        <v>18.850328108428105</v>
      </c>
      <c r="F73" s="1">
        <f>IFERROR(-VLOOKUP(B73,Foglio1!A:B,2,FALSE),0)</f>
        <v>11754277</v>
      </c>
      <c r="G73" s="1">
        <f>IFERROR(VLOOKUP(A73,'Pivot per cartellino'!D:E,2,FALSE),0)</f>
        <v>1358532.7</v>
      </c>
      <c r="H73" s="1">
        <f t="shared" si="65"/>
        <v>256087.87141028725</v>
      </c>
      <c r="I73" s="1">
        <v>256087.87141028725</v>
      </c>
      <c r="J73" s="30">
        <f>IFERROR(VLOOKUP($B73,'Analisi IN FAM'!#REF!,J$2,FALSE),0)</f>
        <v>0</v>
      </c>
      <c r="K73" s="30">
        <f>IFERROR(VLOOKUP($B73,'Analisi IN FAM'!#REF!,K$2,FALSE),0)</f>
        <v>0</v>
      </c>
      <c r="L73" s="30">
        <f>IFERROR(VLOOKUP($B73,'Analisi IN FAM'!#REF!,L$2,FALSE),0)</f>
        <v>0</v>
      </c>
      <c r="M73" s="30">
        <f>IFERROR(VLOOKUP($B73,'Analisi IN FAM'!#REF!,M$2,FALSE),0)</f>
        <v>0</v>
      </c>
      <c r="N73" s="30">
        <f>IFERROR(VLOOKUP($B73,'Analisi IN FAM'!#REF!,N$2,FALSE),0)</f>
        <v>0</v>
      </c>
      <c r="O73" s="30">
        <f>IFERROR(VLOOKUP($B73,'Analisi IN FAM'!#REF!,O$2,FALSE),0)</f>
        <v>0</v>
      </c>
      <c r="P73" s="30">
        <f>IFERROR(VLOOKUP($B73,'Analisi IN FAM'!#REF!,P$2,FALSE),0)</f>
        <v>0</v>
      </c>
      <c r="Q73" s="30">
        <f>IFERROR(VLOOKUP($B73,'Analisi IN FAM'!#REF!,Q$2,FALSE),0)</f>
        <v>0</v>
      </c>
      <c r="R73" s="30">
        <f>IFERROR(VLOOKUP($B73,'Analisi IN FAM'!#REF!,R$2,FALSE),0)</f>
        <v>0</v>
      </c>
      <c r="S73" s="30">
        <f>IFERROR(VLOOKUP($B73,'Analisi IN FAM'!#REF!,S$2,FALSE),0)</f>
        <v>0</v>
      </c>
      <c r="T73" s="30">
        <f>IFERROR(VLOOKUP($B73,'Analisi IN FAM'!#REF!,T$2,FALSE),0)</f>
        <v>0</v>
      </c>
      <c r="U73" s="30">
        <f>IFERROR(VLOOKUP($B73,'Analisi IN FAM'!#REF!,U$2,FALSE),0)</f>
        <v>0</v>
      </c>
      <c r="V73" s="30">
        <f>IFERROR(VLOOKUP($B73,'Analisi IN FAM'!#REF!,V$2,FALSE),0)</f>
        <v>0</v>
      </c>
      <c r="W73" s="1">
        <f t="shared" si="66"/>
        <v>0</v>
      </c>
      <c r="X73" s="1">
        <f t="shared" si="67"/>
        <v>0</v>
      </c>
      <c r="Y73" s="1">
        <f t="shared" si="68"/>
        <v>0</v>
      </c>
      <c r="Z73" s="1">
        <f t="shared" si="69"/>
        <v>0</v>
      </c>
      <c r="AA73" s="1">
        <f t="shared" si="70"/>
        <v>0</v>
      </c>
      <c r="AB73" s="1">
        <f t="shared" si="71"/>
        <v>0</v>
      </c>
      <c r="AC73" s="1">
        <f t="shared" si="72"/>
        <v>0</v>
      </c>
      <c r="AD73" s="1">
        <f t="shared" si="73"/>
        <v>0</v>
      </c>
      <c r="AE73" s="1">
        <f t="shared" si="74"/>
        <v>0</v>
      </c>
      <c r="AF73" s="1">
        <f t="shared" si="75"/>
        <v>0</v>
      </c>
      <c r="AG73" s="1">
        <f t="shared" si="76"/>
        <v>0</v>
      </c>
      <c r="AH73" s="1">
        <f t="shared" si="77"/>
        <v>0</v>
      </c>
      <c r="AI73" s="1">
        <f t="shared" si="78"/>
        <v>0</v>
      </c>
    </row>
    <row r="74" spans="1:35" x14ac:dyDescent="0.3">
      <c r="A74">
        <v>15</v>
      </c>
      <c r="B74">
        <v>63</v>
      </c>
      <c r="C74" t="s">
        <v>29</v>
      </c>
      <c r="D74" s="9">
        <v>0</v>
      </c>
      <c r="E74" s="123">
        <v>0</v>
      </c>
      <c r="F74" s="1">
        <f>IFERROR(-VLOOKUP(B74,Foglio1!A:B,2,FALSE),0)</f>
        <v>0</v>
      </c>
      <c r="G74" s="1">
        <f>IFERROR(VLOOKUP(A74,'Pivot per cartellino'!D:E,2,FALSE),0)</f>
        <v>1358532.7</v>
      </c>
      <c r="H74" s="1">
        <f t="shared" si="65"/>
        <v>0</v>
      </c>
      <c r="I74" s="1">
        <v>0</v>
      </c>
      <c r="J74" s="30">
        <f>IFERROR(VLOOKUP($B74,'Analisi IN FAM'!#REF!,J$2,FALSE),0)</f>
        <v>0</v>
      </c>
      <c r="K74" s="30">
        <f>IFERROR(VLOOKUP($B74,'Analisi IN FAM'!#REF!,K$2,FALSE),0)</f>
        <v>0</v>
      </c>
      <c r="L74" s="30">
        <f>IFERROR(VLOOKUP($B74,'Analisi IN FAM'!#REF!,L$2,FALSE),0)</f>
        <v>0</v>
      </c>
      <c r="M74" s="30">
        <f>IFERROR(VLOOKUP($B74,'Analisi IN FAM'!#REF!,M$2,FALSE),0)</f>
        <v>0</v>
      </c>
      <c r="N74" s="30">
        <f>IFERROR(VLOOKUP($B74,'Analisi IN FAM'!#REF!,N$2,FALSE),0)</f>
        <v>0</v>
      </c>
      <c r="O74" s="30">
        <f>IFERROR(VLOOKUP($B74,'Analisi IN FAM'!#REF!,O$2,FALSE),0)</f>
        <v>0</v>
      </c>
      <c r="P74" s="30">
        <f>IFERROR(VLOOKUP($B74,'Analisi IN FAM'!#REF!,P$2,FALSE),0)</f>
        <v>0</v>
      </c>
      <c r="Q74" s="30">
        <f>IFERROR(VLOOKUP($B74,'Analisi IN FAM'!#REF!,Q$2,FALSE),0)</f>
        <v>0</v>
      </c>
      <c r="R74" s="30">
        <f>IFERROR(VLOOKUP($B74,'Analisi IN FAM'!#REF!,R$2,FALSE),0)</f>
        <v>0</v>
      </c>
      <c r="S74" s="30">
        <f>IFERROR(VLOOKUP($B74,'Analisi IN FAM'!#REF!,S$2,FALSE),0)</f>
        <v>0</v>
      </c>
      <c r="T74" s="30">
        <f>IFERROR(VLOOKUP($B74,'Analisi IN FAM'!#REF!,T$2,FALSE),0)</f>
        <v>0</v>
      </c>
      <c r="U74" s="30">
        <f>IFERROR(VLOOKUP($B74,'Analisi IN FAM'!#REF!,U$2,FALSE),0)</f>
        <v>0</v>
      </c>
      <c r="V74" s="30">
        <f>IFERROR(VLOOKUP($B74,'Analisi IN FAM'!#REF!,V$2,FALSE),0)</f>
        <v>0</v>
      </c>
      <c r="W74" s="1">
        <f t="shared" si="66"/>
        <v>0</v>
      </c>
      <c r="X74" s="1">
        <f t="shared" si="67"/>
        <v>0</v>
      </c>
      <c r="Y74" s="1">
        <f t="shared" si="68"/>
        <v>0</v>
      </c>
      <c r="Z74" s="1">
        <f t="shared" si="69"/>
        <v>0</v>
      </c>
      <c r="AA74" s="1">
        <f t="shared" si="70"/>
        <v>0</v>
      </c>
      <c r="AB74" s="1">
        <f t="shared" si="71"/>
        <v>0</v>
      </c>
      <c r="AC74" s="1">
        <f t="shared" si="72"/>
        <v>0</v>
      </c>
      <c r="AD74" s="1">
        <f t="shared" si="73"/>
        <v>0</v>
      </c>
      <c r="AE74" s="1">
        <f t="shared" si="74"/>
        <v>0</v>
      </c>
      <c r="AF74" s="1">
        <f t="shared" si="75"/>
        <v>0</v>
      </c>
      <c r="AG74" s="1">
        <f t="shared" si="76"/>
        <v>0</v>
      </c>
      <c r="AH74" s="1">
        <f t="shared" si="77"/>
        <v>0</v>
      </c>
      <c r="AI74" s="1">
        <f t="shared" si="78"/>
        <v>0</v>
      </c>
    </row>
    <row r="75" spans="1:35" x14ac:dyDescent="0.3">
      <c r="A75">
        <v>15</v>
      </c>
      <c r="B75">
        <v>13</v>
      </c>
      <c r="C75" t="s">
        <v>17</v>
      </c>
      <c r="D75" s="9">
        <v>6.1320468999860491</v>
      </c>
      <c r="E75" s="123">
        <v>6.3736279451910622</v>
      </c>
      <c r="F75" s="1">
        <f>IFERROR(-VLOOKUP(B75,Foglio1!A:B,2,FALSE),0)</f>
        <v>2394889</v>
      </c>
      <c r="G75" s="1">
        <f>IFERROR(VLOOKUP(A75,'Pivot per cartellino'!D:E,2,FALSE),0)</f>
        <v>1358532.7</v>
      </c>
      <c r="H75" s="1">
        <f t="shared" si="65"/>
        <v>86587.819811758658</v>
      </c>
      <c r="I75" s="1">
        <v>86587.819811758658</v>
      </c>
      <c r="J75" s="30">
        <f>IFERROR(VLOOKUP($B75,'Analisi IN FAM'!#REF!,J$2,FALSE),0)</f>
        <v>0</v>
      </c>
      <c r="K75" s="30">
        <f>IFERROR(VLOOKUP($B75,'Analisi IN FAM'!#REF!,K$2,FALSE),0)</f>
        <v>0</v>
      </c>
      <c r="L75" s="30">
        <f>IFERROR(VLOOKUP($B75,'Analisi IN FAM'!#REF!,L$2,FALSE),0)</f>
        <v>0</v>
      </c>
      <c r="M75" s="30">
        <f>IFERROR(VLOOKUP($B75,'Analisi IN FAM'!#REF!,M$2,FALSE),0)</f>
        <v>0</v>
      </c>
      <c r="N75" s="30">
        <f>IFERROR(VLOOKUP($B75,'Analisi IN FAM'!#REF!,N$2,FALSE),0)</f>
        <v>0</v>
      </c>
      <c r="O75" s="30">
        <f>IFERROR(VLOOKUP($B75,'Analisi IN FAM'!#REF!,O$2,FALSE),0)</f>
        <v>0</v>
      </c>
      <c r="P75" s="30">
        <f>IFERROR(VLOOKUP($B75,'Analisi IN FAM'!#REF!,P$2,FALSE),0)</f>
        <v>0</v>
      </c>
      <c r="Q75" s="30">
        <f>IFERROR(VLOOKUP($B75,'Analisi IN FAM'!#REF!,Q$2,FALSE),0)</f>
        <v>0</v>
      </c>
      <c r="R75" s="30">
        <f>IFERROR(VLOOKUP($B75,'Analisi IN FAM'!#REF!,R$2,FALSE),0)</f>
        <v>0</v>
      </c>
      <c r="S75" s="30">
        <f>IFERROR(VLOOKUP($B75,'Analisi IN FAM'!#REF!,S$2,FALSE),0)</f>
        <v>0</v>
      </c>
      <c r="T75" s="30">
        <f>IFERROR(VLOOKUP($B75,'Analisi IN FAM'!#REF!,T$2,FALSE),0)</f>
        <v>0</v>
      </c>
      <c r="U75" s="30">
        <f>IFERROR(VLOOKUP($B75,'Analisi IN FAM'!#REF!,U$2,FALSE),0)</f>
        <v>0</v>
      </c>
      <c r="V75" s="30">
        <f>IFERROR(VLOOKUP($B75,'Analisi IN FAM'!#REF!,V$2,FALSE),0)</f>
        <v>0</v>
      </c>
      <c r="W75" s="1">
        <f t="shared" si="66"/>
        <v>0</v>
      </c>
      <c r="X75" s="1">
        <f t="shared" si="67"/>
        <v>0</v>
      </c>
      <c r="Y75" s="1">
        <f t="shared" si="68"/>
        <v>0</v>
      </c>
      <c r="Z75" s="1">
        <f t="shared" si="69"/>
        <v>0</v>
      </c>
      <c r="AA75" s="1">
        <f t="shared" si="70"/>
        <v>0</v>
      </c>
      <c r="AB75" s="1">
        <f t="shared" si="71"/>
        <v>0</v>
      </c>
      <c r="AC75" s="1">
        <f t="shared" si="72"/>
        <v>0</v>
      </c>
      <c r="AD75" s="1">
        <f t="shared" si="73"/>
        <v>0</v>
      </c>
      <c r="AE75" s="1">
        <f t="shared" si="74"/>
        <v>0</v>
      </c>
      <c r="AF75" s="1">
        <f t="shared" si="75"/>
        <v>0</v>
      </c>
      <c r="AG75" s="1">
        <f t="shared" si="76"/>
        <v>0</v>
      </c>
      <c r="AH75" s="1">
        <f t="shared" si="77"/>
        <v>0</v>
      </c>
      <c r="AI75" s="1">
        <f t="shared" si="78"/>
        <v>0</v>
      </c>
    </row>
    <row r="76" spans="1:35" x14ac:dyDescent="0.3">
      <c r="A76">
        <v>15</v>
      </c>
      <c r="B76">
        <v>61</v>
      </c>
      <c r="C76" t="s">
        <v>18</v>
      </c>
      <c r="D76" s="9">
        <v>0.15975153536752479</v>
      </c>
      <c r="E76" s="123">
        <v>0.16604518307059113</v>
      </c>
      <c r="F76" s="1">
        <f>IFERROR(-VLOOKUP(B76,Foglio1!A:B,2,FALSE),0)</f>
        <v>24327</v>
      </c>
      <c r="G76" s="1">
        <f>IFERROR(VLOOKUP(A76,'Pivot per cartellino'!D:E,2,FALSE),0)</f>
        <v>1358532.7</v>
      </c>
      <c r="H76" s="1">
        <f t="shared" si="65"/>
        <v>2255.7781087888447</v>
      </c>
      <c r="I76" s="1">
        <v>2255.7781087888443</v>
      </c>
      <c r="J76" s="30">
        <f>IFERROR(VLOOKUP($B76,'Analisi IN FAM'!#REF!,J$2,FALSE),0)</f>
        <v>0</v>
      </c>
      <c r="K76" s="30">
        <f>IFERROR(VLOOKUP($B76,'Analisi IN FAM'!#REF!,K$2,FALSE),0)</f>
        <v>0</v>
      </c>
      <c r="L76" s="30">
        <f>IFERROR(VLOOKUP($B76,'Analisi IN FAM'!#REF!,L$2,FALSE),0)</f>
        <v>0</v>
      </c>
      <c r="M76" s="30">
        <f>IFERROR(VLOOKUP($B76,'Analisi IN FAM'!#REF!,M$2,FALSE),0)</f>
        <v>0</v>
      </c>
      <c r="N76" s="30">
        <f>IFERROR(VLOOKUP($B76,'Analisi IN FAM'!#REF!,N$2,FALSE),0)</f>
        <v>0</v>
      </c>
      <c r="O76" s="30">
        <f>IFERROR(VLOOKUP($B76,'Analisi IN FAM'!#REF!,O$2,FALSE),0)</f>
        <v>0</v>
      </c>
      <c r="P76" s="30">
        <f>IFERROR(VLOOKUP($B76,'Analisi IN FAM'!#REF!,P$2,FALSE),0)</f>
        <v>0</v>
      </c>
      <c r="Q76" s="30">
        <f>IFERROR(VLOOKUP($B76,'Analisi IN FAM'!#REF!,Q$2,FALSE),0)</f>
        <v>0</v>
      </c>
      <c r="R76" s="30">
        <f>IFERROR(VLOOKUP($B76,'Analisi IN FAM'!#REF!,R$2,FALSE),0)</f>
        <v>0</v>
      </c>
      <c r="S76" s="30">
        <f>IFERROR(VLOOKUP($B76,'Analisi IN FAM'!#REF!,S$2,FALSE),0)</f>
        <v>0</v>
      </c>
      <c r="T76" s="30">
        <f>IFERROR(VLOOKUP($B76,'Analisi IN FAM'!#REF!,T$2,FALSE),0)</f>
        <v>0</v>
      </c>
      <c r="U76" s="30">
        <f>IFERROR(VLOOKUP($B76,'Analisi IN FAM'!#REF!,U$2,FALSE),0)</f>
        <v>0</v>
      </c>
      <c r="V76" s="30">
        <f>IFERROR(VLOOKUP($B76,'Analisi IN FAM'!#REF!,V$2,FALSE),0)</f>
        <v>0</v>
      </c>
      <c r="W76" s="1">
        <f t="shared" si="66"/>
        <v>0</v>
      </c>
      <c r="X76" s="1">
        <f t="shared" si="67"/>
        <v>0</v>
      </c>
      <c r="Y76" s="1">
        <f t="shared" si="68"/>
        <v>0</v>
      </c>
      <c r="Z76" s="1">
        <f t="shared" si="69"/>
        <v>0</v>
      </c>
      <c r="AA76" s="1">
        <f t="shared" si="70"/>
        <v>0</v>
      </c>
      <c r="AB76" s="1">
        <f t="shared" si="71"/>
        <v>0</v>
      </c>
      <c r="AC76" s="1">
        <f t="shared" si="72"/>
        <v>0</v>
      </c>
      <c r="AD76" s="1">
        <f t="shared" si="73"/>
        <v>0</v>
      </c>
      <c r="AE76" s="1">
        <f t="shared" si="74"/>
        <v>0</v>
      </c>
      <c r="AF76" s="1">
        <f t="shared" si="75"/>
        <v>0</v>
      </c>
      <c r="AG76" s="1">
        <f t="shared" si="76"/>
        <v>0</v>
      </c>
      <c r="AH76" s="1">
        <f t="shared" si="77"/>
        <v>0</v>
      </c>
      <c r="AI76" s="1">
        <f t="shared" si="78"/>
        <v>0</v>
      </c>
    </row>
    <row r="77" spans="1:35" x14ac:dyDescent="0.3">
      <c r="A77">
        <v>15</v>
      </c>
      <c r="B77">
        <v>71</v>
      </c>
      <c r="C77" t="s">
        <v>23</v>
      </c>
      <c r="D77" s="9">
        <v>0.10256673873851495</v>
      </c>
      <c r="E77" s="123">
        <v>0.10660750691133768</v>
      </c>
      <c r="F77" s="1">
        <f>IFERROR(-VLOOKUP(B77,Foglio1!A:B,2,FALSE),0)</f>
        <v>6395.5</v>
      </c>
      <c r="G77" s="1">
        <f>IFERROR(VLOOKUP(A77,'Pivot per cartellino'!D:E,2,FALSE),0)</f>
        <v>1358532.7</v>
      </c>
      <c r="H77" s="1">
        <f t="shared" si="65"/>
        <v>1448.2978420452823</v>
      </c>
      <c r="I77" s="1">
        <v>1448.2978420452823</v>
      </c>
      <c r="J77" s="30">
        <f>IFERROR(VLOOKUP($B77,'Analisi IN FAM'!#REF!,J$2,FALSE),0)</f>
        <v>0</v>
      </c>
      <c r="K77" s="30">
        <f>IFERROR(VLOOKUP($B77,'Analisi IN FAM'!#REF!,K$2,FALSE),0)</f>
        <v>0</v>
      </c>
      <c r="L77" s="30">
        <f>IFERROR(VLOOKUP($B77,'Analisi IN FAM'!#REF!,L$2,FALSE),0)</f>
        <v>0</v>
      </c>
      <c r="M77" s="30">
        <f>IFERROR(VLOOKUP($B77,'Analisi IN FAM'!#REF!,M$2,FALSE),0)</f>
        <v>0</v>
      </c>
      <c r="N77" s="30">
        <f>IFERROR(VLOOKUP($B77,'Analisi IN FAM'!#REF!,N$2,FALSE),0)</f>
        <v>0</v>
      </c>
      <c r="O77" s="30">
        <f>IFERROR(VLOOKUP($B77,'Analisi IN FAM'!#REF!,O$2,FALSE),0)</f>
        <v>0</v>
      </c>
      <c r="P77" s="30">
        <f>IFERROR(VLOOKUP($B77,'Analisi IN FAM'!#REF!,P$2,FALSE),0)</f>
        <v>0</v>
      </c>
      <c r="Q77" s="30">
        <f>IFERROR(VLOOKUP($B77,'Analisi IN FAM'!#REF!,Q$2,FALSE),0)</f>
        <v>0</v>
      </c>
      <c r="R77" s="30">
        <f>IFERROR(VLOOKUP($B77,'Analisi IN FAM'!#REF!,R$2,FALSE),0)</f>
        <v>0</v>
      </c>
      <c r="S77" s="30">
        <f>IFERROR(VLOOKUP($B77,'Analisi IN FAM'!#REF!,S$2,FALSE),0)</f>
        <v>0</v>
      </c>
      <c r="T77" s="30">
        <f>IFERROR(VLOOKUP($B77,'Analisi IN FAM'!#REF!,T$2,FALSE),0)</f>
        <v>0</v>
      </c>
      <c r="U77" s="30">
        <f>IFERROR(VLOOKUP($B77,'Analisi IN FAM'!#REF!,U$2,FALSE),0)</f>
        <v>0</v>
      </c>
      <c r="V77" s="30">
        <f>IFERROR(VLOOKUP($B77,'Analisi IN FAM'!#REF!,V$2,FALSE),0)</f>
        <v>0</v>
      </c>
      <c r="W77" s="1">
        <f t="shared" si="66"/>
        <v>0</v>
      </c>
      <c r="X77" s="1">
        <f t="shared" si="67"/>
        <v>0</v>
      </c>
      <c r="Y77" s="1">
        <f t="shared" si="68"/>
        <v>0</v>
      </c>
      <c r="Z77" s="1">
        <f t="shared" si="69"/>
        <v>0</v>
      </c>
      <c r="AA77" s="1">
        <f t="shared" si="70"/>
        <v>0</v>
      </c>
      <c r="AB77" s="1">
        <f t="shared" si="71"/>
        <v>0</v>
      </c>
      <c r="AC77" s="1">
        <f t="shared" si="72"/>
        <v>0</v>
      </c>
      <c r="AD77" s="1">
        <f t="shared" si="73"/>
        <v>0</v>
      </c>
      <c r="AE77" s="1">
        <f t="shared" si="74"/>
        <v>0</v>
      </c>
      <c r="AF77" s="1">
        <f t="shared" si="75"/>
        <v>0</v>
      </c>
      <c r="AG77" s="1">
        <f t="shared" si="76"/>
        <v>0</v>
      </c>
      <c r="AH77" s="1">
        <f t="shared" si="77"/>
        <v>0</v>
      </c>
      <c r="AI77" s="1">
        <f t="shared" si="78"/>
        <v>0</v>
      </c>
    </row>
    <row r="78" spans="1:35" ht="15" thickBot="1" x14ac:dyDescent="0.35">
      <c r="A78">
        <v>15</v>
      </c>
      <c r="B78">
        <v>72</v>
      </c>
      <c r="C78" t="s">
        <v>30</v>
      </c>
      <c r="D78" s="9">
        <v>0.59788887498161558</v>
      </c>
      <c r="E78" s="123">
        <v>0.62144359034669805</v>
      </c>
      <c r="F78" s="1">
        <f>IFERROR(-VLOOKUP(B78,Foglio1!A:B,2,FALSE),0)</f>
        <v>10843</v>
      </c>
      <c r="G78" s="1">
        <f>IFERROR(VLOOKUP(A78,'Pivot per cartellino'!D:E,2,FALSE),0)</f>
        <v>1358532.7</v>
      </c>
      <c r="H78" s="1">
        <f t="shared" si="65"/>
        <v>8442.5143869139356</v>
      </c>
      <c r="I78" s="1">
        <v>8442.5143869139356</v>
      </c>
      <c r="J78" s="30">
        <f>IFERROR(VLOOKUP($B78,'Analisi IN FAM'!#REF!,J$2,FALSE),0)</f>
        <v>0</v>
      </c>
      <c r="K78" s="30">
        <f>IFERROR(VLOOKUP($B78,'Analisi IN FAM'!#REF!,K$2,FALSE),0)</f>
        <v>0</v>
      </c>
      <c r="L78" s="30">
        <f>IFERROR(VLOOKUP($B78,'Analisi IN FAM'!#REF!,L$2,FALSE),0)</f>
        <v>0</v>
      </c>
      <c r="M78" s="30">
        <f>IFERROR(VLOOKUP($B78,'Analisi IN FAM'!#REF!,M$2,FALSE),0)</f>
        <v>0</v>
      </c>
      <c r="N78" s="30">
        <f>IFERROR(VLOOKUP($B78,'Analisi IN FAM'!#REF!,N$2,FALSE),0)</f>
        <v>0</v>
      </c>
      <c r="O78" s="30">
        <f>IFERROR(VLOOKUP($B78,'Analisi IN FAM'!#REF!,O$2,FALSE),0)</f>
        <v>0</v>
      </c>
      <c r="P78" s="30">
        <f>IFERROR(VLOOKUP($B78,'Analisi IN FAM'!#REF!,P$2,FALSE),0)</f>
        <v>0</v>
      </c>
      <c r="Q78" s="30">
        <f>IFERROR(VLOOKUP($B78,'Analisi IN FAM'!#REF!,Q$2,FALSE),0)</f>
        <v>0</v>
      </c>
      <c r="R78" s="30">
        <f>IFERROR(VLOOKUP($B78,'Analisi IN FAM'!#REF!,R$2,FALSE),0)</f>
        <v>0</v>
      </c>
      <c r="S78" s="30">
        <f>IFERROR(VLOOKUP($B78,'Analisi IN FAM'!#REF!,S$2,FALSE),0)</f>
        <v>0</v>
      </c>
      <c r="T78" s="30">
        <f>IFERROR(VLOOKUP($B78,'Analisi IN FAM'!#REF!,T$2,FALSE),0)</f>
        <v>0</v>
      </c>
      <c r="U78" s="30">
        <f>IFERROR(VLOOKUP($B78,'Analisi IN FAM'!#REF!,U$2,FALSE),0)</f>
        <v>0</v>
      </c>
      <c r="V78" s="30">
        <f>IFERROR(VLOOKUP($B78,'Analisi IN FAM'!#REF!,V$2,FALSE),0)</f>
        <v>0</v>
      </c>
      <c r="W78" s="1">
        <f t="shared" si="66"/>
        <v>0</v>
      </c>
      <c r="X78" s="1">
        <f t="shared" si="67"/>
        <v>0</v>
      </c>
      <c r="Y78" s="1">
        <f t="shared" si="68"/>
        <v>0</v>
      </c>
      <c r="Z78" s="1">
        <f t="shared" si="69"/>
        <v>0</v>
      </c>
      <c r="AA78" s="1">
        <f t="shared" si="70"/>
        <v>0</v>
      </c>
      <c r="AB78" s="1">
        <f t="shared" si="71"/>
        <v>0</v>
      </c>
      <c r="AC78" s="1">
        <f t="shared" si="72"/>
        <v>0</v>
      </c>
      <c r="AD78" s="1">
        <f t="shared" si="73"/>
        <v>0</v>
      </c>
      <c r="AE78" s="1">
        <f t="shared" si="74"/>
        <v>0</v>
      </c>
      <c r="AF78" s="1">
        <f t="shared" si="75"/>
        <v>0</v>
      </c>
      <c r="AG78" s="1">
        <f t="shared" si="76"/>
        <v>0</v>
      </c>
      <c r="AH78" s="1">
        <f t="shared" si="77"/>
        <v>0</v>
      </c>
      <c r="AI78" s="1">
        <f t="shared" si="78"/>
        <v>0</v>
      </c>
    </row>
    <row r="79" spans="1:35" s="129" customFormat="1" ht="15" thickBot="1" x14ac:dyDescent="0.35">
      <c r="A79" s="129">
        <v>15</v>
      </c>
      <c r="C79" s="129" t="s">
        <v>14</v>
      </c>
      <c r="D79" s="130">
        <v>100.00000000000001</v>
      </c>
      <c r="E79" s="131">
        <v>103.93964770891695</v>
      </c>
      <c r="F79" s="132">
        <f>IFERROR(-VLOOKUP(B79,Foglio1!A:B,2,FALSE),0)</f>
        <v>0</v>
      </c>
      <c r="G79" s="132">
        <f>IFERROR(VLOOKUP(A79,'Pivot per cartellino'!D:E,2,FALSE),0)</f>
        <v>1358532.7</v>
      </c>
      <c r="H79" s="132"/>
      <c r="I79" s="132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2">
        <f>SUM(W67:W78)</f>
        <v>0</v>
      </c>
      <c r="X79" s="132">
        <f t="shared" ref="X79" si="79">SUM(X67:X78)</f>
        <v>0</v>
      </c>
      <c r="Y79" s="132">
        <f t="shared" ref="Y79" si="80">SUM(Y67:Y78)</f>
        <v>0</v>
      </c>
      <c r="Z79" s="132">
        <f t="shared" ref="Z79" si="81">SUM(Z67:Z78)</f>
        <v>0</v>
      </c>
      <c r="AA79" s="132">
        <f t="shared" ref="AA79" si="82">SUM(AA67:AA78)</f>
        <v>0</v>
      </c>
      <c r="AB79" s="132">
        <f t="shared" ref="AB79" si="83">SUM(AB67:AB78)</f>
        <v>0</v>
      </c>
      <c r="AC79" s="132">
        <f t="shared" ref="AC79" si="84">SUM(AC67:AC78)</f>
        <v>0</v>
      </c>
      <c r="AD79" s="132">
        <f t="shared" ref="AD79" si="85">SUM(AD67:AD78)</f>
        <v>0</v>
      </c>
      <c r="AE79" s="132">
        <f t="shared" ref="AE79" si="86">SUM(AE67:AE78)</f>
        <v>0</v>
      </c>
      <c r="AF79" s="132">
        <f t="shared" ref="AF79" si="87">SUM(AF67:AF78)</f>
        <v>0</v>
      </c>
      <c r="AG79" s="132">
        <f t="shared" ref="AG79" si="88">SUM(AG67:AG78)</f>
        <v>0</v>
      </c>
      <c r="AH79" s="132">
        <f t="shared" ref="AH79" si="89">SUM(AH67:AH78)</f>
        <v>0</v>
      </c>
      <c r="AI79" s="132">
        <f t="shared" ref="AI79" si="90">SUM(AI67:AI78)</f>
        <v>0</v>
      </c>
    </row>
    <row r="80" spans="1:35" x14ac:dyDescent="0.3">
      <c r="A80">
        <v>18</v>
      </c>
      <c r="B80">
        <v>3</v>
      </c>
      <c r="C80" t="s">
        <v>16</v>
      </c>
      <c r="D80" s="9">
        <v>0</v>
      </c>
      <c r="E80" s="123">
        <v>0</v>
      </c>
      <c r="F80" s="1">
        <f>IFERROR(-VLOOKUP(B80,Foglio1!A:B,2,FALSE),0)</f>
        <v>3147927.8739999994</v>
      </c>
      <c r="G80" s="1">
        <f>IFERROR(VLOOKUP(A80,'Pivot per cartellino'!D:E,2,FALSE),0)</f>
        <v>200887.2</v>
      </c>
      <c r="H80" s="1">
        <f t="shared" si="65"/>
        <v>0</v>
      </c>
      <c r="I80" s="1">
        <v>0</v>
      </c>
      <c r="J80" s="30">
        <f>IFERROR(VLOOKUP($B80,'Analisi IN FAM'!#REF!,J$2,FALSE),0)</f>
        <v>0</v>
      </c>
      <c r="K80" s="30">
        <f>IFERROR(VLOOKUP($B80,'Analisi IN FAM'!#REF!,K$2,FALSE),0)</f>
        <v>0</v>
      </c>
      <c r="L80" s="30">
        <f>IFERROR(VLOOKUP($B80,'Analisi IN FAM'!#REF!,L$2,FALSE),0)</f>
        <v>0</v>
      </c>
      <c r="M80" s="30">
        <f>IFERROR(VLOOKUP($B80,'Analisi IN FAM'!#REF!,M$2,FALSE),0)</f>
        <v>0</v>
      </c>
      <c r="N80" s="30">
        <f>IFERROR(VLOOKUP($B80,'Analisi IN FAM'!#REF!,N$2,FALSE),0)</f>
        <v>0</v>
      </c>
      <c r="O80" s="30">
        <f>IFERROR(VLOOKUP($B80,'Analisi IN FAM'!#REF!,O$2,FALSE),0)</f>
        <v>0</v>
      </c>
      <c r="P80" s="30">
        <f>IFERROR(VLOOKUP($B80,'Analisi IN FAM'!#REF!,P$2,FALSE),0)</f>
        <v>0</v>
      </c>
      <c r="Q80" s="30">
        <f>IFERROR(VLOOKUP($B80,'Analisi IN FAM'!#REF!,Q$2,FALSE),0)</f>
        <v>0</v>
      </c>
      <c r="R80" s="30">
        <f>IFERROR(VLOOKUP($B80,'Analisi IN FAM'!#REF!,R$2,FALSE),0)</f>
        <v>0</v>
      </c>
      <c r="S80" s="30">
        <f>IFERROR(VLOOKUP($B80,'Analisi IN FAM'!#REF!,S$2,FALSE),0)</f>
        <v>0</v>
      </c>
      <c r="T80" s="30">
        <f>IFERROR(VLOOKUP($B80,'Analisi IN FAM'!#REF!,T$2,FALSE),0)</f>
        <v>0</v>
      </c>
      <c r="U80" s="30">
        <f>IFERROR(VLOOKUP($B80,'Analisi IN FAM'!#REF!,U$2,FALSE),0)</f>
        <v>0</v>
      </c>
      <c r="V80" s="30">
        <f>IFERROR(VLOOKUP($B80,'Analisi IN FAM'!#REF!,V$2,FALSE),0)</f>
        <v>0</v>
      </c>
      <c r="W80" s="1">
        <f t="shared" si="66"/>
        <v>0</v>
      </c>
      <c r="X80" s="1">
        <f t="shared" si="67"/>
        <v>0</v>
      </c>
      <c r="Y80" s="1">
        <f t="shared" si="68"/>
        <v>0</v>
      </c>
      <c r="Z80" s="1">
        <f t="shared" si="69"/>
        <v>0</v>
      </c>
      <c r="AA80" s="1">
        <f t="shared" si="70"/>
        <v>0</v>
      </c>
      <c r="AB80" s="1">
        <f t="shared" si="71"/>
        <v>0</v>
      </c>
      <c r="AC80" s="1">
        <f t="shared" si="72"/>
        <v>0</v>
      </c>
      <c r="AD80" s="1">
        <f t="shared" si="73"/>
        <v>0</v>
      </c>
      <c r="AE80" s="1">
        <f t="shared" si="74"/>
        <v>0</v>
      </c>
      <c r="AF80" s="1">
        <f t="shared" si="75"/>
        <v>0</v>
      </c>
      <c r="AG80" s="1">
        <f t="shared" si="76"/>
        <v>0</v>
      </c>
      <c r="AH80" s="1">
        <f t="shared" si="77"/>
        <v>0</v>
      </c>
      <c r="AI80" s="1">
        <f t="shared" si="78"/>
        <v>0</v>
      </c>
    </row>
    <row r="81" spans="1:35" x14ac:dyDescent="0.3">
      <c r="A81">
        <v>18</v>
      </c>
      <c r="B81">
        <v>13</v>
      </c>
      <c r="C81" t="s">
        <v>17</v>
      </c>
      <c r="D81" s="9">
        <v>0</v>
      </c>
      <c r="E81" s="123">
        <v>0</v>
      </c>
      <c r="F81" s="1">
        <f>IFERROR(-VLOOKUP(B81,Foglio1!A:B,2,FALSE),0)</f>
        <v>2394889</v>
      </c>
      <c r="G81" s="1">
        <f>IFERROR(VLOOKUP(A81,'Pivot per cartellino'!D:E,2,FALSE),0)</f>
        <v>200887.2</v>
      </c>
      <c r="H81" s="1">
        <f t="shared" si="65"/>
        <v>0</v>
      </c>
      <c r="I81" s="1">
        <v>0</v>
      </c>
      <c r="J81" s="30">
        <f>IFERROR(VLOOKUP($B81,'Analisi IN FAM'!#REF!,J$2,FALSE),0)</f>
        <v>0</v>
      </c>
      <c r="K81" s="30">
        <f>IFERROR(VLOOKUP($B81,'Analisi IN FAM'!#REF!,K$2,FALSE),0)</f>
        <v>0</v>
      </c>
      <c r="L81" s="30">
        <f>IFERROR(VLOOKUP($B81,'Analisi IN FAM'!#REF!,L$2,FALSE),0)</f>
        <v>0</v>
      </c>
      <c r="M81" s="30">
        <f>IFERROR(VLOOKUP($B81,'Analisi IN FAM'!#REF!,M$2,FALSE),0)</f>
        <v>0</v>
      </c>
      <c r="N81" s="30">
        <f>IFERROR(VLOOKUP($B81,'Analisi IN FAM'!#REF!,N$2,FALSE),0)</f>
        <v>0</v>
      </c>
      <c r="O81" s="30">
        <f>IFERROR(VLOOKUP($B81,'Analisi IN FAM'!#REF!,O$2,FALSE),0)</f>
        <v>0</v>
      </c>
      <c r="P81" s="30">
        <f>IFERROR(VLOOKUP($B81,'Analisi IN FAM'!#REF!,P$2,FALSE),0)</f>
        <v>0</v>
      </c>
      <c r="Q81" s="30">
        <f>IFERROR(VLOOKUP($B81,'Analisi IN FAM'!#REF!,Q$2,FALSE),0)</f>
        <v>0</v>
      </c>
      <c r="R81" s="30">
        <f>IFERROR(VLOOKUP($B81,'Analisi IN FAM'!#REF!,R$2,FALSE),0)</f>
        <v>0</v>
      </c>
      <c r="S81" s="30">
        <f>IFERROR(VLOOKUP($B81,'Analisi IN FAM'!#REF!,S$2,FALSE),0)</f>
        <v>0</v>
      </c>
      <c r="T81" s="30">
        <f>IFERROR(VLOOKUP($B81,'Analisi IN FAM'!#REF!,T$2,FALSE),0)</f>
        <v>0</v>
      </c>
      <c r="U81" s="30">
        <f>IFERROR(VLOOKUP($B81,'Analisi IN FAM'!#REF!,U$2,FALSE),0)</f>
        <v>0</v>
      </c>
      <c r="V81" s="30">
        <f>IFERROR(VLOOKUP($B81,'Analisi IN FAM'!#REF!,V$2,FALSE),0)</f>
        <v>0</v>
      </c>
      <c r="W81" s="1">
        <f t="shared" si="66"/>
        <v>0</v>
      </c>
      <c r="X81" s="1">
        <f t="shared" si="67"/>
        <v>0</v>
      </c>
      <c r="Y81" s="1">
        <f t="shared" si="68"/>
        <v>0</v>
      </c>
      <c r="Z81" s="1">
        <f t="shared" si="69"/>
        <v>0</v>
      </c>
      <c r="AA81" s="1">
        <f t="shared" si="70"/>
        <v>0</v>
      </c>
      <c r="AB81" s="1">
        <f t="shared" si="71"/>
        <v>0</v>
      </c>
      <c r="AC81" s="1">
        <f t="shared" si="72"/>
        <v>0</v>
      </c>
      <c r="AD81" s="1">
        <f t="shared" si="73"/>
        <v>0</v>
      </c>
      <c r="AE81" s="1">
        <f t="shared" si="74"/>
        <v>0</v>
      </c>
      <c r="AF81" s="1">
        <f t="shared" si="75"/>
        <v>0</v>
      </c>
      <c r="AG81" s="1">
        <f t="shared" si="76"/>
        <v>0</v>
      </c>
      <c r="AH81" s="1">
        <f t="shared" si="77"/>
        <v>0</v>
      </c>
      <c r="AI81" s="1">
        <f t="shared" si="78"/>
        <v>0</v>
      </c>
    </row>
    <row r="82" spans="1:35" x14ac:dyDescent="0.3">
      <c r="A82">
        <v>18</v>
      </c>
      <c r="B82">
        <v>14</v>
      </c>
      <c r="C82" t="s">
        <v>19</v>
      </c>
      <c r="D82" s="9">
        <v>25.926257536468274</v>
      </c>
      <c r="E82" s="123">
        <v>26.955621485755511</v>
      </c>
      <c r="F82" s="1">
        <f>IFERROR(-VLOOKUP(B82,Foglio1!A:B,2,FALSE),0)</f>
        <v>1419232.3000000005</v>
      </c>
      <c r="G82" s="1">
        <f>IFERROR(VLOOKUP(A82,'Pivot per cartellino'!D:E,2,FALSE),0)</f>
        <v>200887.2</v>
      </c>
      <c r="H82" s="1">
        <f t="shared" si="65"/>
        <v>54150.393245332649</v>
      </c>
      <c r="I82" s="1">
        <v>54150.393245332649</v>
      </c>
      <c r="J82" s="30">
        <f>IFERROR(VLOOKUP($B82,'Analisi IN FAM'!#REF!,J$2,FALSE),0)</f>
        <v>0</v>
      </c>
      <c r="K82" s="30">
        <f>IFERROR(VLOOKUP($B82,'Analisi IN FAM'!#REF!,K$2,FALSE),0)</f>
        <v>0</v>
      </c>
      <c r="L82" s="30">
        <f>IFERROR(VLOOKUP($B82,'Analisi IN FAM'!#REF!,L$2,FALSE),0)</f>
        <v>0</v>
      </c>
      <c r="M82" s="30">
        <f>IFERROR(VLOOKUP($B82,'Analisi IN FAM'!#REF!,M$2,FALSE),0)</f>
        <v>0</v>
      </c>
      <c r="N82" s="30">
        <f>IFERROR(VLOOKUP($B82,'Analisi IN FAM'!#REF!,N$2,FALSE),0)</f>
        <v>0</v>
      </c>
      <c r="O82" s="30">
        <f>IFERROR(VLOOKUP($B82,'Analisi IN FAM'!#REF!,O$2,FALSE),0)</f>
        <v>0</v>
      </c>
      <c r="P82" s="30">
        <f>IFERROR(VLOOKUP($B82,'Analisi IN FAM'!#REF!,P$2,FALSE),0)</f>
        <v>0</v>
      </c>
      <c r="Q82" s="30">
        <f>IFERROR(VLOOKUP($B82,'Analisi IN FAM'!#REF!,Q$2,FALSE),0)</f>
        <v>0</v>
      </c>
      <c r="R82" s="30">
        <f>IFERROR(VLOOKUP($B82,'Analisi IN FAM'!#REF!,R$2,FALSE),0)</f>
        <v>0</v>
      </c>
      <c r="S82" s="30">
        <f>IFERROR(VLOOKUP($B82,'Analisi IN FAM'!#REF!,S$2,FALSE),0)</f>
        <v>0</v>
      </c>
      <c r="T82" s="30">
        <f>IFERROR(VLOOKUP($B82,'Analisi IN FAM'!#REF!,T$2,FALSE),0)</f>
        <v>0</v>
      </c>
      <c r="U82" s="30">
        <f>IFERROR(VLOOKUP($B82,'Analisi IN FAM'!#REF!,U$2,FALSE),0)</f>
        <v>0</v>
      </c>
      <c r="V82" s="30">
        <f>IFERROR(VLOOKUP($B82,'Analisi IN FAM'!#REF!,V$2,FALSE),0)</f>
        <v>0</v>
      </c>
      <c r="W82" s="1">
        <f t="shared" si="66"/>
        <v>0</v>
      </c>
      <c r="X82" s="1">
        <f t="shared" si="67"/>
        <v>0</v>
      </c>
      <c r="Y82" s="1">
        <f t="shared" si="68"/>
        <v>0</v>
      </c>
      <c r="Z82" s="1">
        <f t="shared" si="69"/>
        <v>0</v>
      </c>
      <c r="AA82" s="1">
        <f t="shared" si="70"/>
        <v>0</v>
      </c>
      <c r="AB82" s="1">
        <f t="shared" si="71"/>
        <v>0</v>
      </c>
      <c r="AC82" s="1">
        <f t="shared" si="72"/>
        <v>0</v>
      </c>
      <c r="AD82" s="1">
        <f t="shared" si="73"/>
        <v>0</v>
      </c>
      <c r="AE82" s="1">
        <f t="shared" si="74"/>
        <v>0</v>
      </c>
      <c r="AF82" s="1">
        <f t="shared" si="75"/>
        <v>0</v>
      </c>
      <c r="AG82" s="1">
        <f t="shared" si="76"/>
        <v>0</v>
      </c>
      <c r="AH82" s="1">
        <f t="shared" si="77"/>
        <v>0</v>
      </c>
      <c r="AI82" s="1">
        <f t="shared" si="78"/>
        <v>0</v>
      </c>
    </row>
    <row r="83" spans="1:35" x14ac:dyDescent="0.3">
      <c r="A83">
        <v>18</v>
      </c>
      <c r="B83">
        <v>11</v>
      </c>
      <c r="C83" t="s">
        <v>25</v>
      </c>
      <c r="D83" s="9">
        <v>0</v>
      </c>
      <c r="E83" s="123">
        <v>0</v>
      </c>
      <c r="F83" s="1">
        <f>IFERROR(-VLOOKUP(B83,Foglio1!A:B,2,FALSE),0)</f>
        <v>336220</v>
      </c>
      <c r="G83" s="1">
        <f>IFERROR(VLOOKUP(A83,'Pivot per cartellino'!D:E,2,FALSE),0)</f>
        <v>200887.2</v>
      </c>
      <c r="H83" s="1">
        <f t="shared" si="65"/>
        <v>0</v>
      </c>
      <c r="I83" s="1">
        <v>0</v>
      </c>
      <c r="J83" s="30">
        <f>IFERROR(VLOOKUP($B83,'Analisi IN FAM'!#REF!,J$2,FALSE),0)</f>
        <v>0</v>
      </c>
      <c r="K83" s="30">
        <f>IFERROR(VLOOKUP($B83,'Analisi IN FAM'!#REF!,K$2,FALSE),0)</f>
        <v>0</v>
      </c>
      <c r="L83" s="30">
        <f>IFERROR(VLOOKUP($B83,'Analisi IN FAM'!#REF!,L$2,FALSE),0)</f>
        <v>0</v>
      </c>
      <c r="M83" s="30">
        <f>IFERROR(VLOOKUP($B83,'Analisi IN FAM'!#REF!,M$2,FALSE),0)</f>
        <v>0</v>
      </c>
      <c r="N83" s="30">
        <f>IFERROR(VLOOKUP($B83,'Analisi IN FAM'!#REF!,N$2,FALSE),0)</f>
        <v>0</v>
      </c>
      <c r="O83" s="30">
        <f>IFERROR(VLOOKUP($B83,'Analisi IN FAM'!#REF!,O$2,FALSE),0)</f>
        <v>0</v>
      </c>
      <c r="P83" s="30">
        <f>IFERROR(VLOOKUP($B83,'Analisi IN FAM'!#REF!,P$2,FALSE),0)</f>
        <v>0</v>
      </c>
      <c r="Q83" s="30">
        <f>IFERROR(VLOOKUP($B83,'Analisi IN FAM'!#REF!,Q$2,FALSE),0)</f>
        <v>0</v>
      </c>
      <c r="R83" s="30">
        <f>IFERROR(VLOOKUP($B83,'Analisi IN FAM'!#REF!,R$2,FALSE),0)</f>
        <v>0</v>
      </c>
      <c r="S83" s="30">
        <f>IFERROR(VLOOKUP($B83,'Analisi IN FAM'!#REF!,S$2,FALSE),0)</f>
        <v>0</v>
      </c>
      <c r="T83" s="30">
        <f>IFERROR(VLOOKUP($B83,'Analisi IN FAM'!#REF!,T$2,FALSE),0)</f>
        <v>0</v>
      </c>
      <c r="U83" s="30">
        <f>IFERROR(VLOOKUP($B83,'Analisi IN FAM'!#REF!,U$2,FALSE),0)</f>
        <v>0</v>
      </c>
      <c r="V83" s="30">
        <f>IFERROR(VLOOKUP($B83,'Analisi IN FAM'!#REF!,V$2,FALSE),0)</f>
        <v>0</v>
      </c>
      <c r="W83" s="1">
        <f t="shared" si="66"/>
        <v>0</v>
      </c>
      <c r="X83" s="1">
        <f t="shared" si="67"/>
        <v>0</v>
      </c>
      <c r="Y83" s="1">
        <f t="shared" si="68"/>
        <v>0</v>
      </c>
      <c r="Z83" s="1">
        <f t="shared" si="69"/>
        <v>0</v>
      </c>
      <c r="AA83" s="1">
        <f t="shared" si="70"/>
        <v>0</v>
      </c>
      <c r="AB83" s="1">
        <f t="shared" si="71"/>
        <v>0</v>
      </c>
      <c r="AC83" s="1">
        <f t="shared" si="72"/>
        <v>0</v>
      </c>
      <c r="AD83" s="1">
        <f t="shared" si="73"/>
        <v>0</v>
      </c>
      <c r="AE83" s="1">
        <f t="shared" si="74"/>
        <v>0</v>
      </c>
      <c r="AF83" s="1">
        <f t="shared" si="75"/>
        <v>0</v>
      </c>
      <c r="AG83" s="1">
        <f t="shared" si="76"/>
        <v>0</v>
      </c>
      <c r="AH83" s="1">
        <f t="shared" si="77"/>
        <v>0</v>
      </c>
      <c r="AI83" s="1">
        <f t="shared" si="78"/>
        <v>0</v>
      </c>
    </row>
    <row r="84" spans="1:35" x14ac:dyDescent="0.3">
      <c r="A84">
        <v>18</v>
      </c>
      <c r="B84">
        <v>2</v>
      </c>
      <c r="C84" t="s">
        <v>4</v>
      </c>
      <c r="D84" s="9">
        <v>0</v>
      </c>
      <c r="E84" s="123">
        <v>0</v>
      </c>
      <c r="F84" s="1">
        <f>IFERROR(-VLOOKUP(B84,Foglio1!A:B,2,FALSE),0)</f>
        <v>74591287.726000011</v>
      </c>
      <c r="G84" s="1">
        <f>IFERROR(VLOOKUP(A84,'Pivot per cartellino'!D:E,2,FALSE),0)</f>
        <v>200887.2</v>
      </c>
      <c r="H84" s="1">
        <f t="shared" si="65"/>
        <v>0</v>
      </c>
      <c r="I84" s="1">
        <v>0</v>
      </c>
      <c r="J84" s="30">
        <f>IFERROR(VLOOKUP($B84,'Analisi IN FAM'!#REF!,J$2,FALSE),0)</f>
        <v>0</v>
      </c>
      <c r="K84" s="30">
        <f>IFERROR(VLOOKUP($B84,'Analisi IN FAM'!#REF!,K$2,FALSE),0)</f>
        <v>0</v>
      </c>
      <c r="L84" s="30">
        <f>IFERROR(VLOOKUP($B84,'Analisi IN FAM'!#REF!,L$2,FALSE),0)</f>
        <v>0</v>
      </c>
      <c r="M84" s="30">
        <f>IFERROR(VLOOKUP($B84,'Analisi IN FAM'!#REF!,M$2,FALSE),0)</f>
        <v>0</v>
      </c>
      <c r="N84" s="30">
        <f>IFERROR(VLOOKUP($B84,'Analisi IN FAM'!#REF!,N$2,FALSE),0)</f>
        <v>0</v>
      </c>
      <c r="O84" s="30">
        <f>IFERROR(VLOOKUP($B84,'Analisi IN FAM'!#REF!,O$2,FALSE),0)</f>
        <v>0</v>
      </c>
      <c r="P84" s="30">
        <f>IFERROR(VLOOKUP($B84,'Analisi IN FAM'!#REF!,P$2,FALSE),0)</f>
        <v>0</v>
      </c>
      <c r="Q84" s="30">
        <f>IFERROR(VLOOKUP($B84,'Analisi IN FAM'!#REF!,Q$2,FALSE),0)</f>
        <v>0</v>
      </c>
      <c r="R84" s="30">
        <f>IFERROR(VLOOKUP($B84,'Analisi IN FAM'!#REF!,R$2,FALSE),0)</f>
        <v>0</v>
      </c>
      <c r="S84" s="30">
        <f>IFERROR(VLOOKUP($B84,'Analisi IN FAM'!#REF!,S$2,FALSE),0)</f>
        <v>0</v>
      </c>
      <c r="T84" s="30">
        <f>IFERROR(VLOOKUP($B84,'Analisi IN FAM'!#REF!,T$2,FALSE),0)</f>
        <v>0</v>
      </c>
      <c r="U84" s="30">
        <f>IFERROR(VLOOKUP($B84,'Analisi IN FAM'!#REF!,U$2,FALSE),0)</f>
        <v>0</v>
      </c>
      <c r="V84" s="30">
        <f>IFERROR(VLOOKUP($B84,'Analisi IN FAM'!#REF!,V$2,FALSE),0)</f>
        <v>0</v>
      </c>
      <c r="W84" s="1">
        <f t="shared" si="66"/>
        <v>0</v>
      </c>
      <c r="X84" s="1">
        <f t="shared" si="67"/>
        <v>0</v>
      </c>
      <c r="Y84" s="1">
        <f t="shared" si="68"/>
        <v>0</v>
      </c>
      <c r="Z84" s="1">
        <f t="shared" si="69"/>
        <v>0</v>
      </c>
      <c r="AA84" s="1">
        <f t="shared" si="70"/>
        <v>0</v>
      </c>
      <c r="AB84" s="1">
        <f t="shared" si="71"/>
        <v>0</v>
      </c>
      <c r="AC84" s="1">
        <f t="shared" si="72"/>
        <v>0</v>
      </c>
      <c r="AD84" s="1">
        <f t="shared" si="73"/>
        <v>0</v>
      </c>
      <c r="AE84" s="1">
        <f t="shared" si="74"/>
        <v>0</v>
      </c>
      <c r="AF84" s="1">
        <f t="shared" si="75"/>
        <v>0</v>
      </c>
      <c r="AG84" s="1">
        <f t="shared" si="76"/>
        <v>0</v>
      </c>
      <c r="AH84" s="1">
        <f t="shared" si="77"/>
        <v>0</v>
      </c>
      <c r="AI84" s="1">
        <f t="shared" si="78"/>
        <v>0</v>
      </c>
    </row>
    <row r="85" spans="1:35" x14ac:dyDescent="0.3">
      <c r="A85">
        <v>18</v>
      </c>
      <c r="B85">
        <v>62</v>
      </c>
      <c r="C85" t="s">
        <v>31</v>
      </c>
      <c r="D85" s="9">
        <v>0</v>
      </c>
      <c r="E85" s="123">
        <v>0</v>
      </c>
      <c r="F85" s="1">
        <f>IFERROR(-VLOOKUP(B85,Foglio1!A:B,2,FALSE),0)</f>
        <v>213</v>
      </c>
      <c r="G85" s="1">
        <f>IFERROR(VLOOKUP(A85,'Pivot per cartellino'!D:E,2,FALSE),0)</f>
        <v>200887.2</v>
      </c>
      <c r="H85" s="1">
        <f t="shared" si="65"/>
        <v>0</v>
      </c>
      <c r="I85" s="1">
        <v>0</v>
      </c>
      <c r="J85" s="30">
        <f>IFERROR(VLOOKUP($B85,'Analisi IN FAM'!#REF!,J$2,FALSE),0)</f>
        <v>0</v>
      </c>
      <c r="K85" s="30">
        <f>IFERROR(VLOOKUP($B85,'Analisi IN FAM'!#REF!,K$2,FALSE),0)</f>
        <v>0</v>
      </c>
      <c r="L85" s="30">
        <f>IFERROR(VLOOKUP($B85,'Analisi IN FAM'!#REF!,L$2,FALSE),0)</f>
        <v>0</v>
      </c>
      <c r="M85" s="30">
        <f>IFERROR(VLOOKUP($B85,'Analisi IN FAM'!#REF!,M$2,FALSE),0)</f>
        <v>0</v>
      </c>
      <c r="N85" s="30">
        <f>IFERROR(VLOOKUP($B85,'Analisi IN FAM'!#REF!,N$2,FALSE),0)</f>
        <v>0</v>
      </c>
      <c r="O85" s="30">
        <f>IFERROR(VLOOKUP($B85,'Analisi IN FAM'!#REF!,O$2,FALSE),0)</f>
        <v>0</v>
      </c>
      <c r="P85" s="30">
        <f>IFERROR(VLOOKUP($B85,'Analisi IN FAM'!#REF!,P$2,FALSE),0)</f>
        <v>0</v>
      </c>
      <c r="Q85" s="30">
        <f>IFERROR(VLOOKUP($B85,'Analisi IN FAM'!#REF!,Q$2,FALSE),0)</f>
        <v>0</v>
      </c>
      <c r="R85" s="30">
        <f>IFERROR(VLOOKUP($B85,'Analisi IN FAM'!#REF!,R$2,FALSE),0)</f>
        <v>0</v>
      </c>
      <c r="S85" s="30">
        <f>IFERROR(VLOOKUP($B85,'Analisi IN FAM'!#REF!,S$2,FALSE),0)</f>
        <v>0</v>
      </c>
      <c r="T85" s="30">
        <f>IFERROR(VLOOKUP($B85,'Analisi IN FAM'!#REF!,T$2,FALSE),0)</f>
        <v>0</v>
      </c>
      <c r="U85" s="30">
        <f>IFERROR(VLOOKUP($B85,'Analisi IN FAM'!#REF!,U$2,FALSE),0)</f>
        <v>0</v>
      </c>
      <c r="V85" s="30">
        <f>IFERROR(VLOOKUP($B85,'Analisi IN FAM'!#REF!,V$2,FALSE),0)</f>
        <v>0</v>
      </c>
      <c r="W85" s="1">
        <f t="shared" si="66"/>
        <v>0</v>
      </c>
      <c r="X85" s="1">
        <f t="shared" si="67"/>
        <v>0</v>
      </c>
      <c r="Y85" s="1">
        <f t="shared" si="68"/>
        <v>0</v>
      </c>
      <c r="Z85" s="1">
        <f t="shared" si="69"/>
        <v>0</v>
      </c>
      <c r="AA85" s="1">
        <f t="shared" si="70"/>
        <v>0</v>
      </c>
      <c r="AB85" s="1">
        <f t="shared" si="71"/>
        <v>0</v>
      </c>
      <c r="AC85" s="1">
        <f t="shared" si="72"/>
        <v>0</v>
      </c>
      <c r="AD85" s="1">
        <f t="shared" si="73"/>
        <v>0</v>
      </c>
      <c r="AE85" s="1">
        <f t="shared" si="74"/>
        <v>0</v>
      </c>
      <c r="AF85" s="1">
        <f t="shared" si="75"/>
        <v>0</v>
      </c>
      <c r="AG85" s="1">
        <f t="shared" si="76"/>
        <v>0</v>
      </c>
      <c r="AH85" s="1">
        <f t="shared" si="77"/>
        <v>0</v>
      </c>
      <c r="AI85" s="1">
        <f t="shared" si="78"/>
        <v>0</v>
      </c>
    </row>
    <row r="86" spans="1:35" x14ac:dyDescent="0.3">
      <c r="A86">
        <v>18</v>
      </c>
      <c r="B86">
        <v>56</v>
      </c>
      <c r="C86" t="s">
        <v>32</v>
      </c>
      <c r="D86" s="9">
        <v>0.97592266306314268</v>
      </c>
      <c r="E86" s="123">
        <v>1.0146702379970312</v>
      </c>
      <c r="F86" s="1">
        <f>IFERROR(-VLOOKUP(B86,Foglio1!A:B,2,FALSE),0)</f>
        <v>2350</v>
      </c>
      <c r="G86" s="1">
        <f>IFERROR(VLOOKUP(A86,'Pivot per cartellino'!D:E,2,FALSE),0)</f>
        <v>200887.2</v>
      </c>
      <c r="H86" s="1">
        <f t="shared" si="65"/>
        <v>2038.3426303455719</v>
      </c>
      <c r="I86" s="1">
        <v>2038.3426303455724</v>
      </c>
      <c r="J86" s="30">
        <f>IFERROR(VLOOKUP($B86,'Analisi IN FAM'!#REF!,J$2,FALSE),0)</f>
        <v>0</v>
      </c>
      <c r="K86" s="30">
        <f>IFERROR(VLOOKUP($B86,'Analisi IN FAM'!#REF!,K$2,FALSE),0)</f>
        <v>0</v>
      </c>
      <c r="L86" s="30">
        <f>IFERROR(VLOOKUP($B86,'Analisi IN FAM'!#REF!,L$2,FALSE),0)</f>
        <v>0</v>
      </c>
      <c r="M86" s="30">
        <f>IFERROR(VLOOKUP($B86,'Analisi IN FAM'!#REF!,M$2,FALSE),0)</f>
        <v>0</v>
      </c>
      <c r="N86" s="30">
        <f>IFERROR(VLOOKUP($B86,'Analisi IN FAM'!#REF!,N$2,FALSE),0)</f>
        <v>0</v>
      </c>
      <c r="O86" s="30">
        <f>IFERROR(VLOOKUP($B86,'Analisi IN FAM'!#REF!,O$2,FALSE),0)</f>
        <v>0</v>
      </c>
      <c r="P86" s="30">
        <f>IFERROR(VLOOKUP($B86,'Analisi IN FAM'!#REF!,P$2,FALSE),0)</f>
        <v>0</v>
      </c>
      <c r="Q86" s="30">
        <f>IFERROR(VLOOKUP($B86,'Analisi IN FAM'!#REF!,Q$2,FALSE),0)</f>
        <v>0</v>
      </c>
      <c r="R86" s="30">
        <f>IFERROR(VLOOKUP($B86,'Analisi IN FAM'!#REF!,R$2,FALSE),0)</f>
        <v>0</v>
      </c>
      <c r="S86" s="30">
        <f>IFERROR(VLOOKUP($B86,'Analisi IN FAM'!#REF!,S$2,FALSE),0)</f>
        <v>0</v>
      </c>
      <c r="T86" s="30">
        <f>IFERROR(VLOOKUP($B86,'Analisi IN FAM'!#REF!,T$2,FALSE),0)</f>
        <v>0</v>
      </c>
      <c r="U86" s="30">
        <f>IFERROR(VLOOKUP($B86,'Analisi IN FAM'!#REF!,U$2,FALSE),0)</f>
        <v>0</v>
      </c>
      <c r="V86" s="30">
        <f>IFERROR(VLOOKUP($B86,'Analisi IN FAM'!#REF!,V$2,FALSE),0)</f>
        <v>0</v>
      </c>
      <c r="W86" s="1">
        <f t="shared" si="66"/>
        <v>0</v>
      </c>
      <c r="X86" s="1">
        <f t="shared" si="67"/>
        <v>0</v>
      </c>
      <c r="Y86" s="1">
        <f t="shared" si="68"/>
        <v>0</v>
      </c>
      <c r="Z86" s="1">
        <f t="shared" si="69"/>
        <v>0</v>
      </c>
      <c r="AA86" s="1">
        <f t="shared" si="70"/>
        <v>0</v>
      </c>
      <c r="AB86" s="1">
        <f t="shared" si="71"/>
        <v>0</v>
      </c>
      <c r="AC86" s="1">
        <f t="shared" si="72"/>
        <v>0</v>
      </c>
      <c r="AD86" s="1">
        <f t="shared" si="73"/>
        <v>0</v>
      </c>
      <c r="AE86" s="1">
        <f t="shared" si="74"/>
        <v>0</v>
      </c>
      <c r="AF86" s="1">
        <f t="shared" si="75"/>
        <v>0</v>
      </c>
      <c r="AG86" s="1">
        <f t="shared" si="76"/>
        <v>0</v>
      </c>
      <c r="AH86" s="1">
        <f t="shared" si="77"/>
        <v>0</v>
      </c>
      <c r="AI86" s="1">
        <f t="shared" si="78"/>
        <v>0</v>
      </c>
    </row>
    <row r="87" spans="1:35" x14ac:dyDescent="0.3">
      <c r="A87">
        <v>18</v>
      </c>
      <c r="B87">
        <v>31</v>
      </c>
      <c r="C87" t="s">
        <v>8</v>
      </c>
      <c r="D87" s="9">
        <v>26.679546851681597</v>
      </c>
      <c r="E87" s="123">
        <v>27.738819046050995</v>
      </c>
      <c r="F87" s="1">
        <f>IFERROR(-VLOOKUP(B87,Foglio1!A:B,2,FALSE),0)</f>
        <v>11754277</v>
      </c>
      <c r="G87" s="1">
        <f>IFERROR(VLOOKUP(A87,'Pivot per cartellino'!D:E,2,FALSE),0)</f>
        <v>200887.2</v>
      </c>
      <c r="H87" s="1">
        <f t="shared" si="65"/>
        <v>55723.736894678557</v>
      </c>
      <c r="I87" s="1">
        <v>55723.736894678557</v>
      </c>
      <c r="J87" s="30">
        <f>IFERROR(VLOOKUP($B87,'Analisi IN FAM'!#REF!,J$2,FALSE),0)</f>
        <v>0</v>
      </c>
      <c r="K87" s="30">
        <f>IFERROR(VLOOKUP($B87,'Analisi IN FAM'!#REF!,K$2,FALSE),0)</f>
        <v>0</v>
      </c>
      <c r="L87" s="30">
        <f>IFERROR(VLOOKUP($B87,'Analisi IN FAM'!#REF!,L$2,FALSE),0)</f>
        <v>0</v>
      </c>
      <c r="M87" s="30">
        <f>IFERROR(VLOOKUP($B87,'Analisi IN FAM'!#REF!,M$2,FALSE),0)</f>
        <v>0</v>
      </c>
      <c r="N87" s="30">
        <f>IFERROR(VLOOKUP($B87,'Analisi IN FAM'!#REF!,N$2,FALSE),0)</f>
        <v>0</v>
      </c>
      <c r="O87" s="30">
        <f>IFERROR(VLOOKUP($B87,'Analisi IN FAM'!#REF!,O$2,FALSE),0)</f>
        <v>0</v>
      </c>
      <c r="P87" s="30">
        <f>IFERROR(VLOOKUP($B87,'Analisi IN FAM'!#REF!,P$2,FALSE),0)</f>
        <v>0</v>
      </c>
      <c r="Q87" s="30">
        <f>IFERROR(VLOOKUP($B87,'Analisi IN FAM'!#REF!,Q$2,FALSE),0)</f>
        <v>0</v>
      </c>
      <c r="R87" s="30">
        <f>IFERROR(VLOOKUP($B87,'Analisi IN FAM'!#REF!,R$2,FALSE),0)</f>
        <v>0</v>
      </c>
      <c r="S87" s="30">
        <f>IFERROR(VLOOKUP($B87,'Analisi IN FAM'!#REF!,S$2,FALSE),0)</f>
        <v>0</v>
      </c>
      <c r="T87" s="30">
        <f>IFERROR(VLOOKUP($B87,'Analisi IN FAM'!#REF!,T$2,FALSE),0)</f>
        <v>0</v>
      </c>
      <c r="U87" s="30">
        <f>IFERROR(VLOOKUP($B87,'Analisi IN FAM'!#REF!,U$2,FALSE),0)</f>
        <v>0</v>
      </c>
      <c r="V87" s="30">
        <f>IFERROR(VLOOKUP($B87,'Analisi IN FAM'!#REF!,V$2,FALSE),0)</f>
        <v>0</v>
      </c>
      <c r="W87" s="1">
        <f t="shared" si="66"/>
        <v>0</v>
      </c>
      <c r="X87" s="1">
        <f t="shared" si="67"/>
        <v>0</v>
      </c>
      <c r="Y87" s="1">
        <f t="shared" si="68"/>
        <v>0</v>
      </c>
      <c r="Z87" s="1">
        <f t="shared" si="69"/>
        <v>0</v>
      </c>
      <c r="AA87" s="1">
        <f t="shared" si="70"/>
        <v>0</v>
      </c>
      <c r="AB87" s="1">
        <f t="shared" si="71"/>
        <v>0</v>
      </c>
      <c r="AC87" s="1">
        <f t="shared" si="72"/>
        <v>0</v>
      </c>
      <c r="AD87" s="1">
        <f t="shared" si="73"/>
        <v>0</v>
      </c>
      <c r="AE87" s="1">
        <f t="shared" si="74"/>
        <v>0</v>
      </c>
      <c r="AF87" s="1">
        <f t="shared" si="75"/>
        <v>0</v>
      </c>
      <c r="AG87" s="1">
        <f t="shared" si="76"/>
        <v>0</v>
      </c>
      <c r="AH87" s="1">
        <f t="shared" si="77"/>
        <v>0</v>
      </c>
      <c r="AI87" s="1">
        <f t="shared" si="78"/>
        <v>0</v>
      </c>
    </row>
    <row r="88" spans="1:35" x14ac:dyDescent="0.3">
      <c r="A88">
        <v>18</v>
      </c>
      <c r="B88">
        <v>41</v>
      </c>
      <c r="C88" t="s">
        <v>12</v>
      </c>
      <c r="D88" s="9">
        <v>46.263064098647597</v>
      </c>
      <c r="E88" s="123">
        <v>48.099871061616604</v>
      </c>
      <c r="F88" s="1">
        <f>IFERROR(-VLOOKUP(B88,Foglio1!A:B,2,FALSE),0)</f>
        <v>5173973</v>
      </c>
      <c r="G88" s="1">
        <f>IFERROR(VLOOKUP(A88,'Pivot per cartellino'!D:E,2,FALSE),0)</f>
        <v>200887.2</v>
      </c>
      <c r="H88" s="1">
        <f t="shared" si="65"/>
        <v>96626.484179291874</v>
      </c>
      <c r="I88" s="1">
        <v>96626.484179291874</v>
      </c>
      <c r="J88" s="30">
        <f>IFERROR(VLOOKUP($B88,'Analisi IN FAM'!#REF!,J$2,FALSE),0)</f>
        <v>0</v>
      </c>
      <c r="K88" s="30">
        <f>IFERROR(VLOOKUP($B88,'Analisi IN FAM'!#REF!,K$2,FALSE),0)</f>
        <v>0</v>
      </c>
      <c r="L88" s="30">
        <f>IFERROR(VLOOKUP($B88,'Analisi IN FAM'!#REF!,L$2,FALSE),0)</f>
        <v>0</v>
      </c>
      <c r="M88" s="30">
        <f>IFERROR(VLOOKUP($B88,'Analisi IN FAM'!#REF!,M$2,FALSE),0)</f>
        <v>0</v>
      </c>
      <c r="N88" s="30">
        <f>IFERROR(VLOOKUP($B88,'Analisi IN FAM'!#REF!,N$2,FALSE),0)</f>
        <v>0</v>
      </c>
      <c r="O88" s="30">
        <f>IFERROR(VLOOKUP($B88,'Analisi IN FAM'!#REF!,O$2,FALSE),0)</f>
        <v>0</v>
      </c>
      <c r="P88" s="30">
        <f>IFERROR(VLOOKUP($B88,'Analisi IN FAM'!#REF!,P$2,FALSE),0)</f>
        <v>0</v>
      </c>
      <c r="Q88" s="30">
        <f>IFERROR(VLOOKUP($B88,'Analisi IN FAM'!#REF!,Q$2,FALSE),0)</f>
        <v>0</v>
      </c>
      <c r="R88" s="30">
        <f>IFERROR(VLOOKUP($B88,'Analisi IN FAM'!#REF!,R$2,FALSE),0)</f>
        <v>0</v>
      </c>
      <c r="S88" s="30">
        <f>IFERROR(VLOOKUP($B88,'Analisi IN FAM'!#REF!,S$2,FALSE),0)</f>
        <v>0</v>
      </c>
      <c r="T88" s="30">
        <f>IFERROR(VLOOKUP($B88,'Analisi IN FAM'!#REF!,T$2,FALSE),0)</f>
        <v>0</v>
      </c>
      <c r="U88" s="30">
        <f>IFERROR(VLOOKUP($B88,'Analisi IN FAM'!#REF!,U$2,FALSE),0)</f>
        <v>0</v>
      </c>
      <c r="V88" s="30">
        <f>IFERROR(VLOOKUP($B88,'Analisi IN FAM'!#REF!,V$2,FALSE),0)</f>
        <v>0</v>
      </c>
      <c r="W88" s="1">
        <f t="shared" si="66"/>
        <v>0</v>
      </c>
      <c r="X88" s="1">
        <f t="shared" si="67"/>
        <v>0</v>
      </c>
      <c r="Y88" s="1">
        <f t="shared" si="68"/>
        <v>0</v>
      </c>
      <c r="Z88" s="1">
        <f t="shared" si="69"/>
        <v>0</v>
      </c>
      <c r="AA88" s="1">
        <f t="shared" si="70"/>
        <v>0</v>
      </c>
      <c r="AB88" s="1">
        <f t="shared" si="71"/>
        <v>0</v>
      </c>
      <c r="AC88" s="1">
        <f t="shared" si="72"/>
        <v>0</v>
      </c>
      <c r="AD88" s="1">
        <f t="shared" si="73"/>
        <v>0</v>
      </c>
      <c r="AE88" s="1">
        <f t="shared" si="74"/>
        <v>0</v>
      </c>
      <c r="AF88" s="1">
        <f t="shared" si="75"/>
        <v>0</v>
      </c>
      <c r="AG88" s="1">
        <f t="shared" si="76"/>
        <v>0</v>
      </c>
      <c r="AH88" s="1">
        <f t="shared" si="77"/>
        <v>0</v>
      </c>
      <c r="AI88" s="1">
        <f t="shared" si="78"/>
        <v>0</v>
      </c>
    </row>
    <row r="89" spans="1:35" x14ac:dyDescent="0.3">
      <c r="A89">
        <v>18</v>
      </c>
      <c r="B89">
        <v>63</v>
      </c>
      <c r="C89" t="s">
        <v>29</v>
      </c>
      <c r="D89" s="9">
        <v>0</v>
      </c>
      <c r="E89" s="123">
        <v>0</v>
      </c>
      <c r="F89" s="1">
        <f>IFERROR(-VLOOKUP(B89,Foglio1!A:B,2,FALSE),0)</f>
        <v>0</v>
      </c>
      <c r="G89" s="1">
        <f>IFERROR(VLOOKUP(A89,'Pivot per cartellino'!D:E,2,FALSE),0)</f>
        <v>200887.2</v>
      </c>
      <c r="H89" s="1">
        <f t="shared" si="65"/>
        <v>0</v>
      </c>
      <c r="I89" s="1">
        <v>0</v>
      </c>
      <c r="J89" s="30">
        <f>IFERROR(VLOOKUP($B89,'Analisi IN FAM'!#REF!,J$2,FALSE),0)</f>
        <v>0</v>
      </c>
      <c r="K89" s="30">
        <f>IFERROR(VLOOKUP($B89,'Analisi IN FAM'!#REF!,K$2,FALSE),0)</f>
        <v>0</v>
      </c>
      <c r="L89" s="30">
        <f>IFERROR(VLOOKUP($B89,'Analisi IN FAM'!#REF!,L$2,FALSE),0)</f>
        <v>0</v>
      </c>
      <c r="M89" s="30">
        <f>IFERROR(VLOOKUP($B89,'Analisi IN FAM'!#REF!,M$2,FALSE),0)</f>
        <v>0</v>
      </c>
      <c r="N89" s="30">
        <f>IFERROR(VLOOKUP($B89,'Analisi IN FAM'!#REF!,N$2,FALSE),0)</f>
        <v>0</v>
      </c>
      <c r="O89" s="30">
        <f>IFERROR(VLOOKUP($B89,'Analisi IN FAM'!#REF!,O$2,FALSE),0)</f>
        <v>0</v>
      </c>
      <c r="P89" s="30">
        <f>IFERROR(VLOOKUP($B89,'Analisi IN FAM'!#REF!,P$2,FALSE),0)</f>
        <v>0</v>
      </c>
      <c r="Q89" s="30">
        <f>IFERROR(VLOOKUP($B89,'Analisi IN FAM'!#REF!,Q$2,FALSE),0)</f>
        <v>0</v>
      </c>
      <c r="R89" s="30">
        <f>IFERROR(VLOOKUP($B89,'Analisi IN FAM'!#REF!,R$2,FALSE),0)</f>
        <v>0</v>
      </c>
      <c r="S89" s="30">
        <f>IFERROR(VLOOKUP($B89,'Analisi IN FAM'!#REF!,S$2,FALSE),0)</f>
        <v>0</v>
      </c>
      <c r="T89" s="30">
        <f>IFERROR(VLOOKUP($B89,'Analisi IN FAM'!#REF!,T$2,FALSE),0)</f>
        <v>0</v>
      </c>
      <c r="U89" s="30">
        <f>IFERROR(VLOOKUP($B89,'Analisi IN FAM'!#REF!,U$2,FALSE),0)</f>
        <v>0</v>
      </c>
      <c r="V89" s="30">
        <f>IFERROR(VLOOKUP($B89,'Analisi IN FAM'!#REF!,V$2,FALSE),0)</f>
        <v>0</v>
      </c>
      <c r="W89" s="1">
        <f t="shared" si="66"/>
        <v>0</v>
      </c>
      <c r="X89" s="1">
        <f t="shared" si="67"/>
        <v>0</v>
      </c>
      <c r="Y89" s="1">
        <f t="shared" si="68"/>
        <v>0</v>
      </c>
      <c r="Z89" s="1">
        <f t="shared" si="69"/>
        <v>0</v>
      </c>
      <c r="AA89" s="1">
        <f t="shared" si="70"/>
        <v>0</v>
      </c>
      <c r="AB89" s="1">
        <f t="shared" si="71"/>
        <v>0</v>
      </c>
      <c r="AC89" s="1">
        <f t="shared" si="72"/>
        <v>0</v>
      </c>
      <c r="AD89" s="1">
        <f t="shared" si="73"/>
        <v>0</v>
      </c>
      <c r="AE89" s="1">
        <f t="shared" si="74"/>
        <v>0</v>
      </c>
      <c r="AF89" s="1">
        <f t="shared" si="75"/>
        <v>0</v>
      </c>
      <c r="AG89" s="1">
        <f t="shared" si="76"/>
        <v>0</v>
      </c>
      <c r="AH89" s="1">
        <f t="shared" si="77"/>
        <v>0</v>
      </c>
      <c r="AI89" s="1">
        <f t="shared" si="78"/>
        <v>0</v>
      </c>
    </row>
    <row r="90" spans="1:35" x14ac:dyDescent="0.3">
      <c r="A90">
        <v>18</v>
      </c>
      <c r="B90">
        <v>35</v>
      </c>
      <c r="C90" t="s">
        <v>9</v>
      </c>
      <c r="D90" s="9">
        <v>0.15520885013938457</v>
      </c>
      <c r="E90" s="123">
        <v>0.16137118940948858</v>
      </c>
      <c r="F90" s="1">
        <f>IFERROR(-VLOOKUP(B90,Foglio1!A:B,2,FALSE),0)</f>
        <v>383755</v>
      </c>
      <c r="G90" s="1">
        <f>IFERROR(VLOOKUP(A90,'Pivot per cartellino'!D:E,2,FALSE),0)</f>
        <v>200887.2</v>
      </c>
      <c r="H90" s="1">
        <f t="shared" si="65"/>
        <v>324.17406401141818</v>
      </c>
      <c r="I90" s="1">
        <v>324.17406401141818</v>
      </c>
      <c r="J90" s="30">
        <f>IFERROR(VLOOKUP($B90,'Analisi IN FAM'!#REF!,J$2,FALSE),0)</f>
        <v>0</v>
      </c>
      <c r="K90" s="30">
        <f>IFERROR(VLOOKUP($B90,'Analisi IN FAM'!#REF!,K$2,FALSE),0)</f>
        <v>0</v>
      </c>
      <c r="L90" s="30">
        <f>IFERROR(VLOOKUP($B90,'Analisi IN FAM'!#REF!,L$2,FALSE),0)</f>
        <v>0</v>
      </c>
      <c r="M90" s="30">
        <f>IFERROR(VLOOKUP($B90,'Analisi IN FAM'!#REF!,M$2,FALSE),0)</f>
        <v>0</v>
      </c>
      <c r="N90" s="30">
        <f>IFERROR(VLOOKUP($B90,'Analisi IN FAM'!#REF!,N$2,FALSE),0)</f>
        <v>0</v>
      </c>
      <c r="O90" s="30">
        <f>IFERROR(VLOOKUP($B90,'Analisi IN FAM'!#REF!,O$2,FALSE),0)</f>
        <v>0</v>
      </c>
      <c r="P90" s="30">
        <f>IFERROR(VLOOKUP($B90,'Analisi IN FAM'!#REF!,P$2,FALSE),0)</f>
        <v>0</v>
      </c>
      <c r="Q90" s="30">
        <f>IFERROR(VLOOKUP($B90,'Analisi IN FAM'!#REF!,Q$2,FALSE),0)</f>
        <v>0</v>
      </c>
      <c r="R90" s="30">
        <f>IFERROR(VLOOKUP($B90,'Analisi IN FAM'!#REF!,R$2,FALSE),0)</f>
        <v>0</v>
      </c>
      <c r="S90" s="30">
        <f>IFERROR(VLOOKUP($B90,'Analisi IN FAM'!#REF!,S$2,FALSE),0)</f>
        <v>0</v>
      </c>
      <c r="T90" s="30">
        <f>IFERROR(VLOOKUP($B90,'Analisi IN FAM'!#REF!,T$2,FALSE),0)</f>
        <v>0</v>
      </c>
      <c r="U90" s="30">
        <f>IFERROR(VLOOKUP($B90,'Analisi IN FAM'!#REF!,U$2,FALSE),0)</f>
        <v>0</v>
      </c>
      <c r="V90" s="30">
        <f>IFERROR(VLOOKUP($B90,'Analisi IN FAM'!#REF!,V$2,FALSE),0)</f>
        <v>0</v>
      </c>
      <c r="W90" s="1">
        <f t="shared" si="66"/>
        <v>0</v>
      </c>
      <c r="X90" s="1">
        <f t="shared" si="67"/>
        <v>0</v>
      </c>
      <c r="Y90" s="1">
        <f t="shared" si="68"/>
        <v>0</v>
      </c>
      <c r="Z90" s="1">
        <f t="shared" si="69"/>
        <v>0</v>
      </c>
      <c r="AA90" s="1">
        <f t="shared" si="70"/>
        <v>0</v>
      </c>
      <c r="AB90" s="1">
        <f t="shared" si="71"/>
        <v>0</v>
      </c>
      <c r="AC90" s="1">
        <f t="shared" si="72"/>
        <v>0</v>
      </c>
      <c r="AD90" s="1">
        <f t="shared" si="73"/>
        <v>0</v>
      </c>
      <c r="AE90" s="1">
        <f t="shared" si="74"/>
        <v>0</v>
      </c>
      <c r="AF90" s="1">
        <f t="shared" si="75"/>
        <v>0</v>
      </c>
      <c r="AG90" s="1">
        <f t="shared" si="76"/>
        <v>0</v>
      </c>
      <c r="AH90" s="1">
        <f t="shared" si="77"/>
        <v>0</v>
      </c>
      <c r="AI90" s="1">
        <f t="shared" si="78"/>
        <v>0</v>
      </c>
    </row>
    <row r="91" spans="1:35" ht="15" thickBot="1" x14ac:dyDescent="0.35">
      <c r="A91">
        <v>18</v>
      </c>
      <c r="B91">
        <v>99</v>
      </c>
      <c r="C91" t="s">
        <v>13</v>
      </c>
      <c r="D91" s="9">
        <v>0</v>
      </c>
      <c r="E91" s="123">
        <v>0</v>
      </c>
      <c r="F91" s="1">
        <f>IFERROR(-VLOOKUP(B91,Foglio1!A:B,2,FALSE),0)</f>
        <v>0</v>
      </c>
      <c r="G91" s="1">
        <f>IFERROR(VLOOKUP(A91,'Pivot per cartellino'!D:E,2,FALSE),0)</f>
        <v>200887.2</v>
      </c>
      <c r="H91" s="1">
        <f t="shared" si="65"/>
        <v>0</v>
      </c>
      <c r="I91" s="1">
        <v>0</v>
      </c>
      <c r="J91" s="30">
        <f>IFERROR(VLOOKUP($B91,'Analisi IN FAM'!#REF!,J$2,FALSE),0)</f>
        <v>0</v>
      </c>
      <c r="K91" s="30">
        <f>IFERROR(VLOOKUP($B91,'Analisi IN FAM'!#REF!,K$2,FALSE),0)</f>
        <v>0</v>
      </c>
      <c r="L91" s="30">
        <f>IFERROR(VLOOKUP($B91,'Analisi IN FAM'!#REF!,L$2,FALSE),0)</f>
        <v>0</v>
      </c>
      <c r="M91" s="30">
        <f>IFERROR(VLOOKUP($B91,'Analisi IN FAM'!#REF!,M$2,FALSE),0)</f>
        <v>0</v>
      </c>
      <c r="N91" s="30">
        <f>IFERROR(VLOOKUP($B91,'Analisi IN FAM'!#REF!,N$2,FALSE),0)</f>
        <v>0</v>
      </c>
      <c r="O91" s="30">
        <f>IFERROR(VLOOKUP($B91,'Analisi IN FAM'!#REF!,O$2,FALSE),0)</f>
        <v>0</v>
      </c>
      <c r="P91" s="30">
        <f>IFERROR(VLOOKUP($B91,'Analisi IN FAM'!#REF!,P$2,FALSE),0)</f>
        <v>0</v>
      </c>
      <c r="Q91" s="30">
        <f>IFERROR(VLOOKUP($B91,'Analisi IN FAM'!#REF!,Q$2,FALSE),0)</f>
        <v>0</v>
      </c>
      <c r="R91" s="30">
        <f>IFERROR(VLOOKUP($B91,'Analisi IN FAM'!#REF!,R$2,FALSE),0)</f>
        <v>0</v>
      </c>
      <c r="S91" s="30">
        <f>IFERROR(VLOOKUP($B91,'Analisi IN FAM'!#REF!,S$2,FALSE),0)</f>
        <v>0</v>
      </c>
      <c r="T91" s="30">
        <f>IFERROR(VLOOKUP($B91,'Analisi IN FAM'!#REF!,T$2,FALSE),0)</f>
        <v>0</v>
      </c>
      <c r="U91" s="30">
        <f>IFERROR(VLOOKUP($B91,'Analisi IN FAM'!#REF!,U$2,FALSE),0)</f>
        <v>0</v>
      </c>
      <c r="V91" s="30">
        <f>IFERROR(VLOOKUP($B91,'Analisi IN FAM'!#REF!,V$2,FALSE),0)</f>
        <v>0</v>
      </c>
      <c r="W91" s="1">
        <f t="shared" si="66"/>
        <v>0</v>
      </c>
      <c r="X91" s="1">
        <f t="shared" si="67"/>
        <v>0</v>
      </c>
      <c r="Y91" s="1">
        <f t="shared" si="68"/>
        <v>0</v>
      </c>
      <c r="Z91" s="1">
        <f t="shared" si="69"/>
        <v>0</v>
      </c>
      <c r="AA91" s="1">
        <f t="shared" si="70"/>
        <v>0</v>
      </c>
      <c r="AB91" s="1">
        <f t="shared" si="71"/>
        <v>0</v>
      </c>
      <c r="AC91" s="1">
        <f t="shared" si="72"/>
        <v>0</v>
      </c>
      <c r="AD91" s="1">
        <f t="shared" si="73"/>
        <v>0</v>
      </c>
      <c r="AE91" s="1">
        <f t="shared" si="74"/>
        <v>0</v>
      </c>
      <c r="AF91" s="1">
        <f t="shared" si="75"/>
        <v>0</v>
      </c>
      <c r="AG91" s="1">
        <f t="shared" si="76"/>
        <v>0</v>
      </c>
      <c r="AH91" s="1">
        <f t="shared" si="77"/>
        <v>0</v>
      </c>
      <c r="AI91" s="1">
        <f t="shared" si="78"/>
        <v>0</v>
      </c>
    </row>
    <row r="92" spans="1:35" s="129" customFormat="1" ht="15" thickBot="1" x14ac:dyDescent="0.35">
      <c r="A92" s="129">
        <v>18</v>
      </c>
      <c r="C92" s="129" t="s">
        <v>14</v>
      </c>
      <c r="D92" s="130">
        <v>100</v>
      </c>
      <c r="E92" s="131">
        <v>103.97035302082963</v>
      </c>
      <c r="F92" s="132">
        <f>IFERROR(-VLOOKUP(B92,Foglio1!A:B,2,FALSE),0)</f>
        <v>0</v>
      </c>
      <c r="G92" s="132">
        <f>IFERROR(VLOOKUP(A92,'Pivot per cartellino'!D:E,2,FALSE),0)</f>
        <v>200887.2</v>
      </c>
      <c r="H92" s="132"/>
      <c r="I92" s="132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2">
        <f>SUM(W80:W91)</f>
        <v>0</v>
      </c>
      <c r="X92" s="132">
        <f t="shared" ref="X92" si="91">SUM(X80:X91)</f>
        <v>0</v>
      </c>
      <c r="Y92" s="132">
        <f t="shared" ref="Y92" si="92">SUM(Y80:Y91)</f>
        <v>0</v>
      </c>
      <c r="Z92" s="132">
        <f t="shared" ref="Z92" si="93">SUM(Z80:Z91)</f>
        <v>0</v>
      </c>
      <c r="AA92" s="132">
        <f t="shared" ref="AA92" si="94">SUM(AA80:AA91)</f>
        <v>0</v>
      </c>
      <c r="AB92" s="132">
        <f t="shared" ref="AB92" si="95">SUM(AB80:AB91)</f>
        <v>0</v>
      </c>
      <c r="AC92" s="132">
        <f t="shared" ref="AC92" si="96">SUM(AC80:AC91)</f>
        <v>0</v>
      </c>
      <c r="AD92" s="132">
        <f t="shared" ref="AD92" si="97">SUM(AD80:AD91)</f>
        <v>0</v>
      </c>
      <c r="AE92" s="132">
        <f t="shared" ref="AE92" si="98">SUM(AE80:AE91)</f>
        <v>0</v>
      </c>
      <c r="AF92" s="132">
        <f t="shared" ref="AF92" si="99">SUM(AF80:AF91)</f>
        <v>0</v>
      </c>
      <c r="AG92" s="132">
        <f t="shared" ref="AG92" si="100">SUM(AG80:AG91)</f>
        <v>0</v>
      </c>
      <c r="AH92" s="132">
        <f t="shared" ref="AH92" si="101">SUM(AH80:AH91)</f>
        <v>0</v>
      </c>
      <c r="AI92" s="132">
        <f t="shared" ref="AI92" si="102">SUM(AI80:AI91)</f>
        <v>0</v>
      </c>
    </row>
    <row r="93" spans="1:35" x14ac:dyDescent="0.3">
      <c r="A93">
        <v>19</v>
      </c>
      <c r="B93">
        <v>17</v>
      </c>
      <c r="C93" t="s">
        <v>33</v>
      </c>
      <c r="D93" s="9">
        <v>20.769187436620246</v>
      </c>
      <c r="E93" s="123">
        <v>21.583242359486565</v>
      </c>
      <c r="F93" s="1">
        <f>IFERROR(-VLOOKUP(B93,Foglio1!A:B,2,FALSE),0)</f>
        <v>338887.1</v>
      </c>
      <c r="G93" s="1">
        <f>IFERROR(VLOOKUP(A93,'Pivot per cartellino'!D:E,2,FALSE),0)</f>
        <v>1570139.9</v>
      </c>
      <c r="H93" s="1">
        <f t="shared" si="65"/>
        <v>338887.1</v>
      </c>
      <c r="I93" s="1">
        <v>338887.1</v>
      </c>
      <c r="J93" s="30">
        <f>IFERROR(VLOOKUP($B93,'Analisi IN FAM'!#REF!,J$2,FALSE),0)</f>
        <v>0</v>
      </c>
      <c r="K93" s="30">
        <f>IFERROR(VLOOKUP($B93,'Analisi IN FAM'!#REF!,K$2,FALSE),0)</f>
        <v>0</v>
      </c>
      <c r="L93" s="30">
        <f>IFERROR(VLOOKUP($B93,'Analisi IN FAM'!#REF!,L$2,FALSE),0)</f>
        <v>0</v>
      </c>
      <c r="M93" s="30">
        <f>IFERROR(VLOOKUP($B93,'Analisi IN FAM'!#REF!,M$2,FALSE),0)</f>
        <v>0</v>
      </c>
      <c r="N93" s="30">
        <f>IFERROR(VLOOKUP($B93,'Analisi IN FAM'!#REF!,N$2,FALSE),0)</f>
        <v>0</v>
      </c>
      <c r="O93" s="30">
        <f>IFERROR(VLOOKUP($B93,'Analisi IN FAM'!#REF!,O$2,FALSE),0)</f>
        <v>0</v>
      </c>
      <c r="P93" s="30">
        <f>IFERROR(VLOOKUP($B93,'Analisi IN FAM'!#REF!,P$2,FALSE),0)</f>
        <v>0</v>
      </c>
      <c r="Q93" s="30">
        <f>IFERROR(VLOOKUP($B93,'Analisi IN FAM'!#REF!,Q$2,FALSE),0)</f>
        <v>0</v>
      </c>
      <c r="R93" s="30">
        <f>IFERROR(VLOOKUP($B93,'Analisi IN FAM'!#REF!,R$2,FALSE),0)</f>
        <v>0</v>
      </c>
      <c r="S93" s="30">
        <f>IFERROR(VLOOKUP($B93,'Analisi IN FAM'!#REF!,S$2,FALSE),0)</f>
        <v>0</v>
      </c>
      <c r="T93" s="30">
        <f>IFERROR(VLOOKUP($B93,'Analisi IN FAM'!#REF!,T$2,FALSE),0)</f>
        <v>0</v>
      </c>
      <c r="U93" s="30">
        <f>IFERROR(VLOOKUP($B93,'Analisi IN FAM'!#REF!,U$2,FALSE),0)</f>
        <v>0</v>
      </c>
      <c r="V93" s="30">
        <f>IFERROR(VLOOKUP($B93,'Analisi IN FAM'!#REF!,V$2,FALSE),0)</f>
        <v>0</v>
      </c>
      <c r="W93" s="1">
        <f t="shared" si="66"/>
        <v>0</v>
      </c>
      <c r="X93" s="1">
        <f t="shared" si="67"/>
        <v>0</v>
      </c>
      <c r="Y93" s="1">
        <f t="shared" si="68"/>
        <v>0</v>
      </c>
      <c r="Z93" s="1">
        <f t="shared" si="69"/>
        <v>0</v>
      </c>
      <c r="AA93" s="1">
        <f t="shared" si="70"/>
        <v>0</v>
      </c>
      <c r="AB93" s="1">
        <f t="shared" si="71"/>
        <v>0</v>
      </c>
      <c r="AC93" s="1">
        <f t="shared" si="72"/>
        <v>0</v>
      </c>
      <c r="AD93" s="1">
        <f t="shared" si="73"/>
        <v>0</v>
      </c>
      <c r="AE93" s="1">
        <f t="shared" si="74"/>
        <v>0</v>
      </c>
      <c r="AF93" s="1">
        <f t="shared" si="75"/>
        <v>0</v>
      </c>
      <c r="AG93" s="1">
        <f t="shared" si="76"/>
        <v>0</v>
      </c>
      <c r="AH93" s="1">
        <f t="shared" si="77"/>
        <v>0</v>
      </c>
      <c r="AI93" s="1">
        <f t="shared" si="78"/>
        <v>0</v>
      </c>
    </row>
    <row r="94" spans="1:35" x14ac:dyDescent="0.3">
      <c r="A94">
        <v>19</v>
      </c>
      <c r="B94">
        <v>7</v>
      </c>
      <c r="C94" t="s">
        <v>34</v>
      </c>
      <c r="D94" s="9">
        <v>44.020666101393388</v>
      </c>
      <c r="E94" s="123">
        <v>45.746070143176411</v>
      </c>
      <c r="F94" s="1">
        <f>IFERROR(-VLOOKUP(B94,Foglio1!A:B,2,FALSE),0)</f>
        <v>718277.29999999993</v>
      </c>
      <c r="G94" s="1">
        <f>IFERROR(VLOOKUP(A94,'Pivot per cartellino'!D:E,2,FALSE),0)</f>
        <v>1570139.9</v>
      </c>
      <c r="H94" s="1">
        <f t="shared" si="65"/>
        <v>718277.29999999981</v>
      </c>
      <c r="I94" s="1">
        <v>718277.29999999993</v>
      </c>
      <c r="J94" s="30">
        <f>IFERROR(VLOOKUP($B94,'Analisi IN FAM'!#REF!,J$2,FALSE),0)</f>
        <v>0</v>
      </c>
      <c r="K94" s="30">
        <f>IFERROR(VLOOKUP($B94,'Analisi IN FAM'!#REF!,K$2,FALSE),0)</f>
        <v>0</v>
      </c>
      <c r="L94" s="30">
        <f>IFERROR(VLOOKUP($B94,'Analisi IN FAM'!#REF!,L$2,FALSE),0)</f>
        <v>0</v>
      </c>
      <c r="M94" s="30">
        <f>IFERROR(VLOOKUP($B94,'Analisi IN FAM'!#REF!,M$2,FALSE),0)</f>
        <v>0</v>
      </c>
      <c r="N94" s="30">
        <f>IFERROR(VLOOKUP($B94,'Analisi IN FAM'!#REF!,N$2,FALSE),0)</f>
        <v>0</v>
      </c>
      <c r="O94" s="30">
        <f>IFERROR(VLOOKUP($B94,'Analisi IN FAM'!#REF!,O$2,FALSE),0)</f>
        <v>0</v>
      </c>
      <c r="P94" s="30">
        <f>IFERROR(VLOOKUP($B94,'Analisi IN FAM'!#REF!,P$2,FALSE),0)</f>
        <v>0</v>
      </c>
      <c r="Q94" s="30">
        <f>IFERROR(VLOOKUP($B94,'Analisi IN FAM'!#REF!,Q$2,FALSE),0)</f>
        <v>0</v>
      </c>
      <c r="R94" s="30">
        <f>IFERROR(VLOOKUP($B94,'Analisi IN FAM'!#REF!,R$2,FALSE),0)</f>
        <v>0</v>
      </c>
      <c r="S94" s="30">
        <f>IFERROR(VLOOKUP($B94,'Analisi IN FAM'!#REF!,S$2,FALSE),0)</f>
        <v>0</v>
      </c>
      <c r="T94" s="30">
        <f>IFERROR(VLOOKUP($B94,'Analisi IN FAM'!#REF!,T$2,FALSE),0)</f>
        <v>0</v>
      </c>
      <c r="U94" s="30">
        <f>IFERROR(VLOOKUP($B94,'Analisi IN FAM'!#REF!,U$2,FALSE),0)</f>
        <v>0</v>
      </c>
      <c r="V94" s="30">
        <f>IFERROR(VLOOKUP($B94,'Analisi IN FAM'!#REF!,V$2,FALSE),0)</f>
        <v>0</v>
      </c>
      <c r="W94" s="1">
        <f t="shared" si="66"/>
        <v>0</v>
      </c>
      <c r="X94" s="1">
        <f t="shared" si="67"/>
        <v>0</v>
      </c>
      <c r="Y94" s="1">
        <f t="shared" si="68"/>
        <v>0</v>
      </c>
      <c r="Z94" s="1">
        <f t="shared" si="69"/>
        <v>0</v>
      </c>
      <c r="AA94" s="1">
        <f t="shared" si="70"/>
        <v>0</v>
      </c>
      <c r="AB94" s="1">
        <f t="shared" si="71"/>
        <v>0</v>
      </c>
      <c r="AC94" s="1">
        <f t="shared" si="72"/>
        <v>0</v>
      </c>
      <c r="AD94" s="1">
        <f t="shared" si="73"/>
        <v>0</v>
      </c>
      <c r="AE94" s="1">
        <f t="shared" si="74"/>
        <v>0</v>
      </c>
      <c r="AF94" s="1">
        <f t="shared" si="75"/>
        <v>0</v>
      </c>
      <c r="AG94" s="1">
        <f t="shared" si="76"/>
        <v>0</v>
      </c>
      <c r="AH94" s="1">
        <f t="shared" si="77"/>
        <v>0</v>
      </c>
      <c r="AI94" s="1">
        <f t="shared" si="78"/>
        <v>0</v>
      </c>
    </row>
    <row r="95" spans="1:35" x14ac:dyDescent="0.3">
      <c r="A95">
        <v>19</v>
      </c>
      <c r="B95">
        <v>35</v>
      </c>
      <c r="C95" t="s">
        <v>9</v>
      </c>
      <c r="D95" s="9">
        <v>4.4295690260024424E-2</v>
      </c>
      <c r="E95" s="123">
        <v>4.6031873961383633E-2</v>
      </c>
      <c r="F95" s="1">
        <f>IFERROR(-VLOOKUP(B95,Foglio1!A:B,2,FALSE),0)</f>
        <v>383755</v>
      </c>
      <c r="G95" s="1">
        <f>IFERROR(VLOOKUP(A95,'Pivot per cartellino'!D:E,2,FALSE),0)</f>
        <v>1570139.9</v>
      </c>
      <c r="H95" s="1">
        <f t="shared" si="65"/>
        <v>722.76481978539493</v>
      </c>
      <c r="I95" s="1">
        <v>722.76481978539493</v>
      </c>
      <c r="J95" s="30">
        <f>IFERROR(VLOOKUP($B95,'Analisi IN FAM'!#REF!,J$2,FALSE),0)</f>
        <v>0</v>
      </c>
      <c r="K95" s="30">
        <f>IFERROR(VLOOKUP($B95,'Analisi IN FAM'!#REF!,K$2,FALSE),0)</f>
        <v>0</v>
      </c>
      <c r="L95" s="30">
        <f>IFERROR(VLOOKUP($B95,'Analisi IN FAM'!#REF!,L$2,FALSE),0)</f>
        <v>0</v>
      </c>
      <c r="M95" s="30">
        <f>IFERROR(VLOOKUP($B95,'Analisi IN FAM'!#REF!,M$2,FALSE),0)</f>
        <v>0</v>
      </c>
      <c r="N95" s="30">
        <f>IFERROR(VLOOKUP($B95,'Analisi IN FAM'!#REF!,N$2,FALSE),0)</f>
        <v>0</v>
      </c>
      <c r="O95" s="30">
        <f>IFERROR(VLOOKUP($B95,'Analisi IN FAM'!#REF!,O$2,FALSE),0)</f>
        <v>0</v>
      </c>
      <c r="P95" s="30">
        <f>IFERROR(VLOOKUP($B95,'Analisi IN FAM'!#REF!,P$2,FALSE),0)</f>
        <v>0</v>
      </c>
      <c r="Q95" s="30">
        <f>IFERROR(VLOOKUP($B95,'Analisi IN FAM'!#REF!,Q$2,FALSE),0)</f>
        <v>0</v>
      </c>
      <c r="R95" s="30">
        <f>IFERROR(VLOOKUP($B95,'Analisi IN FAM'!#REF!,R$2,FALSE),0)</f>
        <v>0</v>
      </c>
      <c r="S95" s="30">
        <f>IFERROR(VLOOKUP($B95,'Analisi IN FAM'!#REF!,S$2,FALSE),0)</f>
        <v>0</v>
      </c>
      <c r="T95" s="30">
        <f>IFERROR(VLOOKUP($B95,'Analisi IN FAM'!#REF!,T$2,FALSE),0)</f>
        <v>0</v>
      </c>
      <c r="U95" s="30">
        <f>IFERROR(VLOOKUP($B95,'Analisi IN FAM'!#REF!,U$2,FALSE),0)</f>
        <v>0</v>
      </c>
      <c r="V95" s="30">
        <f>IFERROR(VLOOKUP($B95,'Analisi IN FAM'!#REF!,V$2,FALSE),0)</f>
        <v>0</v>
      </c>
      <c r="W95" s="1">
        <f t="shared" si="66"/>
        <v>0</v>
      </c>
      <c r="X95" s="1">
        <f t="shared" si="67"/>
        <v>0</v>
      </c>
      <c r="Y95" s="1">
        <f t="shared" si="68"/>
        <v>0</v>
      </c>
      <c r="Z95" s="1">
        <f t="shared" si="69"/>
        <v>0</v>
      </c>
      <c r="AA95" s="1">
        <f t="shared" si="70"/>
        <v>0</v>
      </c>
      <c r="AB95" s="1">
        <f t="shared" si="71"/>
        <v>0</v>
      </c>
      <c r="AC95" s="1">
        <f t="shared" si="72"/>
        <v>0</v>
      </c>
      <c r="AD95" s="1">
        <f t="shared" si="73"/>
        <v>0</v>
      </c>
      <c r="AE95" s="1">
        <f t="shared" si="74"/>
        <v>0</v>
      </c>
      <c r="AF95" s="1">
        <f t="shared" si="75"/>
        <v>0</v>
      </c>
      <c r="AG95" s="1">
        <f t="shared" si="76"/>
        <v>0</v>
      </c>
      <c r="AH95" s="1">
        <f t="shared" si="77"/>
        <v>0</v>
      </c>
      <c r="AI95" s="1">
        <f t="shared" si="78"/>
        <v>0</v>
      </c>
    </row>
    <row r="96" spans="1:35" x14ac:dyDescent="0.3">
      <c r="A96">
        <v>19</v>
      </c>
      <c r="B96">
        <v>61</v>
      </c>
      <c r="C96" t="s">
        <v>18</v>
      </c>
      <c r="D96" s="9">
        <v>0.17197534980125478</v>
      </c>
      <c r="E96" s="123">
        <v>0.17871597846304466</v>
      </c>
      <c r="F96" s="1">
        <f>IFERROR(-VLOOKUP(B96,Foglio1!A:B,2,FALSE),0)</f>
        <v>24327</v>
      </c>
      <c r="G96" s="1">
        <f>IFERROR(VLOOKUP(A96,'Pivot per cartellino'!D:E,2,FALSE),0)</f>
        <v>1570139.9</v>
      </c>
      <c r="H96" s="1">
        <f t="shared" si="65"/>
        <v>2806.0908855236707</v>
      </c>
      <c r="I96" s="1">
        <v>2806.0908855236707</v>
      </c>
      <c r="J96" s="30">
        <f>IFERROR(VLOOKUP($B96,'Analisi IN FAM'!#REF!,J$2,FALSE),0)</f>
        <v>0</v>
      </c>
      <c r="K96" s="30">
        <f>IFERROR(VLOOKUP($B96,'Analisi IN FAM'!#REF!,K$2,FALSE),0)</f>
        <v>0</v>
      </c>
      <c r="L96" s="30">
        <f>IFERROR(VLOOKUP($B96,'Analisi IN FAM'!#REF!,L$2,FALSE),0)</f>
        <v>0</v>
      </c>
      <c r="M96" s="30">
        <f>IFERROR(VLOOKUP($B96,'Analisi IN FAM'!#REF!,M$2,FALSE),0)</f>
        <v>0</v>
      </c>
      <c r="N96" s="30">
        <f>IFERROR(VLOOKUP($B96,'Analisi IN FAM'!#REF!,N$2,FALSE),0)</f>
        <v>0</v>
      </c>
      <c r="O96" s="30">
        <f>IFERROR(VLOOKUP($B96,'Analisi IN FAM'!#REF!,O$2,FALSE),0)</f>
        <v>0</v>
      </c>
      <c r="P96" s="30">
        <f>IFERROR(VLOOKUP($B96,'Analisi IN FAM'!#REF!,P$2,FALSE),0)</f>
        <v>0</v>
      </c>
      <c r="Q96" s="30">
        <f>IFERROR(VLOOKUP($B96,'Analisi IN FAM'!#REF!,Q$2,FALSE),0)</f>
        <v>0</v>
      </c>
      <c r="R96" s="30">
        <f>IFERROR(VLOOKUP($B96,'Analisi IN FAM'!#REF!,R$2,FALSE),0)</f>
        <v>0</v>
      </c>
      <c r="S96" s="30">
        <f>IFERROR(VLOOKUP($B96,'Analisi IN FAM'!#REF!,S$2,FALSE),0)</f>
        <v>0</v>
      </c>
      <c r="T96" s="30">
        <f>IFERROR(VLOOKUP($B96,'Analisi IN FAM'!#REF!,T$2,FALSE),0)</f>
        <v>0</v>
      </c>
      <c r="U96" s="30">
        <f>IFERROR(VLOOKUP($B96,'Analisi IN FAM'!#REF!,U$2,FALSE),0)</f>
        <v>0</v>
      </c>
      <c r="V96" s="30">
        <f>IFERROR(VLOOKUP($B96,'Analisi IN FAM'!#REF!,V$2,FALSE),0)</f>
        <v>0</v>
      </c>
      <c r="W96" s="1">
        <f t="shared" si="66"/>
        <v>0</v>
      </c>
      <c r="X96" s="1">
        <f t="shared" si="67"/>
        <v>0</v>
      </c>
      <c r="Y96" s="1">
        <f t="shared" si="68"/>
        <v>0</v>
      </c>
      <c r="Z96" s="1">
        <f t="shared" si="69"/>
        <v>0</v>
      </c>
      <c r="AA96" s="1">
        <f t="shared" si="70"/>
        <v>0</v>
      </c>
      <c r="AB96" s="1">
        <f t="shared" si="71"/>
        <v>0</v>
      </c>
      <c r="AC96" s="1">
        <f t="shared" si="72"/>
        <v>0</v>
      </c>
      <c r="AD96" s="1">
        <f t="shared" si="73"/>
        <v>0</v>
      </c>
      <c r="AE96" s="1">
        <f t="shared" si="74"/>
        <v>0</v>
      </c>
      <c r="AF96" s="1">
        <f t="shared" si="75"/>
        <v>0</v>
      </c>
      <c r="AG96" s="1">
        <f t="shared" si="76"/>
        <v>0</v>
      </c>
      <c r="AH96" s="1">
        <f t="shared" si="77"/>
        <v>0</v>
      </c>
      <c r="AI96" s="1">
        <f t="shared" si="78"/>
        <v>0</v>
      </c>
    </row>
    <row r="97" spans="1:35" x14ac:dyDescent="0.3">
      <c r="A97">
        <v>19</v>
      </c>
      <c r="B97">
        <v>59</v>
      </c>
      <c r="C97" t="s">
        <v>35</v>
      </c>
      <c r="D97" s="9">
        <v>0</v>
      </c>
      <c r="E97" s="123">
        <v>0</v>
      </c>
      <c r="F97" s="1">
        <f>IFERROR(-VLOOKUP(B97,Foglio1!A:B,2,FALSE),0)</f>
        <v>0</v>
      </c>
      <c r="G97" s="1">
        <f>IFERROR(VLOOKUP(A97,'Pivot per cartellino'!D:E,2,FALSE),0)</f>
        <v>1570139.9</v>
      </c>
      <c r="H97" s="1">
        <f t="shared" si="65"/>
        <v>0</v>
      </c>
      <c r="I97" s="1">
        <v>0</v>
      </c>
      <c r="J97" s="30">
        <f>IFERROR(VLOOKUP($B97,'Analisi IN FAM'!#REF!,J$2,FALSE),0)</f>
        <v>0</v>
      </c>
      <c r="K97" s="30">
        <f>IFERROR(VLOOKUP($B97,'Analisi IN FAM'!#REF!,K$2,FALSE),0)</f>
        <v>0</v>
      </c>
      <c r="L97" s="30">
        <f>IFERROR(VLOOKUP($B97,'Analisi IN FAM'!#REF!,L$2,FALSE),0)</f>
        <v>0</v>
      </c>
      <c r="M97" s="30">
        <f>IFERROR(VLOOKUP($B97,'Analisi IN FAM'!#REF!,M$2,FALSE),0)</f>
        <v>0</v>
      </c>
      <c r="N97" s="30">
        <f>IFERROR(VLOOKUP($B97,'Analisi IN FAM'!#REF!,N$2,FALSE),0)</f>
        <v>0</v>
      </c>
      <c r="O97" s="30">
        <f>IFERROR(VLOOKUP($B97,'Analisi IN FAM'!#REF!,O$2,FALSE),0)</f>
        <v>0</v>
      </c>
      <c r="P97" s="30">
        <f>IFERROR(VLOOKUP($B97,'Analisi IN FAM'!#REF!,P$2,FALSE),0)</f>
        <v>0</v>
      </c>
      <c r="Q97" s="30">
        <f>IFERROR(VLOOKUP($B97,'Analisi IN FAM'!#REF!,Q$2,FALSE),0)</f>
        <v>0</v>
      </c>
      <c r="R97" s="30">
        <f>IFERROR(VLOOKUP($B97,'Analisi IN FAM'!#REF!,R$2,FALSE),0)</f>
        <v>0</v>
      </c>
      <c r="S97" s="30">
        <f>IFERROR(VLOOKUP($B97,'Analisi IN FAM'!#REF!,S$2,FALSE),0)</f>
        <v>0</v>
      </c>
      <c r="T97" s="30">
        <f>IFERROR(VLOOKUP($B97,'Analisi IN FAM'!#REF!,T$2,FALSE),0)</f>
        <v>0</v>
      </c>
      <c r="U97" s="30">
        <f>IFERROR(VLOOKUP($B97,'Analisi IN FAM'!#REF!,U$2,FALSE),0)</f>
        <v>0</v>
      </c>
      <c r="V97" s="30">
        <f>IFERROR(VLOOKUP($B97,'Analisi IN FAM'!#REF!,V$2,FALSE),0)</f>
        <v>0</v>
      </c>
      <c r="W97" s="1">
        <f t="shared" si="66"/>
        <v>0</v>
      </c>
      <c r="X97" s="1">
        <f t="shared" si="67"/>
        <v>0</v>
      </c>
      <c r="Y97" s="1">
        <f t="shared" si="68"/>
        <v>0</v>
      </c>
      <c r="Z97" s="1">
        <f t="shared" si="69"/>
        <v>0</v>
      </c>
      <c r="AA97" s="1">
        <f t="shared" si="70"/>
        <v>0</v>
      </c>
      <c r="AB97" s="1">
        <f t="shared" si="71"/>
        <v>0</v>
      </c>
      <c r="AC97" s="1">
        <f t="shared" si="72"/>
        <v>0</v>
      </c>
      <c r="AD97" s="1">
        <f t="shared" si="73"/>
        <v>0</v>
      </c>
      <c r="AE97" s="1">
        <f t="shared" si="74"/>
        <v>0</v>
      </c>
      <c r="AF97" s="1">
        <f t="shared" si="75"/>
        <v>0</v>
      </c>
      <c r="AG97" s="1">
        <f t="shared" si="76"/>
        <v>0</v>
      </c>
      <c r="AH97" s="1">
        <f t="shared" si="77"/>
        <v>0</v>
      </c>
      <c r="AI97" s="1">
        <f t="shared" si="78"/>
        <v>0</v>
      </c>
    </row>
    <row r="98" spans="1:35" x14ac:dyDescent="0.3">
      <c r="A98">
        <v>19</v>
      </c>
      <c r="B98">
        <v>62</v>
      </c>
      <c r="C98" t="s">
        <v>31</v>
      </c>
      <c r="D98" s="9">
        <v>1.3054013929713207E-2</v>
      </c>
      <c r="E98" s="123">
        <v>1.3565670167352604E-2</v>
      </c>
      <c r="F98" s="1">
        <f>IFERROR(-VLOOKUP(B98,Foglio1!A:B,2,FALSE),0)</f>
        <v>213</v>
      </c>
      <c r="G98" s="1">
        <f>IFERROR(VLOOKUP(A98,'Pivot per cartellino'!D:E,2,FALSE),0)</f>
        <v>1570139.9</v>
      </c>
      <c r="H98" s="1">
        <f t="shared" si="65"/>
        <v>213</v>
      </c>
      <c r="I98" s="1">
        <v>213</v>
      </c>
      <c r="J98" s="30">
        <f>IFERROR(VLOOKUP($B98,'Analisi IN FAM'!#REF!,J$2,FALSE),0)</f>
        <v>0</v>
      </c>
      <c r="K98" s="30">
        <f>IFERROR(VLOOKUP($B98,'Analisi IN FAM'!#REF!,K$2,FALSE),0)</f>
        <v>0</v>
      </c>
      <c r="L98" s="30">
        <f>IFERROR(VLOOKUP($B98,'Analisi IN FAM'!#REF!,L$2,FALSE),0)</f>
        <v>0</v>
      </c>
      <c r="M98" s="30">
        <f>IFERROR(VLOOKUP($B98,'Analisi IN FAM'!#REF!,M$2,FALSE),0)</f>
        <v>0</v>
      </c>
      <c r="N98" s="30">
        <f>IFERROR(VLOOKUP($B98,'Analisi IN FAM'!#REF!,N$2,FALSE),0)</f>
        <v>0</v>
      </c>
      <c r="O98" s="30">
        <f>IFERROR(VLOOKUP($B98,'Analisi IN FAM'!#REF!,O$2,FALSE),0)</f>
        <v>0</v>
      </c>
      <c r="P98" s="30">
        <f>IFERROR(VLOOKUP($B98,'Analisi IN FAM'!#REF!,P$2,FALSE),0)</f>
        <v>0</v>
      </c>
      <c r="Q98" s="30">
        <f>IFERROR(VLOOKUP($B98,'Analisi IN FAM'!#REF!,Q$2,FALSE),0)</f>
        <v>0</v>
      </c>
      <c r="R98" s="30">
        <f>IFERROR(VLOOKUP($B98,'Analisi IN FAM'!#REF!,R$2,FALSE),0)</f>
        <v>0</v>
      </c>
      <c r="S98" s="30">
        <f>IFERROR(VLOOKUP($B98,'Analisi IN FAM'!#REF!,S$2,FALSE),0)</f>
        <v>0</v>
      </c>
      <c r="T98" s="30">
        <f>IFERROR(VLOOKUP($B98,'Analisi IN FAM'!#REF!,T$2,FALSE),0)</f>
        <v>0</v>
      </c>
      <c r="U98" s="30">
        <f>IFERROR(VLOOKUP($B98,'Analisi IN FAM'!#REF!,U$2,FALSE),0)</f>
        <v>0</v>
      </c>
      <c r="V98" s="30">
        <f>IFERROR(VLOOKUP($B98,'Analisi IN FAM'!#REF!,V$2,FALSE),0)</f>
        <v>0</v>
      </c>
      <c r="W98" s="1">
        <f t="shared" si="66"/>
        <v>0</v>
      </c>
      <c r="X98" s="1">
        <f t="shared" si="67"/>
        <v>0</v>
      </c>
      <c r="Y98" s="1">
        <f t="shared" si="68"/>
        <v>0</v>
      </c>
      <c r="Z98" s="1">
        <f t="shared" si="69"/>
        <v>0</v>
      </c>
      <c r="AA98" s="1">
        <f t="shared" si="70"/>
        <v>0</v>
      </c>
      <c r="AB98" s="1">
        <f t="shared" si="71"/>
        <v>0</v>
      </c>
      <c r="AC98" s="1">
        <f t="shared" si="72"/>
        <v>0</v>
      </c>
      <c r="AD98" s="1">
        <f t="shared" si="73"/>
        <v>0</v>
      </c>
      <c r="AE98" s="1">
        <f t="shared" si="74"/>
        <v>0</v>
      </c>
      <c r="AF98" s="1">
        <f t="shared" si="75"/>
        <v>0</v>
      </c>
      <c r="AG98" s="1">
        <f t="shared" si="76"/>
        <v>0</v>
      </c>
      <c r="AH98" s="1">
        <f t="shared" si="77"/>
        <v>0</v>
      </c>
      <c r="AI98" s="1">
        <f t="shared" si="78"/>
        <v>0</v>
      </c>
    </row>
    <row r="99" spans="1:35" x14ac:dyDescent="0.3">
      <c r="A99">
        <v>19</v>
      </c>
      <c r="B99">
        <v>57</v>
      </c>
      <c r="C99" t="s">
        <v>21</v>
      </c>
      <c r="D99" s="9">
        <v>0.2722344125623759</v>
      </c>
      <c r="E99" s="123">
        <v>0.28290472715202003</v>
      </c>
      <c r="F99" s="1">
        <f>IFERROR(-VLOOKUP(B99,Foglio1!A:B,2,FALSE),0)</f>
        <v>4442</v>
      </c>
      <c r="G99" s="1">
        <f>IFERROR(VLOOKUP(A99,'Pivot per cartellino'!D:E,2,FALSE),0)</f>
        <v>1570139.9</v>
      </c>
      <c r="H99" s="1">
        <f t="shared" si="65"/>
        <v>4442</v>
      </c>
      <c r="I99" s="1">
        <v>4442</v>
      </c>
      <c r="J99" s="30">
        <f>IFERROR(VLOOKUP($B99,'Analisi IN FAM'!#REF!,J$2,FALSE),0)</f>
        <v>0</v>
      </c>
      <c r="K99" s="30">
        <f>IFERROR(VLOOKUP($B99,'Analisi IN FAM'!#REF!,K$2,FALSE),0)</f>
        <v>0</v>
      </c>
      <c r="L99" s="30">
        <f>IFERROR(VLOOKUP($B99,'Analisi IN FAM'!#REF!,L$2,FALSE),0)</f>
        <v>0</v>
      </c>
      <c r="M99" s="30">
        <f>IFERROR(VLOOKUP($B99,'Analisi IN FAM'!#REF!,M$2,FALSE),0)</f>
        <v>0</v>
      </c>
      <c r="N99" s="30">
        <f>IFERROR(VLOOKUP($B99,'Analisi IN FAM'!#REF!,N$2,FALSE),0)</f>
        <v>0</v>
      </c>
      <c r="O99" s="30">
        <f>IFERROR(VLOOKUP($B99,'Analisi IN FAM'!#REF!,O$2,FALSE),0)</f>
        <v>0</v>
      </c>
      <c r="P99" s="30">
        <f>IFERROR(VLOOKUP($B99,'Analisi IN FAM'!#REF!,P$2,FALSE),0)</f>
        <v>0</v>
      </c>
      <c r="Q99" s="30">
        <f>IFERROR(VLOOKUP($B99,'Analisi IN FAM'!#REF!,Q$2,FALSE),0)</f>
        <v>0</v>
      </c>
      <c r="R99" s="30">
        <f>IFERROR(VLOOKUP($B99,'Analisi IN FAM'!#REF!,R$2,FALSE),0)</f>
        <v>0</v>
      </c>
      <c r="S99" s="30">
        <f>IFERROR(VLOOKUP($B99,'Analisi IN FAM'!#REF!,S$2,FALSE),0)</f>
        <v>0</v>
      </c>
      <c r="T99" s="30">
        <f>IFERROR(VLOOKUP($B99,'Analisi IN FAM'!#REF!,T$2,FALSE),0)</f>
        <v>0</v>
      </c>
      <c r="U99" s="30">
        <f>IFERROR(VLOOKUP($B99,'Analisi IN FAM'!#REF!,U$2,FALSE),0)</f>
        <v>0</v>
      </c>
      <c r="V99" s="30">
        <f>IFERROR(VLOOKUP($B99,'Analisi IN FAM'!#REF!,V$2,FALSE),0)</f>
        <v>0</v>
      </c>
      <c r="W99" s="1">
        <f t="shared" si="66"/>
        <v>0</v>
      </c>
      <c r="X99" s="1">
        <f t="shared" si="67"/>
        <v>0</v>
      </c>
      <c r="Y99" s="1">
        <f t="shared" si="68"/>
        <v>0</v>
      </c>
      <c r="Z99" s="1">
        <f t="shared" si="69"/>
        <v>0</v>
      </c>
      <c r="AA99" s="1">
        <f t="shared" si="70"/>
        <v>0</v>
      </c>
      <c r="AB99" s="1">
        <f t="shared" si="71"/>
        <v>0</v>
      </c>
      <c r="AC99" s="1">
        <f t="shared" si="72"/>
        <v>0</v>
      </c>
      <c r="AD99" s="1">
        <f t="shared" si="73"/>
        <v>0</v>
      </c>
      <c r="AE99" s="1">
        <f t="shared" si="74"/>
        <v>0</v>
      </c>
      <c r="AF99" s="1">
        <f t="shared" si="75"/>
        <v>0</v>
      </c>
      <c r="AG99" s="1">
        <f t="shared" si="76"/>
        <v>0</v>
      </c>
      <c r="AH99" s="1">
        <f t="shared" si="77"/>
        <v>0</v>
      </c>
      <c r="AI99" s="1">
        <f t="shared" si="78"/>
        <v>0</v>
      </c>
    </row>
    <row r="100" spans="1:35" x14ac:dyDescent="0.3">
      <c r="A100">
        <v>19</v>
      </c>
      <c r="B100">
        <v>31</v>
      </c>
      <c r="C100" t="s">
        <v>8</v>
      </c>
      <c r="D100" s="9">
        <v>10.542718093942332</v>
      </c>
      <c r="E100" s="123">
        <v>10.955943290688987</v>
      </c>
      <c r="F100" s="1">
        <f>IFERROR(-VLOOKUP(B100,Foglio1!A:B,2,FALSE),0)</f>
        <v>11754277</v>
      </c>
      <c r="G100" s="1">
        <f>IFERROR(VLOOKUP(A100,'Pivot per cartellino'!D:E,2,FALSE),0)</f>
        <v>1570139.9</v>
      </c>
      <c r="H100" s="1">
        <f t="shared" si="65"/>
        <v>172023.63702848076</v>
      </c>
      <c r="I100" s="1">
        <v>172023.63702848076</v>
      </c>
      <c r="J100" s="30">
        <f>IFERROR(VLOOKUP($B100,'Analisi IN FAM'!#REF!,J$2,FALSE),0)</f>
        <v>0</v>
      </c>
      <c r="K100" s="30">
        <f>IFERROR(VLOOKUP($B100,'Analisi IN FAM'!#REF!,K$2,FALSE),0)</f>
        <v>0</v>
      </c>
      <c r="L100" s="30">
        <f>IFERROR(VLOOKUP($B100,'Analisi IN FAM'!#REF!,L$2,FALSE),0)</f>
        <v>0</v>
      </c>
      <c r="M100" s="30">
        <f>IFERROR(VLOOKUP($B100,'Analisi IN FAM'!#REF!,M$2,FALSE),0)</f>
        <v>0</v>
      </c>
      <c r="N100" s="30">
        <f>IFERROR(VLOOKUP($B100,'Analisi IN FAM'!#REF!,N$2,FALSE),0)</f>
        <v>0</v>
      </c>
      <c r="O100" s="30">
        <f>IFERROR(VLOOKUP($B100,'Analisi IN FAM'!#REF!,O$2,FALSE),0)</f>
        <v>0</v>
      </c>
      <c r="P100" s="30">
        <f>IFERROR(VLOOKUP($B100,'Analisi IN FAM'!#REF!,P$2,FALSE),0)</f>
        <v>0</v>
      </c>
      <c r="Q100" s="30">
        <f>IFERROR(VLOOKUP($B100,'Analisi IN FAM'!#REF!,Q$2,FALSE),0)</f>
        <v>0</v>
      </c>
      <c r="R100" s="30">
        <f>IFERROR(VLOOKUP($B100,'Analisi IN FAM'!#REF!,R$2,FALSE),0)</f>
        <v>0</v>
      </c>
      <c r="S100" s="30">
        <f>IFERROR(VLOOKUP($B100,'Analisi IN FAM'!#REF!,S$2,FALSE),0)</f>
        <v>0</v>
      </c>
      <c r="T100" s="30">
        <f>IFERROR(VLOOKUP($B100,'Analisi IN FAM'!#REF!,T$2,FALSE),0)</f>
        <v>0</v>
      </c>
      <c r="U100" s="30">
        <f>IFERROR(VLOOKUP($B100,'Analisi IN FAM'!#REF!,U$2,FALSE),0)</f>
        <v>0</v>
      </c>
      <c r="V100" s="30">
        <f>IFERROR(VLOOKUP($B100,'Analisi IN FAM'!#REF!,V$2,FALSE),0)</f>
        <v>0</v>
      </c>
      <c r="W100" s="1">
        <f t="shared" si="66"/>
        <v>0</v>
      </c>
      <c r="X100" s="1">
        <f t="shared" si="67"/>
        <v>0</v>
      </c>
      <c r="Y100" s="1">
        <f t="shared" si="68"/>
        <v>0</v>
      </c>
      <c r="Z100" s="1">
        <f t="shared" si="69"/>
        <v>0</v>
      </c>
      <c r="AA100" s="1">
        <f t="shared" si="70"/>
        <v>0</v>
      </c>
      <c r="AB100" s="1">
        <f t="shared" si="71"/>
        <v>0</v>
      </c>
      <c r="AC100" s="1">
        <f t="shared" si="72"/>
        <v>0</v>
      </c>
      <c r="AD100" s="1">
        <f t="shared" si="73"/>
        <v>0</v>
      </c>
      <c r="AE100" s="1">
        <f t="shared" si="74"/>
        <v>0</v>
      </c>
      <c r="AF100" s="1">
        <f t="shared" si="75"/>
        <v>0</v>
      </c>
      <c r="AG100" s="1">
        <f t="shared" si="76"/>
        <v>0</v>
      </c>
      <c r="AH100" s="1">
        <f t="shared" si="77"/>
        <v>0</v>
      </c>
      <c r="AI100" s="1">
        <f t="shared" si="78"/>
        <v>0</v>
      </c>
    </row>
    <row r="101" spans="1:35" x14ac:dyDescent="0.3">
      <c r="A101">
        <v>19</v>
      </c>
      <c r="B101">
        <v>60</v>
      </c>
      <c r="C101" t="s">
        <v>36</v>
      </c>
      <c r="D101" s="9">
        <v>0.20942702534165714</v>
      </c>
      <c r="E101" s="123">
        <v>0.21763558436597533</v>
      </c>
      <c r="F101" s="1">
        <f>IFERROR(-VLOOKUP(B101,Foglio1!A:B,2,FALSE),0)</f>
        <v>12205</v>
      </c>
      <c r="G101" s="1">
        <f>IFERROR(VLOOKUP(A101,'Pivot per cartellino'!D:E,2,FALSE),0)</f>
        <v>1570139.9</v>
      </c>
      <c r="H101" s="1">
        <f t="shared" si="65"/>
        <v>3417.1831467283405</v>
      </c>
      <c r="I101" s="1">
        <v>3417.1831467283405</v>
      </c>
      <c r="J101" s="30">
        <f>IFERROR(VLOOKUP($B101,'Analisi IN FAM'!#REF!,J$2,FALSE),0)</f>
        <v>0</v>
      </c>
      <c r="K101" s="30">
        <f>IFERROR(VLOOKUP($B101,'Analisi IN FAM'!#REF!,K$2,FALSE),0)</f>
        <v>0</v>
      </c>
      <c r="L101" s="30">
        <f>IFERROR(VLOOKUP($B101,'Analisi IN FAM'!#REF!,L$2,FALSE),0)</f>
        <v>0</v>
      </c>
      <c r="M101" s="30">
        <f>IFERROR(VLOOKUP($B101,'Analisi IN FAM'!#REF!,M$2,FALSE),0)</f>
        <v>0</v>
      </c>
      <c r="N101" s="30">
        <f>IFERROR(VLOOKUP($B101,'Analisi IN FAM'!#REF!,N$2,FALSE),0)</f>
        <v>0</v>
      </c>
      <c r="O101" s="30">
        <f>IFERROR(VLOOKUP($B101,'Analisi IN FAM'!#REF!,O$2,FALSE),0)</f>
        <v>0</v>
      </c>
      <c r="P101" s="30">
        <f>IFERROR(VLOOKUP($B101,'Analisi IN FAM'!#REF!,P$2,FALSE),0)</f>
        <v>0</v>
      </c>
      <c r="Q101" s="30">
        <f>IFERROR(VLOOKUP($B101,'Analisi IN FAM'!#REF!,Q$2,FALSE),0)</f>
        <v>0</v>
      </c>
      <c r="R101" s="30">
        <f>IFERROR(VLOOKUP($B101,'Analisi IN FAM'!#REF!,R$2,FALSE),0)</f>
        <v>0</v>
      </c>
      <c r="S101" s="30">
        <f>IFERROR(VLOOKUP($B101,'Analisi IN FAM'!#REF!,S$2,FALSE),0)</f>
        <v>0</v>
      </c>
      <c r="T101" s="30">
        <f>IFERROR(VLOOKUP($B101,'Analisi IN FAM'!#REF!,T$2,FALSE),0)</f>
        <v>0</v>
      </c>
      <c r="U101" s="30">
        <f>IFERROR(VLOOKUP($B101,'Analisi IN FAM'!#REF!,U$2,FALSE),0)</f>
        <v>0</v>
      </c>
      <c r="V101" s="30">
        <f>IFERROR(VLOOKUP($B101,'Analisi IN FAM'!#REF!,V$2,FALSE),0)</f>
        <v>0</v>
      </c>
      <c r="W101" s="1">
        <f t="shared" si="66"/>
        <v>0</v>
      </c>
      <c r="X101" s="1">
        <f t="shared" si="67"/>
        <v>0</v>
      </c>
      <c r="Y101" s="1">
        <f t="shared" si="68"/>
        <v>0</v>
      </c>
      <c r="Z101" s="1">
        <f t="shared" si="69"/>
        <v>0</v>
      </c>
      <c r="AA101" s="1">
        <f t="shared" si="70"/>
        <v>0</v>
      </c>
      <c r="AB101" s="1">
        <f t="shared" si="71"/>
        <v>0</v>
      </c>
      <c r="AC101" s="1">
        <f t="shared" si="72"/>
        <v>0</v>
      </c>
      <c r="AD101" s="1">
        <f t="shared" si="73"/>
        <v>0</v>
      </c>
      <c r="AE101" s="1">
        <f t="shared" si="74"/>
        <v>0</v>
      </c>
      <c r="AF101" s="1">
        <f t="shared" si="75"/>
        <v>0</v>
      </c>
      <c r="AG101" s="1">
        <f t="shared" si="76"/>
        <v>0</v>
      </c>
      <c r="AH101" s="1">
        <f t="shared" si="77"/>
        <v>0</v>
      </c>
      <c r="AI101" s="1">
        <f t="shared" si="78"/>
        <v>0</v>
      </c>
    </row>
    <row r="102" spans="1:35" x14ac:dyDescent="0.3">
      <c r="A102">
        <v>19</v>
      </c>
      <c r="B102">
        <v>41</v>
      </c>
      <c r="C102" t="s">
        <v>12</v>
      </c>
      <c r="D102" s="9">
        <v>18.918025920143595</v>
      </c>
      <c r="E102" s="123">
        <v>19.659523977214988</v>
      </c>
      <c r="F102" s="1">
        <f>IFERROR(-VLOOKUP(B102,Foglio1!A:B,2,FALSE),0)</f>
        <v>5173973</v>
      </c>
      <c r="G102" s="1">
        <f>IFERROR(VLOOKUP(A102,'Pivot per cartellino'!D:E,2,FALSE),0)</f>
        <v>1570139.9</v>
      </c>
      <c r="H102" s="1">
        <f t="shared" si="65"/>
        <v>308682.03011631942</v>
      </c>
      <c r="I102" s="1">
        <v>308682.03011631942</v>
      </c>
      <c r="J102" s="30">
        <f>IFERROR(VLOOKUP($B102,'Analisi IN FAM'!#REF!,J$2,FALSE),0)</f>
        <v>0</v>
      </c>
      <c r="K102" s="30">
        <f>IFERROR(VLOOKUP($B102,'Analisi IN FAM'!#REF!,K$2,FALSE),0)</f>
        <v>0</v>
      </c>
      <c r="L102" s="30">
        <f>IFERROR(VLOOKUP($B102,'Analisi IN FAM'!#REF!,L$2,FALSE),0)</f>
        <v>0</v>
      </c>
      <c r="M102" s="30">
        <f>IFERROR(VLOOKUP($B102,'Analisi IN FAM'!#REF!,M$2,FALSE),0)</f>
        <v>0</v>
      </c>
      <c r="N102" s="30">
        <f>IFERROR(VLOOKUP($B102,'Analisi IN FAM'!#REF!,N$2,FALSE),0)</f>
        <v>0</v>
      </c>
      <c r="O102" s="30">
        <f>IFERROR(VLOOKUP($B102,'Analisi IN FAM'!#REF!,O$2,FALSE),0)</f>
        <v>0</v>
      </c>
      <c r="P102" s="30">
        <f>IFERROR(VLOOKUP($B102,'Analisi IN FAM'!#REF!,P$2,FALSE),0)</f>
        <v>0</v>
      </c>
      <c r="Q102" s="30">
        <f>IFERROR(VLOOKUP($B102,'Analisi IN FAM'!#REF!,Q$2,FALSE),0)</f>
        <v>0</v>
      </c>
      <c r="R102" s="30">
        <f>IFERROR(VLOOKUP($B102,'Analisi IN FAM'!#REF!,R$2,FALSE),0)</f>
        <v>0</v>
      </c>
      <c r="S102" s="30">
        <f>IFERROR(VLOOKUP($B102,'Analisi IN FAM'!#REF!,S$2,FALSE),0)</f>
        <v>0</v>
      </c>
      <c r="T102" s="30">
        <f>IFERROR(VLOOKUP($B102,'Analisi IN FAM'!#REF!,T$2,FALSE),0)</f>
        <v>0</v>
      </c>
      <c r="U102" s="30">
        <f>IFERROR(VLOOKUP($B102,'Analisi IN FAM'!#REF!,U$2,FALSE),0)</f>
        <v>0</v>
      </c>
      <c r="V102" s="30">
        <f>IFERROR(VLOOKUP($B102,'Analisi IN FAM'!#REF!,V$2,FALSE),0)</f>
        <v>0</v>
      </c>
      <c r="W102" s="1">
        <f t="shared" si="66"/>
        <v>0</v>
      </c>
      <c r="X102" s="1">
        <f t="shared" si="67"/>
        <v>0</v>
      </c>
      <c r="Y102" s="1">
        <f t="shared" si="68"/>
        <v>0</v>
      </c>
      <c r="Z102" s="1">
        <f t="shared" si="69"/>
        <v>0</v>
      </c>
      <c r="AA102" s="1">
        <f t="shared" si="70"/>
        <v>0</v>
      </c>
      <c r="AB102" s="1">
        <f t="shared" si="71"/>
        <v>0</v>
      </c>
      <c r="AC102" s="1">
        <f t="shared" si="72"/>
        <v>0</v>
      </c>
      <c r="AD102" s="1">
        <f t="shared" si="73"/>
        <v>0</v>
      </c>
      <c r="AE102" s="1">
        <f t="shared" si="74"/>
        <v>0</v>
      </c>
      <c r="AF102" s="1">
        <f t="shared" si="75"/>
        <v>0</v>
      </c>
      <c r="AG102" s="1">
        <f t="shared" si="76"/>
        <v>0</v>
      </c>
      <c r="AH102" s="1">
        <f t="shared" si="77"/>
        <v>0</v>
      </c>
      <c r="AI102" s="1">
        <f t="shared" si="78"/>
        <v>0</v>
      </c>
    </row>
    <row r="103" spans="1:35" x14ac:dyDescent="0.3">
      <c r="A103">
        <v>19</v>
      </c>
      <c r="B103">
        <v>14</v>
      </c>
      <c r="C103" t="s">
        <v>19</v>
      </c>
      <c r="D103" s="9">
        <v>4.8912987136049457</v>
      </c>
      <c r="E103" s="123">
        <v>5.0830147260474501</v>
      </c>
      <c r="F103" s="1">
        <f>IFERROR(-VLOOKUP(B103,Foglio1!A:B,2,FALSE),0)</f>
        <v>1419232.3000000005</v>
      </c>
      <c r="G103" s="1">
        <f>IFERROR(VLOOKUP(A103,'Pivot per cartellino'!D:E,2,FALSE),0)</f>
        <v>1570139.9</v>
      </c>
      <c r="H103" s="1">
        <f t="shared" si="65"/>
        <v>79810.442336546708</v>
      </c>
      <c r="I103" s="1">
        <v>79810.442336546708</v>
      </c>
      <c r="J103" s="30">
        <f>IFERROR(VLOOKUP($B103,'Analisi IN FAM'!#REF!,J$2,FALSE),0)</f>
        <v>0</v>
      </c>
      <c r="K103" s="30">
        <f>IFERROR(VLOOKUP($B103,'Analisi IN FAM'!#REF!,K$2,FALSE),0)</f>
        <v>0</v>
      </c>
      <c r="L103" s="30">
        <f>IFERROR(VLOOKUP($B103,'Analisi IN FAM'!#REF!,L$2,FALSE),0)</f>
        <v>0</v>
      </c>
      <c r="M103" s="30">
        <f>IFERROR(VLOOKUP($B103,'Analisi IN FAM'!#REF!,M$2,FALSE),0)</f>
        <v>0</v>
      </c>
      <c r="N103" s="30">
        <f>IFERROR(VLOOKUP($B103,'Analisi IN FAM'!#REF!,N$2,FALSE),0)</f>
        <v>0</v>
      </c>
      <c r="O103" s="30">
        <f>IFERROR(VLOOKUP($B103,'Analisi IN FAM'!#REF!,O$2,FALSE),0)</f>
        <v>0</v>
      </c>
      <c r="P103" s="30">
        <f>IFERROR(VLOOKUP($B103,'Analisi IN FAM'!#REF!,P$2,FALSE),0)</f>
        <v>0</v>
      </c>
      <c r="Q103" s="30">
        <f>IFERROR(VLOOKUP($B103,'Analisi IN FAM'!#REF!,Q$2,FALSE),0)</f>
        <v>0</v>
      </c>
      <c r="R103" s="30">
        <f>IFERROR(VLOOKUP($B103,'Analisi IN FAM'!#REF!,R$2,FALSE),0)</f>
        <v>0</v>
      </c>
      <c r="S103" s="30">
        <f>IFERROR(VLOOKUP($B103,'Analisi IN FAM'!#REF!,S$2,FALSE),0)</f>
        <v>0</v>
      </c>
      <c r="T103" s="30">
        <f>IFERROR(VLOOKUP($B103,'Analisi IN FAM'!#REF!,T$2,FALSE),0)</f>
        <v>0</v>
      </c>
      <c r="U103" s="30">
        <f>IFERROR(VLOOKUP($B103,'Analisi IN FAM'!#REF!,U$2,FALSE),0)</f>
        <v>0</v>
      </c>
      <c r="V103" s="30">
        <f>IFERROR(VLOOKUP($B103,'Analisi IN FAM'!#REF!,V$2,FALSE),0)</f>
        <v>0</v>
      </c>
      <c r="W103" s="1">
        <f t="shared" si="66"/>
        <v>0</v>
      </c>
      <c r="X103" s="1">
        <f t="shared" si="67"/>
        <v>0</v>
      </c>
      <c r="Y103" s="1">
        <f t="shared" si="68"/>
        <v>0</v>
      </c>
      <c r="Z103" s="1">
        <f t="shared" si="69"/>
        <v>0</v>
      </c>
      <c r="AA103" s="1">
        <f t="shared" si="70"/>
        <v>0</v>
      </c>
      <c r="AB103" s="1">
        <f t="shared" si="71"/>
        <v>0</v>
      </c>
      <c r="AC103" s="1">
        <f t="shared" si="72"/>
        <v>0</v>
      </c>
      <c r="AD103" s="1">
        <f t="shared" si="73"/>
        <v>0</v>
      </c>
      <c r="AE103" s="1">
        <f t="shared" si="74"/>
        <v>0</v>
      </c>
      <c r="AF103" s="1">
        <f t="shared" si="75"/>
        <v>0</v>
      </c>
      <c r="AG103" s="1">
        <f t="shared" si="76"/>
        <v>0</v>
      </c>
      <c r="AH103" s="1">
        <f t="shared" si="77"/>
        <v>0</v>
      </c>
      <c r="AI103" s="1">
        <f t="shared" si="78"/>
        <v>0</v>
      </c>
    </row>
    <row r="104" spans="1:35" ht="15" thickBot="1" x14ac:dyDescent="0.35">
      <c r="A104">
        <v>19</v>
      </c>
      <c r="B104">
        <v>72</v>
      </c>
      <c r="C104" t="s">
        <v>30</v>
      </c>
      <c r="D104" s="9">
        <v>0.14711724240047722</v>
      </c>
      <c r="E104" s="123">
        <v>0.15288354961784398</v>
      </c>
      <c r="F104" s="1">
        <f>IFERROR(-VLOOKUP(B104,Foglio1!A:B,2,FALSE),0)</f>
        <v>10843</v>
      </c>
      <c r="G104" s="1">
        <f>IFERROR(VLOOKUP(A104,'Pivot per cartellino'!D:E,2,FALSE),0)</f>
        <v>1570139.9</v>
      </c>
      <c r="H104" s="1">
        <f t="shared" si="65"/>
        <v>2400.4856130860658</v>
      </c>
      <c r="I104" s="1">
        <v>2400.4856130860658</v>
      </c>
      <c r="J104" s="30">
        <f>IFERROR(VLOOKUP($B104,'Analisi IN FAM'!#REF!,J$2,FALSE),0)</f>
        <v>0</v>
      </c>
      <c r="K104" s="30">
        <f>IFERROR(VLOOKUP($B104,'Analisi IN FAM'!#REF!,K$2,FALSE),0)</f>
        <v>0</v>
      </c>
      <c r="L104" s="30">
        <f>IFERROR(VLOOKUP($B104,'Analisi IN FAM'!#REF!,L$2,FALSE),0)</f>
        <v>0</v>
      </c>
      <c r="M104" s="30">
        <f>IFERROR(VLOOKUP($B104,'Analisi IN FAM'!#REF!,M$2,FALSE),0)</f>
        <v>0</v>
      </c>
      <c r="N104" s="30">
        <f>IFERROR(VLOOKUP($B104,'Analisi IN FAM'!#REF!,N$2,FALSE),0)</f>
        <v>0</v>
      </c>
      <c r="O104" s="30">
        <f>IFERROR(VLOOKUP($B104,'Analisi IN FAM'!#REF!,O$2,FALSE),0)</f>
        <v>0</v>
      </c>
      <c r="P104" s="30">
        <f>IFERROR(VLOOKUP($B104,'Analisi IN FAM'!#REF!,P$2,FALSE),0)</f>
        <v>0</v>
      </c>
      <c r="Q104" s="30">
        <f>IFERROR(VLOOKUP($B104,'Analisi IN FAM'!#REF!,Q$2,FALSE),0)</f>
        <v>0</v>
      </c>
      <c r="R104" s="30">
        <f>IFERROR(VLOOKUP($B104,'Analisi IN FAM'!#REF!,R$2,FALSE),0)</f>
        <v>0</v>
      </c>
      <c r="S104" s="30">
        <f>IFERROR(VLOOKUP($B104,'Analisi IN FAM'!#REF!,S$2,FALSE),0)</f>
        <v>0</v>
      </c>
      <c r="T104" s="30">
        <f>IFERROR(VLOOKUP($B104,'Analisi IN FAM'!#REF!,T$2,FALSE),0)</f>
        <v>0</v>
      </c>
      <c r="U104" s="30">
        <f>IFERROR(VLOOKUP($B104,'Analisi IN FAM'!#REF!,U$2,FALSE),0)</f>
        <v>0</v>
      </c>
      <c r="V104" s="30">
        <f>IFERROR(VLOOKUP($B104,'Analisi IN FAM'!#REF!,V$2,FALSE),0)</f>
        <v>0</v>
      </c>
      <c r="W104" s="1">
        <f t="shared" si="66"/>
        <v>0</v>
      </c>
      <c r="X104" s="1">
        <f t="shared" si="67"/>
        <v>0</v>
      </c>
      <c r="Y104" s="1">
        <f t="shared" si="68"/>
        <v>0</v>
      </c>
      <c r="Z104" s="1">
        <f t="shared" si="69"/>
        <v>0</v>
      </c>
      <c r="AA104" s="1">
        <f t="shared" si="70"/>
        <v>0</v>
      </c>
      <c r="AB104" s="1">
        <f t="shared" si="71"/>
        <v>0</v>
      </c>
      <c r="AC104" s="1">
        <f t="shared" si="72"/>
        <v>0</v>
      </c>
      <c r="AD104" s="1">
        <f t="shared" si="73"/>
        <v>0</v>
      </c>
      <c r="AE104" s="1">
        <f t="shared" si="74"/>
        <v>0</v>
      </c>
      <c r="AF104" s="1">
        <f t="shared" si="75"/>
        <v>0</v>
      </c>
      <c r="AG104" s="1">
        <f t="shared" si="76"/>
        <v>0</v>
      </c>
      <c r="AH104" s="1">
        <f t="shared" si="77"/>
        <v>0</v>
      </c>
      <c r="AI104" s="1">
        <f t="shared" si="78"/>
        <v>0</v>
      </c>
    </row>
    <row r="105" spans="1:35" s="129" customFormat="1" ht="15" thickBot="1" x14ac:dyDescent="0.35">
      <c r="A105" s="129">
        <v>19</v>
      </c>
      <c r="C105" s="129" t="s">
        <v>14</v>
      </c>
      <c r="D105" s="130">
        <v>100</v>
      </c>
      <c r="E105" s="131">
        <v>103.91953188034202</v>
      </c>
      <c r="F105" s="132">
        <f>IFERROR(-VLOOKUP(B105,Foglio1!A:B,2,FALSE),0)</f>
        <v>0</v>
      </c>
      <c r="G105" s="132">
        <f>IFERROR(VLOOKUP(A105,'Pivot per cartellino'!D:E,2,FALSE),0)</f>
        <v>1570139.9</v>
      </c>
      <c r="H105" s="132"/>
      <c r="I105" s="132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2">
        <f>SUM(W93:W104)</f>
        <v>0</v>
      </c>
      <c r="X105" s="132">
        <f t="shared" ref="X105" si="103">SUM(X93:X104)</f>
        <v>0</v>
      </c>
      <c r="Y105" s="132">
        <f t="shared" ref="Y105" si="104">SUM(Y93:Y104)</f>
        <v>0</v>
      </c>
      <c r="Z105" s="132">
        <f t="shared" ref="Z105" si="105">SUM(Z93:Z104)</f>
        <v>0</v>
      </c>
      <c r="AA105" s="132">
        <f t="shared" ref="AA105" si="106">SUM(AA93:AA104)</f>
        <v>0</v>
      </c>
      <c r="AB105" s="132">
        <f t="shared" ref="AB105" si="107">SUM(AB93:AB104)</f>
        <v>0</v>
      </c>
      <c r="AC105" s="132">
        <f t="shared" ref="AC105" si="108">SUM(AC93:AC104)</f>
        <v>0</v>
      </c>
      <c r="AD105" s="132">
        <f t="shared" ref="AD105" si="109">SUM(AD93:AD104)</f>
        <v>0</v>
      </c>
      <c r="AE105" s="132">
        <f t="shared" ref="AE105" si="110">SUM(AE93:AE104)</f>
        <v>0</v>
      </c>
      <c r="AF105" s="132">
        <f t="shared" ref="AF105" si="111">SUM(AF93:AF104)</f>
        <v>0</v>
      </c>
      <c r="AG105" s="132">
        <f t="shared" ref="AG105" si="112">SUM(AG93:AG104)</f>
        <v>0</v>
      </c>
      <c r="AH105" s="132">
        <f t="shared" ref="AH105" si="113">SUM(AH93:AH104)</f>
        <v>0</v>
      </c>
      <c r="AI105" s="132">
        <f t="shared" ref="AI105" si="114">SUM(AI93:AI104)</f>
        <v>0</v>
      </c>
    </row>
    <row r="106" spans="1:35" x14ac:dyDescent="0.3">
      <c r="A106">
        <v>23</v>
      </c>
      <c r="B106">
        <v>4</v>
      </c>
      <c r="C106" t="s">
        <v>20</v>
      </c>
      <c r="D106" s="9">
        <v>0</v>
      </c>
      <c r="E106" s="123">
        <v>0</v>
      </c>
      <c r="F106" s="1">
        <f>IFERROR(-VLOOKUP(B106,Foglio1!A:B,2,FALSE),0)</f>
        <v>1607646.6</v>
      </c>
      <c r="G106" s="1">
        <f>IFERROR(VLOOKUP(A106,'Pivot per cartellino'!D:E,2,FALSE),0)</f>
        <v>0</v>
      </c>
      <c r="H106" s="1">
        <f t="shared" si="65"/>
        <v>0</v>
      </c>
      <c r="I106" s="1">
        <v>0</v>
      </c>
      <c r="J106" s="30">
        <f>IFERROR(VLOOKUP($B106,'Analisi IN FAM'!#REF!,J$2,FALSE),0)</f>
        <v>0</v>
      </c>
      <c r="K106" s="30">
        <f>IFERROR(VLOOKUP($B106,'Analisi IN FAM'!#REF!,K$2,FALSE),0)</f>
        <v>0</v>
      </c>
      <c r="L106" s="30">
        <f>IFERROR(VLOOKUP($B106,'Analisi IN FAM'!#REF!,L$2,FALSE),0)</f>
        <v>0</v>
      </c>
      <c r="M106" s="30">
        <f>IFERROR(VLOOKUP($B106,'Analisi IN FAM'!#REF!,M$2,FALSE),0)</f>
        <v>0</v>
      </c>
      <c r="N106" s="30">
        <f>IFERROR(VLOOKUP($B106,'Analisi IN FAM'!#REF!,N$2,FALSE),0)</f>
        <v>0</v>
      </c>
      <c r="O106" s="30">
        <f>IFERROR(VLOOKUP($B106,'Analisi IN FAM'!#REF!,O$2,FALSE),0)</f>
        <v>0</v>
      </c>
      <c r="P106" s="30">
        <f>IFERROR(VLOOKUP($B106,'Analisi IN FAM'!#REF!,P$2,FALSE),0)</f>
        <v>0</v>
      </c>
      <c r="Q106" s="30">
        <f>IFERROR(VLOOKUP($B106,'Analisi IN FAM'!#REF!,Q$2,FALSE),0)</f>
        <v>0</v>
      </c>
      <c r="R106" s="30">
        <f>IFERROR(VLOOKUP($B106,'Analisi IN FAM'!#REF!,R$2,FALSE),0)</f>
        <v>0</v>
      </c>
      <c r="S106" s="30">
        <f>IFERROR(VLOOKUP($B106,'Analisi IN FAM'!#REF!,S$2,FALSE),0)</f>
        <v>0</v>
      </c>
      <c r="T106" s="30">
        <f>IFERROR(VLOOKUP($B106,'Analisi IN FAM'!#REF!,T$2,FALSE),0)</f>
        <v>0</v>
      </c>
      <c r="U106" s="30">
        <f>IFERROR(VLOOKUP($B106,'Analisi IN FAM'!#REF!,U$2,FALSE),0)</f>
        <v>0</v>
      </c>
      <c r="V106" s="30">
        <f>IFERROR(VLOOKUP($B106,'Analisi IN FAM'!#REF!,V$2,FALSE),0)</f>
        <v>0</v>
      </c>
      <c r="W106" s="1">
        <f t="shared" si="66"/>
        <v>0</v>
      </c>
      <c r="X106" s="1">
        <f t="shared" si="67"/>
        <v>0</v>
      </c>
      <c r="Y106" s="1">
        <f t="shared" si="68"/>
        <v>0</v>
      </c>
      <c r="Z106" s="1">
        <f t="shared" si="69"/>
        <v>0</v>
      </c>
      <c r="AA106" s="1">
        <f t="shared" si="70"/>
        <v>0</v>
      </c>
      <c r="AB106" s="1">
        <f t="shared" si="71"/>
        <v>0</v>
      </c>
      <c r="AC106" s="1">
        <f t="shared" si="72"/>
        <v>0</v>
      </c>
      <c r="AD106" s="1">
        <f t="shared" si="73"/>
        <v>0</v>
      </c>
      <c r="AE106" s="1">
        <f t="shared" si="74"/>
        <v>0</v>
      </c>
      <c r="AF106" s="1">
        <f t="shared" si="75"/>
        <v>0</v>
      </c>
      <c r="AG106" s="1">
        <f t="shared" si="76"/>
        <v>0</v>
      </c>
      <c r="AH106" s="1">
        <f t="shared" si="77"/>
        <v>0</v>
      </c>
      <c r="AI106" s="1">
        <f t="shared" si="78"/>
        <v>0</v>
      </c>
    </row>
    <row r="107" spans="1:35" x14ac:dyDescent="0.3">
      <c r="A107">
        <v>23</v>
      </c>
      <c r="B107">
        <v>52</v>
      </c>
      <c r="C107" t="s">
        <v>28</v>
      </c>
      <c r="D107" s="9">
        <v>0</v>
      </c>
      <c r="E107" s="123">
        <v>0</v>
      </c>
      <c r="F107" s="1">
        <f>IFERROR(-VLOOKUP(B107,Foglio1!A:B,2,FALSE),0)</f>
        <v>57882</v>
      </c>
      <c r="G107" s="1">
        <f>IFERROR(VLOOKUP(A107,'Pivot per cartellino'!D:E,2,FALSE),0)</f>
        <v>0</v>
      </c>
      <c r="H107" s="1">
        <f t="shared" si="65"/>
        <v>0</v>
      </c>
      <c r="I107" s="1">
        <v>0</v>
      </c>
      <c r="J107" s="30">
        <f>IFERROR(VLOOKUP($B107,'Analisi IN FAM'!#REF!,J$2,FALSE),0)</f>
        <v>0</v>
      </c>
      <c r="K107" s="30">
        <f>IFERROR(VLOOKUP($B107,'Analisi IN FAM'!#REF!,K$2,FALSE),0)</f>
        <v>0</v>
      </c>
      <c r="L107" s="30">
        <f>IFERROR(VLOOKUP($B107,'Analisi IN FAM'!#REF!,L$2,FALSE),0)</f>
        <v>0</v>
      </c>
      <c r="M107" s="30">
        <f>IFERROR(VLOOKUP($B107,'Analisi IN FAM'!#REF!,M$2,FALSE),0)</f>
        <v>0</v>
      </c>
      <c r="N107" s="30">
        <f>IFERROR(VLOOKUP($B107,'Analisi IN FAM'!#REF!,N$2,FALSE),0)</f>
        <v>0</v>
      </c>
      <c r="O107" s="30">
        <f>IFERROR(VLOOKUP($B107,'Analisi IN FAM'!#REF!,O$2,FALSE),0)</f>
        <v>0</v>
      </c>
      <c r="P107" s="30">
        <f>IFERROR(VLOOKUP($B107,'Analisi IN FAM'!#REF!,P$2,FALSE),0)</f>
        <v>0</v>
      </c>
      <c r="Q107" s="30">
        <f>IFERROR(VLOOKUP($B107,'Analisi IN FAM'!#REF!,Q$2,FALSE),0)</f>
        <v>0</v>
      </c>
      <c r="R107" s="30">
        <f>IFERROR(VLOOKUP($B107,'Analisi IN FAM'!#REF!,R$2,FALSE),0)</f>
        <v>0</v>
      </c>
      <c r="S107" s="30">
        <f>IFERROR(VLOOKUP($B107,'Analisi IN FAM'!#REF!,S$2,FALSE),0)</f>
        <v>0</v>
      </c>
      <c r="T107" s="30">
        <f>IFERROR(VLOOKUP($B107,'Analisi IN FAM'!#REF!,T$2,FALSE),0)</f>
        <v>0</v>
      </c>
      <c r="U107" s="30">
        <f>IFERROR(VLOOKUP($B107,'Analisi IN FAM'!#REF!,U$2,FALSE),0)</f>
        <v>0</v>
      </c>
      <c r="V107" s="30">
        <f>IFERROR(VLOOKUP($B107,'Analisi IN FAM'!#REF!,V$2,FALSE),0)</f>
        <v>0</v>
      </c>
      <c r="W107" s="1">
        <f t="shared" si="66"/>
        <v>0</v>
      </c>
      <c r="X107" s="1">
        <f t="shared" si="67"/>
        <v>0</v>
      </c>
      <c r="Y107" s="1">
        <f t="shared" si="68"/>
        <v>0</v>
      </c>
      <c r="Z107" s="1">
        <f t="shared" si="69"/>
        <v>0</v>
      </c>
      <c r="AA107" s="1">
        <f t="shared" si="70"/>
        <v>0</v>
      </c>
      <c r="AB107" s="1">
        <f t="shared" si="71"/>
        <v>0</v>
      </c>
      <c r="AC107" s="1">
        <f t="shared" si="72"/>
        <v>0</v>
      </c>
      <c r="AD107" s="1">
        <f t="shared" si="73"/>
        <v>0</v>
      </c>
      <c r="AE107" s="1">
        <f t="shared" si="74"/>
        <v>0</v>
      </c>
      <c r="AF107" s="1">
        <f t="shared" si="75"/>
        <v>0</v>
      </c>
      <c r="AG107" s="1">
        <f t="shared" si="76"/>
        <v>0</v>
      </c>
      <c r="AH107" s="1">
        <f t="shared" si="77"/>
        <v>0</v>
      </c>
      <c r="AI107" s="1">
        <f t="shared" si="78"/>
        <v>0</v>
      </c>
    </row>
    <row r="108" spans="1:35" x14ac:dyDescent="0.3">
      <c r="A108">
        <v>23</v>
      </c>
      <c r="B108">
        <v>14</v>
      </c>
      <c r="C108" t="s">
        <v>19</v>
      </c>
      <c r="D108" s="9">
        <v>0</v>
      </c>
      <c r="E108" s="123">
        <v>0</v>
      </c>
      <c r="F108" s="1">
        <f>IFERROR(-VLOOKUP(B108,Foglio1!A:B,2,FALSE),0)</f>
        <v>1419232.3000000005</v>
      </c>
      <c r="G108" s="1">
        <f>IFERROR(VLOOKUP(A108,'Pivot per cartellino'!D:E,2,FALSE),0)</f>
        <v>0</v>
      </c>
      <c r="H108" s="1">
        <f t="shared" si="65"/>
        <v>0</v>
      </c>
      <c r="I108" s="1">
        <v>0</v>
      </c>
      <c r="J108" s="30">
        <f>IFERROR(VLOOKUP($B108,'Analisi IN FAM'!#REF!,J$2,FALSE),0)</f>
        <v>0</v>
      </c>
      <c r="K108" s="30">
        <f>IFERROR(VLOOKUP($B108,'Analisi IN FAM'!#REF!,K$2,FALSE),0)</f>
        <v>0</v>
      </c>
      <c r="L108" s="30">
        <f>IFERROR(VLOOKUP($B108,'Analisi IN FAM'!#REF!,L$2,FALSE),0)</f>
        <v>0</v>
      </c>
      <c r="M108" s="30">
        <f>IFERROR(VLOOKUP($B108,'Analisi IN FAM'!#REF!,M$2,FALSE),0)</f>
        <v>0</v>
      </c>
      <c r="N108" s="30">
        <f>IFERROR(VLOOKUP($B108,'Analisi IN FAM'!#REF!,N$2,FALSE),0)</f>
        <v>0</v>
      </c>
      <c r="O108" s="30">
        <f>IFERROR(VLOOKUP($B108,'Analisi IN FAM'!#REF!,O$2,FALSE),0)</f>
        <v>0</v>
      </c>
      <c r="P108" s="30">
        <f>IFERROR(VLOOKUP($B108,'Analisi IN FAM'!#REF!,P$2,FALSE),0)</f>
        <v>0</v>
      </c>
      <c r="Q108" s="30">
        <f>IFERROR(VLOOKUP($B108,'Analisi IN FAM'!#REF!,Q$2,FALSE),0)</f>
        <v>0</v>
      </c>
      <c r="R108" s="30">
        <f>IFERROR(VLOOKUP($B108,'Analisi IN FAM'!#REF!,R$2,FALSE),0)</f>
        <v>0</v>
      </c>
      <c r="S108" s="30">
        <f>IFERROR(VLOOKUP($B108,'Analisi IN FAM'!#REF!,S$2,FALSE),0)</f>
        <v>0</v>
      </c>
      <c r="T108" s="30">
        <f>IFERROR(VLOOKUP($B108,'Analisi IN FAM'!#REF!,T$2,FALSE),0)</f>
        <v>0</v>
      </c>
      <c r="U108" s="30">
        <f>IFERROR(VLOOKUP($B108,'Analisi IN FAM'!#REF!,U$2,FALSE),0)</f>
        <v>0</v>
      </c>
      <c r="V108" s="30">
        <f>IFERROR(VLOOKUP($B108,'Analisi IN FAM'!#REF!,V$2,FALSE),0)</f>
        <v>0</v>
      </c>
      <c r="W108" s="1">
        <f t="shared" si="66"/>
        <v>0</v>
      </c>
      <c r="X108" s="1">
        <f t="shared" si="67"/>
        <v>0</v>
      </c>
      <c r="Y108" s="1">
        <f t="shared" si="68"/>
        <v>0</v>
      </c>
      <c r="Z108" s="1">
        <f t="shared" si="69"/>
        <v>0</v>
      </c>
      <c r="AA108" s="1">
        <f t="shared" si="70"/>
        <v>0</v>
      </c>
      <c r="AB108" s="1">
        <f t="shared" si="71"/>
        <v>0</v>
      </c>
      <c r="AC108" s="1">
        <f t="shared" si="72"/>
        <v>0</v>
      </c>
      <c r="AD108" s="1">
        <f t="shared" si="73"/>
        <v>0</v>
      </c>
      <c r="AE108" s="1">
        <f t="shared" si="74"/>
        <v>0</v>
      </c>
      <c r="AF108" s="1">
        <f t="shared" si="75"/>
        <v>0</v>
      </c>
      <c r="AG108" s="1">
        <f t="shared" si="76"/>
        <v>0</v>
      </c>
      <c r="AH108" s="1">
        <f t="shared" si="77"/>
        <v>0</v>
      </c>
      <c r="AI108" s="1">
        <f t="shared" si="78"/>
        <v>0</v>
      </c>
    </row>
    <row r="109" spans="1:35" x14ac:dyDescent="0.3">
      <c r="A109">
        <v>23</v>
      </c>
      <c r="B109">
        <v>11</v>
      </c>
      <c r="C109" t="s">
        <v>25</v>
      </c>
      <c r="D109" s="9">
        <v>0</v>
      </c>
      <c r="E109" s="123">
        <v>0</v>
      </c>
      <c r="F109" s="1">
        <f>IFERROR(-VLOOKUP(B109,Foglio1!A:B,2,FALSE),0)</f>
        <v>336220</v>
      </c>
      <c r="G109" s="1">
        <f>IFERROR(VLOOKUP(A109,'Pivot per cartellino'!D:E,2,FALSE),0)</f>
        <v>0</v>
      </c>
      <c r="H109" s="1">
        <f t="shared" si="65"/>
        <v>0</v>
      </c>
      <c r="I109" s="1">
        <v>0</v>
      </c>
      <c r="J109" s="30">
        <f>IFERROR(VLOOKUP($B109,'Analisi IN FAM'!#REF!,J$2,FALSE),0)</f>
        <v>0</v>
      </c>
      <c r="K109" s="30">
        <f>IFERROR(VLOOKUP($B109,'Analisi IN FAM'!#REF!,K$2,FALSE),0)</f>
        <v>0</v>
      </c>
      <c r="L109" s="30">
        <f>IFERROR(VLOOKUP($B109,'Analisi IN FAM'!#REF!,L$2,FALSE),0)</f>
        <v>0</v>
      </c>
      <c r="M109" s="30">
        <f>IFERROR(VLOOKUP($B109,'Analisi IN FAM'!#REF!,M$2,FALSE),0)</f>
        <v>0</v>
      </c>
      <c r="N109" s="30">
        <f>IFERROR(VLOOKUP($B109,'Analisi IN FAM'!#REF!,N$2,FALSE),0)</f>
        <v>0</v>
      </c>
      <c r="O109" s="30">
        <f>IFERROR(VLOOKUP($B109,'Analisi IN FAM'!#REF!,O$2,FALSE),0)</f>
        <v>0</v>
      </c>
      <c r="P109" s="30">
        <f>IFERROR(VLOOKUP($B109,'Analisi IN FAM'!#REF!,P$2,FALSE),0)</f>
        <v>0</v>
      </c>
      <c r="Q109" s="30">
        <f>IFERROR(VLOOKUP($B109,'Analisi IN FAM'!#REF!,Q$2,FALSE),0)</f>
        <v>0</v>
      </c>
      <c r="R109" s="30">
        <f>IFERROR(VLOOKUP($B109,'Analisi IN FAM'!#REF!,R$2,FALSE),0)</f>
        <v>0</v>
      </c>
      <c r="S109" s="30">
        <f>IFERROR(VLOOKUP($B109,'Analisi IN FAM'!#REF!,S$2,FALSE),0)</f>
        <v>0</v>
      </c>
      <c r="T109" s="30">
        <f>IFERROR(VLOOKUP($B109,'Analisi IN FAM'!#REF!,T$2,FALSE),0)</f>
        <v>0</v>
      </c>
      <c r="U109" s="30">
        <f>IFERROR(VLOOKUP($B109,'Analisi IN FAM'!#REF!,U$2,FALSE),0)</f>
        <v>0</v>
      </c>
      <c r="V109" s="30">
        <f>IFERROR(VLOOKUP($B109,'Analisi IN FAM'!#REF!,V$2,FALSE),0)</f>
        <v>0</v>
      </c>
      <c r="W109" s="1">
        <f t="shared" si="66"/>
        <v>0</v>
      </c>
      <c r="X109" s="1">
        <f t="shared" si="67"/>
        <v>0</v>
      </c>
      <c r="Y109" s="1">
        <f t="shared" si="68"/>
        <v>0</v>
      </c>
      <c r="Z109" s="1">
        <f t="shared" si="69"/>
        <v>0</v>
      </c>
      <c r="AA109" s="1">
        <f t="shared" si="70"/>
        <v>0</v>
      </c>
      <c r="AB109" s="1">
        <f t="shared" si="71"/>
        <v>0</v>
      </c>
      <c r="AC109" s="1">
        <f t="shared" si="72"/>
        <v>0</v>
      </c>
      <c r="AD109" s="1">
        <f t="shared" si="73"/>
        <v>0</v>
      </c>
      <c r="AE109" s="1">
        <f t="shared" si="74"/>
        <v>0</v>
      </c>
      <c r="AF109" s="1">
        <f t="shared" si="75"/>
        <v>0</v>
      </c>
      <c r="AG109" s="1">
        <f t="shared" si="76"/>
        <v>0</v>
      </c>
      <c r="AH109" s="1">
        <f t="shared" si="77"/>
        <v>0</v>
      </c>
      <c r="AI109" s="1">
        <f t="shared" si="78"/>
        <v>0</v>
      </c>
    </row>
    <row r="110" spans="1:35" x14ac:dyDescent="0.3">
      <c r="A110">
        <v>23</v>
      </c>
      <c r="B110">
        <v>42</v>
      </c>
      <c r="C110" t="s">
        <v>7</v>
      </c>
      <c r="D110" s="9">
        <v>0</v>
      </c>
      <c r="E110" s="123">
        <v>0</v>
      </c>
      <c r="F110" s="1">
        <f>IFERROR(-VLOOKUP(B110,Foglio1!A:B,2,FALSE),0)</f>
        <v>10410207</v>
      </c>
      <c r="G110" s="1">
        <f>IFERROR(VLOOKUP(A110,'Pivot per cartellino'!D:E,2,FALSE),0)</f>
        <v>0</v>
      </c>
      <c r="H110" s="1">
        <f t="shared" si="65"/>
        <v>0</v>
      </c>
      <c r="I110" s="1">
        <v>0</v>
      </c>
      <c r="J110" s="30">
        <f>IFERROR(VLOOKUP($B110,'Analisi IN FAM'!#REF!,J$2,FALSE),0)</f>
        <v>0</v>
      </c>
      <c r="K110" s="30">
        <f>IFERROR(VLOOKUP($B110,'Analisi IN FAM'!#REF!,K$2,FALSE),0)</f>
        <v>0</v>
      </c>
      <c r="L110" s="30">
        <f>IFERROR(VLOOKUP($B110,'Analisi IN FAM'!#REF!,L$2,FALSE),0)</f>
        <v>0</v>
      </c>
      <c r="M110" s="30">
        <f>IFERROR(VLOOKUP($B110,'Analisi IN FAM'!#REF!,M$2,FALSE),0)</f>
        <v>0</v>
      </c>
      <c r="N110" s="30">
        <f>IFERROR(VLOOKUP($B110,'Analisi IN FAM'!#REF!,N$2,FALSE),0)</f>
        <v>0</v>
      </c>
      <c r="O110" s="30">
        <f>IFERROR(VLOOKUP($B110,'Analisi IN FAM'!#REF!,O$2,FALSE),0)</f>
        <v>0</v>
      </c>
      <c r="P110" s="30">
        <f>IFERROR(VLOOKUP($B110,'Analisi IN FAM'!#REF!,P$2,FALSE),0)</f>
        <v>0</v>
      </c>
      <c r="Q110" s="30">
        <f>IFERROR(VLOOKUP($B110,'Analisi IN FAM'!#REF!,Q$2,FALSE),0)</f>
        <v>0</v>
      </c>
      <c r="R110" s="30">
        <f>IFERROR(VLOOKUP($B110,'Analisi IN FAM'!#REF!,R$2,FALSE),0)</f>
        <v>0</v>
      </c>
      <c r="S110" s="30">
        <f>IFERROR(VLOOKUP($B110,'Analisi IN FAM'!#REF!,S$2,FALSE),0)</f>
        <v>0</v>
      </c>
      <c r="T110" s="30">
        <f>IFERROR(VLOOKUP($B110,'Analisi IN FAM'!#REF!,T$2,FALSE),0)</f>
        <v>0</v>
      </c>
      <c r="U110" s="30">
        <f>IFERROR(VLOOKUP($B110,'Analisi IN FAM'!#REF!,U$2,FALSE),0)</f>
        <v>0</v>
      </c>
      <c r="V110" s="30">
        <f>IFERROR(VLOOKUP($B110,'Analisi IN FAM'!#REF!,V$2,FALSE),0)</f>
        <v>0</v>
      </c>
      <c r="W110" s="1">
        <f t="shared" si="66"/>
        <v>0</v>
      </c>
      <c r="X110" s="1">
        <f t="shared" si="67"/>
        <v>0</v>
      </c>
      <c r="Y110" s="1">
        <f t="shared" si="68"/>
        <v>0</v>
      </c>
      <c r="Z110" s="1">
        <f t="shared" si="69"/>
        <v>0</v>
      </c>
      <c r="AA110" s="1">
        <f t="shared" si="70"/>
        <v>0</v>
      </c>
      <c r="AB110" s="1">
        <f t="shared" si="71"/>
        <v>0</v>
      </c>
      <c r="AC110" s="1">
        <f t="shared" si="72"/>
        <v>0</v>
      </c>
      <c r="AD110" s="1">
        <f t="shared" si="73"/>
        <v>0</v>
      </c>
      <c r="AE110" s="1">
        <f t="shared" si="74"/>
        <v>0</v>
      </c>
      <c r="AF110" s="1">
        <f t="shared" si="75"/>
        <v>0</v>
      </c>
      <c r="AG110" s="1">
        <f t="shared" si="76"/>
        <v>0</v>
      </c>
      <c r="AH110" s="1">
        <f t="shared" si="77"/>
        <v>0</v>
      </c>
      <c r="AI110" s="1">
        <f t="shared" si="78"/>
        <v>0</v>
      </c>
    </row>
    <row r="111" spans="1:35" x14ac:dyDescent="0.3">
      <c r="A111">
        <v>23</v>
      </c>
      <c r="B111">
        <v>62</v>
      </c>
      <c r="C111" t="s">
        <v>31</v>
      </c>
      <c r="D111" s="9">
        <v>0</v>
      </c>
      <c r="E111" s="123">
        <v>0</v>
      </c>
      <c r="F111" s="1">
        <f>IFERROR(-VLOOKUP(B111,Foglio1!A:B,2,FALSE),0)</f>
        <v>213</v>
      </c>
      <c r="G111" s="1">
        <f>IFERROR(VLOOKUP(A111,'Pivot per cartellino'!D:E,2,FALSE),0)</f>
        <v>0</v>
      </c>
      <c r="H111" s="1">
        <f t="shared" si="65"/>
        <v>0</v>
      </c>
      <c r="I111" s="1">
        <v>0</v>
      </c>
      <c r="J111" s="30">
        <f>IFERROR(VLOOKUP($B111,'Analisi IN FAM'!#REF!,J$2,FALSE),0)</f>
        <v>0</v>
      </c>
      <c r="K111" s="30">
        <f>IFERROR(VLOOKUP($B111,'Analisi IN FAM'!#REF!,K$2,FALSE),0)</f>
        <v>0</v>
      </c>
      <c r="L111" s="30">
        <f>IFERROR(VLOOKUP($B111,'Analisi IN FAM'!#REF!,L$2,FALSE),0)</f>
        <v>0</v>
      </c>
      <c r="M111" s="30">
        <f>IFERROR(VLOOKUP($B111,'Analisi IN FAM'!#REF!,M$2,FALSE),0)</f>
        <v>0</v>
      </c>
      <c r="N111" s="30">
        <f>IFERROR(VLOOKUP($B111,'Analisi IN FAM'!#REF!,N$2,FALSE),0)</f>
        <v>0</v>
      </c>
      <c r="O111" s="30">
        <f>IFERROR(VLOOKUP($B111,'Analisi IN FAM'!#REF!,O$2,FALSE),0)</f>
        <v>0</v>
      </c>
      <c r="P111" s="30">
        <f>IFERROR(VLOOKUP($B111,'Analisi IN FAM'!#REF!,P$2,FALSE),0)</f>
        <v>0</v>
      </c>
      <c r="Q111" s="30">
        <f>IFERROR(VLOOKUP($B111,'Analisi IN FAM'!#REF!,Q$2,FALSE),0)</f>
        <v>0</v>
      </c>
      <c r="R111" s="30">
        <f>IFERROR(VLOOKUP($B111,'Analisi IN FAM'!#REF!,R$2,FALSE),0)</f>
        <v>0</v>
      </c>
      <c r="S111" s="30">
        <f>IFERROR(VLOOKUP($B111,'Analisi IN FAM'!#REF!,S$2,FALSE),0)</f>
        <v>0</v>
      </c>
      <c r="T111" s="30">
        <f>IFERROR(VLOOKUP($B111,'Analisi IN FAM'!#REF!,T$2,FALSE),0)</f>
        <v>0</v>
      </c>
      <c r="U111" s="30">
        <f>IFERROR(VLOOKUP($B111,'Analisi IN FAM'!#REF!,U$2,FALSE),0)</f>
        <v>0</v>
      </c>
      <c r="V111" s="30">
        <f>IFERROR(VLOOKUP($B111,'Analisi IN FAM'!#REF!,V$2,FALSE),0)</f>
        <v>0</v>
      </c>
      <c r="W111" s="1">
        <f t="shared" si="66"/>
        <v>0</v>
      </c>
      <c r="X111" s="1">
        <f t="shared" si="67"/>
        <v>0</v>
      </c>
      <c r="Y111" s="1">
        <f t="shared" si="68"/>
        <v>0</v>
      </c>
      <c r="Z111" s="1">
        <f t="shared" si="69"/>
        <v>0</v>
      </c>
      <c r="AA111" s="1">
        <f t="shared" si="70"/>
        <v>0</v>
      </c>
      <c r="AB111" s="1">
        <f t="shared" si="71"/>
        <v>0</v>
      </c>
      <c r="AC111" s="1">
        <f t="shared" si="72"/>
        <v>0</v>
      </c>
      <c r="AD111" s="1">
        <f t="shared" si="73"/>
        <v>0</v>
      </c>
      <c r="AE111" s="1">
        <f t="shared" si="74"/>
        <v>0</v>
      </c>
      <c r="AF111" s="1">
        <f t="shared" si="75"/>
        <v>0</v>
      </c>
      <c r="AG111" s="1">
        <f t="shared" si="76"/>
        <v>0</v>
      </c>
      <c r="AH111" s="1">
        <f t="shared" si="77"/>
        <v>0</v>
      </c>
      <c r="AI111" s="1">
        <f t="shared" si="78"/>
        <v>0</v>
      </c>
    </row>
    <row r="112" spans="1:35" x14ac:dyDescent="0.3">
      <c r="A112">
        <v>23</v>
      </c>
      <c r="B112">
        <v>71</v>
      </c>
      <c r="C112" t="s">
        <v>23</v>
      </c>
      <c r="D112" s="9">
        <v>0</v>
      </c>
      <c r="E112" s="123">
        <v>0</v>
      </c>
      <c r="F112" s="1">
        <f>IFERROR(-VLOOKUP(B112,Foglio1!A:B,2,FALSE),0)</f>
        <v>6395.5</v>
      </c>
      <c r="G112" s="1">
        <f>IFERROR(VLOOKUP(A112,'Pivot per cartellino'!D:E,2,FALSE),0)</f>
        <v>0</v>
      </c>
      <c r="H112" s="1">
        <f t="shared" si="65"/>
        <v>0</v>
      </c>
      <c r="I112" s="1">
        <v>0</v>
      </c>
      <c r="J112" s="30">
        <f>IFERROR(VLOOKUP($B112,'Analisi IN FAM'!#REF!,J$2,FALSE),0)</f>
        <v>0</v>
      </c>
      <c r="K112" s="30">
        <f>IFERROR(VLOOKUP($B112,'Analisi IN FAM'!#REF!,K$2,FALSE),0)</f>
        <v>0</v>
      </c>
      <c r="L112" s="30">
        <f>IFERROR(VLOOKUP($B112,'Analisi IN FAM'!#REF!,L$2,FALSE),0)</f>
        <v>0</v>
      </c>
      <c r="M112" s="30">
        <f>IFERROR(VLOOKUP($B112,'Analisi IN FAM'!#REF!,M$2,FALSE),0)</f>
        <v>0</v>
      </c>
      <c r="N112" s="30">
        <f>IFERROR(VLOOKUP($B112,'Analisi IN FAM'!#REF!,N$2,FALSE),0)</f>
        <v>0</v>
      </c>
      <c r="O112" s="30">
        <f>IFERROR(VLOOKUP($B112,'Analisi IN FAM'!#REF!,O$2,FALSE),0)</f>
        <v>0</v>
      </c>
      <c r="P112" s="30">
        <f>IFERROR(VLOOKUP($B112,'Analisi IN FAM'!#REF!,P$2,FALSE),0)</f>
        <v>0</v>
      </c>
      <c r="Q112" s="30">
        <f>IFERROR(VLOOKUP($B112,'Analisi IN FAM'!#REF!,Q$2,FALSE),0)</f>
        <v>0</v>
      </c>
      <c r="R112" s="30">
        <f>IFERROR(VLOOKUP($B112,'Analisi IN FAM'!#REF!,R$2,FALSE),0)</f>
        <v>0</v>
      </c>
      <c r="S112" s="30">
        <f>IFERROR(VLOOKUP($B112,'Analisi IN FAM'!#REF!,S$2,FALSE),0)</f>
        <v>0</v>
      </c>
      <c r="T112" s="30">
        <f>IFERROR(VLOOKUP($B112,'Analisi IN FAM'!#REF!,T$2,FALSE),0)</f>
        <v>0</v>
      </c>
      <c r="U112" s="30">
        <f>IFERROR(VLOOKUP($B112,'Analisi IN FAM'!#REF!,U$2,FALSE),0)</f>
        <v>0</v>
      </c>
      <c r="V112" s="30">
        <f>IFERROR(VLOOKUP($B112,'Analisi IN FAM'!#REF!,V$2,FALSE),0)</f>
        <v>0</v>
      </c>
      <c r="W112" s="1">
        <f t="shared" si="66"/>
        <v>0</v>
      </c>
      <c r="X112" s="1">
        <f t="shared" si="67"/>
        <v>0</v>
      </c>
      <c r="Y112" s="1">
        <f t="shared" si="68"/>
        <v>0</v>
      </c>
      <c r="Z112" s="1">
        <f t="shared" si="69"/>
        <v>0</v>
      </c>
      <c r="AA112" s="1">
        <f t="shared" si="70"/>
        <v>0</v>
      </c>
      <c r="AB112" s="1">
        <f t="shared" si="71"/>
        <v>0</v>
      </c>
      <c r="AC112" s="1">
        <f t="shared" si="72"/>
        <v>0</v>
      </c>
      <c r="AD112" s="1">
        <f t="shared" si="73"/>
        <v>0</v>
      </c>
      <c r="AE112" s="1">
        <f t="shared" si="74"/>
        <v>0</v>
      </c>
      <c r="AF112" s="1">
        <f t="shared" si="75"/>
        <v>0</v>
      </c>
      <c r="AG112" s="1">
        <f t="shared" si="76"/>
        <v>0</v>
      </c>
      <c r="AH112" s="1">
        <f t="shared" si="77"/>
        <v>0</v>
      </c>
      <c r="AI112" s="1">
        <f t="shared" si="78"/>
        <v>0</v>
      </c>
    </row>
    <row r="113" spans="1:35" x14ac:dyDescent="0.3">
      <c r="A113">
        <v>23</v>
      </c>
      <c r="B113">
        <v>31</v>
      </c>
      <c r="C113" t="s">
        <v>8</v>
      </c>
      <c r="D113" s="9">
        <v>0</v>
      </c>
      <c r="E113" s="123">
        <v>0</v>
      </c>
      <c r="F113" s="1">
        <f>IFERROR(-VLOOKUP(B113,Foglio1!A:B,2,FALSE),0)</f>
        <v>11754277</v>
      </c>
      <c r="G113" s="1">
        <f>IFERROR(VLOOKUP(A113,'Pivot per cartellino'!D:E,2,FALSE),0)</f>
        <v>0</v>
      </c>
      <c r="H113" s="1">
        <f t="shared" si="65"/>
        <v>0</v>
      </c>
      <c r="I113" s="1">
        <v>0</v>
      </c>
      <c r="J113" s="30">
        <f>IFERROR(VLOOKUP($B113,'Analisi IN FAM'!#REF!,J$2,FALSE),0)</f>
        <v>0</v>
      </c>
      <c r="K113" s="30">
        <f>IFERROR(VLOOKUP($B113,'Analisi IN FAM'!#REF!,K$2,FALSE),0)</f>
        <v>0</v>
      </c>
      <c r="L113" s="30">
        <f>IFERROR(VLOOKUP($B113,'Analisi IN FAM'!#REF!,L$2,FALSE),0)</f>
        <v>0</v>
      </c>
      <c r="M113" s="30">
        <f>IFERROR(VLOOKUP($B113,'Analisi IN FAM'!#REF!,M$2,FALSE),0)</f>
        <v>0</v>
      </c>
      <c r="N113" s="30">
        <f>IFERROR(VLOOKUP($B113,'Analisi IN FAM'!#REF!,N$2,FALSE),0)</f>
        <v>0</v>
      </c>
      <c r="O113" s="30">
        <f>IFERROR(VLOOKUP($B113,'Analisi IN FAM'!#REF!,O$2,FALSE),0)</f>
        <v>0</v>
      </c>
      <c r="P113" s="30">
        <f>IFERROR(VLOOKUP($B113,'Analisi IN FAM'!#REF!,P$2,FALSE),0)</f>
        <v>0</v>
      </c>
      <c r="Q113" s="30">
        <f>IFERROR(VLOOKUP($B113,'Analisi IN FAM'!#REF!,Q$2,FALSE),0)</f>
        <v>0</v>
      </c>
      <c r="R113" s="30">
        <f>IFERROR(VLOOKUP($B113,'Analisi IN FAM'!#REF!,R$2,FALSE),0)</f>
        <v>0</v>
      </c>
      <c r="S113" s="30">
        <f>IFERROR(VLOOKUP($B113,'Analisi IN FAM'!#REF!,S$2,FALSE),0)</f>
        <v>0</v>
      </c>
      <c r="T113" s="30">
        <f>IFERROR(VLOOKUP($B113,'Analisi IN FAM'!#REF!,T$2,FALSE),0)</f>
        <v>0</v>
      </c>
      <c r="U113" s="30">
        <f>IFERROR(VLOOKUP($B113,'Analisi IN FAM'!#REF!,U$2,FALSE),0)</f>
        <v>0</v>
      </c>
      <c r="V113" s="30">
        <f>IFERROR(VLOOKUP($B113,'Analisi IN FAM'!#REF!,V$2,FALSE),0)</f>
        <v>0</v>
      </c>
      <c r="W113" s="1">
        <f t="shared" si="66"/>
        <v>0</v>
      </c>
      <c r="X113" s="1">
        <f t="shared" si="67"/>
        <v>0</v>
      </c>
      <c r="Y113" s="1">
        <f t="shared" si="68"/>
        <v>0</v>
      </c>
      <c r="Z113" s="1">
        <f t="shared" si="69"/>
        <v>0</v>
      </c>
      <c r="AA113" s="1">
        <f t="shared" si="70"/>
        <v>0</v>
      </c>
      <c r="AB113" s="1">
        <f t="shared" si="71"/>
        <v>0</v>
      </c>
      <c r="AC113" s="1">
        <f t="shared" si="72"/>
        <v>0</v>
      </c>
      <c r="AD113" s="1">
        <f t="shared" si="73"/>
        <v>0</v>
      </c>
      <c r="AE113" s="1">
        <f t="shared" si="74"/>
        <v>0</v>
      </c>
      <c r="AF113" s="1">
        <f t="shared" si="75"/>
        <v>0</v>
      </c>
      <c r="AG113" s="1">
        <f t="shared" si="76"/>
        <v>0</v>
      </c>
      <c r="AH113" s="1">
        <f t="shared" si="77"/>
        <v>0</v>
      </c>
      <c r="AI113" s="1">
        <f t="shared" si="78"/>
        <v>0</v>
      </c>
    </row>
    <row r="114" spans="1:35" x14ac:dyDescent="0.3">
      <c r="A114">
        <v>23</v>
      </c>
      <c r="B114">
        <v>3</v>
      </c>
      <c r="C114" t="s">
        <v>16</v>
      </c>
      <c r="D114" s="9">
        <v>0</v>
      </c>
      <c r="E114" s="123">
        <v>0</v>
      </c>
      <c r="F114" s="1">
        <f>IFERROR(-VLOOKUP(B114,Foglio1!A:B,2,FALSE),0)</f>
        <v>3147927.8739999994</v>
      </c>
      <c r="G114" s="1">
        <f>IFERROR(VLOOKUP(A114,'Pivot per cartellino'!D:E,2,FALSE),0)</f>
        <v>0</v>
      </c>
      <c r="H114" s="1">
        <f t="shared" si="65"/>
        <v>0</v>
      </c>
      <c r="I114" s="1">
        <v>0</v>
      </c>
      <c r="J114" s="30">
        <f>IFERROR(VLOOKUP($B114,'Analisi IN FAM'!#REF!,J$2,FALSE),0)</f>
        <v>0</v>
      </c>
      <c r="K114" s="30">
        <f>IFERROR(VLOOKUP($B114,'Analisi IN FAM'!#REF!,K$2,FALSE),0)</f>
        <v>0</v>
      </c>
      <c r="L114" s="30">
        <f>IFERROR(VLOOKUP($B114,'Analisi IN FAM'!#REF!,L$2,FALSE),0)</f>
        <v>0</v>
      </c>
      <c r="M114" s="30">
        <f>IFERROR(VLOOKUP($B114,'Analisi IN FAM'!#REF!,M$2,FALSE),0)</f>
        <v>0</v>
      </c>
      <c r="N114" s="30">
        <f>IFERROR(VLOOKUP($B114,'Analisi IN FAM'!#REF!,N$2,FALSE),0)</f>
        <v>0</v>
      </c>
      <c r="O114" s="30">
        <f>IFERROR(VLOOKUP($B114,'Analisi IN FAM'!#REF!,O$2,FALSE),0)</f>
        <v>0</v>
      </c>
      <c r="P114" s="30">
        <f>IFERROR(VLOOKUP($B114,'Analisi IN FAM'!#REF!,P$2,FALSE),0)</f>
        <v>0</v>
      </c>
      <c r="Q114" s="30">
        <f>IFERROR(VLOOKUP($B114,'Analisi IN FAM'!#REF!,Q$2,FALSE),0)</f>
        <v>0</v>
      </c>
      <c r="R114" s="30">
        <f>IFERROR(VLOOKUP($B114,'Analisi IN FAM'!#REF!,R$2,FALSE),0)</f>
        <v>0</v>
      </c>
      <c r="S114" s="30">
        <f>IFERROR(VLOOKUP($B114,'Analisi IN FAM'!#REF!,S$2,FALSE),0)</f>
        <v>0</v>
      </c>
      <c r="T114" s="30">
        <f>IFERROR(VLOOKUP($B114,'Analisi IN FAM'!#REF!,T$2,FALSE),0)</f>
        <v>0</v>
      </c>
      <c r="U114" s="30">
        <f>IFERROR(VLOOKUP($B114,'Analisi IN FAM'!#REF!,U$2,FALSE),0)</f>
        <v>0</v>
      </c>
      <c r="V114" s="30">
        <f>IFERROR(VLOOKUP($B114,'Analisi IN FAM'!#REF!,V$2,FALSE),0)</f>
        <v>0</v>
      </c>
      <c r="W114" s="1">
        <f t="shared" si="66"/>
        <v>0</v>
      </c>
      <c r="X114" s="1">
        <f t="shared" si="67"/>
        <v>0</v>
      </c>
      <c r="Y114" s="1">
        <f t="shared" si="68"/>
        <v>0</v>
      </c>
      <c r="Z114" s="1">
        <f t="shared" si="69"/>
        <v>0</v>
      </c>
      <c r="AA114" s="1">
        <f t="shared" si="70"/>
        <v>0</v>
      </c>
      <c r="AB114" s="1">
        <f t="shared" si="71"/>
        <v>0</v>
      </c>
      <c r="AC114" s="1">
        <f t="shared" si="72"/>
        <v>0</v>
      </c>
      <c r="AD114" s="1">
        <f t="shared" si="73"/>
        <v>0</v>
      </c>
      <c r="AE114" s="1">
        <f t="shared" si="74"/>
        <v>0</v>
      </c>
      <c r="AF114" s="1">
        <f t="shared" si="75"/>
        <v>0</v>
      </c>
      <c r="AG114" s="1">
        <f t="shared" si="76"/>
        <v>0</v>
      </c>
      <c r="AH114" s="1">
        <f t="shared" si="77"/>
        <v>0</v>
      </c>
      <c r="AI114" s="1">
        <f t="shared" si="78"/>
        <v>0</v>
      </c>
    </row>
    <row r="115" spans="1:35" x14ac:dyDescent="0.3">
      <c r="A115">
        <v>23</v>
      </c>
      <c r="B115">
        <v>6</v>
      </c>
      <c r="C115" t="s">
        <v>10</v>
      </c>
      <c r="D115" s="9">
        <v>0</v>
      </c>
      <c r="E115" s="123">
        <v>0</v>
      </c>
      <c r="F115" s="1">
        <f>IFERROR(-VLOOKUP(B115,Foglio1!A:B,2,FALSE),0)</f>
        <v>0</v>
      </c>
      <c r="G115" s="1">
        <f>IFERROR(VLOOKUP(A115,'Pivot per cartellino'!D:E,2,FALSE),0)</f>
        <v>0</v>
      </c>
      <c r="H115" s="1">
        <f t="shared" si="65"/>
        <v>0</v>
      </c>
      <c r="I115" s="1">
        <v>0</v>
      </c>
      <c r="J115" s="30">
        <f>IFERROR(VLOOKUP($B115,'Analisi IN FAM'!#REF!,J$2,FALSE),0)</f>
        <v>0</v>
      </c>
      <c r="K115" s="30">
        <f>IFERROR(VLOOKUP($B115,'Analisi IN FAM'!#REF!,K$2,FALSE),0)</f>
        <v>0</v>
      </c>
      <c r="L115" s="30">
        <f>IFERROR(VLOOKUP($B115,'Analisi IN FAM'!#REF!,L$2,FALSE),0)</f>
        <v>0</v>
      </c>
      <c r="M115" s="30">
        <f>IFERROR(VLOOKUP($B115,'Analisi IN FAM'!#REF!,M$2,FALSE),0)</f>
        <v>0</v>
      </c>
      <c r="N115" s="30">
        <f>IFERROR(VLOOKUP($B115,'Analisi IN FAM'!#REF!,N$2,FALSE),0)</f>
        <v>0</v>
      </c>
      <c r="O115" s="30">
        <f>IFERROR(VLOOKUP($B115,'Analisi IN FAM'!#REF!,O$2,FALSE),0)</f>
        <v>0</v>
      </c>
      <c r="P115" s="30">
        <f>IFERROR(VLOOKUP($B115,'Analisi IN FAM'!#REF!,P$2,FALSE),0)</f>
        <v>0</v>
      </c>
      <c r="Q115" s="30">
        <f>IFERROR(VLOOKUP($B115,'Analisi IN FAM'!#REF!,Q$2,FALSE),0)</f>
        <v>0</v>
      </c>
      <c r="R115" s="30">
        <f>IFERROR(VLOOKUP($B115,'Analisi IN FAM'!#REF!,R$2,FALSE),0)</f>
        <v>0</v>
      </c>
      <c r="S115" s="30">
        <f>IFERROR(VLOOKUP($B115,'Analisi IN FAM'!#REF!,S$2,FALSE),0)</f>
        <v>0</v>
      </c>
      <c r="T115" s="30">
        <f>IFERROR(VLOOKUP($B115,'Analisi IN FAM'!#REF!,T$2,FALSE),0)</f>
        <v>0</v>
      </c>
      <c r="U115" s="30">
        <f>IFERROR(VLOOKUP($B115,'Analisi IN FAM'!#REF!,U$2,FALSE),0)</f>
        <v>0</v>
      </c>
      <c r="V115" s="30">
        <f>IFERROR(VLOOKUP($B115,'Analisi IN FAM'!#REF!,V$2,FALSE),0)</f>
        <v>0</v>
      </c>
      <c r="W115" s="1">
        <f t="shared" si="66"/>
        <v>0</v>
      </c>
      <c r="X115" s="1">
        <f t="shared" si="67"/>
        <v>0</v>
      </c>
      <c r="Y115" s="1">
        <f t="shared" si="68"/>
        <v>0</v>
      </c>
      <c r="Z115" s="1">
        <f t="shared" si="69"/>
        <v>0</v>
      </c>
      <c r="AA115" s="1">
        <f t="shared" si="70"/>
        <v>0</v>
      </c>
      <c r="AB115" s="1">
        <f t="shared" si="71"/>
        <v>0</v>
      </c>
      <c r="AC115" s="1">
        <f t="shared" si="72"/>
        <v>0</v>
      </c>
      <c r="AD115" s="1">
        <f t="shared" si="73"/>
        <v>0</v>
      </c>
      <c r="AE115" s="1">
        <f t="shared" si="74"/>
        <v>0</v>
      </c>
      <c r="AF115" s="1">
        <f t="shared" si="75"/>
        <v>0</v>
      </c>
      <c r="AG115" s="1">
        <f t="shared" si="76"/>
        <v>0</v>
      </c>
      <c r="AH115" s="1">
        <f t="shared" si="77"/>
        <v>0</v>
      </c>
      <c r="AI115" s="1">
        <f t="shared" si="78"/>
        <v>0</v>
      </c>
    </row>
    <row r="116" spans="1:35" x14ac:dyDescent="0.3">
      <c r="A116">
        <v>23</v>
      </c>
      <c r="B116">
        <v>16</v>
      </c>
      <c r="C116" t="s">
        <v>11</v>
      </c>
      <c r="D116" s="9">
        <v>0</v>
      </c>
      <c r="E116" s="123">
        <v>0</v>
      </c>
      <c r="F116" s="1">
        <f>IFERROR(-VLOOKUP(B116,Foglio1!A:B,2,FALSE),0)</f>
        <v>0</v>
      </c>
      <c r="G116" s="1">
        <f>IFERROR(VLOOKUP(A116,'Pivot per cartellino'!D:E,2,FALSE),0)</f>
        <v>0</v>
      </c>
      <c r="H116" s="1">
        <f t="shared" si="65"/>
        <v>0</v>
      </c>
      <c r="I116" s="1">
        <v>0</v>
      </c>
      <c r="J116" s="30">
        <f>IFERROR(VLOOKUP($B116,'Analisi IN FAM'!#REF!,J$2,FALSE),0)</f>
        <v>0</v>
      </c>
      <c r="K116" s="30">
        <f>IFERROR(VLOOKUP($B116,'Analisi IN FAM'!#REF!,K$2,FALSE),0)</f>
        <v>0</v>
      </c>
      <c r="L116" s="30">
        <f>IFERROR(VLOOKUP($B116,'Analisi IN FAM'!#REF!,L$2,FALSE),0)</f>
        <v>0</v>
      </c>
      <c r="M116" s="30">
        <f>IFERROR(VLOOKUP($B116,'Analisi IN FAM'!#REF!,M$2,FALSE),0)</f>
        <v>0</v>
      </c>
      <c r="N116" s="30">
        <f>IFERROR(VLOOKUP($B116,'Analisi IN FAM'!#REF!,N$2,FALSE),0)</f>
        <v>0</v>
      </c>
      <c r="O116" s="30">
        <f>IFERROR(VLOOKUP($B116,'Analisi IN FAM'!#REF!,O$2,FALSE),0)</f>
        <v>0</v>
      </c>
      <c r="P116" s="30">
        <f>IFERROR(VLOOKUP($B116,'Analisi IN FAM'!#REF!,P$2,FALSE),0)</f>
        <v>0</v>
      </c>
      <c r="Q116" s="30">
        <f>IFERROR(VLOOKUP($B116,'Analisi IN FAM'!#REF!,Q$2,FALSE),0)</f>
        <v>0</v>
      </c>
      <c r="R116" s="30">
        <f>IFERROR(VLOOKUP($B116,'Analisi IN FAM'!#REF!,R$2,FALSE),0)</f>
        <v>0</v>
      </c>
      <c r="S116" s="30">
        <f>IFERROR(VLOOKUP($B116,'Analisi IN FAM'!#REF!,S$2,FALSE),0)</f>
        <v>0</v>
      </c>
      <c r="T116" s="30">
        <f>IFERROR(VLOOKUP($B116,'Analisi IN FAM'!#REF!,T$2,FALSE),0)</f>
        <v>0</v>
      </c>
      <c r="U116" s="30">
        <f>IFERROR(VLOOKUP($B116,'Analisi IN FAM'!#REF!,U$2,FALSE),0)</f>
        <v>0</v>
      </c>
      <c r="V116" s="30">
        <f>IFERROR(VLOOKUP($B116,'Analisi IN FAM'!#REF!,V$2,FALSE),0)</f>
        <v>0</v>
      </c>
      <c r="W116" s="1">
        <f t="shared" si="66"/>
        <v>0</v>
      </c>
      <c r="X116" s="1">
        <f t="shared" si="67"/>
        <v>0</v>
      </c>
      <c r="Y116" s="1">
        <f t="shared" si="68"/>
        <v>0</v>
      </c>
      <c r="Z116" s="1">
        <f t="shared" si="69"/>
        <v>0</v>
      </c>
      <c r="AA116" s="1">
        <f t="shared" si="70"/>
        <v>0</v>
      </c>
      <c r="AB116" s="1">
        <f t="shared" si="71"/>
        <v>0</v>
      </c>
      <c r="AC116" s="1">
        <f t="shared" si="72"/>
        <v>0</v>
      </c>
      <c r="AD116" s="1">
        <f t="shared" si="73"/>
        <v>0</v>
      </c>
      <c r="AE116" s="1">
        <f t="shared" si="74"/>
        <v>0</v>
      </c>
      <c r="AF116" s="1">
        <f t="shared" si="75"/>
        <v>0</v>
      </c>
      <c r="AG116" s="1">
        <f t="shared" si="76"/>
        <v>0</v>
      </c>
      <c r="AH116" s="1">
        <f t="shared" si="77"/>
        <v>0</v>
      </c>
      <c r="AI116" s="1">
        <f t="shared" si="78"/>
        <v>0</v>
      </c>
    </row>
    <row r="117" spans="1:35" ht="15" thickBot="1" x14ac:dyDescent="0.35">
      <c r="A117">
        <v>23</v>
      </c>
      <c r="B117">
        <v>41</v>
      </c>
      <c r="C117" t="s">
        <v>12</v>
      </c>
      <c r="D117" s="9">
        <v>0</v>
      </c>
      <c r="E117" s="123">
        <v>0</v>
      </c>
      <c r="F117" s="1">
        <f>IFERROR(-VLOOKUP(B117,Foglio1!A:B,2,FALSE),0)</f>
        <v>5173973</v>
      </c>
      <c r="G117" s="1">
        <f>IFERROR(VLOOKUP(A117,'Pivot per cartellino'!D:E,2,FALSE),0)</f>
        <v>0</v>
      </c>
      <c r="H117" s="1">
        <f t="shared" si="65"/>
        <v>0</v>
      </c>
      <c r="I117" s="1">
        <v>0</v>
      </c>
      <c r="J117" s="30">
        <f>IFERROR(VLOOKUP($B117,'Analisi IN FAM'!#REF!,J$2,FALSE),0)</f>
        <v>0</v>
      </c>
      <c r="K117" s="30">
        <f>IFERROR(VLOOKUP($B117,'Analisi IN FAM'!#REF!,K$2,FALSE),0)</f>
        <v>0</v>
      </c>
      <c r="L117" s="30">
        <f>IFERROR(VLOOKUP($B117,'Analisi IN FAM'!#REF!,L$2,FALSE),0)</f>
        <v>0</v>
      </c>
      <c r="M117" s="30">
        <f>IFERROR(VLOOKUP($B117,'Analisi IN FAM'!#REF!,M$2,FALSE),0)</f>
        <v>0</v>
      </c>
      <c r="N117" s="30">
        <f>IFERROR(VLOOKUP($B117,'Analisi IN FAM'!#REF!,N$2,FALSE),0)</f>
        <v>0</v>
      </c>
      <c r="O117" s="30">
        <f>IFERROR(VLOOKUP($B117,'Analisi IN FAM'!#REF!,O$2,FALSE),0)</f>
        <v>0</v>
      </c>
      <c r="P117" s="30">
        <f>IFERROR(VLOOKUP($B117,'Analisi IN FAM'!#REF!,P$2,FALSE),0)</f>
        <v>0</v>
      </c>
      <c r="Q117" s="30">
        <f>IFERROR(VLOOKUP($B117,'Analisi IN FAM'!#REF!,Q$2,FALSE),0)</f>
        <v>0</v>
      </c>
      <c r="R117" s="30">
        <f>IFERROR(VLOOKUP($B117,'Analisi IN FAM'!#REF!,R$2,FALSE),0)</f>
        <v>0</v>
      </c>
      <c r="S117" s="30">
        <f>IFERROR(VLOOKUP($B117,'Analisi IN FAM'!#REF!,S$2,FALSE),0)</f>
        <v>0</v>
      </c>
      <c r="T117" s="30">
        <f>IFERROR(VLOOKUP($B117,'Analisi IN FAM'!#REF!,T$2,FALSE),0)</f>
        <v>0</v>
      </c>
      <c r="U117" s="30">
        <f>IFERROR(VLOOKUP($B117,'Analisi IN FAM'!#REF!,U$2,FALSE),0)</f>
        <v>0</v>
      </c>
      <c r="V117" s="30">
        <f>IFERROR(VLOOKUP($B117,'Analisi IN FAM'!#REF!,V$2,FALSE),0)</f>
        <v>0</v>
      </c>
      <c r="W117" s="1">
        <f t="shared" si="66"/>
        <v>0</v>
      </c>
      <c r="X117" s="1">
        <f t="shared" si="67"/>
        <v>0</v>
      </c>
      <c r="Y117" s="1">
        <f t="shared" si="68"/>
        <v>0</v>
      </c>
      <c r="Z117" s="1">
        <f t="shared" si="69"/>
        <v>0</v>
      </c>
      <c r="AA117" s="1">
        <f t="shared" si="70"/>
        <v>0</v>
      </c>
      <c r="AB117" s="1">
        <f t="shared" si="71"/>
        <v>0</v>
      </c>
      <c r="AC117" s="1">
        <f t="shared" si="72"/>
        <v>0</v>
      </c>
      <c r="AD117" s="1">
        <f t="shared" si="73"/>
        <v>0</v>
      </c>
      <c r="AE117" s="1">
        <f t="shared" si="74"/>
        <v>0</v>
      </c>
      <c r="AF117" s="1">
        <f t="shared" si="75"/>
        <v>0</v>
      </c>
      <c r="AG117" s="1">
        <f t="shared" si="76"/>
        <v>0</v>
      </c>
      <c r="AH117" s="1">
        <f t="shared" si="77"/>
        <v>0</v>
      </c>
      <c r="AI117" s="1">
        <f t="shared" si="78"/>
        <v>0</v>
      </c>
    </row>
    <row r="118" spans="1:35" s="129" customFormat="1" ht="15" thickBot="1" x14ac:dyDescent="0.35">
      <c r="A118" s="129">
        <v>23</v>
      </c>
      <c r="C118" s="129" t="s">
        <v>14</v>
      </c>
      <c r="D118" s="130">
        <v>0</v>
      </c>
      <c r="E118" s="131">
        <v>0</v>
      </c>
      <c r="F118" s="132">
        <f>IFERROR(-VLOOKUP(B118,Foglio1!A:B,2,FALSE),0)</f>
        <v>0</v>
      </c>
      <c r="G118" s="132">
        <f>IFERROR(VLOOKUP(A118,'Pivot per cartellino'!D:E,2,FALSE),0)</f>
        <v>0</v>
      </c>
      <c r="H118" s="132"/>
      <c r="I118" s="132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2">
        <f>SUM(W106:W117)</f>
        <v>0</v>
      </c>
      <c r="X118" s="132">
        <f t="shared" ref="X118" si="115">SUM(X106:X117)</f>
        <v>0</v>
      </c>
      <c r="Y118" s="132">
        <f t="shared" ref="Y118" si="116">SUM(Y106:Y117)</f>
        <v>0</v>
      </c>
      <c r="Z118" s="132">
        <f t="shared" ref="Z118" si="117">SUM(Z106:Z117)</f>
        <v>0</v>
      </c>
      <c r="AA118" s="132">
        <f t="shared" ref="AA118" si="118">SUM(AA106:AA117)</f>
        <v>0</v>
      </c>
      <c r="AB118" s="132">
        <f t="shared" ref="AB118" si="119">SUM(AB106:AB117)</f>
        <v>0</v>
      </c>
      <c r="AC118" s="132">
        <f t="shared" ref="AC118" si="120">SUM(AC106:AC117)</f>
        <v>0</v>
      </c>
      <c r="AD118" s="132">
        <f t="shared" ref="AD118" si="121">SUM(AD106:AD117)</f>
        <v>0</v>
      </c>
      <c r="AE118" s="132">
        <f t="shared" ref="AE118" si="122">SUM(AE106:AE117)</f>
        <v>0</v>
      </c>
      <c r="AF118" s="132">
        <f t="shared" ref="AF118" si="123">SUM(AF106:AF117)</f>
        <v>0</v>
      </c>
      <c r="AG118" s="132">
        <f t="shared" ref="AG118" si="124">SUM(AG106:AG117)</f>
        <v>0</v>
      </c>
      <c r="AH118" s="132">
        <f t="shared" ref="AH118" si="125">SUM(AH106:AH117)</f>
        <v>0</v>
      </c>
      <c r="AI118" s="132">
        <f t="shared" ref="AI118" si="126">SUM(AI106:AI117)</f>
        <v>0</v>
      </c>
    </row>
    <row r="119" spans="1:35" x14ac:dyDescent="0.3">
      <c r="A119">
        <v>24</v>
      </c>
      <c r="B119">
        <v>18</v>
      </c>
      <c r="C119" t="s">
        <v>37</v>
      </c>
      <c r="D119" s="9">
        <v>0</v>
      </c>
      <c r="E119" s="123">
        <v>0</v>
      </c>
      <c r="F119" s="1">
        <f>IFERROR(-VLOOKUP(B119,Foglio1!A:B,2,FALSE),0)</f>
        <v>0</v>
      </c>
      <c r="G119" s="1">
        <f>IFERROR(VLOOKUP(A119,'Pivot per cartellino'!D:E,2,FALSE),0)</f>
        <v>0</v>
      </c>
      <c r="H119" s="1">
        <f t="shared" si="65"/>
        <v>0</v>
      </c>
      <c r="I119" s="1">
        <v>0</v>
      </c>
      <c r="J119" s="30">
        <f>IFERROR(VLOOKUP($B119,'Analisi IN FAM'!#REF!,J$2,FALSE),0)</f>
        <v>0</v>
      </c>
      <c r="K119" s="30">
        <f>IFERROR(VLOOKUP($B119,'Analisi IN FAM'!#REF!,K$2,FALSE),0)</f>
        <v>0</v>
      </c>
      <c r="L119" s="30">
        <f>IFERROR(VLOOKUP($B119,'Analisi IN FAM'!#REF!,L$2,FALSE),0)</f>
        <v>0</v>
      </c>
      <c r="M119" s="30">
        <f>IFERROR(VLOOKUP($B119,'Analisi IN FAM'!#REF!,M$2,FALSE),0)</f>
        <v>0</v>
      </c>
      <c r="N119" s="30">
        <f>IFERROR(VLOOKUP($B119,'Analisi IN FAM'!#REF!,N$2,FALSE),0)</f>
        <v>0</v>
      </c>
      <c r="O119" s="30">
        <f>IFERROR(VLOOKUP($B119,'Analisi IN FAM'!#REF!,O$2,FALSE),0)</f>
        <v>0</v>
      </c>
      <c r="P119" s="30">
        <f>IFERROR(VLOOKUP($B119,'Analisi IN FAM'!#REF!,P$2,FALSE),0)</f>
        <v>0</v>
      </c>
      <c r="Q119" s="30">
        <f>IFERROR(VLOOKUP($B119,'Analisi IN FAM'!#REF!,Q$2,FALSE),0)</f>
        <v>0</v>
      </c>
      <c r="R119" s="30">
        <f>IFERROR(VLOOKUP($B119,'Analisi IN FAM'!#REF!,R$2,FALSE),0)</f>
        <v>0</v>
      </c>
      <c r="S119" s="30">
        <f>IFERROR(VLOOKUP($B119,'Analisi IN FAM'!#REF!,S$2,FALSE),0)</f>
        <v>0</v>
      </c>
      <c r="T119" s="30">
        <f>IFERROR(VLOOKUP($B119,'Analisi IN FAM'!#REF!,T$2,FALSE),0)</f>
        <v>0</v>
      </c>
      <c r="U119" s="30">
        <f>IFERROR(VLOOKUP($B119,'Analisi IN FAM'!#REF!,U$2,FALSE),0)</f>
        <v>0</v>
      </c>
      <c r="V119" s="30">
        <f>IFERROR(VLOOKUP($B119,'Analisi IN FAM'!#REF!,V$2,FALSE),0)</f>
        <v>0</v>
      </c>
      <c r="W119" s="1">
        <f t="shared" si="66"/>
        <v>0</v>
      </c>
      <c r="X119" s="1">
        <f t="shared" si="67"/>
        <v>0</v>
      </c>
      <c r="Y119" s="1">
        <f t="shared" si="68"/>
        <v>0</v>
      </c>
      <c r="Z119" s="1">
        <f t="shared" si="69"/>
        <v>0</v>
      </c>
      <c r="AA119" s="1">
        <f t="shared" si="70"/>
        <v>0</v>
      </c>
      <c r="AB119" s="1">
        <f t="shared" si="71"/>
        <v>0</v>
      </c>
      <c r="AC119" s="1">
        <f t="shared" si="72"/>
        <v>0</v>
      </c>
      <c r="AD119" s="1">
        <f t="shared" si="73"/>
        <v>0</v>
      </c>
      <c r="AE119" s="1">
        <f t="shared" si="74"/>
        <v>0</v>
      </c>
      <c r="AF119" s="1">
        <f t="shared" si="75"/>
        <v>0</v>
      </c>
      <c r="AG119" s="1">
        <f t="shared" si="76"/>
        <v>0</v>
      </c>
      <c r="AH119" s="1">
        <f t="shared" si="77"/>
        <v>0</v>
      </c>
      <c r="AI119" s="1">
        <f t="shared" si="78"/>
        <v>0</v>
      </c>
    </row>
    <row r="120" spans="1:35" x14ac:dyDescent="0.3">
      <c r="A120">
        <v>24</v>
      </c>
      <c r="B120">
        <v>8</v>
      </c>
      <c r="C120" t="s">
        <v>38</v>
      </c>
      <c r="D120" s="9">
        <v>0</v>
      </c>
      <c r="E120" s="123">
        <v>0</v>
      </c>
      <c r="F120" s="1">
        <f>IFERROR(-VLOOKUP(B120,Foglio1!A:B,2,FALSE),0)</f>
        <v>0</v>
      </c>
      <c r="G120" s="1">
        <f>IFERROR(VLOOKUP(A120,'Pivot per cartellino'!D:E,2,FALSE),0)</f>
        <v>0</v>
      </c>
      <c r="H120" s="1">
        <f t="shared" si="65"/>
        <v>0</v>
      </c>
      <c r="I120" s="1">
        <v>0</v>
      </c>
      <c r="J120" s="30">
        <f>IFERROR(VLOOKUP($B120,'Analisi IN FAM'!#REF!,J$2,FALSE),0)</f>
        <v>0</v>
      </c>
      <c r="K120" s="30">
        <f>IFERROR(VLOOKUP($B120,'Analisi IN FAM'!#REF!,K$2,FALSE),0)</f>
        <v>0</v>
      </c>
      <c r="L120" s="30">
        <f>IFERROR(VLOOKUP($B120,'Analisi IN FAM'!#REF!,L$2,FALSE),0)</f>
        <v>0</v>
      </c>
      <c r="M120" s="30">
        <f>IFERROR(VLOOKUP($B120,'Analisi IN FAM'!#REF!,M$2,FALSE),0)</f>
        <v>0</v>
      </c>
      <c r="N120" s="30">
        <f>IFERROR(VLOOKUP($B120,'Analisi IN FAM'!#REF!,N$2,FALSE),0)</f>
        <v>0</v>
      </c>
      <c r="O120" s="30">
        <f>IFERROR(VLOOKUP($B120,'Analisi IN FAM'!#REF!,O$2,FALSE),0)</f>
        <v>0</v>
      </c>
      <c r="P120" s="30">
        <f>IFERROR(VLOOKUP($B120,'Analisi IN FAM'!#REF!,P$2,FALSE),0)</f>
        <v>0</v>
      </c>
      <c r="Q120" s="30">
        <f>IFERROR(VLOOKUP($B120,'Analisi IN FAM'!#REF!,Q$2,FALSE),0)</f>
        <v>0</v>
      </c>
      <c r="R120" s="30">
        <f>IFERROR(VLOOKUP($B120,'Analisi IN FAM'!#REF!,R$2,FALSE),0)</f>
        <v>0</v>
      </c>
      <c r="S120" s="30">
        <f>IFERROR(VLOOKUP($B120,'Analisi IN FAM'!#REF!,S$2,FALSE),0)</f>
        <v>0</v>
      </c>
      <c r="T120" s="30">
        <f>IFERROR(VLOOKUP($B120,'Analisi IN FAM'!#REF!,T$2,FALSE),0)</f>
        <v>0</v>
      </c>
      <c r="U120" s="30">
        <f>IFERROR(VLOOKUP($B120,'Analisi IN FAM'!#REF!,U$2,FALSE),0)</f>
        <v>0</v>
      </c>
      <c r="V120" s="30">
        <f>IFERROR(VLOOKUP($B120,'Analisi IN FAM'!#REF!,V$2,FALSE),0)</f>
        <v>0</v>
      </c>
      <c r="W120" s="1">
        <f t="shared" si="66"/>
        <v>0</v>
      </c>
      <c r="X120" s="1">
        <f t="shared" si="67"/>
        <v>0</v>
      </c>
      <c r="Y120" s="1">
        <f t="shared" si="68"/>
        <v>0</v>
      </c>
      <c r="Z120" s="1">
        <f t="shared" si="69"/>
        <v>0</v>
      </c>
      <c r="AA120" s="1">
        <f t="shared" si="70"/>
        <v>0</v>
      </c>
      <c r="AB120" s="1">
        <f t="shared" si="71"/>
        <v>0</v>
      </c>
      <c r="AC120" s="1">
        <f t="shared" si="72"/>
        <v>0</v>
      </c>
      <c r="AD120" s="1">
        <f t="shared" si="73"/>
        <v>0</v>
      </c>
      <c r="AE120" s="1">
        <f t="shared" si="74"/>
        <v>0</v>
      </c>
      <c r="AF120" s="1">
        <f t="shared" si="75"/>
        <v>0</v>
      </c>
      <c r="AG120" s="1">
        <f t="shared" si="76"/>
        <v>0</v>
      </c>
      <c r="AH120" s="1">
        <f t="shared" si="77"/>
        <v>0</v>
      </c>
      <c r="AI120" s="1">
        <f t="shared" si="78"/>
        <v>0</v>
      </c>
    </row>
    <row r="121" spans="1:35" x14ac:dyDescent="0.3">
      <c r="A121">
        <v>24</v>
      </c>
      <c r="B121">
        <v>14</v>
      </c>
      <c r="C121" t="s">
        <v>19</v>
      </c>
      <c r="D121" s="9">
        <v>0</v>
      </c>
      <c r="E121" s="123">
        <v>0</v>
      </c>
      <c r="F121" s="1">
        <f>IFERROR(-VLOOKUP(B121,Foglio1!A:B,2,FALSE),0)</f>
        <v>1419232.3000000005</v>
      </c>
      <c r="G121" s="1">
        <f>IFERROR(VLOOKUP(A121,'Pivot per cartellino'!D:E,2,FALSE),0)</f>
        <v>0</v>
      </c>
      <c r="H121" s="1">
        <f t="shared" si="65"/>
        <v>0</v>
      </c>
      <c r="I121" s="1">
        <v>0</v>
      </c>
      <c r="J121" s="30">
        <f>IFERROR(VLOOKUP($B121,'Analisi IN FAM'!#REF!,J$2,FALSE),0)</f>
        <v>0</v>
      </c>
      <c r="K121" s="30">
        <f>IFERROR(VLOOKUP($B121,'Analisi IN FAM'!#REF!,K$2,FALSE),0)</f>
        <v>0</v>
      </c>
      <c r="L121" s="30">
        <f>IFERROR(VLOOKUP($B121,'Analisi IN FAM'!#REF!,L$2,FALSE),0)</f>
        <v>0</v>
      </c>
      <c r="M121" s="30">
        <f>IFERROR(VLOOKUP($B121,'Analisi IN FAM'!#REF!,M$2,FALSE),0)</f>
        <v>0</v>
      </c>
      <c r="N121" s="30">
        <f>IFERROR(VLOOKUP($B121,'Analisi IN FAM'!#REF!,N$2,FALSE),0)</f>
        <v>0</v>
      </c>
      <c r="O121" s="30">
        <f>IFERROR(VLOOKUP($B121,'Analisi IN FAM'!#REF!,O$2,FALSE),0)</f>
        <v>0</v>
      </c>
      <c r="P121" s="30">
        <f>IFERROR(VLOOKUP($B121,'Analisi IN FAM'!#REF!,P$2,FALSE),0)</f>
        <v>0</v>
      </c>
      <c r="Q121" s="30">
        <f>IFERROR(VLOOKUP($B121,'Analisi IN FAM'!#REF!,Q$2,FALSE),0)</f>
        <v>0</v>
      </c>
      <c r="R121" s="30">
        <f>IFERROR(VLOOKUP($B121,'Analisi IN FAM'!#REF!,R$2,FALSE),0)</f>
        <v>0</v>
      </c>
      <c r="S121" s="30">
        <f>IFERROR(VLOOKUP($B121,'Analisi IN FAM'!#REF!,S$2,FALSE),0)</f>
        <v>0</v>
      </c>
      <c r="T121" s="30">
        <f>IFERROR(VLOOKUP($B121,'Analisi IN FAM'!#REF!,T$2,FALSE),0)</f>
        <v>0</v>
      </c>
      <c r="U121" s="30">
        <f>IFERROR(VLOOKUP($B121,'Analisi IN FAM'!#REF!,U$2,FALSE),0)</f>
        <v>0</v>
      </c>
      <c r="V121" s="30">
        <f>IFERROR(VLOOKUP($B121,'Analisi IN FAM'!#REF!,V$2,FALSE),0)</f>
        <v>0</v>
      </c>
      <c r="W121" s="1">
        <f t="shared" si="66"/>
        <v>0</v>
      </c>
      <c r="X121" s="1">
        <f t="shared" si="67"/>
        <v>0</v>
      </c>
      <c r="Y121" s="1">
        <f t="shared" si="68"/>
        <v>0</v>
      </c>
      <c r="Z121" s="1">
        <f t="shared" si="69"/>
        <v>0</v>
      </c>
      <c r="AA121" s="1">
        <f t="shared" si="70"/>
        <v>0</v>
      </c>
      <c r="AB121" s="1">
        <f t="shared" si="71"/>
        <v>0</v>
      </c>
      <c r="AC121" s="1">
        <f t="shared" si="72"/>
        <v>0</v>
      </c>
      <c r="AD121" s="1">
        <f t="shared" si="73"/>
        <v>0</v>
      </c>
      <c r="AE121" s="1">
        <f t="shared" si="74"/>
        <v>0</v>
      </c>
      <c r="AF121" s="1">
        <f t="shared" si="75"/>
        <v>0</v>
      </c>
      <c r="AG121" s="1">
        <f t="shared" si="76"/>
        <v>0</v>
      </c>
      <c r="AH121" s="1">
        <f t="shared" si="77"/>
        <v>0</v>
      </c>
      <c r="AI121" s="1">
        <f t="shared" si="78"/>
        <v>0</v>
      </c>
    </row>
    <row r="122" spans="1:35" x14ac:dyDescent="0.3">
      <c r="A122">
        <v>24</v>
      </c>
      <c r="B122">
        <v>11</v>
      </c>
      <c r="C122" t="s">
        <v>25</v>
      </c>
      <c r="D122" s="9">
        <v>0</v>
      </c>
      <c r="E122" s="123">
        <v>0</v>
      </c>
      <c r="F122" s="1">
        <f>IFERROR(-VLOOKUP(B122,Foglio1!A:B,2,FALSE),0)</f>
        <v>336220</v>
      </c>
      <c r="G122" s="1">
        <f>IFERROR(VLOOKUP(A122,'Pivot per cartellino'!D:E,2,FALSE),0)</f>
        <v>0</v>
      </c>
      <c r="H122" s="1">
        <f t="shared" si="65"/>
        <v>0</v>
      </c>
      <c r="I122" s="1">
        <v>0</v>
      </c>
      <c r="J122" s="30">
        <f>IFERROR(VLOOKUP($B122,'Analisi IN FAM'!#REF!,J$2,FALSE),0)</f>
        <v>0</v>
      </c>
      <c r="K122" s="30">
        <f>IFERROR(VLOOKUP($B122,'Analisi IN FAM'!#REF!,K$2,FALSE),0)</f>
        <v>0</v>
      </c>
      <c r="L122" s="30">
        <f>IFERROR(VLOOKUP($B122,'Analisi IN FAM'!#REF!,L$2,FALSE),0)</f>
        <v>0</v>
      </c>
      <c r="M122" s="30">
        <f>IFERROR(VLOOKUP($B122,'Analisi IN FAM'!#REF!,M$2,FALSE),0)</f>
        <v>0</v>
      </c>
      <c r="N122" s="30">
        <f>IFERROR(VLOOKUP($B122,'Analisi IN FAM'!#REF!,N$2,FALSE),0)</f>
        <v>0</v>
      </c>
      <c r="O122" s="30">
        <f>IFERROR(VLOOKUP($B122,'Analisi IN FAM'!#REF!,O$2,FALSE),0)</f>
        <v>0</v>
      </c>
      <c r="P122" s="30">
        <f>IFERROR(VLOOKUP($B122,'Analisi IN FAM'!#REF!,P$2,FALSE),0)</f>
        <v>0</v>
      </c>
      <c r="Q122" s="30">
        <f>IFERROR(VLOOKUP($B122,'Analisi IN FAM'!#REF!,Q$2,FALSE),0)</f>
        <v>0</v>
      </c>
      <c r="R122" s="30">
        <f>IFERROR(VLOOKUP($B122,'Analisi IN FAM'!#REF!,R$2,FALSE),0)</f>
        <v>0</v>
      </c>
      <c r="S122" s="30">
        <f>IFERROR(VLOOKUP($B122,'Analisi IN FAM'!#REF!,S$2,FALSE),0)</f>
        <v>0</v>
      </c>
      <c r="T122" s="30">
        <f>IFERROR(VLOOKUP($B122,'Analisi IN FAM'!#REF!,T$2,FALSE),0)</f>
        <v>0</v>
      </c>
      <c r="U122" s="30">
        <f>IFERROR(VLOOKUP($B122,'Analisi IN FAM'!#REF!,U$2,FALSE),0)</f>
        <v>0</v>
      </c>
      <c r="V122" s="30">
        <f>IFERROR(VLOOKUP($B122,'Analisi IN FAM'!#REF!,V$2,FALSE),0)</f>
        <v>0</v>
      </c>
      <c r="W122" s="1">
        <f t="shared" si="66"/>
        <v>0</v>
      </c>
      <c r="X122" s="1">
        <f t="shared" si="67"/>
        <v>0</v>
      </c>
      <c r="Y122" s="1">
        <f t="shared" si="68"/>
        <v>0</v>
      </c>
      <c r="Z122" s="1">
        <f t="shared" si="69"/>
        <v>0</v>
      </c>
      <c r="AA122" s="1">
        <f t="shared" si="70"/>
        <v>0</v>
      </c>
      <c r="AB122" s="1">
        <f t="shared" si="71"/>
        <v>0</v>
      </c>
      <c r="AC122" s="1">
        <f t="shared" si="72"/>
        <v>0</v>
      </c>
      <c r="AD122" s="1">
        <f t="shared" si="73"/>
        <v>0</v>
      </c>
      <c r="AE122" s="1">
        <f t="shared" si="74"/>
        <v>0</v>
      </c>
      <c r="AF122" s="1">
        <f t="shared" si="75"/>
        <v>0</v>
      </c>
      <c r="AG122" s="1">
        <f t="shared" si="76"/>
        <v>0</v>
      </c>
      <c r="AH122" s="1">
        <f t="shared" si="77"/>
        <v>0</v>
      </c>
      <c r="AI122" s="1">
        <f t="shared" si="78"/>
        <v>0</v>
      </c>
    </row>
    <row r="123" spans="1:35" x14ac:dyDescent="0.3">
      <c r="A123">
        <v>24</v>
      </c>
      <c r="B123">
        <v>41</v>
      </c>
      <c r="C123" t="s">
        <v>12</v>
      </c>
      <c r="D123" s="9">
        <v>0</v>
      </c>
      <c r="E123" s="123">
        <v>0</v>
      </c>
      <c r="F123" s="1">
        <f>IFERROR(-VLOOKUP(B123,Foglio1!A:B,2,FALSE),0)</f>
        <v>5173973</v>
      </c>
      <c r="G123" s="1">
        <f>IFERROR(VLOOKUP(A123,'Pivot per cartellino'!D:E,2,FALSE),0)</f>
        <v>0</v>
      </c>
      <c r="H123" s="1">
        <f t="shared" si="65"/>
        <v>0</v>
      </c>
      <c r="I123" s="1">
        <v>0</v>
      </c>
      <c r="J123" s="30">
        <f>IFERROR(VLOOKUP($B123,'Analisi IN FAM'!#REF!,J$2,FALSE),0)</f>
        <v>0</v>
      </c>
      <c r="K123" s="30">
        <f>IFERROR(VLOOKUP($B123,'Analisi IN FAM'!#REF!,K$2,FALSE),0)</f>
        <v>0</v>
      </c>
      <c r="L123" s="30">
        <f>IFERROR(VLOOKUP($B123,'Analisi IN FAM'!#REF!,L$2,FALSE),0)</f>
        <v>0</v>
      </c>
      <c r="M123" s="30">
        <f>IFERROR(VLOOKUP($B123,'Analisi IN FAM'!#REF!,M$2,FALSE),0)</f>
        <v>0</v>
      </c>
      <c r="N123" s="30">
        <f>IFERROR(VLOOKUP($B123,'Analisi IN FAM'!#REF!,N$2,FALSE),0)</f>
        <v>0</v>
      </c>
      <c r="O123" s="30">
        <f>IFERROR(VLOOKUP($B123,'Analisi IN FAM'!#REF!,O$2,FALSE),0)</f>
        <v>0</v>
      </c>
      <c r="P123" s="30">
        <f>IFERROR(VLOOKUP($B123,'Analisi IN FAM'!#REF!,P$2,FALSE),0)</f>
        <v>0</v>
      </c>
      <c r="Q123" s="30">
        <f>IFERROR(VLOOKUP($B123,'Analisi IN FAM'!#REF!,Q$2,FALSE),0)</f>
        <v>0</v>
      </c>
      <c r="R123" s="30">
        <f>IFERROR(VLOOKUP($B123,'Analisi IN FAM'!#REF!,R$2,FALSE),0)</f>
        <v>0</v>
      </c>
      <c r="S123" s="30">
        <f>IFERROR(VLOOKUP($B123,'Analisi IN FAM'!#REF!,S$2,FALSE),0)</f>
        <v>0</v>
      </c>
      <c r="T123" s="30">
        <f>IFERROR(VLOOKUP($B123,'Analisi IN FAM'!#REF!,T$2,FALSE),0)</f>
        <v>0</v>
      </c>
      <c r="U123" s="30">
        <f>IFERROR(VLOOKUP($B123,'Analisi IN FAM'!#REF!,U$2,FALSE),0)</f>
        <v>0</v>
      </c>
      <c r="V123" s="30">
        <f>IFERROR(VLOOKUP($B123,'Analisi IN FAM'!#REF!,V$2,FALSE),0)</f>
        <v>0</v>
      </c>
      <c r="W123" s="1">
        <f t="shared" si="66"/>
        <v>0</v>
      </c>
      <c r="X123" s="1">
        <f t="shared" si="67"/>
        <v>0</v>
      </c>
      <c r="Y123" s="1">
        <f t="shared" si="68"/>
        <v>0</v>
      </c>
      <c r="Z123" s="1">
        <f t="shared" si="69"/>
        <v>0</v>
      </c>
      <c r="AA123" s="1">
        <f t="shared" si="70"/>
        <v>0</v>
      </c>
      <c r="AB123" s="1">
        <f t="shared" si="71"/>
        <v>0</v>
      </c>
      <c r="AC123" s="1">
        <f t="shared" si="72"/>
        <v>0</v>
      </c>
      <c r="AD123" s="1">
        <f t="shared" si="73"/>
        <v>0</v>
      </c>
      <c r="AE123" s="1">
        <f t="shared" si="74"/>
        <v>0</v>
      </c>
      <c r="AF123" s="1">
        <f t="shared" si="75"/>
        <v>0</v>
      </c>
      <c r="AG123" s="1">
        <f t="shared" si="76"/>
        <v>0</v>
      </c>
      <c r="AH123" s="1">
        <f t="shared" si="77"/>
        <v>0</v>
      </c>
      <c r="AI123" s="1">
        <f t="shared" si="78"/>
        <v>0</v>
      </c>
    </row>
    <row r="124" spans="1:35" x14ac:dyDescent="0.3">
      <c r="A124">
        <v>24</v>
      </c>
      <c r="B124">
        <v>72</v>
      </c>
      <c r="C124" t="s">
        <v>30</v>
      </c>
      <c r="D124" s="9">
        <v>0</v>
      </c>
      <c r="E124" s="123">
        <v>0</v>
      </c>
      <c r="F124" s="1">
        <f>IFERROR(-VLOOKUP(B124,Foglio1!A:B,2,FALSE),0)</f>
        <v>10843</v>
      </c>
      <c r="G124" s="1">
        <f>IFERROR(VLOOKUP(A124,'Pivot per cartellino'!D:E,2,FALSE),0)</f>
        <v>0</v>
      </c>
      <c r="H124" s="1">
        <f t="shared" si="65"/>
        <v>0</v>
      </c>
      <c r="I124" s="1">
        <v>0</v>
      </c>
      <c r="J124" s="30">
        <f>IFERROR(VLOOKUP($B124,'Analisi IN FAM'!#REF!,J$2,FALSE),0)</f>
        <v>0</v>
      </c>
      <c r="K124" s="30">
        <f>IFERROR(VLOOKUP($B124,'Analisi IN FAM'!#REF!,K$2,FALSE),0)</f>
        <v>0</v>
      </c>
      <c r="L124" s="30">
        <f>IFERROR(VLOOKUP($B124,'Analisi IN FAM'!#REF!,L$2,FALSE),0)</f>
        <v>0</v>
      </c>
      <c r="M124" s="30">
        <f>IFERROR(VLOOKUP($B124,'Analisi IN FAM'!#REF!,M$2,FALSE),0)</f>
        <v>0</v>
      </c>
      <c r="N124" s="30">
        <f>IFERROR(VLOOKUP($B124,'Analisi IN FAM'!#REF!,N$2,FALSE),0)</f>
        <v>0</v>
      </c>
      <c r="O124" s="30">
        <f>IFERROR(VLOOKUP($B124,'Analisi IN FAM'!#REF!,O$2,FALSE),0)</f>
        <v>0</v>
      </c>
      <c r="P124" s="30">
        <f>IFERROR(VLOOKUP($B124,'Analisi IN FAM'!#REF!,P$2,FALSE),0)</f>
        <v>0</v>
      </c>
      <c r="Q124" s="30">
        <f>IFERROR(VLOOKUP($B124,'Analisi IN FAM'!#REF!,Q$2,FALSE),0)</f>
        <v>0</v>
      </c>
      <c r="R124" s="30">
        <f>IFERROR(VLOOKUP($B124,'Analisi IN FAM'!#REF!,R$2,FALSE),0)</f>
        <v>0</v>
      </c>
      <c r="S124" s="30">
        <f>IFERROR(VLOOKUP($B124,'Analisi IN FAM'!#REF!,S$2,FALSE),0)</f>
        <v>0</v>
      </c>
      <c r="T124" s="30">
        <f>IFERROR(VLOOKUP($B124,'Analisi IN FAM'!#REF!,T$2,FALSE),0)</f>
        <v>0</v>
      </c>
      <c r="U124" s="30">
        <f>IFERROR(VLOOKUP($B124,'Analisi IN FAM'!#REF!,U$2,FALSE),0)</f>
        <v>0</v>
      </c>
      <c r="V124" s="30">
        <f>IFERROR(VLOOKUP($B124,'Analisi IN FAM'!#REF!,V$2,FALSE),0)</f>
        <v>0</v>
      </c>
      <c r="W124" s="1">
        <f t="shared" si="66"/>
        <v>0</v>
      </c>
      <c r="X124" s="1">
        <f t="shared" si="67"/>
        <v>0</v>
      </c>
      <c r="Y124" s="1">
        <f t="shared" si="68"/>
        <v>0</v>
      </c>
      <c r="Z124" s="1">
        <f t="shared" si="69"/>
        <v>0</v>
      </c>
      <c r="AA124" s="1">
        <f t="shared" si="70"/>
        <v>0</v>
      </c>
      <c r="AB124" s="1">
        <f t="shared" si="71"/>
        <v>0</v>
      </c>
      <c r="AC124" s="1">
        <f t="shared" si="72"/>
        <v>0</v>
      </c>
      <c r="AD124" s="1">
        <f t="shared" si="73"/>
        <v>0</v>
      </c>
      <c r="AE124" s="1">
        <f t="shared" si="74"/>
        <v>0</v>
      </c>
      <c r="AF124" s="1">
        <f t="shared" si="75"/>
        <v>0</v>
      </c>
      <c r="AG124" s="1">
        <f t="shared" si="76"/>
        <v>0</v>
      </c>
      <c r="AH124" s="1">
        <f t="shared" si="77"/>
        <v>0</v>
      </c>
      <c r="AI124" s="1">
        <f t="shared" si="78"/>
        <v>0</v>
      </c>
    </row>
    <row r="125" spans="1:35" x14ac:dyDescent="0.3">
      <c r="A125">
        <v>24</v>
      </c>
      <c r="B125">
        <v>59</v>
      </c>
      <c r="C125" t="s">
        <v>35</v>
      </c>
      <c r="D125" s="9">
        <v>0</v>
      </c>
      <c r="E125" s="123">
        <v>0</v>
      </c>
      <c r="F125" s="1">
        <f>IFERROR(-VLOOKUP(B125,Foglio1!A:B,2,FALSE),0)</f>
        <v>0</v>
      </c>
      <c r="G125" s="1">
        <f>IFERROR(VLOOKUP(A125,'Pivot per cartellino'!D:E,2,FALSE),0)</f>
        <v>0</v>
      </c>
      <c r="H125" s="1">
        <f t="shared" si="65"/>
        <v>0</v>
      </c>
      <c r="I125" s="1">
        <v>0</v>
      </c>
      <c r="J125" s="30">
        <f>IFERROR(VLOOKUP($B125,'Analisi IN FAM'!#REF!,J$2,FALSE),0)</f>
        <v>0</v>
      </c>
      <c r="K125" s="30">
        <f>IFERROR(VLOOKUP($B125,'Analisi IN FAM'!#REF!,K$2,FALSE),0)</f>
        <v>0</v>
      </c>
      <c r="L125" s="30">
        <f>IFERROR(VLOOKUP($B125,'Analisi IN FAM'!#REF!,L$2,FALSE),0)</f>
        <v>0</v>
      </c>
      <c r="M125" s="30">
        <f>IFERROR(VLOOKUP($B125,'Analisi IN FAM'!#REF!,M$2,FALSE),0)</f>
        <v>0</v>
      </c>
      <c r="N125" s="30">
        <f>IFERROR(VLOOKUP($B125,'Analisi IN FAM'!#REF!,N$2,FALSE),0)</f>
        <v>0</v>
      </c>
      <c r="O125" s="30">
        <f>IFERROR(VLOOKUP($B125,'Analisi IN FAM'!#REF!,O$2,FALSE),0)</f>
        <v>0</v>
      </c>
      <c r="P125" s="30">
        <f>IFERROR(VLOOKUP($B125,'Analisi IN FAM'!#REF!,P$2,FALSE),0)</f>
        <v>0</v>
      </c>
      <c r="Q125" s="30">
        <f>IFERROR(VLOOKUP($B125,'Analisi IN FAM'!#REF!,Q$2,FALSE),0)</f>
        <v>0</v>
      </c>
      <c r="R125" s="30">
        <f>IFERROR(VLOOKUP($B125,'Analisi IN FAM'!#REF!,R$2,FALSE),0)</f>
        <v>0</v>
      </c>
      <c r="S125" s="30">
        <f>IFERROR(VLOOKUP($B125,'Analisi IN FAM'!#REF!,S$2,FALSE),0)</f>
        <v>0</v>
      </c>
      <c r="T125" s="30">
        <f>IFERROR(VLOOKUP($B125,'Analisi IN FAM'!#REF!,T$2,FALSE),0)</f>
        <v>0</v>
      </c>
      <c r="U125" s="30">
        <f>IFERROR(VLOOKUP($B125,'Analisi IN FAM'!#REF!,U$2,FALSE),0)</f>
        <v>0</v>
      </c>
      <c r="V125" s="30">
        <f>IFERROR(VLOOKUP($B125,'Analisi IN FAM'!#REF!,V$2,FALSE),0)</f>
        <v>0</v>
      </c>
      <c r="W125" s="1">
        <f t="shared" si="66"/>
        <v>0</v>
      </c>
      <c r="X125" s="1">
        <f t="shared" si="67"/>
        <v>0</v>
      </c>
      <c r="Y125" s="1">
        <f t="shared" si="68"/>
        <v>0</v>
      </c>
      <c r="Z125" s="1">
        <f t="shared" si="69"/>
        <v>0</v>
      </c>
      <c r="AA125" s="1">
        <f t="shared" si="70"/>
        <v>0</v>
      </c>
      <c r="AB125" s="1">
        <f t="shared" si="71"/>
        <v>0</v>
      </c>
      <c r="AC125" s="1">
        <f t="shared" si="72"/>
        <v>0</v>
      </c>
      <c r="AD125" s="1">
        <f t="shared" si="73"/>
        <v>0</v>
      </c>
      <c r="AE125" s="1">
        <f t="shared" si="74"/>
        <v>0</v>
      </c>
      <c r="AF125" s="1">
        <f t="shared" si="75"/>
        <v>0</v>
      </c>
      <c r="AG125" s="1">
        <f t="shared" si="76"/>
        <v>0</v>
      </c>
      <c r="AH125" s="1">
        <f t="shared" si="77"/>
        <v>0</v>
      </c>
      <c r="AI125" s="1">
        <f t="shared" si="78"/>
        <v>0</v>
      </c>
    </row>
    <row r="126" spans="1:35" x14ac:dyDescent="0.3">
      <c r="A126">
        <v>24</v>
      </c>
      <c r="B126">
        <v>31</v>
      </c>
      <c r="C126" t="s">
        <v>8</v>
      </c>
      <c r="D126" s="9">
        <v>0</v>
      </c>
      <c r="E126" s="123">
        <v>0</v>
      </c>
      <c r="F126" s="1">
        <f>IFERROR(-VLOOKUP(B126,Foglio1!A:B,2,FALSE),0)</f>
        <v>11754277</v>
      </c>
      <c r="G126" s="1">
        <f>IFERROR(VLOOKUP(A126,'Pivot per cartellino'!D:E,2,FALSE),0)</f>
        <v>0</v>
      </c>
      <c r="H126" s="1">
        <f t="shared" si="65"/>
        <v>0</v>
      </c>
      <c r="I126" s="1">
        <v>0</v>
      </c>
      <c r="J126" s="30">
        <f>IFERROR(VLOOKUP($B126,'Analisi IN FAM'!#REF!,J$2,FALSE),0)</f>
        <v>0</v>
      </c>
      <c r="K126" s="30">
        <f>IFERROR(VLOOKUP($B126,'Analisi IN FAM'!#REF!,K$2,FALSE),0)</f>
        <v>0</v>
      </c>
      <c r="L126" s="30">
        <f>IFERROR(VLOOKUP($B126,'Analisi IN FAM'!#REF!,L$2,FALSE),0)</f>
        <v>0</v>
      </c>
      <c r="M126" s="30">
        <f>IFERROR(VLOOKUP($B126,'Analisi IN FAM'!#REF!,M$2,FALSE),0)</f>
        <v>0</v>
      </c>
      <c r="N126" s="30">
        <f>IFERROR(VLOOKUP($B126,'Analisi IN FAM'!#REF!,N$2,FALSE),0)</f>
        <v>0</v>
      </c>
      <c r="O126" s="30">
        <f>IFERROR(VLOOKUP($B126,'Analisi IN FAM'!#REF!,O$2,FALSE),0)</f>
        <v>0</v>
      </c>
      <c r="P126" s="30">
        <f>IFERROR(VLOOKUP($B126,'Analisi IN FAM'!#REF!,P$2,FALSE),0)</f>
        <v>0</v>
      </c>
      <c r="Q126" s="30">
        <f>IFERROR(VLOOKUP($B126,'Analisi IN FAM'!#REF!,Q$2,FALSE),0)</f>
        <v>0</v>
      </c>
      <c r="R126" s="30">
        <f>IFERROR(VLOOKUP($B126,'Analisi IN FAM'!#REF!,R$2,FALSE),0)</f>
        <v>0</v>
      </c>
      <c r="S126" s="30">
        <f>IFERROR(VLOOKUP($B126,'Analisi IN FAM'!#REF!,S$2,FALSE),0)</f>
        <v>0</v>
      </c>
      <c r="T126" s="30">
        <f>IFERROR(VLOOKUP($B126,'Analisi IN FAM'!#REF!,T$2,FALSE),0)</f>
        <v>0</v>
      </c>
      <c r="U126" s="30">
        <f>IFERROR(VLOOKUP($B126,'Analisi IN FAM'!#REF!,U$2,FALSE),0)</f>
        <v>0</v>
      </c>
      <c r="V126" s="30">
        <f>IFERROR(VLOOKUP($B126,'Analisi IN FAM'!#REF!,V$2,FALSE),0)</f>
        <v>0</v>
      </c>
      <c r="W126" s="1">
        <f t="shared" si="66"/>
        <v>0</v>
      </c>
      <c r="X126" s="1">
        <f t="shared" si="67"/>
        <v>0</v>
      </c>
      <c r="Y126" s="1">
        <f t="shared" si="68"/>
        <v>0</v>
      </c>
      <c r="Z126" s="1">
        <f t="shared" si="69"/>
        <v>0</v>
      </c>
      <c r="AA126" s="1">
        <f t="shared" si="70"/>
        <v>0</v>
      </c>
      <c r="AB126" s="1">
        <f t="shared" si="71"/>
        <v>0</v>
      </c>
      <c r="AC126" s="1">
        <f t="shared" si="72"/>
        <v>0</v>
      </c>
      <c r="AD126" s="1">
        <f t="shared" si="73"/>
        <v>0</v>
      </c>
      <c r="AE126" s="1">
        <f t="shared" si="74"/>
        <v>0</v>
      </c>
      <c r="AF126" s="1">
        <f t="shared" si="75"/>
        <v>0</v>
      </c>
      <c r="AG126" s="1">
        <f t="shared" si="76"/>
        <v>0</v>
      </c>
      <c r="AH126" s="1">
        <f t="shared" si="77"/>
        <v>0</v>
      </c>
      <c r="AI126" s="1">
        <f t="shared" si="78"/>
        <v>0</v>
      </c>
    </row>
    <row r="127" spans="1:35" x14ac:dyDescent="0.3">
      <c r="A127">
        <v>24</v>
      </c>
      <c r="B127">
        <v>12</v>
      </c>
      <c r="C127" t="s">
        <v>5</v>
      </c>
      <c r="D127" s="9">
        <v>0</v>
      </c>
      <c r="E127" s="123">
        <v>0</v>
      </c>
      <c r="F127" s="1">
        <f>IFERROR(-VLOOKUP(B127,Foglio1!A:B,2,FALSE),0)</f>
        <v>41534059.339999981</v>
      </c>
      <c r="G127" s="1">
        <f>IFERROR(VLOOKUP(A127,'Pivot per cartellino'!D:E,2,FALSE),0)</f>
        <v>0</v>
      </c>
      <c r="H127" s="1">
        <f t="shared" si="65"/>
        <v>0</v>
      </c>
      <c r="I127" s="1">
        <v>0</v>
      </c>
      <c r="J127" s="30">
        <f>IFERROR(VLOOKUP($B127,'Analisi IN FAM'!#REF!,J$2,FALSE),0)</f>
        <v>0</v>
      </c>
      <c r="K127" s="30">
        <f>IFERROR(VLOOKUP($B127,'Analisi IN FAM'!#REF!,K$2,FALSE),0)</f>
        <v>0</v>
      </c>
      <c r="L127" s="30">
        <f>IFERROR(VLOOKUP($B127,'Analisi IN FAM'!#REF!,L$2,FALSE),0)</f>
        <v>0</v>
      </c>
      <c r="M127" s="30">
        <f>IFERROR(VLOOKUP($B127,'Analisi IN FAM'!#REF!,M$2,FALSE),0)</f>
        <v>0</v>
      </c>
      <c r="N127" s="30">
        <f>IFERROR(VLOOKUP($B127,'Analisi IN FAM'!#REF!,N$2,FALSE),0)</f>
        <v>0</v>
      </c>
      <c r="O127" s="30">
        <f>IFERROR(VLOOKUP($B127,'Analisi IN FAM'!#REF!,O$2,FALSE),0)</f>
        <v>0</v>
      </c>
      <c r="P127" s="30">
        <f>IFERROR(VLOOKUP($B127,'Analisi IN FAM'!#REF!,P$2,FALSE),0)</f>
        <v>0</v>
      </c>
      <c r="Q127" s="30">
        <f>IFERROR(VLOOKUP($B127,'Analisi IN FAM'!#REF!,Q$2,FALSE),0)</f>
        <v>0</v>
      </c>
      <c r="R127" s="30">
        <f>IFERROR(VLOOKUP($B127,'Analisi IN FAM'!#REF!,R$2,FALSE),0)</f>
        <v>0</v>
      </c>
      <c r="S127" s="30">
        <f>IFERROR(VLOOKUP($B127,'Analisi IN FAM'!#REF!,S$2,FALSE),0)</f>
        <v>0</v>
      </c>
      <c r="T127" s="30">
        <f>IFERROR(VLOOKUP($B127,'Analisi IN FAM'!#REF!,T$2,FALSE),0)</f>
        <v>0</v>
      </c>
      <c r="U127" s="30">
        <f>IFERROR(VLOOKUP($B127,'Analisi IN FAM'!#REF!,U$2,FALSE),0)</f>
        <v>0</v>
      </c>
      <c r="V127" s="30">
        <f>IFERROR(VLOOKUP($B127,'Analisi IN FAM'!#REF!,V$2,FALSE),0)</f>
        <v>0</v>
      </c>
      <c r="W127" s="1">
        <f t="shared" si="66"/>
        <v>0</v>
      </c>
      <c r="X127" s="1">
        <f t="shared" si="67"/>
        <v>0</v>
      </c>
      <c r="Y127" s="1">
        <f t="shared" si="68"/>
        <v>0</v>
      </c>
      <c r="Z127" s="1">
        <f t="shared" si="69"/>
        <v>0</v>
      </c>
      <c r="AA127" s="1">
        <f t="shared" si="70"/>
        <v>0</v>
      </c>
      <c r="AB127" s="1">
        <f t="shared" si="71"/>
        <v>0</v>
      </c>
      <c r="AC127" s="1">
        <f t="shared" si="72"/>
        <v>0</v>
      </c>
      <c r="AD127" s="1">
        <f t="shared" si="73"/>
        <v>0</v>
      </c>
      <c r="AE127" s="1">
        <f t="shared" si="74"/>
        <v>0</v>
      </c>
      <c r="AF127" s="1">
        <f t="shared" si="75"/>
        <v>0</v>
      </c>
      <c r="AG127" s="1">
        <f t="shared" si="76"/>
        <v>0</v>
      </c>
      <c r="AH127" s="1">
        <f t="shared" si="77"/>
        <v>0</v>
      </c>
      <c r="AI127" s="1">
        <f t="shared" si="78"/>
        <v>0</v>
      </c>
    </row>
    <row r="128" spans="1:35" x14ac:dyDescent="0.3">
      <c r="A128">
        <v>24</v>
      </c>
      <c r="B128">
        <v>60</v>
      </c>
      <c r="C128" t="s">
        <v>36</v>
      </c>
      <c r="D128" s="9">
        <v>0</v>
      </c>
      <c r="E128" s="123">
        <v>0</v>
      </c>
      <c r="F128" s="1">
        <f>IFERROR(-VLOOKUP(B128,Foglio1!A:B,2,FALSE),0)</f>
        <v>12205</v>
      </c>
      <c r="G128" s="1">
        <f>IFERROR(VLOOKUP(A128,'Pivot per cartellino'!D:E,2,FALSE),0)</f>
        <v>0</v>
      </c>
      <c r="H128" s="1">
        <f t="shared" si="65"/>
        <v>0</v>
      </c>
      <c r="I128" s="1">
        <v>0</v>
      </c>
      <c r="J128" s="30">
        <f>IFERROR(VLOOKUP($B128,'Analisi IN FAM'!#REF!,J$2,FALSE),0)</f>
        <v>0</v>
      </c>
      <c r="K128" s="30">
        <f>IFERROR(VLOOKUP($B128,'Analisi IN FAM'!#REF!,K$2,FALSE),0)</f>
        <v>0</v>
      </c>
      <c r="L128" s="30">
        <f>IFERROR(VLOOKUP($B128,'Analisi IN FAM'!#REF!,L$2,FALSE),0)</f>
        <v>0</v>
      </c>
      <c r="M128" s="30">
        <f>IFERROR(VLOOKUP($B128,'Analisi IN FAM'!#REF!,M$2,FALSE),0)</f>
        <v>0</v>
      </c>
      <c r="N128" s="30">
        <f>IFERROR(VLOOKUP($B128,'Analisi IN FAM'!#REF!,N$2,FALSE),0)</f>
        <v>0</v>
      </c>
      <c r="O128" s="30">
        <f>IFERROR(VLOOKUP($B128,'Analisi IN FAM'!#REF!,O$2,FALSE),0)</f>
        <v>0</v>
      </c>
      <c r="P128" s="30">
        <f>IFERROR(VLOOKUP($B128,'Analisi IN FAM'!#REF!,P$2,FALSE),0)</f>
        <v>0</v>
      </c>
      <c r="Q128" s="30">
        <f>IFERROR(VLOOKUP($B128,'Analisi IN FAM'!#REF!,Q$2,FALSE),0)</f>
        <v>0</v>
      </c>
      <c r="R128" s="30">
        <f>IFERROR(VLOOKUP($B128,'Analisi IN FAM'!#REF!,R$2,FALSE),0)</f>
        <v>0</v>
      </c>
      <c r="S128" s="30">
        <f>IFERROR(VLOOKUP($B128,'Analisi IN FAM'!#REF!,S$2,FALSE),0)</f>
        <v>0</v>
      </c>
      <c r="T128" s="30">
        <f>IFERROR(VLOOKUP($B128,'Analisi IN FAM'!#REF!,T$2,FALSE),0)</f>
        <v>0</v>
      </c>
      <c r="U128" s="30">
        <f>IFERROR(VLOOKUP($B128,'Analisi IN FAM'!#REF!,U$2,FALSE),0)</f>
        <v>0</v>
      </c>
      <c r="V128" s="30">
        <f>IFERROR(VLOOKUP($B128,'Analisi IN FAM'!#REF!,V$2,FALSE),0)</f>
        <v>0</v>
      </c>
      <c r="W128" s="1">
        <f t="shared" si="66"/>
        <v>0</v>
      </c>
      <c r="X128" s="1">
        <f t="shared" si="67"/>
        <v>0</v>
      </c>
      <c r="Y128" s="1">
        <f t="shared" si="68"/>
        <v>0</v>
      </c>
      <c r="Z128" s="1">
        <f t="shared" si="69"/>
        <v>0</v>
      </c>
      <c r="AA128" s="1">
        <f t="shared" si="70"/>
        <v>0</v>
      </c>
      <c r="AB128" s="1">
        <f t="shared" si="71"/>
        <v>0</v>
      </c>
      <c r="AC128" s="1">
        <f t="shared" si="72"/>
        <v>0</v>
      </c>
      <c r="AD128" s="1">
        <f t="shared" si="73"/>
        <v>0</v>
      </c>
      <c r="AE128" s="1">
        <f t="shared" si="74"/>
        <v>0</v>
      </c>
      <c r="AF128" s="1">
        <f t="shared" si="75"/>
        <v>0</v>
      </c>
      <c r="AG128" s="1">
        <f t="shared" si="76"/>
        <v>0</v>
      </c>
      <c r="AH128" s="1">
        <f t="shared" si="77"/>
        <v>0</v>
      </c>
      <c r="AI128" s="1">
        <f t="shared" si="78"/>
        <v>0</v>
      </c>
    </row>
    <row r="129" spans="1:35" x14ac:dyDescent="0.3">
      <c r="A129">
        <v>24</v>
      </c>
      <c r="B129">
        <v>43</v>
      </c>
      <c r="C129" t="s">
        <v>15</v>
      </c>
      <c r="D129" s="9">
        <v>0</v>
      </c>
      <c r="E129" s="123">
        <v>0</v>
      </c>
      <c r="F129" s="1">
        <f>IFERROR(-VLOOKUP(B129,Foglio1!A:B,2,FALSE),0)</f>
        <v>0</v>
      </c>
      <c r="G129" s="1">
        <f>IFERROR(VLOOKUP(A129,'Pivot per cartellino'!D:E,2,FALSE),0)</f>
        <v>0</v>
      </c>
      <c r="H129" s="1">
        <f t="shared" si="65"/>
        <v>0</v>
      </c>
      <c r="I129" s="1">
        <v>0</v>
      </c>
      <c r="J129" s="30">
        <f>IFERROR(VLOOKUP($B129,'Analisi IN FAM'!#REF!,J$2,FALSE),0)</f>
        <v>0</v>
      </c>
      <c r="K129" s="30">
        <f>IFERROR(VLOOKUP($B129,'Analisi IN FAM'!#REF!,K$2,FALSE),0)</f>
        <v>0</v>
      </c>
      <c r="L129" s="30">
        <f>IFERROR(VLOOKUP($B129,'Analisi IN FAM'!#REF!,L$2,FALSE),0)</f>
        <v>0</v>
      </c>
      <c r="M129" s="30">
        <f>IFERROR(VLOOKUP($B129,'Analisi IN FAM'!#REF!,M$2,FALSE),0)</f>
        <v>0</v>
      </c>
      <c r="N129" s="30">
        <f>IFERROR(VLOOKUP($B129,'Analisi IN FAM'!#REF!,N$2,FALSE),0)</f>
        <v>0</v>
      </c>
      <c r="O129" s="30">
        <f>IFERROR(VLOOKUP($B129,'Analisi IN FAM'!#REF!,O$2,FALSE),0)</f>
        <v>0</v>
      </c>
      <c r="P129" s="30">
        <f>IFERROR(VLOOKUP($B129,'Analisi IN FAM'!#REF!,P$2,FALSE),0)</f>
        <v>0</v>
      </c>
      <c r="Q129" s="30">
        <f>IFERROR(VLOOKUP($B129,'Analisi IN FAM'!#REF!,Q$2,FALSE),0)</f>
        <v>0</v>
      </c>
      <c r="R129" s="30">
        <f>IFERROR(VLOOKUP($B129,'Analisi IN FAM'!#REF!,R$2,FALSE),0)</f>
        <v>0</v>
      </c>
      <c r="S129" s="30">
        <f>IFERROR(VLOOKUP($B129,'Analisi IN FAM'!#REF!,S$2,FALSE),0)</f>
        <v>0</v>
      </c>
      <c r="T129" s="30">
        <f>IFERROR(VLOOKUP($B129,'Analisi IN FAM'!#REF!,T$2,FALSE),0)</f>
        <v>0</v>
      </c>
      <c r="U129" s="30">
        <f>IFERROR(VLOOKUP($B129,'Analisi IN FAM'!#REF!,U$2,FALSE),0)</f>
        <v>0</v>
      </c>
      <c r="V129" s="30">
        <f>IFERROR(VLOOKUP($B129,'Analisi IN FAM'!#REF!,V$2,FALSE),0)</f>
        <v>0</v>
      </c>
      <c r="W129" s="1">
        <f t="shared" si="66"/>
        <v>0</v>
      </c>
      <c r="X129" s="1">
        <f t="shared" si="67"/>
        <v>0</v>
      </c>
      <c r="Y129" s="1">
        <f t="shared" si="68"/>
        <v>0</v>
      </c>
      <c r="Z129" s="1">
        <f t="shared" si="69"/>
        <v>0</v>
      </c>
      <c r="AA129" s="1">
        <f t="shared" si="70"/>
        <v>0</v>
      </c>
      <c r="AB129" s="1">
        <f t="shared" si="71"/>
        <v>0</v>
      </c>
      <c r="AC129" s="1">
        <f t="shared" si="72"/>
        <v>0</v>
      </c>
      <c r="AD129" s="1">
        <f t="shared" si="73"/>
        <v>0</v>
      </c>
      <c r="AE129" s="1">
        <f t="shared" si="74"/>
        <v>0</v>
      </c>
      <c r="AF129" s="1">
        <f t="shared" si="75"/>
        <v>0</v>
      </c>
      <c r="AG129" s="1">
        <f t="shared" si="76"/>
        <v>0</v>
      </c>
      <c r="AH129" s="1">
        <f t="shared" si="77"/>
        <v>0</v>
      </c>
      <c r="AI129" s="1">
        <f t="shared" si="78"/>
        <v>0</v>
      </c>
    </row>
    <row r="130" spans="1:35" ht="15" thickBot="1" x14ac:dyDescent="0.35">
      <c r="A130">
        <v>24</v>
      </c>
      <c r="B130">
        <v>99</v>
      </c>
      <c r="C130" t="s">
        <v>13</v>
      </c>
      <c r="D130" s="9">
        <v>0</v>
      </c>
      <c r="E130" s="123">
        <v>0</v>
      </c>
      <c r="F130" s="1">
        <f>IFERROR(-VLOOKUP(B130,Foglio1!A:B,2,FALSE),0)</f>
        <v>0</v>
      </c>
      <c r="G130" s="1">
        <f>IFERROR(VLOOKUP(A130,'Pivot per cartellino'!D:E,2,FALSE),0)</f>
        <v>0</v>
      </c>
      <c r="H130" s="1">
        <f t="shared" si="65"/>
        <v>0</v>
      </c>
      <c r="I130" s="1">
        <v>0</v>
      </c>
      <c r="J130" s="30">
        <f>IFERROR(VLOOKUP($B130,'Analisi IN FAM'!#REF!,J$2,FALSE),0)</f>
        <v>0</v>
      </c>
      <c r="K130" s="30">
        <f>IFERROR(VLOOKUP($B130,'Analisi IN FAM'!#REF!,K$2,FALSE),0)</f>
        <v>0</v>
      </c>
      <c r="L130" s="30">
        <f>IFERROR(VLOOKUP($B130,'Analisi IN FAM'!#REF!,L$2,FALSE),0)</f>
        <v>0</v>
      </c>
      <c r="M130" s="30">
        <f>IFERROR(VLOOKUP($B130,'Analisi IN FAM'!#REF!,M$2,FALSE),0)</f>
        <v>0</v>
      </c>
      <c r="N130" s="30">
        <f>IFERROR(VLOOKUP($B130,'Analisi IN FAM'!#REF!,N$2,FALSE),0)</f>
        <v>0</v>
      </c>
      <c r="O130" s="30">
        <f>IFERROR(VLOOKUP($B130,'Analisi IN FAM'!#REF!,O$2,FALSE),0)</f>
        <v>0</v>
      </c>
      <c r="P130" s="30">
        <f>IFERROR(VLOOKUP($B130,'Analisi IN FAM'!#REF!,P$2,FALSE),0)</f>
        <v>0</v>
      </c>
      <c r="Q130" s="30">
        <f>IFERROR(VLOOKUP($B130,'Analisi IN FAM'!#REF!,Q$2,FALSE),0)</f>
        <v>0</v>
      </c>
      <c r="R130" s="30">
        <f>IFERROR(VLOOKUP($B130,'Analisi IN FAM'!#REF!,R$2,FALSE),0)</f>
        <v>0</v>
      </c>
      <c r="S130" s="30">
        <f>IFERROR(VLOOKUP($B130,'Analisi IN FAM'!#REF!,S$2,FALSE),0)</f>
        <v>0</v>
      </c>
      <c r="T130" s="30">
        <f>IFERROR(VLOOKUP($B130,'Analisi IN FAM'!#REF!,T$2,FALSE),0)</f>
        <v>0</v>
      </c>
      <c r="U130" s="30">
        <f>IFERROR(VLOOKUP($B130,'Analisi IN FAM'!#REF!,U$2,FALSE),0)</f>
        <v>0</v>
      </c>
      <c r="V130" s="30">
        <f>IFERROR(VLOOKUP($B130,'Analisi IN FAM'!#REF!,V$2,FALSE),0)</f>
        <v>0</v>
      </c>
      <c r="W130" s="1">
        <f t="shared" si="66"/>
        <v>0</v>
      </c>
      <c r="X130" s="1">
        <f t="shared" si="67"/>
        <v>0</v>
      </c>
      <c r="Y130" s="1">
        <f t="shared" si="68"/>
        <v>0</v>
      </c>
      <c r="Z130" s="1">
        <f t="shared" si="69"/>
        <v>0</v>
      </c>
      <c r="AA130" s="1">
        <f t="shared" si="70"/>
        <v>0</v>
      </c>
      <c r="AB130" s="1">
        <f t="shared" si="71"/>
        <v>0</v>
      </c>
      <c r="AC130" s="1">
        <f t="shared" si="72"/>
        <v>0</v>
      </c>
      <c r="AD130" s="1">
        <f t="shared" si="73"/>
        <v>0</v>
      </c>
      <c r="AE130" s="1">
        <f t="shared" si="74"/>
        <v>0</v>
      </c>
      <c r="AF130" s="1">
        <f t="shared" si="75"/>
        <v>0</v>
      </c>
      <c r="AG130" s="1">
        <f t="shared" si="76"/>
        <v>0</v>
      </c>
      <c r="AH130" s="1">
        <f t="shared" si="77"/>
        <v>0</v>
      </c>
      <c r="AI130" s="1">
        <f t="shared" si="78"/>
        <v>0</v>
      </c>
    </row>
    <row r="131" spans="1:35" s="129" customFormat="1" ht="15" thickBot="1" x14ac:dyDescent="0.35">
      <c r="A131" s="129">
        <v>24</v>
      </c>
      <c r="C131" s="129" t="s">
        <v>14</v>
      </c>
      <c r="D131" s="130">
        <v>0</v>
      </c>
      <c r="E131" s="131">
        <v>0</v>
      </c>
      <c r="F131" s="132">
        <f>IFERROR(-VLOOKUP(B131,Foglio1!A:B,2,FALSE),0)</f>
        <v>0</v>
      </c>
      <c r="G131" s="132">
        <f>IFERROR(VLOOKUP(A131,'Pivot per cartellino'!D:E,2,FALSE),0)</f>
        <v>0</v>
      </c>
      <c r="H131" s="132"/>
      <c r="I131" s="132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2">
        <f>SUM(W119:W130)</f>
        <v>0</v>
      </c>
      <c r="X131" s="132">
        <f t="shared" ref="X131" si="127">SUM(X119:X130)</f>
        <v>0</v>
      </c>
      <c r="Y131" s="132">
        <f t="shared" ref="Y131" si="128">SUM(Y119:Y130)</f>
        <v>0</v>
      </c>
      <c r="Z131" s="132">
        <f t="shared" ref="Z131" si="129">SUM(Z119:Z130)</f>
        <v>0</v>
      </c>
      <c r="AA131" s="132">
        <f t="shared" ref="AA131" si="130">SUM(AA119:AA130)</f>
        <v>0</v>
      </c>
      <c r="AB131" s="132">
        <f t="shared" ref="AB131" si="131">SUM(AB119:AB130)</f>
        <v>0</v>
      </c>
      <c r="AC131" s="132">
        <f t="shared" ref="AC131" si="132">SUM(AC119:AC130)</f>
        <v>0</v>
      </c>
      <c r="AD131" s="132">
        <f t="shared" ref="AD131" si="133">SUM(AD119:AD130)</f>
        <v>0</v>
      </c>
      <c r="AE131" s="132">
        <f t="shared" ref="AE131" si="134">SUM(AE119:AE130)</f>
        <v>0</v>
      </c>
      <c r="AF131" s="132">
        <f t="shared" ref="AF131" si="135">SUM(AF119:AF130)</f>
        <v>0</v>
      </c>
      <c r="AG131" s="132">
        <f t="shared" ref="AG131" si="136">SUM(AG119:AG130)</f>
        <v>0</v>
      </c>
      <c r="AH131" s="132">
        <f t="shared" ref="AH131" si="137">SUM(AH119:AH130)</f>
        <v>0</v>
      </c>
      <c r="AI131" s="132">
        <f t="shared" ref="AI131" si="138">SUM(AI119:AI130)</f>
        <v>0</v>
      </c>
    </row>
    <row r="132" spans="1:35" x14ac:dyDescent="0.3">
      <c r="A132">
        <v>25</v>
      </c>
      <c r="B132">
        <v>55</v>
      </c>
      <c r="C132" t="s">
        <v>22</v>
      </c>
      <c r="D132" s="9">
        <v>0</v>
      </c>
      <c r="E132" s="123">
        <v>0</v>
      </c>
      <c r="F132" s="1">
        <f>IFERROR(-VLOOKUP(B132,Foglio1!A:B,2,FALSE),0)</f>
        <v>0</v>
      </c>
      <c r="G132" s="1">
        <f>IFERROR(VLOOKUP(A132,'Pivot per cartellino'!D:E,2,FALSE),0)</f>
        <v>0</v>
      </c>
      <c r="H132" s="1">
        <f t="shared" ref="H132:H182" si="139">IFERROR(G132*E132/100,0)</f>
        <v>0</v>
      </c>
      <c r="I132" s="1">
        <v>0</v>
      </c>
      <c r="J132" s="30">
        <f>IFERROR(VLOOKUP($B132,'Analisi IN FAM'!#REF!,J$2,FALSE),0)</f>
        <v>0</v>
      </c>
      <c r="K132" s="30">
        <f>IFERROR(VLOOKUP($B132,'Analisi IN FAM'!#REF!,K$2,FALSE),0)</f>
        <v>0</v>
      </c>
      <c r="L132" s="30">
        <f>IFERROR(VLOOKUP($B132,'Analisi IN FAM'!#REF!,L$2,FALSE),0)</f>
        <v>0</v>
      </c>
      <c r="M132" s="30">
        <f>IFERROR(VLOOKUP($B132,'Analisi IN FAM'!#REF!,M$2,FALSE),0)</f>
        <v>0</v>
      </c>
      <c r="N132" s="30">
        <f>IFERROR(VLOOKUP($B132,'Analisi IN FAM'!#REF!,N$2,FALSE),0)</f>
        <v>0</v>
      </c>
      <c r="O132" s="30">
        <f>IFERROR(VLOOKUP($B132,'Analisi IN FAM'!#REF!,O$2,FALSE),0)</f>
        <v>0</v>
      </c>
      <c r="P132" s="30">
        <f>IFERROR(VLOOKUP($B132,'Analisi IN FAM'!#REF!,P$2,FALSE),0)</f>
        <v>0</v>
      </c>
      <c r="Q132" s="30">
        <f>IFERROR(VLOOKUP($B132,'Analisi IN FAM'!#REF!,Q$2,FALSE),0)</f>
        <v>0</v>
      </c>
      <c r="R132" s="30">
        <f>IFERROR(VLOOKUP($B132,'Analisi IN FAM'!#REF!,R$2,FALSE),0)</f>
        <v>0</v>
      </c>
      <c r="S132" s="30">
        <f>IFERROR(VLOOKUP($B132,'Analisi IN FAM'!#REF!,S$2,FALSE),0)</f>
        <v>0</v>
      </c>
      <c r="T132" s="30">
        <f>IFERROR(VLOOKUP($B132,'Analisi IN FAM'!#REF!,T$2,FALSE),0)</f>
        <v>0</v>
      </c>
      <c r="U132" s="30">
        <f>IFERROR(VLOOKUP($B132,'Analisi IN FAM'!#REF!,U$2,FALSE),0)</f>
        <v>0</v>
      </c>
      <c r="V132" s="30">
        <f>IFERROR(VLOOKUP($B132,'Analisi IN FAM'!#REF!,V$2,FALSE),0)</f>
        <v>0</v>
      </c>
      <c r="W132" s="1">
        <f t="shared" ref="W132:W182" si="140">J132*$D132/100</f>
        <v>0</v>
      </c>
      <c r="X132" s="1">
        <f t="shared" ref="X132:X182" si="141">K132*$D132/100</f>
        <v>0</v>
      </c>
      <c r="Y132" s="1">
        <f t="shared" ref="Y132:Y182" si="142">L132*$D132/100</f>
        <v>0</v>
      </c>
      <c r="Z132" s="1">
        <f t="shared" ref="Z132:Z182" si="143">M132*$D132/100</f>
        <v>0</v>
      </c>
      <c r="AA132" s="1">
        <f t="shared" ref="AA132:AA182" si="144">N132*$D132/100</f>
        <v>0</v>
      </c>
      <c r="AB132" s="1">
        <f t="shared" ref="AB132:AB182" si="145">O132*$D132/100</f>
        <v>0</v>
      </c>
      <c r="AC132" s="1">
        <f t="shared" ref="AC132:AC182" si="146">P132*$D132/100</f>
        <v>0</v>
      </c>
      <c r="AD132" s="1">
        <f t="shared" ref="AD132:AD182" si="147">Q132*$D132/100</f>
        <v>0</v>
      </c>
      <c r="AE132" s="1">
        <f t="shared" ref="AE132:AE182" si="148">R132*$D132/100</f>
        <v>0</v>
      </c>
      <c r="AF132" s="1">
        <f t="shared" ref="AF132:AF182" si="149">S132*$D132/100</f>
        <v>0</v>
      </c>
      <c r="AG132" s="1">
        <f t="shared" ref="AG132:AG182" si="150">T132*$D132/100</f>
        <v>0</v>
      </c>
      <c r="AH132" s="1">
        <f t="shared" ref="AH132:AH182" si="151">U132*$D132/100</f>
        <v>0</v>
      </c>
      <c r="AI132" s="1">
        <f t="shared" ref="AI132:AI182" si="152">V132*$D132/100</f>
        <v>0</v>
      </c>
    </row>
    <row r="133" spans="1:35" x14ac:dyDescent="0.3">
      <c r="A133">
        <v>25</v>
      </c>
      <c r="B133">
        <v>2</v>
      </c>
      <c r="C133" t="s">
        <v>4</v>
      </c>
      <c r="D133" s="9">
        <v>0</v>
      </c>
      <c r="E133" s="123">
        <v>0</v>
      </c>
      <c r="F133" s="1">
        <f>IFERROR(-VLOOKUP(B133,Foglio1!A:B,2,FALSE),0)</f>
        <v>74591287.726000011</v>
      </c>
      <c r="G133" s="1">
        <f>IFERROR(VLOOKUP(A133,'Pivot per cartellino'!D:E,2,FALSE),0)</f>
        <v>0</v>
      </c>
      <c r="H133" s="1">
        <f t="shared" si="139"/>
        <v>0</v>
      </c>
      <c r="I133" s="1">
        <v>0</v>
      </c>
      <c r="J133" s="30">
        <f>IFERROR(VLOOKUP($B133,'Analisi IN FAM'!#REF!,J$2,FALSE),0)</f>
        <v>0</v>
      </c>
      <c r="K133" s="30">
        <f>IFERROR(VLOOKUP($B133,'Analisi IN FAM'!#REF!,K$2,FALSE),0)</f>
        <v>0</v>
      </c>
      <c r="L133" s="30">
        <f>IFERROR(VLOOKUP($B133,'Analisi IN FAM'!#REF!,L$2,FALSE),0)</f>
        <v>0</v>
      </c>
      <c r="M133" s="30">
        <f>IFERROR(VLOOKUP($B133,'Analisi IN FAM'!#REF!,M$2,FALSE),0)</f>
        <v>0</v>
      </c>
      <c r="N133" s="30">
        <f>IFERROR(VLOOKUP($B133,'Analisi IN FAM'!#REF!,N$2,FALSE),0)</f>
        <v>0</v>
      </c>
      <c r="O133" s="30">
        <f>IFERROR(VLOOKUP($B133,'Analisi IN FAM'!#REF!,O$2,FALSE),0)</f>
        <v>0</v>
      </c>
      <c r="P133" s="30">
        <f>IFERROR(VLOOKUP($B133,'Analisi IN FAM'!#REF!,P$2,FALSE),0)</f>
        <v>0</v>
      </c>
      <c r="Q133" s="30">
        <f>IFERROR(VLOOKUP($B133,'Analisi IN FAM'!#REF!,Q$2,FALSE),0)</f>
        <v>0</v>
      </c>
      <c r="R133" s="30">
        <f>IFERROR(VLOOKUP($B133,'Analisi IN FAM'!#REF!,R$2,FALSE),0)</f>
        <v>0</v>
      </c>
      <c r="S133" s="30">
        <f>IFERROR(VLOOKUP($B133,'Analisi IN FAM'!#REF!,S$2,FALSE),0)</f>
        <v>0</v>
      </c>
      <c r="T133" s="30">
        <f>IFERROR(VLOOKUP($B133,'Analisi IN FAM'!#REF!,T$2,FALSE),0)</f>
        <v>0</v>
      </c>
      <c r="U133" s="30">
        <f>IFERROR(VLOOKUP($B133,'Analisi IN FAM'!#REF!,U$2,FALSE),0)</f>
        <v>0</v>
      </c>
      <c r="V133" s="30">
        <f>IFERROR(VLOOKUP($B133,'Analisi IN FAM'!#REF!,V$2,FALSE),0)</f>
        <v>0</v>
      </c>
      <c r="W133" s="1">
        <f t="shared" si="140"/>
        <v>0</v>
      </c>
      <c r="X133" s="1">
        <f t="shared" si="141"/>
        <v>0</v>
      </c>
      <c r="Y133" s="1">
        <f t="shared" si="142"/>
        <v>0</v>
      </c>
      <c r="Z133" s="1">
        <f t="shared" si="143"/>
        <v>0</v>
      </c>
      <c r="AA133" s="1">
        <f t="shared" si="144"/>
        <v>0</v>
      </c>
      <c r="AB133" s="1">
        <f t="shared" si="145"/>
        <v>0</v>
      </c>
      <c r="AC133" s="1">
        <f t="shared" si="146"/>
        <v>0</v>
      </c>
      <c r="AD133" s="1">
        <f t="shared" si="147"/>
        <v>0</v>
      </c>
      <c r="AE133" s="1">
        <f t="shared" si="148"/>
        <v>0</v>
      </c>
      <c r="AF133" s="1">
        <f t="shared" si="149"/>
        <v>0</v>
      </c>
      <c r="AG133" s="1">
        <f t="shared" si="150"/>
        <v>0</v>
      </c>
      <c r="AH133" s="1">
        <f t="shared" si="151"/>
        <v>0</v>
      </c>
      <c r="AI133" s="1">
        <f t="shared" si="152"/>
        <v>0</v>
      </c>
    </row>
    <row r="134" spans="1:35" x14ac:dyDescent="0.3">
      <c r="A134">
        <v>25</v>
      </c>
      <c r="B134">
        <v>12</v>
      </c>
      <c r="C134" t="s">
        <v>5</v>
      </c>
      <c r="D134" s="9">
        <v>0</v>
      </c>
      <c r="E134" s="123">
        <v>0</v>
      </c>
      <c r="F134" s="1">
        <f>IFERROR(-VLOOKUP(B134,Foglio1!A:B,2,FALSE),0)</f>
        <v>41534059.339999981</v>
      </c>
      <c r="G134" s="1">
        <f>IFERROR(VLOOKUP(A134,'Pivot per cartellino'!D:E,2,FALSE),0)</f>
        <v>0</v>
      </c>
      <c r="H134" s="1">
        <f t="shared" si="139"/>
        <v>0</v>
      </c>
      <c r="I134" s="1">
        <v>0</v>
      </c>
      <c r="J134" s="30">
        <f>IFERROR(VLOOKUP($B134,'Analisi IN FAM'!#REF!,J$2,FALSE),0)</f>
        <v>0</v>
      </c>
      <c r="K134" s="30">
        <f>IFERROR(VLOOKUP($B134,'Analisi IN FAM'!#REF!,K$2,FALSE),0)</f>
        <v>0</v>
      </c>
      <c r="L134" s="30">
        <f>IFERROR(VLOOKUP($B134,'Analisi IN FAM'!#REF!,L$2,FALSE),0)</f>
        <v>0</v>
      </c>
      <c r="M134" s="30">
        <f>IFERROR(VLOOKUP($B134,'Analisi IN FAM'!#REF!,M$2,FALSE),0)</f>
        <v>0</v>
      </c>
      <c r="N134" s="30">
        <f>IFERROR(VLOOKUP($B134,'Analisi IN FAM'!#REF!,N$2,FALSE),0)</f>
        <v>0</v>
      </c>
      <c r="O134" s="30">
        <f>IFERROR(VLOOKUP($B134,'Analisi IN FAM'!#REF!,O$2,FALSE),0)</f>
        <v>0</v>
      </c>
      <c r="P134" s="30">
        <f>IFERROR(VLOOKUP($B134,'Analisi IN FAM'!#REF!,P$2,FALSE),0)</f>
        <v>0</v>
      </c>
      <c r="Q134" s="30">
        <f>IFERROR(VLOOKUP($B134,'Analisi IN FAM'!#REF!,Q$2,FALSE),0)</f>
        <v>0</v>
      </c>
      <c r="R134" s="30">
        <f>IFERROR(VLOOKUP($B134,'Analisi IN FAM'!#REF!,R$2,FALSE),0)</f>
        <v>0</v>
      </c>
      <c r="S134" s="30">
        <f>IFERROR(VLOOKUP($B134,'Analisi IN FAM'!#REF!,S$2,FALSE),0)</f>
        <v>0</v>
      </c>
      <c r="T134" s="30">
        <f>IFERROR(VLOOKUP($B134,'Analisi IN FAM'!#REF!,T$2,FALSE),0)</f>
        <v>0</v>
      </c>
      <c r="U134" s="30">
        <f>IFERROR(VLOOKUP($B134,'Analisi IN FAM'!#REF!,U$2,FALSE),0)</f>
        <v>0</v>
      </c>
      <c r="V134" s="30">
        <f>IFERROR(VLOOKUP($B134,'Analisi IN FAM'!#REF!,V$2,FALSE),0)</f>
        <v>0</v>
      </c>
      <c r="W134" s="1">
        <f t="shared" si="140"/>
        <v>0</v>
      </c>
      <c r="X134" s="1">
        <f t="shared" si="141"/>
        <v>0</v>
      </c>
      <c r="Y134" s="1">
        <f t="shared" si="142"/>
        <v>0</v>
      </c>
      <c r="Z134" s="1">
        <f t="shared" si="143"/>
        <v>0</v>
      </c>
      <c r="AA134" s="1">
        <f t="shared" si="144"/>
        <v>0</v>
      </c>
      <c r="AB134" s="1">
        <f t="shared" si="145"/>
        <v>0</v>
      </c>
      <c r="AC134" s="1">
        <f t="shared" si="146"/>
        <v>0</v>
      </c>
      <c r="AD134" s="1">
        <f t="shared" si="147"/>
        <v>0</v>
      </c>
      <c r="AE134" s="1">
        <f t="shared" si="148"/>
        <v>0</v>
      </c>
      <c r="AF134" s="1">
        <f t="shared" si="149"/>
        <v>0</v>
      </c>
      <c r="AG134" s="1">
        <f t="shared" si="150"/>
        <v>0</v>
      </c>
      <c r="AH134" s="1">
        <f t="shared" si="151"/>
        <v>0</v>
      </c>
      <c r="AI134" s="1">
        <f t="shared" si="152"/>
        <v>0</v>
      </c>
    </row>
    <row r="135" spans="1:35" x14ac:dyDescent="0.3">
      <c r="A135">
        <v>25</v>
      </c>
      <c r="B135">
        <v>42</v>
      </c>
      <c r="C135" t="s">
        <v>7</v>
      </c>
      <c r="D135" s="9">
        <v>0</v>
      </c>
      <c r="E135" s="123">
        <v>0</v>
      </c>
      <c r="F135" s="1">
        <f>IFERROR(-VLOOKUP(B135,Foglio1!A:B,2,FALSE),0)</f>
        <v>10410207</v>
      </c>
      <c r="G135" s="1">
        <f>IFERROR(VLOOKUP(A135,'Pivot per cartellino'!D:E,2,FALSE),0)</f>
        <v>0</v>
      </c>
      <c r="H135" s="1">
        <f t="shared" si="139"/>
        <v>0</v>
      </c>
      <c r="I135" s="1">
        <v>0</v>
      </c>
      <c r="J135" s="30">
        <f>IFERROR(VLOOKUP($B135,'Analisi IN FAM'!#REF!,J$2,FALSE),0)</f>
        <v>0</v>
      </c>
      <c r="K135" s="30">
        <f>IFERROR(VLOOKUP($B135,'Analisi IN FAM'!#REF!,K$2,FALSE),0)</f>
        <v>0</v>
      </c>
      <c r="L135" s="30">
        <f>IFERROR(VLOOKUP($B135,'Analisi IN FAM'!#REF!,L$2,FALSE),0)</f>
        <v>0</v>
      </c>
      <c r="M135" s="30">
        <f>IFERROR(VLOOKUP($B135,'Analisi IN FAM'!#REF!,M$2,FALSE),0)</f>
        <v>0</v>
      </c>
      <c r="N135" s="30">
        <f>IFERROR(VLOOKUP($B135,'Analisi IN FAM'!#REF!,N$2,FALSE),0)</f>
        <v>0</v>
      </c>
      <c r="O135" s="30">
        <f>IFERROR(VLOOKUP($B135,'Analisi IN FAM'!#REF!,O$2,FALSE),0)</f>
        <v>0</v>
      </c>
      <c r="P135" s="30">
        <f>IFERROR(VLOOKUP($B135,'Analisi IN FAM'!#REF!,P$2,FALSE),0)</f>
        <v>0</v>
      </c>
      <c r="Q135" s="30">
        <f>IFERROR(VLOOKUP($B135,'Analisi IN FAM'!#REF!,Q$2,FALSE),0)</f>
        <v>0</v>
      </c>
      <c r="R135" s="30">
        <f>IFERROR(VLOOKUP($B135,'Analisi IN FAM'!#REF!,R$2,FALSE),0)</f>
        <v>0</v>
      </c>
      <c r="S135" s="30">
        <f>IFERROR(VLOOKUP($B135,'Analisi IN FAM'!#REF!,S$2,FALSE),0)</f>
        <v>0</v>
      </c>
      <c r="T135" s="30">
        <f>IFERROR(VLOOKUP($B135,'Analisi IN FAM'!#REF!,T$2,FALSE),0)</f>
        <v>0</v>
      </c>
      <c r="U135" s="30">
        <f>IFERROR(VLOOKUP($B135,'Analisi IN FAM'!#REF!,U$2,FALSE),0)</f>
        <v>0</v>
      </c>
      <c r="V135" s="30">
        <f>IFERROR(VLOOKUP($B135,'Analisi IN FAM'!#REF!,V$2,FALSE),0)</f>
        <v>0</v>
      </c>
      <c r="W135" s="1">
        <f t="shared" si="140"/>
        <v>0</v>
      </c>
      <c r="X135" s="1">
        <f t="shared" si="141"/>
        <v>0</v>
      </c>
      <c r="Y135" s="1">
        <f t="shared" si="142"/>
        <v>0</v>
      </c>
      <c r="Z135" s="1">
        <f t="shared" si="143"/>
        <v>0</v>
      </c>
      <c r="AA135" s="1">
        <f t="shared" si="144"/>
        <v>0</v>
      </c>
      <c r="AB135" s="1">
        <f t="shared" si="145"/>
        <v>0</v>
      </c>
      <c r="AC135" s="1">
        <f t="shared" si="146"/>
        <v>0</v>
      </c>
      <c r="AD135" s="1">
        <f t="shared" si="147"/>
        <v>0</v>
      </c>
      <c r="AE135" s="1">
        <f t="shared" si="148"/>
        <v>0</v>
      </c>
      <c r="AF135" s="1">
        <f t="shared" si="149"/>
        <v>0</v>
      </c>
      <c r="AG135" s="1">
        <f t="shared" si="150"/>
        <v>0</v>
      </c>
      <c r="AH135" s="1">
        <f t="shared" si="151"/>
        <v>0</v>
      </c>
      <c r="AI135" s="1">
        <f t="shared" si="152"/>
        <v>0</v>
      </c>
    </row>
    <row r="136" spans="1:35" x14ac:dyDescent="0.3">
      <c r="A136">
        <v>25</v>
      </c>
      <c r="B136">
        <v>35</v>
      </c>
      <c r="C136" t="s">
        <v>9</v>
      </c>
      <c r="D136" s="9">
        <v>0</v>
      </c>
      <c r="E136" s="123">
        <v>0</v>
      </c>
      <c r="F136" s="1">
        <f>IFERROR(-VLOOKUP(B136,Foglio1!A:B,2,FALSE),0)</f>
        <v>383755</v>
      </c>
      <c r="G136" s="1">
        <f>IFERROR(VLOOKUP(A136,'Pivot per cartellino'!D:E,2,FALSE),0)</f>
        <v>0</v>
      </c>
      <c r="H136" s="1">
        <f t="shared" si="139"/>
        <v>0</v>
      </c>
      <c r="I136" s="1">
        <v>0</v>
      </c>
      <c r="J136" s="30">
        <f>IFERROR(VLOOKUP($B136,'Analisi IN FAM'!#REF!,J$2,FALSE),0)</f>
        <v>0</v>
      </c>
      <c r="K136" s="30">
        <f>IFERROR(VLOOKUP($B136,'Analisi IN FAM'!#REF!,K$2,FALSE),0)</f>
        <v>0</v>
      </c>
      <c r="L136" s="30">
        <f>IFERROR(VLOOKUP($B136,'Analisi IN FAM'!#REF!,L$2,FALSE),0)</f>
        <v>0</v>
      </c>
      <c r="M136" s="30">
        <f>IFERROR(VLOOKUP($B136,'Analisi IN FAM'!#REF!,M$2,FALSE),0)</f>
        <v>0</v>
      </c>
      <c r="N136" s="30">
        <f>IFERROR(VLOOKUP($B136,'Analisi IN FAM'!#REF!,N$2,FALSE),0)</f>
        <v>0</v>
      </c>
      <c r="O136" s="30">
        <f>IFERROR(VLOOKUP($B136,'Analisi IN FAM'!#REF!,O$2,FALSE),0)</f>
        <v>0</v>
      </c>
      <c r="P136" s="30">
        <f>IFERROR(VLOOKUP($B136,'Analisi IN FAM'!#REF!,P$2,FALSE),0)</f>
        <v>0</v>
      </c>
      <c r="Q136" s="30">
        <f>IFERROR(VLOOKUP($B136,'Analisi IN FAM'!#REF!,Q$2,FALSE),0)</f>
        <v>0</v>
      </c>
      <c r="R136" s="30">
        <f>IFERROR(VLOOKUP($B136,'Analisi IN FAM'!#REF!,R$2,FALSE),0)</f>
        <v>0</v>
      </c>
      <c r="S136" s="30">
        <f>IFERROR(VLOOKUP($B136,'Analisi IN FAM'!#REF!,S$2,FALSE),0)</f>
        <v>0</v>
      </c>
      <c r="T136" s="30">
        <f>IFERROR(VLOOKUP($B136,'Analisi IN FAM'!#REF!,T$2,FALSE),0)</f>
        <v>0</v>
      </c>
      <c r="U136" s="30">
        <f>IFERROR(VLOOKUP($B136,'Analisi IN FAM'!#REF!,U$2,FALSE),0)</f>
        <v>0</v>
      </c>
      <c r="V136" s="30">
        <f>IFERROR(VLOOKUP($B136,'Analisi IN FAM'!#REF!,V$2,FALSE),0)</f>
        <v>0</v>
      </c>
      <c r="W136" s="1">
        <f t="shared" si="140"/>
        <v>0</v>
      </c>
      <c r="X136" s="1">
        <f t="shared" si="141"/>
        <v>0</v>
      </c>
      <c r="Y136" s="1">
        <f t="shared" si="142"/>
        <v>0</v>
      </c>
      <c r="Z136" s="1">
        <f t="shared" si="143"/>
        <v>0</v>
      </c>
      <c r="AA136" s="1">
        <f t="shared" si="144"/>
        <v>0</v>
      </c>
      <c r="AB136" s="1">
        <f t="shared" si="145"/>
        <v>0</v>
      </c>
      <c r="AC136" s="1">
        <f t="shared" si="146"/>
        <v>0</v>
      </c>
      <c r="AD136" s="1">
        <f t="shared" si="147"/>
        <v>0</v>
      </c>
      <c r="AE136" s="1">
        <f t="shared" si="148"/>
        <v>0</v>
      </c>
      <c r="AF136" s="1">
        <f t="shared" si="149"/>
        <v>0</v>
      </c>
      <c r="AG136" s="1">
        <f t="shared" si="150"/>
        <v>0</v>
      </c>
      <c r="AH136" s="1">
        <f t="shared" si="151"/>
        <v>0</v>
      </c>
      <c r="AI136" s="1">
        <f t="shared" si="152"/>
        <v>0</v>
      </c>
    </row>
    <row r="137" spans="1:35" x14ac:dyDescent="0.3">
      <c r="A137">
        <v>25</v>
      </c>
      <c r="B137">
        <v>41</v>
      </c>
      <c r="C137" t="s">
        <v>12</v>
      </c>
      <c r="D137" s="9">
        <v>0</v>
      </c>
      <c r="E137" s="123">
        <v>0</v>
      </c>
      <c r="F137" s="1">
        <f>IFERROR(-VLOOKUP(B137,Foglio1!A:B,2,FALSE),0)</f>
        <v>5173973</v>
      </c>
      <c r="G137" s="1">
        <f>IFERROR(VLOOKUP(A137,'Pivot per cartellino'!D:E,2,FALSE),0)</f>
        <v>0</v>
      </c>
      <c r="H137" s="1">
        <f t="shared" si="139"/>
        <v>0</v>
      </c>
      <c r="I137" s="1">
        <v>0</v>
      </c>
      <c r="J137" s="30">
        <f>IFERROR(VLOOKUP($B137,'Analisi IN FAM'!#REF!,J$2,FALSE),0)</f>
        <v>0</v>
      </c>
      <c r="K137" s="30">
        <f>IFERROR(VLOOKUP($B137,'Analisi IN FAM'!#REF!,K$2,FALSE),0)</f>
        <v>0</v>
      </c>
      <c r="L137" s="30">
        <f>IFERROR(VLOOKUP($B137,'Analisi IN FAM'!#REF!,L$2,FALSE),0)</f>
        <v>0</v>
      </c>
      <c r="M137" s="30">
        <f>IFERROR(VLOOKUP($B137,'Analisi IN FAM'!#REF!,M$2,FALSE),0)</f>
        <v>0</v>
      </c>
      <c r="N137" s="30">
        <f>IFERROR(VLOOKUP($B137,'Analisi IN FAM'!#REF!,N$2,FALSE),0)</f>
        <v>0</v>
      </c>
      <c r="O137" s="30">
        <f>IFERROR(VLOOKUP($B137,'Analisi IN FAM'!#REF!,O$2,FALSE),0)</f>
        <v>0</v>
      </c>
      <c r="P137" s="30">
        <f>IFERROR(VLOOKUP($B137,'Analisi IN FAM'!#REF!,P$2,FALSE),0)</f>
        <v>0</v>
      </c>
      <c r="Q137" s="30">
        <f>IFERROR(VLOOKUP($B137,'Analisi IN FAM'!#REF!,Q$2,FALSE),0)</f>
        <v>0</v>
      </c>
      <c r="R137" s="30">
        <f>IFERROR(VLOOKUP($B137,'Analisi IN FAM'!#REF!,R$2,FALSE),0)</f>
        <v>0</v>
      </c>
      <c r="S137" s="30">
        <f>IFERROR(VLOOKUP($B137,'Analisi IN FAM'!#REF!,S$2,FALSE),0)</f>
        <v>0</v>
      </c>
      <c r="T137" s="30">
        <f>IFERROR(VLOOKUP($B137,'Analisi IN FAM'!#REF!,T$2,FALSE),0)</f>
        <v>0</v>
      </c>
      <c r="U137" s="30">
        <f>IFERROR(VLOOKUP($B137,'Analisi IN FAM'!#REF!,U$2,FALSE),0)</f>
        <v>0</v>
      </c>
      <c r="V137" s="30">
        <f>IFERROR(VLOOKUP($B137,'Analisi IN FAM'!#REF!,V$2,FALSE),0)</f>
        <v>0</v>
      </c>
      <c r="W137" s="1">
        <f t="shared" si="140"/>
        <v>0</v>
      </c>
      <c r="X137" s="1">
        <f t="shared" si="141"/>
        <v>0</v>
      </c>
      <c r="Y137" s="1">
        <f t="shared" si="142"/>
        <v>0</v>
      </c>
      <c r="Z137" s="1">
        <f t="shared" si="143"/>
        <v>0</v>
      </c>
      <c r="AA137" s="1">
        <f t="shared" si="144"/>
        <v>0</v>
      </c>
      <c r="AB137" s="1">
        <f t="shared" si="145"/>
        <v>0</v>
      </c>
      <c r="AC137" s="1">
        <f t="shared" si="146"/>
        <v>0</v>
      </c>
      <c r="AD137" s="1">
        <f t="shared" si="147"/>
        <v>0</v>
      </c>
      <c r="AE137" s="1">
        <f t="shared" si="148"/>
        <v>0</v>
      </c>
      <c r="AF137" s="1">
        <f t="shared" si="149"/>
        <v>0</v>
      </c>
      <c r="AG137" s="1">
        <f t="shared" si="150"/>
        <v>0</v>
      </c>
      <c r="AH137" s="1">
        <f t="shared" si="151"/>
        <v>0</v>
      </c>
      <c r="AI137" s="1">
        <f t="shared" si="152"/>
        <v>0</v>
      </c>
    </row>
    <row r="138" spans="1:35" x14ac:dyDescent="0.3">
      <c r="A138">
        <v>25</v>
      </c>
      <c r="B138">
        <v>31</v>
      </c>
      <c r="C138" t="s">
        <v>8</v>
      </c>
      <c r="D138" s="9">
        <v>0</v>
      </c>
      <c r="E138" s="123">
        <v>0</v>
      </c>
      <c r="F138" s="1">
        <f>IFERROR(-VLOOKUP(B138,Foglio1!A:B,2,FALSE),0)</f>
        <v>11754277</v>
      </c>
      <c r="G138" s="1">
        <f>IFERROR(VLOOKUP(A138,'Pivot per cartellino'!D:E,2,FALSE),0)</f>
        <v>0</v>
      </c>
      <c r="H138" s="1">
        <f t="shared" si="139"/>
        <v>0</v>
      </c>
      <c r="I138" s="1">
        <v>0</v>
      </c>
      <c r="J138" s="30">
        <f>IFERROR(VLOOKUP($B138,'Analisi IN FAM'!#REF!,J$2,FALSE),0)</f>
        <v>0</v>
      </c>
      <c r="K138" s="30">
        <f>IFERROR(VLOOKUP($B138,'Analisi IN FAM'!#REF!,K$2,FALSE),0)</f>
        <v>0</v>
      </c>
      <c r="L138" s="30">
        <f>IFERROR(VLOOKUP($B138,'Analisi IN FAM'!#REF!,L$2,FALSE),0)</f>
        <v>0</v>
      </c>
      <c r="M138" s="30">
        <f>IFERROR(VLOOKUP($B138,'Analisi IN FAM'!#REF!,M$2,FALSE),0)</f>
        <v>0</v>
      </c>
      <c r="N138" s="30">
        <f>IFERROR(VLOOKUP($B138,'Analisi IN FAM'!#REF!,N$2,FALSE),0)</f>
        <v>0</v>
      </c>
      <c r="O138" s="30">
        <f>IFERROR(VLOOKUP($B138,'Analisi IN FAM'!#REF!,O$2,FALSE),0)</f>
        <v>0</v>
      </c>
      <c r="P138" s="30">
        <f>IFERROR(VLOOKUP($B138,'Analisi IN FAM'!#REF!,P$2,FALSE),0)</f>
        <v>0</v>
      </c>
      <c r="Q138" s="30">
        <f>IFERROR(VLOOKUP($B138,'Analisi IN FAM'!#REF!,Q$2,FALSE),0)</f>
        <v>0</v>
      </c>
      <c r="R138" s="30">
        <f>IFERROR(VLOOKUP($B138,'Analisi IN FAM'!#REF!,R$2,FALSE),0)</f>
        <v>0</v>
      </c>
      <c r="S138" s="30">
        <f>IFERROR(VLOOKUP($B138,'Analisi IN FAM'!#REF!,S$2,FALSE),0)</f>
        <v>0</v>
      </c>
      <c r="T138" s="30">
        <f>IFERROR(VLOOKUP($B138,'Analisi IN FAM'!#REF!,T$2,FALSE),0)</f>
        <v>0</v>
      </c>
      <c r="U138" s="30">
        <f>IFERROR(VLOOKUP($B138,'Analisi IN FAM'!#REF!,U$2,FALSE),0)</f>
        <v>0</v>
      </c>
      <c r="V138" s="30">
        <f>IFERROR(VLOOKUP($B138,'Analisi IN FAM'!#REF!,V$2,FALSE),0)</f>
        <v>0</v>
      </c>
      <c r="W138" s="1">
        <f t="shared" si="140"/>
        <v>0</v>
      </c>
      <c r="X138" s="1">
        <f t="shared" si="141"/>
        <v>0</v>
      </c>
      <c r="Y138" s="1">
        <f t="shared" si="142"/>
        <v>0</v>
      </c>
      <c r="Z138" s="1">
        <f t="shared" si="143"/>
        <v>0</v>
      </c>
      <c r="AA138" s="1">
        <f t="shared" si="144"/>
        <v>0</v>
      </c>
      <c r="AB138" s="1">
        <f t="shared" si="145"/>
        <v>0</v>
      </c>
      <c r="AC138" s="1">
        <f t="shared" si="146"/>
        <v>0</v>
      </c>
      <c r="AD138" s="1">
        <f t="shared" si="147"/>
        <v>0</v>
      </c>
      <c r="AE138" s="1">
        <f t="shared" si="148"/>
        <v>0</v>
      </c>
      <c r="AF138" s="1">
        <f t="shared" si="149"/>
        <v>0</v>
      </c>
      <c r="AG138" s="1">
        <f t="shared" si="150"/>
        <v>0</v>
      </c>
      <c r="AH138" s="1">
        <f t="shared" si="151"/>
        <v>0</v>
      </c>
      <c r="AI138" s="1">
        <f t="shared" si="152"/>
        <v>0</v>
      </c>
    </row>
    <row r="139" spans="1:35" x14ac:dyDescent="0.3">
      <c r="A139">
        <v>25</v>
      </c>
      <c r="B139">
        <v>71</v>
      </c>
      <c r="C139" t="s">
        <v>23</v>
      </c>
      <c r="D139" s="9">
        <v>0</v>
      </c>
      <c r="E139" s="123">
        <v>0</v>
      </c>
      <c r="F139" s="1">
        <f>IFERROR(-VLOOKUP(B139,Foglio1!A:B,2,FALSE),0)</f>
        <v>6395.5</v>
      </c>
      <c r="G139" s="1">
        <f>IFERROR(VLOOKUP(A139,'Pivot per cartellino'!D:E,2,FALSE),0)</f>
        <v>0</v>
      </c>
      <c r="H139" s="1">
        <f t="shared" si="139"/>
        <v>0</v>
      </c>
      <c r="I139" s="1">
        <v>0</v>
      </c>
      <c r="J139" s="30">
        <f>IFERROR(VLOOKUP($B139,'Analisi IN FAM'!#REF!,J$2,FALSE),0)</f>
        <v>0</v>
      </c>
      <c r="K139" s="30">
        <f>IFERROR(VLOOKUP($B139,'Analisi IN FAM'!#REF!,K$2,FALSE),0)</f>
        <v>0</v>
      </c>
      <c r="L139" s="30">
        <f>IFERROR(VLOOKUP($B139,'Analisi IN FAM'!#REF!,L$2,FALSE),0)</f>
        <v>0</v>
      </c>
      <c r="M139" s="30">
        <f>IFERROR(VLOOKUP($B139,'Analisi IN FAM'!#REF!,M$2,FALSE),0)</f>
        <v>0</v>
      </c>
      <c r="N139" s="30">
        <f>IFERROR(VLOOKUP($B139,'Analisi IN FAM'!#REF!,N$2,FALSE),0)</f>
        <v>0</v>
      </c>
      <c r="O139" s="30">
        <f>IFERROR(VLOOKUP($B139,'Analisi IN FAM'!#REF!,O$2,FALSE),0)</f>
        <v>0</v>
      </c>
      <c r="P139" s="30">
        <f>IFERROR(VLOOKUP($B139,'Analisi IN FAM'!#REF!,P$2,FALSE),0)</f>
        <v>0</v>
      </c>
      <c r="Q139" s="30">
        <f>IFERROR(VLOOKUP($B139,'Analisi IN FAM'!#REF!,Q$2,FALSE),0)</f>
        <v>0</v>
      </c>
      <c r="R139" s="30">
        <f>IFERROR(VLOOKUP($B139,'Analisi IN FAM'!#REF!,R$2,FALSE),0)</f>
        <v>0</v>
      </c>
      <c r="S139" s="30">
        <f>IFERROR(VLOOKUP($B139,'Analisi IN FAM'!#REF!,S$2,FALSE),0)</f>
        <v>0</v>
      </c>
      <c r="T139" s="30">
        <f>IFERROR(VLOOKUP($B139,'Analisi IN FAM'!#REF!,T$2,FALSE),0)</f>
        <v>0</v>
      </c>
      <c r="U139" s="30">
        <f>IFERROR(VLOOKUP($B139,'Analisi IN FAM'!#REF!,U$2,FALSE),0)</f>
        <v>0</v>
      </c>
      <c r="V139" s="30">
        <f>IFERROR(VLOOKUP($B139,'Analisi IN FAM'!#REF!,V$2,FALSE),0)</f>
        <v>0</v>
      </c>
      <c r="W139" s="1">
        <f t="shared" si="140"/>
        <v>0</v>
      </c>
      <c r="X139" s="1">
        <f t="shared" si="141"/>
        <v>0</v>
      </c>
      <c r="Y139" s="1">
        <f t="shared" si="142"/>
        <v>0</v>
      </c>
      <c r="Z139" s="1">
        <f t="shared" si="143"/>
        <v>0</v>
      </c>
      <c r="AA139" s="1">
        <f t="shared" si="144"/>
        <v>0</v>
      </c>
      <c r="AB139" s="1">
        <f t="shared" si="145"/>
        <v>0</v>
      </c>
      <c r="AC139" s="1">
        <f t="shared" si="146"/>
        <v>0</v>
      </c>
      <c r="AD139" s="1">
        <f t="shared" si="147"/>
        <v>0</v>
      </c>
      <c r="AE139" s="1">
        <f t="shared" si="148"/>
        <v>0</v>
      </c>
      <c r="AF139" s="1">
        <f t="shared" si="149"/>
        <v>0</v>
      </c>
      <c r="AG139" s="1">
        <f t="shared" si="150"/>
        <v>0</v>
      </c>
      <c r="AH139" s="1">
        <f t="shared" si="151"/>
        <v>0</v>
      </c>
      <c r="AI139" s="1">
        <f t="shared" si="152"/>
        <v>0</v>
      </c>
    </row>
    <row r="140" spans="1:35" x14ac:dyDescent="0.3">
      <c r="A140">
        <v>25</v>
      </c>
      <c r="B140">
        <v>6</v>
      </c>
      <c r="C140" t="s">
        <v>10</v>
      </c>
      <c r="D140" s="9">
        <v>0</v>
      </c>
      <c r="E140" s="123">
        <v>0</v>
      </c>
      <c r="F140" s="1">
        <f>IFERROR(-VLOOKUP(B140,Foglio1!A:B,2,FALSE),0)</f>
        <v>0</v>
      </c>
      <c r="G140" s="1">
        <f>IFERROR(VLOOKUP(A140,'Pivot per cartellino'!D:E,2,FALSE),0)</f>
        <v>0</v>
      </c>
      <c r="H140" s="1">
        <f t="shared" si="139"/>
        <v>0</v>
      </c>
      <c r="I140" s="1">
        <v>0</v>
      </c>
      <c r="J140" s="30">
        <f>IFERROR(VLOOKUP($B140,'Analisi IN FAM'!#REF!,J$2,FALSE),0)</f>
        <v>0</v>
      </c>
      <c r="K140" s="30">
        <f>IFERROR(VLOOKUP($B140,'Analisi IN FAM'!#REF!,K$2,FALSE),0)</f>
        <v>0</v>
      </c>
      <c r="L140" s="30">
        <f>IFERROR(VLOOKUP($B140,'Analisi IN FAM'!#REF!,L$2,FALSE),0)</f>
        <v>0</v>
      </c>
      <c r="M140" s="30">
        <f>IFERROR(VLOOKUP($B140,'Analisi IN FAM'!#REF!,M$2,FALSE),0)</f>
        <v>0</v>
      </c>
      <c r="N140" s="30">
        <f>IFERROR(VLOOKUP($B140,'Analisi IN FAM'!#REF!,N$2,FALSE),0)</f>
        <v>0</v>
      </c>
      <c r="O140" s="30">
        <f>IFERROR(VLOOKUP($B140,'Analisi IN FAM'!#REF!,O$2,FALSE),0)</f>
        <v>0</v>
      </c>
      <c r="P140" s="30">
        <f>IFERROR(VLOOKUP($B140,'Analisi IN FAM'!#REF!,P$2,FALSE),0)</f>
        <v>0</v>
      </c>
      <c r="Q140" s="30">
        <f>IFERROR(VLOOKUP($B140,'Analisi IN FAM'!#REF!,Q$2,FALSE),0)</f>
        <v>0</v>
      </c>
      <c r="R140" s="30">
        <f>IFERROR(VLOOKUP($B140,'Analisi IN FAM'!#REF!,R$2,FALSE),0)</f>
        <v>0</v>
      </c>
      <c r="S140" s="30">
        <f>IFERROR(VLOOKUP($B140,'Analisi IN FAM'!#REF!,S$2,FALSE),0)</f>
        <v>0</v>
      </c>
      <c r="T140" s="30">
        <f>IFERROR(VLOOKUP($B140,'Analisi IN FAM'!#REF!,T$2,FALSE),0)</f>
        <v>0</v>
      </c>
      <c r="U140" s="30">
        <f>IFERROR(VLOOKUP($B140,'Analisi IN FAM'!#REF!,U$2,FALSE),0)</f>
        <v>0</v>
      </c>
      <c r="V140" s="30">
        <f>IFERROR(VLOOKUP($B140,'Analisi IN FAM'!#REF!,V$2,FALSE),0)</f>
        <v>0</v>
      </c>
      <c r="W140" s="1">
        <f t="shared" si="140"/>
        <v>0</v>
      </c>
      <c r="X140" s="1">
        <f t="shared" si="141"/>
        <v>0</v>
      </c>
      <c r="Y140" s="1">
        <f t="shared" si="142"/>
        <v>0</v>
      </c>
      <c r="Z140" s="1">
        <f t="shared" si="143"/>
        <v>0</v>
      </c>
      <c r="AA140" s="1">
        <f t="shared" si="144"/>
        <v>0</v>
      </c>
      <c r="AB140" s="1">
        <f t="shared" si="145"/>
        <v>0</v>
      </c>
      <c r="AC140" s="1">
        <f t="shared" si="146"/>
        <v>0</v>
      </c>
      <c r="AD140" s="1">
        <f t="shared" si="147"/>
        <v>0</v>
      </c>
      <c r="AE140" s="1">
        <f t="shared" si="148"/>
        <v>0</v>
      </c>
      <c r="AF140" s="1">
        <f t="shared" si="149"/>
        <v>0</v>
      </c>
      <c r="AG140" s="1">
        <f t="shared" si="150"/>
        <v>0</v>
      </c>
      <c r="AH140" s="1">
        <f t="shared" si="151"/>
        <v>0</v>
      </c>
      <c r="AI140" s="1">
        <f t="shared" si="152"/>
        <v>0</v>
      </c>
    </row>
    <row r="141" spans="1:35" x14ac:dyDescent="0.3">
      <c r="A141">
        <v>25</v>
      </c>
      <c r="B141">
        <v>16</v>
      </c>
      <c r="C141" t="s">
        <v>11</v>
      </c>
      <c r="D141" s="9">
        <v>0</v>
      </c>
      <c r="E141" s="123">
        <v>0</v>
      </c>
      <c r="F141" s="1">
        <f>IFERROR(-VLOOKUP(B141,Foglio1!A:B,2,FALSE),0)</f>
        <v>0</v>
      </c>
      <c r="G141" s="1">
        <f>IFERROR(VLOOKUP(A141,'Pivot per cartellino'!D:E,2,FALSE),0)</f>
        <v>0</v>
      </c>
      <c r="H141" s="1">
        <f t="shared" si="139"/>
        <v>0</v>
      </c>
      <c r="I141" s="1">
        <v>0</v>
      </c>
      <c r="J141" s="30">
        <f>IFERROR(VLOOKUP($B141,'Analisi IN FAM'!#REF!,J$2,FALSE),0)</f>
        <v>0</v>
      </c>
      <c r="K141" s="30">
        <f>IFERROR(VLOOKUP($B141,'Analisi IN FAM'!#REF!,K$2,FALSE),0)</f>
        <v>0</v>
      </c>
      <c r="L141" s="30">
        <f>IFERROR(VLOOKUP($B141,'Analisi IN FAM'!#REF!,L$2,FALSE),0)</f>
        <v>0</v>
      </c>
      <c r="M141" s="30">
        <f>IFERROR(VLOOKUP($B141,'Analisi IN FAM'!#REF!,M$2,FALSE),0)</f>
        <v>0</v>
      </c>
      <c r="N141" s="30">
        <f>IFERROR(VLOOKUP($B141,'Analisi IN FAM'!#REF!,N$2,FALSE),0)</f>
        <v>0</v>
      </c>
      <c r="O141" s="30">
        <f>IFERROR(VLOOKUP($B141,'Analisi IN FAM'!#REF!,O$2,FALSE),0)</f>
        <v>0</v>
      </c>
      <c r="P141" s="30">
        <f>IFERROR(VLOOKUP($B141,'Analisi IN FAM'!#REF!,P$2,FALSE),0)</f>
        <v>0</v>
      </c>
      <c r="Q141" s="30">
        <f>IFERROR(VLOOKUP($B141,'Analisi IN FAM'!#REF!,Q$2,FALSE),0)</f>
        <v>0</v>
      </c>
      <c r="R141" s="30">
        <f>IFERROR(VLOOKUP($B141,'Analisi IN FAM'!#REF!,R$2,FALSE),0)</f>
        <v>0</v>
      </c>
      <c r="S141" s="30">
        <f>IFERROR(VLOOKUP($B141,'Analisi IN FAM'!#REF!,S$2,FALSE),0)</f>
        <v>0</v>
      </c>
      <c r="T141" s="30">
        <f>IFERROR(VLOOKUP($B141,'Analisi IN FAM'!#REF!,T$2,FALSE),0)</f>
        <v>0</v>
      </c>
      <c r="U141" s="30">
        <f>IFERROR(VLOOKUP($B141,'Analisi IN FAM'!#REF!,U$2,FALSE),0)</f>
        <v>0</v>
      </c>
      <c r="V141" s="30">
        <f>IFERROR(VLOOKUP($B141,'Analisi IN FAM'!#REF!,V$2,FALSE),0)</f>
        <v>0</v>
      </c>
      <c r="W141" s="1">
        <f t="shared" si="140"/>
        <v>0</v>
      </c>
      <c r="X141" s="1">
        <f t="shared" si="141"/>
        <v>0</v>
      </c>
      <c r="Y141" s="1">
        <f t="shared" si="142"/>
        <v>0</v>
      </c>
      <c r="Z141" s="1">
        <f t="shared" si="143"/>
        <v>0</v>
      </c>
      <c r="AA141" s="1">
        <f t="shared" si="144"/>
        <v>0</v>
      </c>
      <c r="AB141" s="1">
        <f t="shared" si="145"/>
        <v>0</v>
      </c>
      <c r="AC141" s="1">
        <f t="shared" si="146"/>
        <v>0</v>
      </c>
      <c r="AD141" s="1">
        <f t="shared" si="147"/>
        <v>0</v>
      </c>
      <c r="AE141" s="1">
        <f t="shared" si="148"/>
        <v>0</v>
      </c>
      <c r="AF141" s="1">
        <f t="shared" si="149"/>
        <v>0</v>
      </c>
      <c r="AG141" s="1">
        <f t="shared" si="150"/>
        <v>0</v>
      </c>
      <c r="AH141" s="1">
        <f t="shared" si="151"/>
        <v>0</v>
      </c>
      <c r="AI141" s="1">
        <f t="shared" si="152"/>
        <v>0</v>
      </c>
    </row>
    <row r="142" spans="1:35" x14ac:dyDescent="0.3">
      <c r="A142">
        <v>25</v>
      </c>
      <c r="B142">
        <v>11</v>
      </c>
      <c r="C142" t="s">
        <v>25</v>
      </c>
      <c r="D142" s="9">
        <v>0</v>
      </c>
      <c r="E142" s="123">
        <v>0</v>
      </c>
      <c r="F142" s="1">
        <f>IFERROR(-VLOOKUP(B142,Foglio1!A:B,2,FALSE),0)</f>
        <v>336220</v>
      </c>
      <c r="G142" s="1">
        <f>IFERROR(VLOOKUP(A142,'Pivot per cartellino'!D:E,2,FALSE),0)</f>
        <v>0</v>
      </c>
      <c r="H142" s="1">
        <f t="shared" si="139"/>
        <v>0</v>
      </c>
      <c r="I142" s="1">
        <v>0</v>
      </c>
      <c r="J142" s="30">
        <f>IFERROR(VLOOKUP($B142,'Analisi IN FAM'!#REF!,J$2,FALSE),0)</f>
        <v>0</v>
      </c>
      <c r="K142" s="30">
        <f>IFERROR(VLOOKUP($B142,'Analisi IN FAM'!#REF!,K$2,FALSE),0)</f>
        <v>0</v>
      </c>
      <c r="L142" s="30">
        <f>IFERROR(VLOOKUP($B142,'Analisi IN FAM'!#REF!,L$2,FALSE),0)</f>
        <v>0</v>
      </c>
      <c r="M142" s="30">
        <f>IFERROR(VLOOKUP($B142,'Analisi IN FAM'!#REF!,M$2,FALSE),0)</f>
        <v>0</v>
      </c>
      <c r="N142" s="30">
        <f>IFERROR(VLOOKUP($B142,'Analisi IN FAM'!#REF!,N$2,FALSE),0)</f>
        <v>0</v>
      </c>
      <c r="O142" s="30">
        <f>IFERROR(VLOOKUP($B142,'Analisi IN FAM'!#REF!,O$2,FALSE),0)</f>
        <v>0</v>
      </c>
      <c r="P142" s="30">
        <f>IFERROR(VLOOKUP($B142,'Analisi IN FAM'!#REF!,P$2,FALSE),0)</f>
        <v>0</v>
      </c>
      <c r="Q142" s="30">
        <f>IFERROR(VLOOKUP($B142,'Analisi IN FAM'!#REF!,Q$2,FALSE),0)</f>
        <v>0</v>
      </c>
      <c r="R142" s="30">
        <f>IFERROR(VLOOKUP($B142,'Analisi IN FAM'!#REF!,R$2,FALSE),0)</f>
        <v>0</v>
      </c>
      <c r="S142" s="30">
        <f>IFERROR(VLOOKUP($B142,'Analisi IN FAM'!#REF!,S$2,FALSE),0)</f>
        <v>0</v>
      </c>
      <c r="T142" s="30">
        <f>IFERROR(VLOOKUP($B142,'Analisi IN FAM'!#REF!,T$2,FALSE),0)</f>
        <v>0</v>
      </c>
      <c r="U142" s="30">
        <f>IFERROR(VLOOKUP($B142,'Analisi IN FAM'!#REF!,U$2,FALSE),0)</f>
        <v>0</v>
      </c>
      <c r="V142" s="30">
        <f>IFERROR(VLOOKUP($B142,'Analisi IN FAM'!#REF!,V$2,FALSE),0)</f>
        <v>0</v>
      </c>
      <c r="W142" s="1">
        <f t="shared" si="140"/>
        <v>0</v>
      </c>
      <c r="X142" s="1">
        <f t="shared" si="141"/>
        <v>0</v>
      </c>
      <c r="Y142" s="1">
        <f t="shared" si="142"/>
        <v>0</v>
      </c>
      <c r="Z142" s="1">
        <f t="shared" si="143"/>
        <v>0</v>
      </c>
      <c r="AA142" s="1">
        <f t="shared" si="144"/>
        <v>0</v>
      </c>
      <c r="AB142" s="1">
        <f t="shared" si="145"/>
        <v>0</v>
      </c>
      <c r="AC142" s="1">
        <f t="shared" si="146"/>
        <v>0</v>
      </c>
      <c r="AD142" s="1">
        <f t="shared" si="147"/>
        <v>0</v>
      </c>
      <c r="AE142" s="1">
        <f t="shared" si="148"/>
        <v>0</v>
      </c>
      <c r="AF142" s="1">
        <f t="shared" si="149"/>
        <v>0</v>
      </c>
      <c r="AG142" s="1">
        <f t="shared" si="150"/>
        <v>0</v>
      </c>
      <c r="AH142" s="1">
        <f t="shared" si="151"/>
        <v>0</v>
      </c>
      <c r="AI142" s="1">
        <f t="shared" si="152"/>
        <v>0</v>
      </c>
    </row>
    <row r="143" spans="1:35" ht="15" thickBot="1" x14ac:dyDescent="0.35">
      <c r="A143">
        <v>25</v>
      </c>
      <c r="B143">
        <v>99</v>
      </c>
      <c r="C143" t="s">
        <v>13</v>
      </c>
      <c r="D143" s="9">
        <v>0</v>
      </c>
      <c r="E143" s="123">
        <v>0</v>
      </c>
      <c r="F143" s="1">
        <f>IFERROR(-VLOOKUP(B143,Foglio1!A:B,2,FALSE),0)</f>
        <v>0</v>
      </c>
      <c r="G143" s="1">
        <f>IFERROR(VLOOKUP(A143,'Pivot per cartellino'!D:E,2,FALSE),0)</f>
        <v>0</v>
      </c>
      <c r="H143" s="1">
        <f t="shared" si="139"/>
        <v>0</v>
      </c>
      <c r="I143" s="1">
        <v>0</v>
      </c>
      <c r="J143" s="30">
        <f>IFERROR(VLOOKUP($B143,'Analisi IN FAM'!#REF!,J$2,FALSE),0)</f>
        <v>0</v>
      </c>
      <c r="K143" s="30">
        <f>IFERROR(VLOOKUP($B143,'Analisi IN FAM'!#REF!,K$2,FALSE),0)</f>
        <v>0</v>
      </c>
      <c r="L143" s="30">
        <f>IFERROR(VLOOKUP($B143,'Analisi IN FAM'!#REF!,L$2,FALSE),0)</f>
        <v>0</v>
      </c>
      <c r="M143" s="30">
        <f>IFERROR(VLOOKUP($B143,'Analisi IN FAM'!#REF!,M$2,FALSE),0)</f>
        <v>0</v>
      </c>
      <c r="N143" s="30">
        <f>IFERROR(VLOOKUP($B143,'Analisi IN FAM'!#REF!,N$2,FALSE),0)</f>
        <v>0</v>
      </c>
      <c r="O143" s="30">
        <f>IFERROR(VLOOKUP($B143,'Analisi IN FAM'!#REF!,O$2,FALSE),0)</f>
        <v>0</v>
      </c>
      <c r="P143" s="30">
        <f>IFERROR(VLOOKUP($B143,'Analisi IN FAM'!#REF!,P$2,FALSE),0)</f>
        <v>0</v>
      </c>
      <c r="Q143" s="30">
        <f>IFERROR(VLOOKUP($B143,'Analisi IN FAM'!#REF!,Q$2,FALSE),0)</f>
        <v>0</v>
      </c>
      <c r="R143" s="30">
        <f>IFERROR(VLOOKUP($B143,'Analisi IN FAM'!#REF!,R$2,FALSE),0)</f>
        <v>0</v>
      </c>
      <c r="S143" s="30">
        <f>IFERROR(VLOOKUP($B143,'Analisi IN FAM'!#REF!,S$2,FALSE),0)</f>
        <v>0</v>
      </c>
      <c r="T143" s="30">
        <f>IFERROR(VLOOKUP($B143,'Analisi IN FAM'!#REF!,T$2,FALSE),0)</f>
        <v>0</v>
      </c>
      <c r="U143" s="30">
        <f>IFERROR(VLOOKUP($B143,'Analisi IN FAM'!#REF!,U$2,FALSE),0)</f>
        <v>0</v>
      </c>
      <c r="V143" s="30">
        <f>IFERROR(VLOOKUP($B143,'Analisi IN FAM'!#REF!,V$2,FALSE),0)</f>
        <v>0</v>
      </c>
      <c r="W143" s="1">
        <f t="shared" si="140"/>
        <v>0</v>
      </c>
      <c r="X143" s="1">
        <f t="shared" si="141"/>
        <v>0</v>
      </c>
      <c r="Y143" s="1">
        <f t="shared" si="142"/>
        <v>0</v>
      </c>
      <c r="Z143" s="1">
        <f t="shared" si="143"/>
        <v>0</v>
      </c>
      <c r="AA143" s="1">
        <f t="shared" si="144"/>
        <v>0</v>
      </c>
      <c r="AB143" s="1">
        <f t="shared" si="145"/>
        <v>0</v>
      </c>
      <c r="AC143" s="1">
        <f t="shared" si="146"/>
        <v>0</v>
      </c>
      <c r="AD143" s="1">
        <f t="shared" si="147"/>
        <v>0</v>
      </c>
      <c r="AE143" s="1">
        <f t="shared" si="148"/>
        <v>0</v>
      </c>
      <c r="AF143" s="1">
        <f t="shared" si="149"/>
        <v>0</v>
      </c>
      <c r="AG143" s="1">
        <f t="shared" si="150"/>
        <v>0</v>
      </c>
      <c r="AH143" s="1">
        <f t="shared" si="151"/>
        <v>0</v>
      </c>
      <c r="AI143" s="1">
        <f t="shared" si="152"/>
        <v>0</v>
      </c>
    </row>
    <row r="144" spans="1:35" s="129" customFormat="1" ht="15" thickBot="1" x14ac:dyDescent="0.35">
      <c r="A144" s="129">
        <v>25</v>
      </c>
      <c r="C144" s="129" t="s">
        <v>14</v>
      </c>
      <c r="D144" s="130">
        <v>0</v>
      </c>
      <c r="E144" s="131">
        <v>0</v>
      </c>
      <c r="F144" s="132">
        <f>IFERROR(-VLOOKUP(B144,Foglio1!A:B,2,FALSE),0)</f>
        <v>0</v>
      </c>
      <c r="G144" s="132">
        <f>IFERROR(VLOOKUP(A144,'Pivot per cartellino'!D:E,2,FALSE),0)</f>
        <v>0</v>
      </c>
      <c r="H144" s="132"/>
      <c r="I144" s="132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2">
        <f>SUM(W132:W143)</f>
        <v>0</v>
      </c>
      <c r="X144" s="132">
        <f t="shared" ref="X144" si="153">SUM(X132:X143)</f>
        <v>0</v>
      </c>
      <c r="Y144" s="132">
        <f t="shared" ref="Y144" si="154">SUM(Y132:Y143)</f>
        <v>0</v>
      </c>
      <c r="Z144" s="132">
        <f t="shared" ref="Z144" si="155">SUM(Z132:Z143)</f>
        <v>0</v>
      </c>
      <c r="AA144" s="132">
        <f t="shared" ref="AA144" si="156">SUM(AA132:AA143)</f>
        <v>0</v>
      </c>
      <c r="AB144" s="132">
        <f t="shared" ref="AB144" si="157">SUM(AB132:AB143)</f>
        <v>0</v>
      </c>
      <c r="AC144" s="132">
        <f t="shared" ref="AC144" si="158">SUM(AC132:AC143)</f>
        <v>0</v>
      </c>
      <c r="AD144" s="132">
        <f t="shared" ref="AD144" si="159">SUM(AD132:AD143)</f>
        <v>0</v>
      </c>
      <c r="AE144" s="132">
        <f t="shared" ref="AE144" si="160">SUM(AE132:AE143)</f>
        <v>0</v>
      </c>
      <c r="AF144" s="132">
        <f t="shared" ref="AF144" si="161">SUM(AF132:AF143)</f>
        <v>0</v>
      </c>
      <c r="AG144" s="132">
        <f t="shared" ref="AG144" si="162">SUM(AG132:AG143)</f>
        <v>0</v>
      </c>
      <c r="AH144" s="132">
        <f t="shared" ref="AH144" si="163">SUM(AH132:AH143)</f>
        <v>0</v>
      </c>
      <c r="AI144" s="132">
        <f t="shared" ref="AI144" si="164">SUM(AI132:AI143)</f>
        <v>0</v>
      </c>
    </row>
    <row r="145" spans="1:35" x14ac:dyDescent="0.3">
      <c r="A145">
        <v>28</v>
      </c>
      <c r="B145">
        <v>4</v>
      </c>
      <c r="C145" t="s">
        <v>20</v>
      </c>
      <c r="D145" s="9">
        <v>24.801675619920712</v>
      </c>
      <c r="E145" s="123">
        <v>25.787067174144152</v>
      </c>
      <c r="F145" s="1">
        <f>IFERROR(-VLOOKUP(B145,Foglio1!A:B,2,FALSE),0)</f>
        <v>1607646.6</v>
      </c>
      <c r="G145" s="1">
        <f>IFERROR(VLOOKUP(A145,'Pivot per cartellino'!D:E,2,FALSE),0)</f>
        <v>5013209.2</v>
      </c>
      <c r="H145" s="1">
        <f t="shared" si="139"/>
        <v>1292759.6239843748</v>
      </c>
      <c r="I145" s="1">
        <v>1292759.6239843748</v>
      </c>
      <c r="J145" s="30">
        <f>IFERROR(VLOOKUP($B145,'Analisi IN FAM'!#REF!,J$2,FALSE),0)</f>
        <v>0</v>
      </c>
      <c r="K145" s="30">
        <f>IFERROR(VLOOKUP($B145,'Analisi IN FAM'!#REF!,K$2,FALSE),0)</f>
        <v>0</v>
      </c>
      <c r="L145" s="30">
        <f>IFERROR(VLOOKUP($B145,'Analisi IN FAM'!#REF!,L$2,FALSE),0)</f>
        <v>0</v>
      </c>
      <c r="M145" s="30">
        <f>IFERROR(VLOOKUP($B145,'Analisi IN FAM'!#REF!,M$2,FALSE),0)</f>
        <v>0</v>
      </c>
      <c r="N145" s="30">
        <f>IFERROR(VLOOKUP($B145,'Analisi IN FAM'!#REF!,N$2,FALSE),0)</f>
        <v>0</v>
      </c>
      <c r="O145" s="30">
        <f>IFERROR(VLOOKUP($B145,'Analisi IN FAM'!#REF!,O$2,FALSE),0)</f>
        <v>0</v>
      </c>
      <c r="P145" s="30">
        <f>IFERROR(VLOOKUP($B145,'Analisi IN FAM'!#REF!,P$2,FALSE),0)</f>
        <v>0</v>
      </c>
      <c r="Q145" s="30">
        <f>IFERROR(VLOOKUP($B145,'Analisi IN FAM'!#REF!,Q$2,FALSE),0)</f>
        <v>0</v>
      </c>
      <c r="R145" s="30">
        <f>IFERROR(VLOOKUP($B145,'Analisi IN FAM'!#REF!,R$2,FALSE),0)</f>
        <v>0</v>
      </c>
      <c r="S145" s="30">
        <f>IFERROR(VLOOKUP($B145,'Analisi IN FAM'!#REF!,S$2,FALSE),0)</f>
        <v>0</v>
      </c>
      <c r="T145" s="30">
        <f>IFERROR(VLOOKUP($B145,'Analisi IN FAM'!#REF!,T$2,FALSE),0)</f>
        <v>0</v>
      </c>
      <c r="U145" s="30">
        <f>IFERROR(VLOOKUP($B145,'Analisi IN FAM'!#REF!,U$2,FALSE),0)</f>
        <v>0</v>
      </c>
      <c r="V145" s="30">
        <f>IFERROR(VLOOKUP($B145,'Analisi IN FAM'!#REF!,V$2,FALSE),0)</f>
        <v>0</v>
      </c>
      <c r="W145" s="1">
        <f t="shared" si="140"/>
        <v>0</v>
      </c>
      <c r="X145" s="1">
        <f t="shared" si="141"/>
        <v>0</v>
      </c>
      <c r="Y145" s="1">
        <f t="shared" si="142"/>
        <v>0</v>
      </c>
      <c r="Z145" s="1">
        <f t="shared" si="143"/>
        <v>0</v>
      </c>
      <c r="AA145" s="1">
        <f t="shared" si="144"/>
        <v>0</v>
      </c>
      <c r="AB145" s="1">
        <f t="shared" si="145"/>
        <v>0</v>
      </c>
      <c r="AC145" s="1">
        <f t="shared" si="146"/>
        <v>0</v>
      </c>
      <c r="AD145" s="1">
        <f t="shared" si="147"/>
        <v>0</v>
      </c>
      <c r="AE145" s="1">
        <f t="shared" si="148"/>
        <v>0</v>
      </c>
      <c r="AF145" s="1">
        <f t="shared" si="149"/>
        <v>0</v>
      </c>
      <c r="AG145" s="1">
        <f t="shared" si="150"/>
        <v>0</v>
      </c>
      <c r="AH145" s="1">
        <f t="shared" si="151"/>
        <v>0</v>
      </c>
      <c r="AI145" s="1">
        <f t="shared" si="152"/>
        <v>0</v>
      </c>
    </row>
    <row r="146" spans="1:35" x14ac:dyDescent="0.3">
      <c r="A146">
        <v>28</v>
      </c>
      <c r="B146">
        <v>52</v>
      </c>
      <c r="C146" t="s">
        <v>28</v>
      </c>
      <c r="D146" s="9">
        <v>1.1104698519340532</v>
      </c>
      <c r="E146" s="123">
        <v>1.154589758592161</v>
      </c>
      <c r="F146" s="1">
        <f>IFERROR(-VLOOKUP(B146,Foglio1!A:B,2,FALSE),0)</f>
        <v>57882</v>
      </c>
      <c r="G146" s="1">
        <f>IFERROR(VLOOKUP(A146,'Pivot per cartellino'!D:E,2,FALSE),0)</f>
        <v>5013209.2</v>
      </c>
      <c r="H146" s="1">
        <f t="shared" si="139"/>
        <v>57882.000000000007</v>
      </c>
      <c r="I146" s="1">
        <v>57882</v>
      </c>
      <c r="J146" s="30">
        <f>IFERROR(VLOOKUP($B146,'Analisi IN FAM'!#REF!,J$2,FALSE),0)</f>
        <v>0</v>
      </c>
      <c r="K146" s="30">
        <f>IFERROR(VLOOKUP($B146,'Analisi IN FAM'!#REF!,K$2,FALSE),0)</f>
        <v>0</v>
      </c>
      <c r="L146" s="30">
        <f>IFERROR(VLOOKUP($B146,'Analisi IN FAM'!#REF!,L$2,FALSE),0)</f>
        <v>0</v>
      </c>
      <c r="M146" s="30">
        <f>IFERROR(VLOOKUP($B146,'Analisi IN FAM'!#REF!,M$2,FALSE),0)</f>
        <v>0</v>
      </c>
      <c r="N146" s="30">
        <f>IFERROR(VLOOKUP($B146,'Analisi IN FAM'!#REF!,N$2,FALSE),0)</f>
        <v>0</v>
      </c>
      <c r="O146" s="30">
        <f>IFERROR(VLOOKUP($B146,'Analisi IN FAM'!#REF!,O$2,FALSE),0)</f>
        <v>0</v>
      </c>
      <c r="P146" s="30">
        <f>IFERROR(VLOOKUP($B146,'Analisi IN FAM'!#REF!,P$2,FALSE),0)</f>
        <v>0</v>
      </c>
      <c r="Q146" s="30">
        <f>IFERROR(VLOOKUP($B146,'Analisi IN FAM'!#REF!,Q$2,FALSE),0)</f>
        <v>0</v>
      </c>
      <c r="R146" s="30">
        <f>IFERROR(VLOOKUP($B146,'Analisi IN FAM'!#REF!,R$2,FALSE),0)</f>
        <v>0</v>
      </c>
      <c r="S146" s="30">
        <f>IFERROR(VLOOKUP($B146,'Analisi IN FAM'!#REF!,S$2,FALSE),0)</f>
        <v>0</v>
      </c>
      <c r="T146" s="30">
        <f>IFERROR(VLOOKUP($B146,'Analisi IN FAM'!#REF!,T$2,FALSE),0)</f>
        <v>0</v>
      </c>
      <c r="U146" s="30">
        <f>IFERROR(VLOOKUP($B146,'Analisi IN FAM'!#REF!,U$2,FALSE),0)</f>
        <v>0</v>
      </c>
      <c r="V146" s="30">
        <f>IFERROR(VLOOKUP($B146,'Analisi IN FAM'!#REF!,V$2,FALSE),0)</f>
        <v>0</v>
      </c>
      <c r="W146" s="1">
        <f t="shared" si="140"/>
        <v>0</v>
      </c>
      <c r="X146" s="1">
        <f t="shared" si="141"/>
        <v>0</v>
      </c>
      <c r="Y146" s="1">
        <f t="shared" si="142"/>
        <v>0</v>
      </c>
      <c r="Z146" s="1">
        <f t="shared" si="143"/>
        <v>0</v>
      </c>
      <c r="AA146" s="1">
        <f t="shared" si="144"/>
        <v>0</v>
      </c>
      <c r="AB146" s="1">
        <f t="shared" si="145"/>
        <v>0</v>
      </c>
      <c r="AC146" s="1">
        <f t="shared" si="146"/>
        <v>0</v>
      </c>
      <c r="AD146" s="1">
        <f t="shared" si="147"/>
        <v>0</v>
      </c>
      <c r="AE146" s="1">
        <f t="shared" si="148"/>
        <v>0</v>
      </c>
      <c r="AF146" s="1">
        <f t="shared" si="149"/>
        <v>0</v>
      </c>
      <c r="AG146" s="1">
        <f t="shared" si="150"/>
        <v>0</v>
      </c>
      <c r="AH146" s="1">
        <f t="shared" si="151"/>
        <v>0</v>
      </c>
      <c r="AI146" s="1">
        <f t="shared" si="152"/>
        <v>0</v>
      </c>
    </row>
    <row r="147" spans="1:35" x14ac:dyDescent="0.3">
      <c r="A147">
        <v>28</v>
      </c>
      <c r="B147">
        <v>14</v>
      </c>
      <c r="C147" t="s">
        <v>19</v>
      </c>
      <c r="D147" s="9">
        <v>21.533550122849537</v>
      </c>
      <c r="E147" s="123">
        <v>22.389096286289398</v>
      </c>
      <c r="F147" s="1">
        <f>IFERROR(-VLOOKUP(B147,Foglio1!A:B,2,FALSE),0)</f>
        <v>1419232.3000000005</v>
      </c>
      <c r="G147" s="1">
        <f>IFERROR(VLOOKUP(A147,'Pivot per cartellino'!D:E,2,FALSE),0)</f>
        <v>5013209.2</v>
      </c>
      <c r="H147" s="1">
        <f t="shared" si="139"/>
        <v>1122412.2348211184</v>
      </c>
      <c r="I147" s="1">
        <v>1122412.2348211184</v>
      </c>
      <c r="J147" s="30">
        <f>IFERROR(VLOOKUP($B147,'Analisi IN FAM'!#REF!,J$2,FALSE),0)</f>
        <v>0</v>
      </c>
      <c r="K147" s="30">
        <f>IFERROR(VLOOKUP($B147,'Analisi IN FAM'!#REF!,K$2,FALSE),0)</f>
        <v>0</v>
      </c>
      <c r="L147" s="30">
        <f>IFERROR(VLOOKUP($B147,'Analisi IN FAM'!#REF!,L$2,FALSE),0)</f>
        <v>0</v>
      </c>
      <c r="M147" s="30">
        <f>IFERROR(VLOOKUP($B147,'Analisi IN FAM'!#REF!,M$2,FALSE),0)</f>
        <v>0</v>
      </c>
      <c r="N147" s="30">
        <f>IFERROR(VLOOKUP($B147,'Analisi IN FAM'!#REF!,N$2,FALSE),0)</f>
        <v>0</v>
      </c>
      <c r="O147" s="30">
        <f>IFERROR(VLOOKUP($B147,'Analisi IN FAM'!#REF!,O$2,FALSE),0)</f>
        <v>0</v>
      </c>
      <c r="P147" s="30">
        <f>IFERROR(VLOOKUP($B147,'Analisi IN FAM'!#REF!,P$2,FALSE),0)</f>
        <v>0</v>
      </c>
      <c r="Q147" s="30">
        <f>IFERROR(VLOOKUP($B147,'Analisi IN FAM'!#REF!,Q$2,FALSE),0)</f>
        <v>0</v>
      </c>
      <c r="R147" s="30">
        <f>IFERROR(VLOOKUP($B147,'Analisi IN FAM'!#REF!,R$2,FALSE),0)</f>
        <v>0</v>
      </c>
      <c r="S147" s="30">
        <f>IFERROR(VLOOKUP($B147,'Analisi IN FAM'!#REF!,S$2,FALSE),0)</f>
        <v>0</v>
      </c>
      <c r="T147" s="30">
        <f>IFERROR(VLOOKUP($B147,'Analisi IN FAM'!#REF!,T$2,FALSE),0)</f>
        <v>0</v>
      </c>
      <c r="U147" s="30">
        <f>IFERROR(VLOOKUP($B147,'Analisi IN FAM'!#REF!,U$2,FALSE),0)</f>
        <v>0</v>
      </c>
      <c r="V147" s="30">
        <f>IFERROR(VLOOKUP($B147,'Analisi IN FAM'!#REF!,V$2,FALSE),0)</f>
        <v>0</v>
      </c>
      <c r="W147" s="1">
        <f t="shared" si="140"/>
        <v>0</v>
      </c>
      <c r="X147" s="1">
        <f t="shared" si="141"/>
        <v>0</v>
      </c>
      <c r="Y147" s="1">
        <f t="shared" si="142"/>
        <v>0</v>
      </c>
      <c r="Z147" s="1">
        <f t="shared" si="143"/>
        <v>0</v>
      </c>
      <c r="AA147" s="1">
        <f t="shared" si="144"/>
        <v>0</v>
      </c>
      <c r="AB147" s="1">
        <f t="shared" si="145"/>
        <v>0</v>
      </c>
      <c r="AC147" s="1">
        <f t="shared" si="146"/>
        <v>0</v>
      </c>
      <c r="AD147" s="1">
        <f t="shared" si="147"/>
        <v>0</v>
      </c>
      <c r="AE147" s="1">
        <f t="shared" si="148"/>
        <v>0</v>
      </c>
      <c r="AF147" s="1">
        <f t="shared" si="149"/>
        <v>0</v>
      </c>
      <c r="AG147" s="1">
        <f t="shared" si="150"/>
        <v>0</v>
      </c>
      <c r="AH147" s="1">
        <f t="shared" si="151"/>
        <v>0</v>
      </c>
      <c r="AI147" s="1">
        <f t="shared" si="152"/>
        <v>0</v>
      </c>
    </row>
    <row r="148" spans="1:35" x14ac:dyDescent="0.3">
      <c r="A148">
        <v>28</v>
      </c>
      <c r="B148">
        <v>11</v>
      </c>
      <c r="C148" t="s">
        <v>25</v>
      </c>
      <c r="D148" s="9">
        <v>6.4504020873029146</v>
      </c>
      <c r="E148" s="123">
        <v>6.7066820191744636</v>
      </c>
      <c r="F148" s="1">
        <f>IFERROR(-VLOOKUP(B148,Foglio1!A:B,2,FALSE),0)</f>
        <v>336220</v>
      </c>
      <c r="G148" s="1">
        <f>IFERROR(VLOOKUP(A148,'Pivot per cartellino'!D:E,2,FALSE),0)</f>
        <v>5013209.2</v>
      </c>
      <c r="H148" s="1">
        <f t="shared" si="139"/>
        <v>336220</v>
      </c>
      <c r="I148" s="1">
        <v>336220</v>
      </c>
      <c r="J148" s="30">
        <f>IFERROR(VLOOKUP($B148,'Analisi IN FAM'!#REF!,J$2,FALSE),0)</f>
        <v>0</v>
      </c>
      <c r="K148" s="30">
        <f>IFERROR(VLOOKUP($B148,'Analisi IN FAM'!#REF!,K$2,FALSE),0)</f>
        <v>0</v>
      </c>
      <c r="L148" s="30">
        <f>IFERROR(VLOOKUP($B148,'Analisi IN FAM'!#REF!,L$2,FALSE),0)</f>
        <v>0</v>
      </c>
      <c r="M148" s="30">
        <f>IFERROR(VLOOKUP($B148,'Analisi IN FAM'!#REF!,M$2,FALSE),0)</f>
        <v>0</v>
      </c>
      <c r="N148" s="30">
        <f>IFERROR(VLOOKUP($B148,'Analisi IN FAM'!#REF!,N$2,FALSE),0)</f>
        <v>0</v>
      </c>
      <c r="O148" s="30">
        <f>IFERROR(VLOOKUP($B148,'Analisi IN FAM'!#REF!,O$2,FALSE),0)</f>
        <v>0</v>
      </c>
      <c r="P148" s="30">
        <f>IFERROR(VLOOKUP($B148,'Analisi IN FAM'!#REF!,P$2,FALSE),0)</f>
        <v>0</v>
      </c>
      <c r="Q148" s="30">
        <f>IFERROR(VLOOKUP($B148,'Analisi IN FAM'!#REF!,Q$2,FALSE),0)</f>
        <v>0</v>
      </c>
      <c r="R148" s="30">
        <f>IFERROR(VLOOKUP($B148,'Analisi IN FAM'!#REF!,R$2,FALSE),0)</f>
        <v>0</v>
      </c>
      <c r="S148" s="30">
        <f>IFERROR(VLOOKUP($B148,'Analisi IN FAM'!#REF!,S$2,FALSE),0)</f>
        <v>0</v>
      </c>
      <c r="T148" s="30">
        <f>IFERROR(VLOOKUP($B148,'Analisi IN FAM'!#REF!,T$2,FALSE),0)</f>
        <v>0</v>
      </c>
      <c r="U148" s="30">
        <f>IFERROR(VLOOKUP($B148,'Analisi IN FAM'!#REF!,U$2,FALSE),0)</f>
        <v>0</v>
      </c>
      <c r="V148" s="30">
        <f>IFERROR(VLOOKUP($B148,'Analisi IN FAM'!#REF!,V$2,FALSE),0)</f>
        <v>0</v>
      </c>
      <c r="W148" s="1">
        <f t="shared" si="140"/>
        <v>0</v>
      </c>
      <c r="X148" s="1">
        <f t="shared" si="141"/>
        <v>0</v>
      </c>
      <c r="Y148" s="1">
        <f t="shared" si="142"/>
        <v>0</v>
      </c>
      <c r="Z148" s="1">
        <f t="shared" si="143"/>
        <v>0</v>
      </c>
      <c r="AA148" s="1">
        <f t="shared" si="144"/>
        <v>0</v>
      </c>
      <c r="AB148" s="1">
        <f t="shared" si="145"/>
        <v>0</v>
      </c>
      <c r="AC148" s="1">
        <f t="shared" si="146"/>
        <v>0</v>
      </c>
      <c r="AD148" s="1">
        <f t="shared" si="147"/>
        <v>0</v>
      </c>
      <c r="AE148" s="1">
        <f t="shared" si="148"/>
        <v>0</v>
      </c>
      <c r="AF148" s="1">
        <f t="shared" si="149"/>
        <v>0</v>
      </c>
      <c r="AG148" s="1">
        <f t="shared" si="150"/>
        <v>0</v>
      </c>
      <c r="AH148" s="1">
        <f t="shared" si="151"/>
        <v>0</v>
      </c>
      <c r="AI148" s="1">
        <f t="shared" si="152"/>
        <v>0</v>
      </c>
    </row>
    <row r="149" spans="1:35" x14ac:dyDescent="0.3">
      <c r="A149">
        <v>28</v>
      </c>
      <c r="B149">
        <v>42</v>
      </c>
      <c r="C149" t="s">
        <v>7</v>
      </c>
      <c r="D149" s="9">
        <v>0</v>
      </c>
      <c r="E149" s="123">
        <v>0</v>
      </c>
      <c r="F149" s="1">
        <f>IFERROR(-VLOOKUP(B149,Foglio1!A:B,2,FALSE),0)</f>
        <v>10410207</v>
      </c>
      <c r="G149" s="1">
        <f>IFERROR(VLOOKUP(A149,'Pivot per cartellino'!D:E,2,FALSE),0)</f>
        <v>5013209.2</v>
      </c>
      <c r="H149" s="1">
        <f t="shared" si="139"/>
        <v>0</v>
      </c>
      <c r="I149" s="1">
        <v>0</v>
      </c>
      <c r="J149" s="30">
        <f>IFERROR(VLOOKUP($B149,'Analisi IN FAM'!#REF!,J$2,FALSE),0)</f>
        <v>0</v>
      </c>
      <c r="K149" s="30">
        <f>IFERROR(VLOOKUP($B149,'Analisi IN FAM'!#REF!,K$2,FALSE),0)</f>
        <v>0</v>
      </c>
      <c r="L149" s="30">
        <f>IFERROR(VLOOKUP($B149,'Analisi IN FAM'!#REF!,L$2,FALSE),0)</f>
        <v>0</v>
      </c>
      <c r="M149" s="30">
        <f>IFERROR(VLOOKUP($B149,'Analisi IN FAM'!#REF!,M$2,FALSE),0)</f>
        <v>0</v>
      </c>
      <c r="N149" s="30">
        <f>IFERROR(VLOOKUP($B149,'Analisi IN FAM'!#REF!,N$2,FALSE),0)</f>
        <v>0</v>
      </c>
      <c r="O149" s="30">
        <f>IFERROR(VLOOKUP($B149,'Analisi IN FAM'!#REF!,O$2,FALSE),0)</f>
        <v>0</v>
      </c>
      <c r="P149" s="30">
        <f>IFERROR(VLOOKUP($B149,'Analisi IN FAM'!#REF!,P$2,FALSE),0)</f>
        <v>0</v>
      </c>
      <c r="Q149" s="30">
        <f>IFERROR(VLOOKUP($B149,'Analisi IN FAM'!#REF!,Q$2,FALSE),0)</f>
        <v>0</v>
      </c>
      <c r="R149" s="30">
        <f>IFERROR(VLOOKUP($B149,'Analisi IN FAM'!#REF!,R$2,FALSE),0)</f>
        <v>0</v>
      </c>
      <c r="S149" s="30">
        <f>IFERROR(VLOOKUP($B149,'Analisi IN FAM'!#REF!,S$2,FALSE),0)</f>
        <v>0</v>
      </c>
      <c r="T149" s="30">
        <f>IFERROR(VLOOKUP($B149,'Analisi IN FAM'!#REF!,T$2,FALSE),0)</f>
        <v>0</v>
      </c>
      <c r="U149" s="30">
        <f>IFERROR(VLOOKUP($B149,'Analisi IN FAM'!#REF!,U$2,FALSE),0)</f>
        <v>0</v>
      </c>
      <c r="V149" s="30">
        <f>IFERROR(VLOOKUP($B149,'Analisi IN FAM'!#REF!,V$2,FALSE),0)</f>
        <v>0</v>
      </c>
      <c r="W149" s="1">
        <f t="shared" si="140"/>
        <v>0</v>
      </c>
      <c r="X149" s="1">
        <f t="shared" si="141"/>
        <v>0</v>
      </c>
      <c r="Y149" s="1">
        <f t="shared" si="142"/>
        <v>0</v>
      </c>
      <c r="Z149" s="1">
        <f t="shared" si="143"/>
        <v>0</v>
      </c>
      <c r="AA149" s="1">
        <f t="shared" si="144"/>
        <v>0</v>
      </c>
      <c r="AB149" s="1">
        <f t="shared" si="145"/>
        <v>0</v>
      </c>
      <c r="AC149" s="1">
        <f t="shared" si="146"/>
        <v>0</v>
      </c>
      <c r="AD149" s="1">
        <f t="shared" si="147"/>
        <v>0</v>
      </c>
      <c r="AE149" s="1">
        <f t="shared" si="148"/>
        <v>0</v>
      </c>
      <c r="AF149" s="1">
        <f t="shared" si="149"/>
        <v>0</v>
      </c>
      <c r="AG149" s="1">
        <f t="shared" si="150"/>
        <v>0</v>
      </c>
      <c r="AH149" s="1">
        <f t="shared" si="151"/>
        <v>0</v>
      </c>
      <c r="AI149" s="1">
        <f t="shared" si="152"/>
        <v>0</v>
      </c>
    </row>
    <row r="150" spans="1:35" x14ac:dyDescent="0.3">
      <c r="A150">
        <v>28</v>
      </c>
      <c r="B150">
        <v>62</v>
      </c>
      <c r="C150" t="s">
        <v>31</v>
      </c>
      <c r="D150" s="9">
        <v>0</v>
      </c>
      <c r="E150" s="123">
        <v>0</v>
      </c>
      <c r="F150" s="1">
        <f>IFERROR(-VLOOKUP(B150,Foglio1!A:B,2,FALSE),0)</f>
        <v>213</v>
      </c>
      <c r="G150" s="1">
        <f>IFERROR(VLOOKUP(A150,'Pivot per cartellino'!D:E,2,FALSE),0)</f>
        <v>5013209.2</v>
      </c>
      <c r="H150" s="1">
        <f t="shared" si="139"/>
        <v>0</v>
      </c>
      <c r="I150" s="1">
        <v>0</v>
      </c>
      <c r="J150" s="30">
        <f>IFERROR(VLOOKUP($B150,'Analisi IN FAM'!#REF!,J$2,FALSE),0)</f>
        <v>0</v>
      </c>
      <c r="K150" s="30">
        <f>IFERROR(VLOOKUP($B150,'Analisi IN FAM'!#REF!,K$2,FALSE),0)</f>
        <v>0</v>
      </c>
      <c r="L150" s="30">
        <f>IFERROR(VLOOKUP($B150,'Analisi IN FAM'!#REF!,L$2,FALSE),0)</f>
        <v>0</v>
      </c>
      <c r="M150" s="30">
        <f>IFERROR(VLOOKUP($B150,'Analisi IN FAM'!#REF!,M$2,FALSE),0)</f>
        <v>0</v>
      </c>
      <c r="N150" s="30">
        <f>IFERROR(VLOOKUP($B150,'Analisi IN FAM'!#REF!,N$2,FALSE),0)</f>
        <v>0</v>
      </c>
      <c r="O150" s="30">
        <f>IFERROR(VLOOKUP($B150,'Analisi IN FAM'!#REF!,O$2,FALSE),0)</f>
        <v>0</v>
      </c>
      <c r="P150" s="30">
        <f>IFERROR(VLOOKUP($B150,'Analisi IN FAM'!#REF!,P$2,FALSE),0)</f>
        <v>0</v>
      </c>
      <c r="Q150" s="30">
        <f>IFERROR(VLOOKUP($B150,'Analisi IN FAM'!#REF!,Q$2,FALSE),0)</f>
        <v>0</v>
      </c>
      <c r="R150" s="30">
        <f>IFERROR(VLOOKUP($B150,'Analisi IN FAM'!#REF!,R$2,FALSE),0)</f>
        <v>0</v>
      </c>
      <c r="S150" s="30">
        <f>IFERROR(VLOOKUP($B150,'Analisi IN FAM'!#REF!,S$2,FALSE),0)</f>
        <v>0</v>
      </c>
      <c r="T150" s="30">
        <f>IFERROR(VLOOKUP($B150,'Analisi IN FAM'!#REF!,T$2,FALSE),0)</f>
        <v>0</v>
      </c>
      <c r="U150" s="30">
        <f>IFERROR(VLOOKUP($B150,'Analisi IN FAM'!#REF!,U$2,FALSE),0)</f>
        <v>0</v>
      </c>
      <c r="V150" s="30">
        <f>IFERROR(VLOOKUP($B150,'Analisi IN FAM'!#REF!,V$2,FALSE),0)</f>
        <v>0</v>
      </c>
      <c r="W150" s="1">
        <f t="shared" si="140"/>
        <v>0</v>
      </c>
      <c r="X150" s="1">
        <f t="shared" si="141"/>
        <v>0</v>
      </c>
      <c r="Y150" s="1">
        <f t="shared" si="142"/>
        <v>0</v>
      </c>
      <c r="Z150" s="1">
        <f t="shared" si="143"/>
        <v>0</v>
      </c>
      <c r="AA150" s="1">
        <f t="shared" si="144"/>
        <v>0</v>
      </c>
      <c r="AB150" s="1">
        <f t="shared" si="145"/>
        <v>0</v>
      </c>
      <c r="AC150" s="1">
        <f t="shared" si="146"/>
        <v>0</v>
      </c>
      <c r="AD150" s="1">
        <f t="shared" si="147"/>
        <v>0</v>
      </c>
      <c r="AE150" s="1">
        <f t="shared" si="148"/>
        <v>0</v>
      </c>
      <c r="AF150" s="1">
        <f t="shared" si="149"/>
        <v>0</v>
      </c>
      <c r="AG150" s="1">
        <f t="shared" si="150"/>
        <v>0</v>
      </c>
      <c r="AH150" s="1">
        <f t="shared" si="151"/>
        <v>0</v>
      </c>
      <c r="AI150" s="1">
        <f t="shared" si="152"/>
        <v>0</v>
      </c>
    </row>
    <row r="151" spans="1:35" x14ac:dyDescent="0.3">
      <c r="A151">
        <v>28</v>
      </c>
      <c r="B151">
        <v>71</v>
      </c>
      <c r="C151" t="s">
        <v>23</v>
      </c>
      <c r="D151" s="9">
        <v>5.5964627504219495E-2</v>
      </c>
      <c r="E151" s="123">
        <v>5.818814950019402E-2</v>
      </c>
      <c r="F151" s="1">
        <f>IFERROR(-VLOOKUP(B151,Foglio1!A:B,2,FALSE),0)</f>
        <v>6395.5</v>
      </c>
      <c r="G151" s="1">
        <f>IFERROR(VLOOKUP(A151,'Pivot per cartellino'!D:E,2,FALSE),0)</f>
        <v>5013209.2</v>
      </c>
      <c r="H151" s="1">
        <f t="shared" si="139"/>
        <v>2917.0936640534806</v>
      </c>
      <c r="I151" s="1">
        <v>2917.0936640534806</v>
      </c>
      <c r="J151" s="30">
        <f>IFERROR(VLOOKUP($B151,'Analisi IN FAM'!#REF!,J$2,FALSE),0)</f>
        <v>0</v>
      </c>
      <c r="K151" s="30">
        <f>IFERROR(VLOOKUP($B151,'Analisi IN FAM'!#REF!,K$2,FALSE),0)</f>
        <v>0</v>
      </c>
      <c r="L151" s="30">
        <f>IFERROR(VLOOKUP($B151,'Analisi IN FAM'!#REF!,L$2,FALSE),0)</f>
        <v>0</v>
      </c>
      <c r="M151" s="30">
        <f>IFERROR(VLOOKUP($B151,'Analisi IN FAM'!#REF!,M$2,FALSE),0)</f>
        <v>0</v>
      </c>
      <c r="N151" s="30">
        <f>IFERROR(VLOOKUP($B151,'Analisi IN FAM'!#REF!,N$2,FALSE),0)</f>
        <v>0</v>
      </c>
      <c r="O151" s="30">
        <f>IFERROR(VLOOKUP($B151,'Analisi IN FAM'!#REF!,O$2,FALSE),0)</f>
        <v>0</v>
      </c>
      <c r="P151" s="30">
        <f>IFERROR(VLOOKUP($B151,'Analisi IN FAM'!#REF!,P$2,FALSE),0)</f>
        <v>0</v>
      </c>
      <c r="Q151" s="30">
        <f>IFERROR(VLOOKUP($B151,'Analisi IN FAM'!#REF!,Q$2,FALSE),0)</f>
        <v>0</v>
      </c>
      <c r="R151" s="30">
        <f>IFERROR(VLOOKUP($B151,'Analisi IN FAM'!#REF!,R$2,FALSE),0)</f>
        <v>0</v>
      </c>
      <c r="S151" s="30">
        <f>IFERROR(VLOOKUP($B151,'Analisi IN FAM'!#REF!,S$2,FALSE),0)</f>
        <v>0</v>
      </c>
      <c r="T151" s="30">
        <f>IFERROR(VLOOKUP($B151,'Analisi IN FAM'!#REF!,T$2,FALSE),0)</f>
        <v>0</v>
      </c>
      <c r="U151" s="30">
        <f>IFERROR(VLOOKUP($B151,'Analisi IN FAM'!#REF!,U$2,FALSE),0)</f>
        <v>0</v>
      </c>
      <c r="V151" s="30">
        <f>IFERROR(VLOOKUP($B151,'Analisi IN FAM'!#REF!,V$2,FALSE),0)</f>
        <v>0</v>
      </c>
      <c r="W151" s="1">
        <f t="shared" si="140"/>
        <v>0</v>
      </c>
      <c r="X151" s="1">
        <f t="shared" si="141"/>
        <v>0</v>
      </c>
      <c r="Y151" s="1">
        <f t="shared" si="142"/>
        <v>0</v>
      </c>
      <c r="Z151" s="1">
        <f t="shared" si="143"/>
        <v>0</v>
      </c>
      <c r="AA151" s="1">
        <f t="shared" si="144"/>
        <v>0</v>
      </c>
      <c r="AB151" s="1">
        <f t="shared" si="145"/>
        <v>0</v>
      </c>
      <c r="AC151" s="1">
        <f t="shared" si="146"/>
        <v>0</v>
      </c>
      <c r="AD151" s="1">
        <f t="shared" si="147"/>
        <v>0</v>
      </c>
      <c r="AE151" s="1">
        <f t="shared" si="148"/>
        <v>0</v>
      </c>
      <c r="AF151" s="1">
        <f t="shared" si="149"/>
        <v>0</v>
      </c>
      <c r="AG151" s="1">
        <f t="shared" si="150"/>
        <v>0</v>
      </c>
      <c r="AH151" s="1">
        <f t="shared" si="151"/>
        <v>0</v>
      </c>
      <c r="AI151" s="1">
        <f t="shared" si="152"/>
        <v>0</v>
      </c>
    </row>
    <row r="152" spans="1:35" x14ac:dyDescent="0.3">
      <c r="A152">
        <v>28</v>
      </c>
      <c r="B152">
        <v>31</v>
      </c>
      <c r="C152" t="s">
        <v>8</v>
      </c>
      <c r="D152" s="9">
        <v>18.094920269428378</v>
      </c>
      <c r="E152" s="123">
        <v>18.813846759762757</v>
      </c>
      <c r="F152" s="1">
        <f>IFERROR(-VLOOKUP(B152,Foglio1!A:B,2,FALSE),0)</f>
        <v>11754277</v>
      </c>
      <c r="G152" s="1">
        <f>IFERROR(VLOOKUP(A152,'Pivot per cartellino'!D:E,2,FALSE),0)</f>
        <v>5013209.2</v>
      </c>
      <c r="H152" s="1">
        <f t="shared" si="139"/>
        <v>943177.49663432851</v>
      </c>
      <c r="I152" s="1">
        <v>943177.49663432862</v>
      </c>
      <c r="J152" s="30">
        <f>IFERROR(VLOOKUP($B152,'Analisi IN FAM'!#REF!,J$2,FALSE),0)</f>
        <v>0</v>
      </c>
      <c r="K152" s="30">
        <f>IFERROR(VLOOKUP($B152,'Analisi IN FAM'!#REF!,K$2,FALSE),0)</f>
        <v>0</v>
      </c>
      <c r="L152" s="30">
        <f>IFERROR(VLOOKUP($B152,'Analisi IN FAM'!#REF!,L$2,FALSE),0)</f>
        <v>0</v>
      </c>
      <c r="M152" s="30">
        <f>IFERROR(VLOOKUP($B152,'Analisi IN FAM'!#REF!,M$2,FALSE),0)</f>
        <v>0</v>
      </c>
      <c r="N152" s="30">
        <f>IFERROR(VLOOKUP($B152,'Analisi IN FAM'!#REF!,N$2,FALSE),0)</f>
        <v>0</v>
      </c>
      <c r="O152" s="30">
        <f>IFERROR(VLOOKUP($B152,'Analisi IN FAM'!#REF!,O$2,FALSE),0)</f>
        <v>0</v>
      </c>
      <c r="P152" s="30">
        <f>IFERROR(VLOOKUP($B152,'Analisi IN FAM'!#REF!,P$2,FALSE),0)</f>
        <v>0</v>
      </c>
      <c r="Q152" s="30">
        <f>IFERROR(VLOOKUP($B152,'Analisi IN FAM'!#REF!,Q$2,FALSE),0)</f>
        <v>0</v>
      </c>
      <c r="R152" s="30">
        <f>IFERROR(VLOOKUP($B152,'Analisi IN FAM'!#REF!,R$2,FALSE),0)</f>
        <v>0</v>
      </c>
      <c r="S152" s="30">
        <f>IFERROR(VLOOKUP($B152,'Analisi IN FAM'!#REF!,S$2,FALSE),0)</f>
        <v>0</v>
      </c>
      <c r="T152" s="30">
        <f>IFERROR(VLOOKUP($B152,'Analisi IN FAM'!#REF!,T$2,FALSE),0)</f>
        <v>0</v>
      </c>
      <c r="U152" s="30">
        <f>IFERROR(VLOOKUP($B152,'Analisi IN FAM'!#REF!,U$2,FALSE),0)</f>
        <v>0</v>
      </c>
      <c r="V152" s="30">
        <f>IFERROR(VLOOKUP($B152,'Analisi IN FAM'!#REF!,V$2,FALSE),0)</f>
        <v>0</v>
      </c>
      <c r="W152" s="1">
        <f t="shared" si="140"/>
        <v>0</v>
      </c>
      <c r="X152" s="1">
        <f t="shared" si="141"/>
        <v>0</v>
      </c>
      <c r="Y152" s="1">
        <f t="shared" si="142"/>
        <v>0</v>
      </c>
      <c r="Z152" s="1">
        <f t="shared" si="143"/>
        <v>0</v>
      </c>
      <c r="AA152" s="1">
        <f t="shared" si="144"/>
        <v>0</v>
      </c>
      <c r="AB152" s="1">
        <f t="shared" si="145"/>
        <v>0</v>
      </c>
      <c r="AC152" s="1">
        <f t="shared" si="146"/>
        <v>0</v>
      </c>
      <c r="AD152" s="1">
        <f t="shared" si="147"/>
        <v>0</v>
      </c>
      <c r="AE152" s="1">
        <f t="shared" si="148"/>
        <v>0</v>
      </c>
      <c r="AF152" s="1">
        <f t="shared" si="149"/>
        <v>0</v>
      </c>
      <c r="AG152" s="1">
        <f t="shared" si="150"/>
        <v>0</v>
      </c>
      <c r="AH152" s="1">
        <f t="shared" si="151"/>
        <v>0</v>
      </c>
      <c r="AI152" s="1">
        <f t="shared" si="152"/>
        <v>0</v>
      </c>
    </row>
    <row r="153" spans="1:35" x14ac:dyDescent="0.3">
      <c r="A153">
        <v>28</v>
      </c>
      <c r="B153">
        <v>3</v>
      </c>
      <c r="C153" t="s">
        <v>16</v>
      </c>
      <c r="D153" s="9">
        <v>0</v>
      </c>
      <c r="E153" s="123">
        <v>0</v>
      </c>
      <c r="F153" s="1">
        <f>IFERROR(-VLOOKUP(B153,Foglio1!A:B,2,FALSE),0)</f>
        <v>3147927.8739999994</v>
      </c>
      <c r="G153" s="1">
        <f>IFERROR(VLOOKUP(A153,'Pivot per cartellino'!D:E,2,FALSE),0)</f>
        <v>5013209.2</v>
      </c>
      <c r="H153" s="1">
        <f t="shared" si="139"/>
        <v>0</v>
      </c>
      <c r="I153" s="1">
        <v>0</v>
      </c>
      <c r="J153" s="30">
        <f>IFERROR(VLOOKUP($B153,'Analisi IN FAM'!#REF!,J$2,FALSE),0)</f>
        <v>0</v>
      </c>
      <c r="K153" s="30">
        <f>IFERROR(VLOOKUP($B153,'Analisi IN FAM'!#REF!,K$2,FALSE),0)</f>
        <v>0</v>
      </c>
      <c r="L153" s="30">
        <f>IFERROR(VLOOKUP($B153,'Analisi IN FAM'!#REF!,L$2,FALSE),0)</f>
        <v>0</v>
      </c>
      <c r="M153" s="30">
        <f>IFERROR(VLOOKUP($B153,'Analisi IN FAM'!#REF!,M$2,FALSE),0)</f>
        <v>0</v>
      </c>
      <c r="N153" s="30">
        <f>IFERROR(VLOOKUP($B153,'Analisi IN FAM'!#REF!,N$2,FALSE),0)</f>
        <v>0</v>
      </c>
      <c r="O153" s="30">
        <f>IFERROR(VLOOKUP($B153,'Analisi IN FAM'!#REF!,O$2,FALSE),0)</f>
        <v>0</v>
      </c>
      <c r="P153" s="30">
        <f>IFERROR(VLOOKUP($B153,'Analisi IN FAM'!#REF!,P$2,FALSE),0)</f>
        <v>0</v>
      </c>
      <c r="Q153" s="30">
        <f>IFERROR(VLOOKUP($B153,'Analisi IN FAM'!#REF!,Q$2,FALSE),0)</f>
        <v>0</v>
      </c>
      <c r="R153" s="30">
        <f>IFERROR(VLOOKUP($B153,'Analisi IN FAM'!#REF!,R$2,FALSE),0)</f>
        <v>0</v>
      </c>
      <c r="S153" s="30">
        <f>IFERROR(VLOOKUP($B153,'Analisi IN FAM'!#REF!,S$2,FALSE),0)</f>
        <v>0</v>
      </c>
      <c r="T153" s="30">
        <f>IFERROR(VLOOKUP($B153,'Analisi IN FAM'!#REF!,T$2,FALSE),0)</f>
        <v>0</v>
      </c>
      <c r="U153" s="30">
        <f>IFERROR(VLOOKUP($B153,'Analisi IN FAM'!#REF!,U$2,FALSE),0)</f>
        <v>0</v>
      </c>
      <c r="V153" s="30">
        <f>IFERROR(VLOOKUP($B153,'Analisi IN FAM'!#REF!,V$2,FALSE),0)</f>
        <v>0</v>
      </c>
      <c r="W153" s="1">
        <f t="shared" si="140"/>
        <v>0</v>
      </c>
      <c r="X153" s="1">
        <f t="shared" si="141"/>
        <v>0</v>
      </c>
      <c r="Y153" s="1">
        <f t="shared" si="142"/>
        <v>0</v>
      </c>
      <c r="Z153" s="1">
        <f t="shared" si="143"/>
        <v>0</v>
      </c>
      <c r="AA153" s="1">
        <f t="shared" si="144"/>
        <v>0</v>
      </c>
      <c r="AB153" s="1">
        <f t="shared" si="145"/>
        <v>0</v>
      </c>
      <c r="AC153" s="1">
        <f t="shared" si="146"/>
        <v>0</v>
      </c>
      <c r="AD153" s="1">
        <f t="shared" si="147"/>
        <v>0</v>
      </c>
      <c r="AE153" s="1">
        <f t="shared" si="148"/>
        <v>0</v>
      </c>
      <c r="AF153" s="1">
        <f t="shared" si="149"/>
        <v>0</v>
      </c>
      <c r="AG153" s="1">
        <f t="shared" si="150"/>
        <v>0</v>
      </c>
      <c r="AH153" s="1">
        <f t="shared" si="151"/>
        <v>0</v>
      </c>
      <c r="AI153" s="1">
        <f t="shared" si="152"/>
        <v>0</v>
      </c>
    </row>
    <row r="154" spans="1:35" x14ac:dyDescent="0.3">
      <c r="A154">
        <v>28</v>
      </c>
      <c r="B154">
        <v>2</v>
      </c>
      <c r="C154" t="s">
        <v>4</v>
      </c>
      <c r="D154" s="9">
        <v>3.6799784836759581</v>
      </c>
      <c r="E154" s="123">
        <v>3.8261871420387701</v>
      </c>
      <c r="F154" s="1">
        <f>IFERROR(-VLOOKUP(B154,Foglio1!A:B,2,FALSE),0)</f>
        <v>74591287.726000011</v>
      </c>
      <c r="G154" s="1">
        <f>IFERROR(VLOOKUP(A154,'Pivot per cartellino'!D:E,2,FALSE),0)</f>
        <v>5013209.2</v>
      </c>
      <c r="H154" s="1">
        <f t="shared" si="139"/>
        <v>191814.7658139047</v>
      </c>
      <c r="I154" s="1">
        <v>191814.7658139047</v>
      </c>
      <c r="J154" s="30">
        <f>IFERROR(VLOOKUP($B154,'Analisi IN FAM'!#REF!,J$2,FALSE),0)</f>
        <v>0</v>
      </c>
      <c r="K154" s="30">
        <f>IFERROR(VLOOKUP($B154,'Analisi IN FAM'!#REF!,K$2,FALSE),0)</f>
        <v>0</v>
      </c>
      <c r="L154" s="30">
        <f>IFERROR(VLOOKUP($B154,'Analisi IN FAM'!#REF!,L$2,FALSE),0)</f>
        <v>0</v>
      </c>
      <c r="M154" s="30">
        <f>IFERROR(VLOOKUP($B154,'Analisi IN FAM'!#REF!,M$2,FALSE),0)</f>
        <v>0</v>
      </c>
      <c r="N154" s="30">
        <f>IFERROR(VLOOKUP($B154,'Analisi IN FAM'!#REF!,N$2,FALSE),0)</f>
        <v>0</v>
      </c>
      <c r="O154" s="30">
        <f>IFERROR(VLOOKUP($B154,'Analisi IN FAM'!#REF!,O$2,FALSE),0)</f>
        <v>0</v>
      </c>
      <c r="P154" s="30">
        <f>IFERROR(VLOOKUP($B154,'Analisi IN FAM'!#REF!,P$2,FALSE),0)</f>
        <v>0</v>
      </c>
      <c r="Q154" s="30">
        <f>IFERROR(VLOOKUP($B154,'Analisi IN FAM'!#REF!,Q$2,FALSE),0)</f>
        <v>0</v>
      </c>
      <c r="R154" s="30">
        <f>IFERROR(VLOOKUP($B154,'Analisi IN FAM'!#REF!,R$2,FALSE),0)</f>
        <v>0</v>
      </c>
      <c r="S154" s="30">
        <f>IFERROR(VLOOKUP($B154,'Analisi IN FAM'!#REF!,S$2,FALSE),0)</f>
        <v>0</v>
      </c>
      <c r="T154" s="30">
        <f>IFERROR(VLOOKUP($B154,'Analisi IN FAM'!#REF!,T$2,FALSE),0)</f>
        <v>0</v>
      </c>
      <c r="U154" s="30">
        <f>IFERROR(VLOOKUP($B154,'Analisi IN FAM'!#REF!,U$2,FALSE),0)</f>
        <v>0</v>
      </c>
      <c r="V154" s="30">
        <f>IFERROR(VLOOKUP($B154,'Analisi IN FAM'!#REF!,V$2,FALSE),0)</f>
        <v>0</v>
      </c>
      <c r="W154" s="1">
        <f t="shared" si="140"/>
        <v>0</v>
      </c>
      <c r="X154" s="1">
        <f t="shared" si="141"/>
        <v>0</v>
      </c>
      <c r="Y154" s="1">
        <f t="shared" si="142"/>
        <v>0</v>
      </c>
      <c r="Z154" s="1">
        <f t="shared" si="143"/>
        <v>0</v>
      </c>
      <c r="AA154" s="1">
        <f t="shared" si="144"/>
        <v>0</v>
      </c>
      <c r="AB154" s="1">
        <f t="shared" si="145"/>
        <v>0</v>
      </c>
      <c r="AC154" s="1">
        <f t="shared" si="146"/>
        <v>0</v>
      </c>
      <c r="AD154" s="1">
        <f t="shared" si="147"/>
        <v>0</v>
      </c>
      <c r="AE154" s="1">
        <f t="shared" si="148"/>
        <v>0</v>
      </c>
      <c r="AF154" s="1">
        <f t="shared" si="149"/>
        <v>0</v>
      </c>
      <c r="AG154" s="1">
        <f t="shared" si="150"/>
        <v>0</v>
      </c>
      <c r="AH154" s="1">
        <f t="shared" si="151"/>
        <v>0</v>
      </c>
      <c r="AI154" s="1">
        <f t="shared" si="152"/>
        <v>0</v>
      </c>
    </row>
    <row r="155" spans="1:35" x14ac:dyDescent="0.3">
      <c r="A155">
        <v>28</v>
      </c>
      <c r="B155">
        <v>12</v>
      </c>
      <c r="C155" t="s">
        <v>5</v>
      </c>
      <c r="D155" s="9">
        <v>0.87193738451718272</v>
      </c>
      <c r="E155" s="123">
        <v>0.90658019444994387</v>
      </c>
      <c r="F155" s="1">
        <f>IFERROR(-VLOOKUP(B155,Foglio1!A:B,2,FALSE),0)</f>
        <v>41534059.339999981</v>
      </c>
      <c r="G155" s="1">
        <f>IFERROR(VLOOKUP(A155,'Pivot per cartellino'!D:E,2,FALSE),0)</f>
        <v>5013209.2</v>
      </c>
      <c r="H155" s="1">
        <f t="shared" si="139"/>
        <v>45448.761713542473</v>
      </c>
      <c r="I155" s="1">
        <v>45448.761713542473</v>
      </c>
      <c r="J155" s="30">
        <f>IFERROR(VLOOKUP($B155,'Analisi IN FAM'!#REF!,J$2,FALSE),0)</f>
        <v>0</v>
      </c>
      <c r="K155" s="30">
        <f>IFERROR(VLOOKUP($B155,'Analisi IN FAM'!#REF!,K$2,FALSE),0)</f>
        <v>0</v>
      </c>
      <c r="L155" s="30">
        <f>IFERROR(VLOOKUP($B155,'Analisi IN FAM'!#REF!,L$2,FALSE),0)</f>
        <v>0</v>
      </c>
      <c r="M155" s="30">
        <f>IFERROR(VLOOKUP($B155,'Analisi IN FAM'!#REF!,M$2,FALSE),0)</f>
        <v>0</v>
      </c>
      <c r="N155" s="30">
        <f>IFERROR(VLOOKUP($B155,'Analisi IN FAM'!#REF!,N$2,FALSE),0)</f>
        <v>0</v>
      </c>
      <c r="O155" s="30">
        <f>IFERROR(VLOOKUP($B155,'Analisi IN FAM'!#REF!,O$2,FALSE),0)</f>
        <v>0</v>
      </c>
      <c r="P155" s="30">
        <f>IFERROR(VLOOKUP($B155,'Analisi IN FAM'!#REF!,P$2,FALSE),0)</f>
        <v>0</v>
      </c>
      <c r="Q155" s="30">
        <f>IFERROR(VLOOKUP($B155,'Analisi IN FAM'!#REF!,Q$2,FALSE),0)</f>
        <v>0</v>
      </c>
      <c r="R155" s="30">
        <f>IFERROR(VLOOKUP($B155,'Analisi IN FAM'!#REF!,R$2,FALSE),0)</f>
        <v>0</v>
      </c>
      <c r="S155" s="30">
        <f>IFERROR(VLOOKUP($B155,'Analisi IN FAM'!#REF!,S$2,FALSE),0)</f>
        <v>0</v>
      </c>
      <c r="T155" s="30">
        <f>IFERROR(VLOOKUP($B155,'Analisi IN FAM'!#REF!,T$2,FALSE),0)</f>
        <v>0</v>
      </c>
      <c r="U155" s="30">
        <f>IFERROR(VLOOKUP($B155,'Analisi IN FAM'!#REF!,U$2,FALSE),0)</f>
        <v>0</v>
      </c>
      <c r="V155" s="30">
        <f>IFERROR(VLOOKUP($B155,'Analisi IN FAM'!#REF!,V$2,FALSE),0)</f>
        <v>0</v>
      </c>
      <c r="W155" s="1">
        <f t="shared" si="140"/>
        <v>0</v>
      </c>
      <c r="X155" s="1">
        <f t="shared" si="141"/>
        <v>0</v>
      </c>
      <c r="Y155" s="1">
        <f t="shared" si="142"/>
        <v>0</v>
      </c>
      <c r="Z155" s="1">
        <f t="shared" si="143"/>
        <v>0</v>
      </c>
      <c r="AA155" s="1">
        <f t="shared" si="144"/>
        <v>0</v>
      </c>
      <c r="AB155" s="1">
        <f t="shared" si="145"/>
        <v>0</v>
      </c>
      <c r="AC155" s="1">
        <f t="shared" si="146"/>
        <v>0</v>
      </c>
      <c r="AD155" s="1">
        <f t="shared" si="147"/>
        <v>0</v>
      </c>
      <c r="AE155" s="1">
        <f t="shared" si="148"/>
        <v>0</v>
      </c>
      <c r="AF155" s="1">
        <f t="shared" si="149"/>
        <v>0</v>
      </c>
      <c r="AG155" s="1">
        <f t="shared" si="150"/>
        <v>0</v>
      </c>
      <c r="AH155" s="1">
        <f t="shared" si="151"/>
        <v>0</v>
      </c>
      <c r="AI155" s="1">
        <f t="shared" si="152"/>
        <v>0</v>
      </c>
    </row>
    <row r="156" spans="1:35" ht="15" thickBot="1" x14ac:dyDescent="0.35">
      <c r="A156">
        <v>28</v>
      </c>
      <c r="B156">
        <v>41</v>
      </c>
      <c r="C156" t="s">
        <v>12</v>
      </c>
      <c r="D156" s="9">
        <v>23.401101552867036</v>
      </c>
      <c r="E156" s="123">
        <v>24.330847114541871</v>
      </c>
      <c r="F156" s="1">
        <f>IFERROR(-VLOOKUP(B156,Foglio1!A:B,2,FALSE),0)</f>
        <v>5173973</v>
      </c>
      <c r="G156" s="1">
        <f>IFERROR(VLOOKUP(A156,'Pivot per cartellino'!D:E,2,FALSE),0)</f>
        <v>5013209.2</v>
      </c>
      <c r="H156" s="1">
        <f t="shared" si="139"/>
        <v>1219756.2659841476</v>
      </c>
      <c r="I156" s="1">
        <v>1219756.2659841478</v>
      </c>
      <c r="J156" s="30">
        <f>IFERROR(VLOOKUP($B156,'Analisi IN FAM'!#REF!,J$2,FALSE),0)</f>
        <v>0</v>
      </c>
      <c r="K156" s="30">
        <f>IFERROR(VLOOKUP($B156,'Analisi IN FAM'!#REF!,K$2,FALSE),0)</f>
        <v>0</v>
      </c>
      <c r="L156" s="30">
        <f>IFERROR(VLOOKUP($B156,'Analisi IN FAM'!#REF!,L$2,FALSE),0)</f>
        <v>0</v>
      </c>
      <c r="M156" s="30">
        <f>IFERROR(VLOOKUP($B156,'Analisi IN FAM'!#REF!,M$2,FALSE),0)</f>
        <v>0</v>
      </c>
      <c r="N156" s="30">
        <f>IFERROR(VLOOKUP($B156,'Analisi IN FAM'!#REF!,N$2,FALSE),0)</f>
        <v>0</v>
      </c>
      <c r="O156" s="30">
        <f>IFERROR(VLOOKUP($B156,'Analisi IN FAM'!#REF!,O$2,FALSE),0)</f>
        <v>0</v>
      </c>
      <c r="P156" s="30">
        <f>IFERROR(VLOOKUP($B156,'Analisi IN FAM'!#REF!,P$2,FALSE),0)</f>
        <v>0</v>
      </c>
      <c r="Q156" s="30">
        <f>IFERROR(VLOOKUP($B156,'Analisi IN FAM'!#REF!,Q$2,FALSE),0)</f>
        <v>0</v>
      </c>
      <c r="R156" s="30">
        <f>IFERROR(VLOOKUP($B156,'Analisi IN FAM'!#REF!,R$2,FALSE),0)</f>
        <v>0</v>
      </c>
      <c r="S156" s="30">
        <f>IFERROR(VLOOKUP($B156,'Analisi IN FAM'!#REF!,S$2,FALSE),0)</f>
        <v>0</v>
      </c>
      <c r="T156" s="30">
        <f>IFERROR(VLOOKUP($B156,'Analisi IN FAM'!#REF!,T$2,FALSE),0)</f>
        <v>0</v>
      </c>
      <c r="U156" s="30">
        <f>IFERROR(VLOOKUP($B156,'Analisi IN FAM'!#REF!,U$2,FALSE),0)</f>
        <v>0</v>
      </c>
      <c r="V156" s="30">
        <f>IFERROR(VLOOKUP($B156,'Analisi IN FAM'!#REF!,V$2,FALSE),0)</f>
        <v>0</v>
      </c>
      <c r="W156" s="1">
        <f t="shared" si="140"/>
        <v>0</v>
      </c>
      <c r="X156" s="1">
        <f t="shared" si="141"/>
        <v>0</v>
      </c>
      <c r="Y156" s="1">
        <f t="shared" si="142"/>
        <v>0</v>
      </c>
      <c r="Z156" s="1">
        <f t="shared" si="143"/>
        <v>0</v>
      </c>
      <c r="AA156" s="1">
        <f t="shared" si="144"/>
        <v>0</v>
      </c>
      <c r="AB156" s="1">
        <f t="shared" si="145"/>
        <v>0</v>
      </c>
      <c r="AC156" s="1">
        <f t="shared" si="146"/>
        <v>0</v>
      </c>
      <c r="AD156" s="1">
        <f t="shared" si="147"/>
        <v>0</v>
      </c>
      <c r="AE156" s="1">
        <f t="shared" si="148"/>
        <v>0</v>
      </c>
      <c r="AF156" s="1">
        <f t="shared" si="149"/>
        <v>0</v>
      </c>
      <c r="AG156" s="1">
        <f t="shared" si="150"/>
        <v>0</v>
      </c>
      <c r="AH156" s="1">
        <f t="shared" si="151"/>
        <v>0</v>
      </c>
      <c r="AI156" s="1">
        <f t="shared" si="152"/>
        <v>0</v>
      </c>
    </row>
    <row r="157" spans="1:35" s="129" customFormat="1" ht="15" thickBot="1" x14ac:dyDescent="0.35">
      <c r="A157" s="129">
        <v>28</v>
      </c>
      <c r="C157" s="129" t="s">
        <v>14</v>
      </c>
      <c r="D157" s="130">
        <v>99.999999999999972</v>
      </c>
      <c r="E157" s="131">
        <v>103.97308459849371</v>
      </c>
      <c r="F157" s="132">
        <f>IFERROR(-VLOOKUP(B157,Foglio1!A:B,2,FALSE),0)</f>
        <v>0</v>
      </c>
      <c r="G157" s="132">
        <f>IFERROR(VLOOKUP(A157,'Pivot per cartellino'!D:E,2,FALSE),0)</f>
        <v>5013209.2</v>
      </c>
      <c r="H157" s="132"/>
      <c r="I157" s="132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2">
        <f>SUM(W145:W156)</f>
        <v>0</v>
      </c>
      <c r="X157" s="132">
        <f t="shared" ref="X157" si="165">SUM(X145:X156)</f>
        <v>0</v>
      </c>
      <c r="Y157" s="132">
        <f t="shared" ref="Y157" si="166">SUM(Y145:Y156)</f>
        <v>0</v>
      </c>
      <c r="Z157" s="132">
        <f t="shared" ref="Z157" si="167">SUM(Z145:Z156)</f>
        <v>0</v>
      </c>
      <c r="AA157" s="132">
        <f t="shared" ref="AA157" si="168">SUM(AA145:AA156)</f>
        <v>0</v>
      </c>
      <c r="AB157" s="132">
        <f t="shared" ref="AB157" si="169">SUM(AB145:AB156)</f>
        <v>0</v>
      </c>
      <c r="AC157" s="132">
        <f t="shared" ref="AC157" si="170">SUM(AC145:AC156)</f>
        <v>0</v>
      </c>
      <c r="AD157" s="132">
        <f t="shared" ref="AD157" si="171">SUM(AD145:AD156)</f>
        <v>0</v>
      </c>
      <c r="AE157" s="132">
        <f t="shared" ref="AE157" si="172">SUM(AE145:AE156)</f>
        <v>0</v>
      </c>
      <c r="AF157" s="132">
        <f t="shared" ref="AF157" si="173">SUM(AF145:AF156)</f>
        <v>0</v>
      </c>
      <c r="AG157" s="132">
        <f t="shared" ref="AG157" si="174">SUM(AG145:AG156)</f>
        <v>0</v>
      </c>
      <c r="AH157" s="132">
        <f t="shared" ref="AH157" si="175">SUM(AH145:AH156)</f>
        <v>0</v>
      </c>
      <c r="AI157" s="132">
        <f t="shared" ref="AI157" si="176">SUM(AI145:AI156)</f>
        <v>0</v>
      </c>
    </row>
    <row r="158" spans="1:35" x14ac:dyDescent="0.3">
      <c r="A158">
        <v>30</v>
      </c>
      <c r="B158">
        <v>3</v>
      </c>
      <c r="C158" t="s">
        <v>16</v>
      </c>
      <c r="D158" s="9">
        <v>0</v>
      </c>
      <c r="E158" s="123">
        <v>0</v>
      </c>
      <c r="F158" s="1">
        <f>IFERROR(-VLOOKUP(B158,Foglio1!A:B,2,FALSE),0)</f>
        <v>3147927.8739999994</v>
      </c>
      <c r="G158" s="1">
        <f>IFERROR(VLOOKUP(A158,'Pivot per cartellino'!D:E,2,FALSE),0)</f>
        <v>0</v>
      </c>
      <c r="H158" s="1">
        <f t="shared" si="139"/>
        <v>0</v>
      </c>
      <c r="I158" s="1">
        <v>0</v>
      </c>
      <c r="J158" s="30">
        <f>IFERROR(VLOOKUP($B158,'Analisi IN FAM'!#REF!,J$2,FALSE),0)</f>
        <v>0</v>
      </c>
      <c r="K158" s="30">
        <f>IFERROR(VLOOKUP($B158,'Analisi IN FAM'!#REF!,K$2,FALSE),0)</f>
        <v>0</v>
      </c>
      <c r="L158" s="30">
        <f>IFERROR(VLOOKUP($B158,'Analisi IN FAM'!#REF!,L$2,FALSE),0)</f>
        <v>0</v>
      </c>
      <c r="M158" s="30">
        <f>IFERROR(VLOOKUP($B158,'Analisi IN FAM'!#REF!,M$2,FALSE),0)</f>
        <v>0</v>
      </c>
      <c r="N158" s="30">
        <f>IFERROR(VLOOKUP($B158,'Analisi IN FAM'!#REF!,N$2,FALSE),0)</f>
        <v>0</v>
      </c>
      <c r="O158" s="30">
        <f>IFERROR(VLOOKUP($B158,'Analisi IN FAM'!#REF!,O$2,FALSE),0)</f>
        <v>0</v>
      </c>
      <c r="P158" s="30">
        <f>IFERROR(VLOOKUP($B158,'Analisi IN FAM'!#REF!,P$2,FALSE),0)</f>
        <v>0</v>
      </c>
      <c r="Q158" s="30">
        <f>IFERROR(VLOOKUP($B158,'Analisi IN FAM'!#REF!,Q$2,FALSE),0)</f>
        <v>0</v>
      </c>
      <c r="R158" s="30">
        <f>IFERROR(VLOOKUP($B158,'Analisi IN FAM'!#REF!,R$2,FALSE),0)</f>
        <v>0</v>
      </c>
      <c r="S158" s="30">
        <f>IFERROR(VLOOKUP($B158,'Analisi IN FAM'!#REF!,S$2,FALSE),0)</f>
        <v>0</v>
      </c>
      <c r="T158" s="30">
        <f>IFERROR(VLOOKUP($B158,'Analisi IN FAM'!#REF!,T$2,FALSE),0)</f>
        <v>0</v>
      </c>
      <c r="U158" s="30">
        <f>IFERROR(VLOOKUP($B158,'Analisi IN FAM'!#REF!,U$2,FALSE),0)</f>
        <v>0</v>
      </c>
      <c r="V158" s="30">
        <f>IFERROR(VLOOKUP($B158,'Analisi IN FAM'!#REF!,V$2,FALSE),0)</f>
        <v>0</v>
      </c>
      <c r="W158" s="1">
        <f t="shared" si="140"/>
        <v>0</v>
      </c>
      <c r="X158" s="1">
        <f t="shared" si="141"/>
        <v>0</v>
      </c>
      <c r="Y158" s="1">
        <f t="shared" si="142"/>
        <v>0</v>
      </c>
      <c r="Z158" s="1">
        <f t="shared" si="143"/>
        <v>0</v>
      </c>
      <c r="AA158" s="1">
        <f t="shared" si="144"/>
        <v>0</v>
      </c>
      <c r="AB158" s="1">
        <f t="shared" si="145"/>
        <v>0</v>
      </c>
      <c r="AC158" s="1">
        <f t="shared" si="146"/>
        <v>0</v>
      </c>
      <c r="AD158" s="1">
        <f t="shared" si="147"/>
        <v>0</v>
      </c>
      <c r="AE158" s="1">
        <f t="shared" si="148"/>
        <v>0</v>
      </c>
      <c r="AF158" s="1">
        <f t="shared" si="149"/>
        <v>0</v>
      </c>
      <c r="AG158" s="1">
        <f t="shared" si="150"/>
        <v>0</v>
      </c>
      <c r="AH158" s="1">
        <f t="shared" si="151"/>
        <v>0</v>
      </c>
      <c r="AI158" s="1">
        <f t="shared" si="152"/>
        <v>0</v>
      </c>
    </row>
    <row r="159" spans="1:35" x14ac:dyDescent="0.3">
      <c r="A159">
        <v>30</v>
      </c>
      <c r="B159">
        <v>13</v>
      </c>
      <c r="C159" t="s">
        <v>17</v>
      </c>
      <c r="D159" s="9">
        <v>0</v>
      </c>
      <c r="E159" s="123">
        <v>0</v>
      </c>
      <c r="F159" s="1">
        <f>IFERROR(-VLOOKUP(B159,Foglio1!A:B,2,FALSE),0)</f>
        <v>2394889</v>
      </c>
      <c r="G159" s="1">
        <f>IFERROR(VLOOKUP(A159,'Pivot per cartellino'!D:E,2,FALSE),0)</f>
        <v>0</v>
      </c>
      <c r="H159" s="1">
        <f t="shared" si="139"/>
        <v>0</v>
      </c>
      <c r="I159" s="1">
        <v>0</v>
      </c>
      <c r="J159" s="30">
        <f>IFERROR(VLOOKUP($B159,'Analisi IN FAM'!#REF!,J$2,FALSE),0)</f>
        <v>0</v>
      </c>
      <c r="K159" s="30">
        <f>IFERROR(VLOOKUP($B159,'Analisi IN FAM'!#REF!,K$2,FALSE),0)</f>
        <v>0</v>
      </c>
      <c r="L159" s="30">
        <f>IFERROR(VLOOKUP($B159,'Analisi IN FAM'!#REF!,L$2,FALSE),0)</f>
        <v>0</v>
      </c>
      <c r="M159" s="30">
        <f>IFERROR(VLOOKUP($B159,'Analisi IN FAM'!#REF!,M$2,FALSE),0)</f>
        <v>0</v>
      </c>
      <c r="N159" s="30">
        <f>IFERROR(VLOOKUP($B159,'Analisi IN FAM'!#REF!,N$2,FALSE),0)</f>
        <v>0</v>
      </c>
      <c r="O159" s="30">
        <f>IFERROR(VLOOKUP($B159,'Analisi IN FAM'!#REF!,O$2,FALSE),0)</f>
        <v>0</v>
      </c>
      <c r="P159" s="30">
        <f>IFERROR(VLOOKUP($B159,'Analisi IN FAM'!#REF!,P$2,FALSE),0)</f>
        <v>0</v>
      </c>
      <c r="Q159" s="30">
        <f>IFERROR(VLOOKUP($B159,'Analisi IN FAM'!#REF!,Q$2,FALSE),0)</f>
        <v>0</v>
      </c>
      <c r="R159" s="30">
        <f>IFERROR(VLOOKUP($B159,'Analisi IN FAM'!#REF!,R$2,FALSE),0)</f>
        <v>0</v>
      </c>
      <c r="S159" s="30">
        <f>IFERROR(VLOOKUP($B159,'Analisi IN FAM'!#REF!,S$2,FALSE),0)</f>
        <v>0</v>
      </c>
      <c r="T159" s="30">
        <f>IFERROR(VLOOKUP($B159,'Analisi IN FAM'!#REF!,T$2,FALSE),0)</f>
        <v>0</v>
      </c>
      <c r="U159" s="30">
        <f>IFERROR(VLOOKUP($B159,'Analisi IN FAM'!#REF!,U$2,FALSE),0)</f>
        <v>0</v>
      </c>
      <c r="V159" s="30">
        <f>IFERROR(VLOOKUP($B159,'Analisi IN FAM'!#REF!,V$2,FALSE),0)</f>
        <v>0</v>
      </c>
      <c r="W159" s="1">
        <f t="shared" si="140"/>
        <v>0</v>
      </c>
      <c r="X159" s="1">
        <f t="shared" si="141"/>
        <v>0</v>
      </c>
      <c r="Y159" s="1">
        <f t="shared" si="142"/>
        <v>0</v>
      </c>
      <c r="Z159" s="1">
        <f t="shared" si="143"/>
        <v>0</v>
      </c>
      <c r="AA159" s="1">
        <f t="shared" si="144"/>
        <v>0</v>
      </c>
      <c r="AB159" s="1">
        <f t="shared" si="145"/>
        <v>0</v>
      </c>
      <c r="AC159" s="1">
        <f t="shared" si="146"/>
        <v>0</v>
      </c>
      <c r="AD159" s="1">
        <f t="shared" si="147"/>
        <v>0</v>
      </c>
      <c r="AE159" s="1">
        <f t="shared" si="148"/>
        <v>0</v>
      </c>
      <c r="AF159" s="1">
        <f t="shared" si="149"/>
        <v>0</v>
      </c>
      <c r="AG159" s="1">
        <f t="shared" si="150"/>
        <v>0</v>
      </c>
      <c r="AH159" s="1">
        <f t="shared" si="151"/>
        <v>0</v>
      </c>
      <c r="AI159" s="1">
        <f t="shared" si="152"/>
        <v>0</v>
      </c>
    </row>
    <row r="160" spans="1:35" x14ac:dyDescent="0.3">
      <c r="A160">
        <v>30</v>
      </c>
      <c r="B160">
        <v>14</v>
      </c>
      <c r="C160" t="s">
        <v>19</v>
      </c>
      <c r="D160" s="9">
        <v>0</v>
      </c>
      <c r="E160" s="123">
        <v>0</v>
      </c>
      <c r="F160" s="1">
        <f>IFERROR(-VLOOKUP(B160,Foglio1!A:B,2,FALSE),0)</f>
        <v>1419232.3000000005</v>
      </c>
      <c r="G160" s="1">
        <f>IFERROR(VLOOKUP(A160,'Pivot per cartellino'!D:E,2,FALSE),0)</f>
        <v>0</v>
      </c>
      <c r="H160" s="1">
        <f t="shared" si="139"/>
        <v>0</v>
      </c>
      <c r="I160" s="1">
        <v>0</v>
      </c>
      <c r="J160" s="30">
        <f>IFERROR(VLOOKUP($B160,'Analisi IN FAM'!#REF!,J$2,FALSE),0)</f>
        <v>0</v>
      </c>
      <c r="K160" s="30">
        <f>IFERROR(VLOOKUP($B160,'Analisi IN FAM'!#REF!,K$2,FALSE),0)</f>
        <v>0</v>
      </c>
      <c r="L160" s="30">
        <f>IFERROR(VLOOKUP($B160,'Analisi IN FAM'!#REF!,L$2,FALSE),0)</f>
        <v>0</v>
      </c>
      <c r="M160" s="30">
        <f>IFERROR(VLOOKUP($B160,'Analisi IN FAM'!#REF!,M$2,FALSE),0)</f>
        <v>0</v>
      </c>
      <c r="N160" s="30">
        <f>IFERROR(VLOOKUP($B160,'Analisi IN FAM'!#REF!,N$2,FALSE),0)</f>
        <v>0</v>
      </c>
      <c r="O160" s="30">
        <f>IFERROR(VLOOKUP($B160,'Analisi IN FAM'!#REF!,O$2,FALSE),0)</f>
        <v>0</v>
      </c>
      <c r="P160" s="30">
        <f>IFERROR(VLOOKUP($B160,'Analisi IN FAM'!#REF!,P$2,FALSE),0)</f>
        <v>0</v>
      </c>
      <c r="Q160" s="30">
        <f>IFERROR(VLOOKUP($B160,'Analisi IN FAM'!#REF!,Q$2,FALSE),0)</f>
        <v>0</v>
      </c>
      <c r="R160" s="30">
        <f>IFERROR(VLOOKUP($B160,'Analisi IN FAM'!#REF!,R$2,FALSE),0)</f>
        <v>0</v>
      </c>
      <c r="S160" s="30">
        <f>IFERROR(VLOOKUP($B160,'Analisi IN FAM'!#REF!,S$2,FALSE),0)</f>
        <v>0</v>
      </c>
      <c r="T160" s="30">
        <f>IFERROR(VLOOKUP($B160,'Analisi IN FAM'!#REF!,T$2,FALSE),0)</f>
        <v>0</v>
      </c>
      <c r="U160" s="30">
        <f>IFERROR(VLOOKUP($B160,'Analisi IN FAM'!#REF!,U$2,FALSE),0)</f>
        <v>0</v>
      </c>
      <c r="V160" s="30">
        <f>IFERROR(VLOOKUP($B160,'Analisi IN FAM'!#REF!,V$2,FALSE),0)</f>
        <v>0</v>
      </c>
      <c r="W160" s="1">
        <f t="shared" si="140"/>
        <v>0</v>
      </c>
      <c r="X160" s="1">
        <f t="shared" si="141"/>
        <v>0</v>
      </c>
      <c r="Y160" s="1">
        <f t="shared" si="142"/>
        <v>0</v>
      </c>
      <c r="Z160" s="1">
        <f t="shared" si="143"/>
        <v>0</v>
      </c>
      <c r="AA160" s="1">
        <f t="shared" si="144"/>
        <v>0</v>
      </c>
      <c r="AB160" s="1">
        <f t="shared" si="145"/>
        <v>0</v>
      </c>
      <c r="AC160" s="1">
        <f t="shared" si="146"/>
        <v>0</v>
      </c>
      <c r="AD160" s="1">
        <f t="shared" si="147"/>
        <v>0</v>
      </c>
      <c r="AE160" s="1">
        <f t="shared" si="148"/>
        <v>0</v>
      </c>
      <c r="AF160" s="1">
        <f t="shared" si="149"/>
        <v>0</v>
      </c>
      <c r="AG160" s="1">
        <f t="shared" si="150"/>
        <v>0</v>
      </c>
      <c r="AH160" s="1">
        <f t="shared" si="151"/>
        <v>0</v>
      </c>
      <c r="AI160" s="1">
        <f t="shared" si="152"/>
        <v>0</v>
      </c>
    </row>
    <row r="161" spans="1:35" x14ac:dyDescent="0.3">
      <c r="A161">
        <v>30</v>
      </c>
      <c r="B161">
        <v>11</v>
      </c>
      <c r="C161" t="s">
        <v>25</v>
      </c>
      <c r="D161" s="9">
        <v>0</v>
      </c>
      <c r="E161" s="123">
        <v>0</v>
      </c>
      <c r="F161" s="1">
        <f>IFERROR(-VLOOKUP(B161,Foglio1!A:B,2,FALSE),0)</f>
        <v>336220</v>
      </c>
      <c r="G161" s="1">
        <f>IFERROR(VLOOKUP(A161,'Pivot per cartellino'!D:E,2,FALSE),0)</f>
        <v>0</v>
      </c>
      <c r="H161" s="1">
        <f t="shared" si="139"/>
        <v>0</v>
      </c>
      <c r="I161" s="1">
        <v>0</v>
      </c>
      <c r="J161" s="30">
        <f>IFERROR(VLOOKUP($B161,'Analisi IN FAM'!#REF!,J$2,FALSE),0)</f>
        <v>0</v>
      </c>
      <c r="K161" s="30">
        <f>IFERROR(VLOOKUP($B161,'Analisi IN FAM'!#REF!,K$2,FALSE),0)</f>
        <v>0</v>
      </c>
      <c r="L161" s="30">
        <f>IFERROR(VLOOKUP($B161,'Analisi IN FAM'!#REF!,L$2,FALSE),0)</f>
        <v>0</v>
      </c>
      <c r="M161" s="30">
        <f>IFERROR(VLOOKUP($B161,'Analisi IN FAM'!#REF!,M$2,FALSE),0)</f>
        <v>0</v>
      </c>
      <c r="N161" s="30">
        <f>IFERROR(VLOOKUP($B161,'Analisi IN FAM'!#REF!,N$2,FALSE),0)</f>
        <v>0</v>
      </c>
      <c r="O161" s="30">
        <f>IFERROR(VLOOKUP($B161,'Analisi IN FAM'!#REF!,O$2,FALSE),0)</f>
        <v>0</v>
      </c>
      <c r="P161" s="30">
        <f>IFERROR(VLOOKUP($B161,'Analisi IN FAM'!#REF!,P$2,FALSE),0)</f>
        <v>0</v>
      </c>
      <c r="Q161" s="30">
        <f>IFERROR(VLOOKUP($B161,'Analisi IN FAM'!#REF!,Q$2,FALSE),0)</f>
        <v>0</v>
      </c>
      <c r="R161" s="30">
        <f>IFERROR(VLOOKUP($B161,'Analisi IN FAM'!#REF!,R$2,FALSE),0)</f>
        <v>0</v>
      </c>
      <c r="S161" s="30">
        <f>IFERROR(VLOOKUP($B161,'Analisi IN FAM'!#REF!,S$2,FALSE),0)</f>
        <v>0</v>
      </c>
      <c r="T161" s="30">
        <f>IFERROR(VLOOKUP($B161,'Analisi IN FAM'!#REF!,T$2,FALSE),0)</f>
        <v>0</v>
      </c>
      <c r="U161" s="30">
        <f>IFERROR(VLOOKUP($B161,'Analisi IN FAM'!#REF!,U$2,FALSE),0)</f>
        <v>0</v>
      </c>
      <c r="V161" s="30">
        <f>IFERROR(VLOOKUP($B161,'Analisi IN FAM'!#REF!,V$2,FALSE),0)</f>
        <v>0</v>
      </c>
      <c r="W161" s="1">
        <f t="shared" si="140"/>
        <v>0</v>
      </c>
      <c r="X161" s="1">
        <f t="shared" si="141"/>
        <v>0</v>
      </c>
      <c r="Y161" s="1">
        <f t="shared" si="142"/>
        <v>0</v>
      </c>
      <c r="Z161" s="1">
        <f t="shared" si="143"/>
        <v>0</v>
      </c>
      <c r="AA161" s="1">
        <f t="shared" si="144"/>
        <v>0</v>
      </c>
      <c r="AB161" s="1">
        <f t="shared" si="145"/>
        <v>0</v>
      </c>
      <c r="AC161" s="1">
        <f t="shared" si="146"/>
        <v>0</v>
      </c>
      <c r="AD161" s="1">
        <f t="shared" si="147"/>
        <v>0</v>
      </c>
      <c r="AE161" s="1">
        <f t="shared" si="148"/>
        <v>0</v>
      </c>
      <c r="AF161" s="1">
        <f t="shared" si="149"/>
        <v>0</v>
      </c>
      <c r="AG161" s="1">
        <f t="shared" si="150"/>
        <v>0</v>
      </c>
      <c r="AH161" s="1">
        <f t="shared" si="151"/>
        <v>0</v>
      </c>
      <c r="AI161" s="1">
        <f t="shared" si="152"/>
        <v>0</v>
      </c>
    </row>
    <row r="162" spans="1:35" x14ac:dyDescent="0.3">
      <c r="A162">
        <v>30</v>
      </c>
      <c r="B162">
        <v>41</v>
      </c>
      <c r="C162" t="s">
        <v>12</v>
      </c>
      <c r="D162" s="9">
        <v>0</v>
      </c>
      <c r="E162" s="123">
        <v>0</v>
      </c>
      <c r="F162" s="1">
        <f>IFERROR(-VLOOKUP(B162,Foglio1!A:B,2,FALSE),0)</f>
        <v>5173973</v>
      </c>
      <c r="G162" s="1">
        <f>IFERROR(VLOOKUP(A162,'Pivot per cartellino'!D:E,2,FALSE),0)</f>
        <v>0</v>
      </c>
      <c r="H162" s="1">
        <f t="shared" si="139"/>
        <v>0</v>
      </c>
      <c r="I162" s="1">
        <v>0</v>
      </c>
      <c r="J162" s="30">
        <f>IFERROR(VLOOKUP($B162,'Analisi IN FAM'!#REF!,J$2,FALSE),0)</f>
        <v>0</v>
      </c>
      <c r="K162" s="30">
        <f>IFERROR(VLOOKUP($B162,'Analisi IN FAM'!#REF!,K$2,FALSE),0)</f>
        <v>0</v>
      </c>
      <c r="L162" s="30">
        <f>IFERROR(VLOOKUP($B162,'Analisi IN FAM'!#REF!,L$2,FALSE),0)</f>
        <v>0</v>
      </c>
      <c r="M162" s="30">
        <f>IFERROR(VLOOKUP($B162,'Analisi IN FAM'!#REF!,M$2,FALSE),0)</f>
        <v>0</v>
      </c>
      <c r="N162" s="30">
        <f>IFERROR(VLOOKUP($B162,'Analisi IN FAM'!#REF!,N$2,FALSE),0)</f>
        <v>0</v>
      </c>
      <c r="O162" s="30">
        <f>IFERROR(VLOOKUP($B162,'Analisi IN FAM'!#REF!,O$2,FALSE),0)</f>
        <v>0</v>
      </c>
      <c r="P162" s="30">
        <f>IFERROR(VLOOKUP($B162,'Analisi IN FAM'!#REF!,P$2,FALSE),0)</f>
        <v>0</v>
      </c>
      <c r="Q162" s="30">
        <f>IFERROR(VLOOKUP($B162,'Analisi IN FAM'!#REF!,Q$2,FALSE),0)</f>
        <v>0</v>
      </c>
      <c r="R162" s="30">
        <f>IFERROR(VLOOKUP($B162,'Analisi IN FAM'!#REF!,R$2,FALSE),0)</f>
        <v>0</v>
      </c>
      <c r="S162" s="30">
        <f>IFERROR(VLOOKUP($B162,'Analisi IN FAM'!#REF!,S$2,FALSE),0)</f>
        <v>0</v>
      </c>
      <c r="T162" s="30">
        <f>IFERROR(VLOOKUP($B162,'Analisi IN FAM'!#REF!,T$2,FALSE),0)</f>
        <v>0</v>
      </c>
      <c r="U162" s="30">
        <f>IFERROR(VLOOKUP($B162,'Analisi IN FAM'!#REF!,U$2,FALSE),0)</f>
        <v>0</v>
      </c>
      <c r="V162" s="30">
        <f>IFERROR(VLOOKUP($B162,'Analisi IN FAM'!#REF!,V$2,FALSE),0)</f>
        <v>0</v>
      </c>
      <c r="W162" s="1">
        <f t="shared" si="140"/>
        <v>0</v>
      </c>
      <c r="X162" s="1">
        <f t="shared" si="141"/>
        <v>0</v>
      </c>
      <c r="Y162" s="1">
        <f t="shared" si="142"/>
        <v>0</v>
      </c>
      <c r="Z162" s="1">
        <f t="shared" si="143"/>
        <v>0</v>
      </c>
      <c r="AA162" s="1">
        <f t="shared" si="144"/>
        <v>0</v>
      </c>
      <c r="AB162" s="1">
        <f t="shared" si="145"/>
        <v>0</v>
      </c>
      <c r="AC162" s="1">
        <f t="shared" si="146"/>
        <v>0</v>
      </c>
      <c r="AD162" s="1">
        <f t="shared" si="147"/>
        <v>0</v>
      </c>
      <c r="AE162" s="1">
        <f t="shared" si="148"/>
        <v>0</v>
      </c>
      <c r="AF162" s="1">
        <f t="shared" si="149"/>
        <v>0</v>
      </c>
      <c r="AG162" s="1">
        <f t="shared" si="150"/>
        <v>0</v>
      </c>
      <c r="AH162" s="1">
        <f t="shared" si="151"/>
        <v>0</v>
      </c>
      <c r="AI162" s="1">
        <f t="shared" si="152"/>
        <v>0</v>
      </c>
    </row>
    <row r="163" spans="1:35" x14ac:dyDescent="0.3">
      <c r="A163">
        <v>30</v>
      </c>
      <c r="B163">
        <v>62</v>
      </c>
      <c r="C163" t="s">
        <v>31</v>
      </c>
      <c r="D163" s="9">
        <v>0</v>
      </c>
      <c r="E163" s="123">
        <v>0</v>
      </c>
      <c r="F163" s="1">
        <f>IFERROR(-VLOOKUP(B163,Foglio1!A:B,2,FALSE),0)</f>
        <v>213</v>
      </c>
      <c r="G163" s="1">
        <f>IFERROR(VLOOKUP(A163,'Pivot per cartellino'!D:E,2,FALSE),0)</f>
        <v>0</v>
      </c>
      <c r="H163" s="1">
        <f t="shared" si="139"/>
        <v>0</v>
      </c>
      <c r="I163" s="1">
        <v>0</v>
      </c>
      <c r="J163" s="30">
        <f>IFERROR(VLOOKUP($B163,'Analisi IN FAM'!#REF!,J$2,FALSE),0)</f>
        <v>0</v>
      </c>
      <c r="K163" s="30">
        <f>IFERROR(VLOOKUP($B163,'Analisi IN FAM'!#REF!,K$2,FALSE),0)</f>
        <v>0</v>
      </c>
      <c r="L163" s="30">
        <f>IFERROR(VLOOKUP($B163,'Analisi IN FAM'!#REF!,L$2,FALSE),0)</f>
        <v>0</v>
      </c>
      <c r="M163" s="30">
        <f>IFERROR(VLOOKUP($B163,'Analisi IN FAM'!#REF!,M$2,FALSE),0)</f>
        <v>0</v>
      </c>
      <c r="N163" s="30">
        <f>IFERROR(VLOOKUP($B163,'Analisi IN FAM'!#REF!,N$2,FALSE),0)</f>
        <v>0</v>
      </c>
      <c r="O163" s="30">
        <f>IFERROR(VLOOKUP($B163,'Analisi IN FAM'!#REF!,O$2,FALSE),0)</f>
        <v>0</v>
      </c>
      <c r="P163" s="30">
        <f>IFERROR(VLOOKUP($B163,'Analisi IN FAM'!#REF!,P$2,FALSE),0)</f>
        <v>0</v>
      </c>
      <c r="Q163" s="30">
        <f>IFERROR(VLOOKUP($B163,'Analisi IN FAM'!#REF!,Q$2,FALSE),0)</f>
        <v>0</v>
      </c>
      <c r="R163" s="30">
        <f>IFERROR(VLOOKUP($B163,'Analisi IN FAM'!#REF!,R$2,FALSE),0)</f>
        <v>0</v>
      </c>
      <c r="S163" s="30">
        <f>IFERROR(VLOOKUP($B163,'Analisi IN FAM'!#REF!,S$2,FALSE),0)</f>
        <v>0</v>
      </c>
      <c r="T163" s="30">
        <f>IFERROR(VLOOKUP($B163,'Analisi IN FAM'!#REF!,T$2,FALSE),0)</f>
        <v>0</v>
      </c>
      <c r="U163" s="30">
        <f>IFERROR(VLOOKUP($B163,'Analisi IN FAM'!#REF!,U$2,FALSE),0)</f>
        <v>0</v>
      </c>
      <c r="V163" s="30">
        <f>IFERROR(VLOOKUP($B163,'Analisi IN FAM'!#REF!,V$2,FALSE),0)</f>
        <v>0</v>
      </c>
      <c r="W163" s="1">
        <f t="shared" si="140"/>
        <v>0</v>
      </c>
      <c r="X163" s="1">
        <f t="shared" si="141"/>
        <v>0</v>
      </c>
      <c r="Y163" s="1">
        <f t="shared" si="142"/>
        <v>0</v>
      </c>
      <c r="Z163" s="1">
        <f t="shared" si="143"/>
        <v>0</v>
      </c>
      <c r="AA163" s="1">
        <f t="shared" si="144"/>
        <v>0</v>
      </c>
      <c r="AB163" s="1">
        <f t="shared" si="145"/>
        <v>0</v>
      </c>
      <c r="AC163" s="1">
        <f t="shared" si="146"/>
        <v>0</v>
      </c>
      <c r="AD163" s="1">
        <f t="shared" si="147"/>
        <v>0</v>
      </c>
      <c r="AE163" s="1">
        <f t="shared" si="148"/>
        <v>0</v>
      </c>
      <c r="AF163" s="1">
        <f t="shared" si="149"/>
        <v>0</v>
      </c>
      <c r="AG163" s="1">
        <f t="shared" si="150"/>
        <v>0</v>
      </c>
      <c r="AH163" s="1">
        <f t="shared" si="151"/>
        <v>0</v>
      </c>
      <c r="AI163" s="1">
        <f t="shared" si="152"/>
        <v>0</v>
      </c>
    </row>
    <row r="164" spans="1:35" x14ac:dyDescent="0.3">
      <c r="A164">
        <v>30</v>
      </c>
      <c r="B164">
        <v>64</v>
      </c>
      <c r="C164" t="s">
        <v>39</v>
      </c>
      <c r="D164" s="9">
        <v>0</v>
      </c>
      <c r="E164" s="123">
        <v>0</v>
      </c>
      <c r="F164" s="1">
        <f>IFERROR(-VLOOKUP(B164,Foglio1!A:B,2,FALSE),0)</f>
        <v>0</v>
      </c>
      <c r="G164" s="1">
        <f>IFERROR(VLOOKUP(A164,'Pivot per cartellino'!D:E,2,FALSE),0)</f>
        <v>0</v>
      </c>
      <c r="H164" s="1">
        <f t="shared" si="139"/>
        <v>0</v>
      </c>
      <c r="I164" s="1">
        <v>0</v>
      </c>
      <c r="J164" s="30">
        <f>IFERROR(VLOOKUP($B164,'Analisi IN FAM'!#REF!,J$2,FALSE),0)</f>
        <v>0</v>
      </c>
      <c r="K164" s="30">
        <f>IFERROR(VLOOKUP($B164,'Analisi IN FAM'!#REF!,K$2,FALSE),0)</f>
        <v>0</v>
      </c>
      <c r="L164" s="30">
        <f>IFERROR(VLOOKUP($B164,'Analisi IN FAM'!#REF!,L$2,FALSE),0)</f>
        <v>0</v>
      </c>
      <c r="M164" s="30">
        <f>IFERROR(VLOOKUP($B164,'Analisi IN FAM'!#REF!,M$2,FALSE),0)</f>
        <v>0</v>
      </c>
      <c r="N164" s="30">
        <f>IFERROR(VLOOKUP($B164,'Analisi IN FAM'!#REF!,N$2,FALSE),0)</f>
        <v>0</v>
      </c>
      <c r="O164" s="30">
        <f>IFERROR(VLOOKUP($B164,'Analisi IN FAM'!#REF!,O$2,FALSE),0)</f>
        <v>0</v>
      </c>
      <c r="P164" s="30">
        <f>IFERROR(VLOOKUP($B164,'Analisi IN FAM'!#REF!,P$2,FALSE),0)</f>
        <v>0</v>
      </c>
      <c r="Q164" s="30">
        <f>IFERROR(VLOOKUP($B164,'Analisi IN FAM'!#REF!,Q$2,FALSE),0)</f>
        <v>0</v>
      </c>
      <c r="R164" s="30">
        <f>IFERROR(VLOOKUP($B164,'Analisi IN FAM'!#REF!,R$2,FALSE),0)</f>
        <v>0</v>
      </c>
      <c r="S164" s="30">
        <f>IFERROR(VLOOKUP($B164,'Analisi IN FAM'!#REF!,S$2,FALSE),0)</f>
        <v>0</v>
      </c>
      <c r="T164" s="30">
        <f>IFERROR(VLOOKUP($B164,'Analisi IN FAM'!#REF!,T$2,FALSE),0)</f>
        <v>0</v>
      </c>
      <c r="U164" s="30">
        <f>IFERROR(VLOOKUP($B164,'Analisi IN FAM'!#REF!,U$2,FALSE),0)</f>
        <v>0</v>
      </c>
      <c r="V164" s="30">
        <f>IFERROR(VLOOKUP($B164,'Analisi IN FAM'!#REF!,V$2,FALSE),0)</f>
        <v>0</v>
      </c>
      <c r="W164" s="1">
        <f t="shared" si="140"/>
        <v>0</v>
      </c>
      <c r="X164" s="1">
        <f t="shared" si="141"/>
        <v>0</v>
      </c>
      <c r="Y164" s="1">
        <f t="shared" si="142"/>
        <v>0</v>
      </c>
      <c r="Z164" s="1">
        <f t="shared" si="143"/>
        <v>0</v>
      </c>
      <c r="AA164" s="1">
        <f t="shared" si="144"/>
        <v>0</v>
      </c>
      <c r="AB164" s="1">
        <f t="shared" si="145"/>
        <v>0</v>
      </c>
      <c r="AC164" s="1">
        <f t="shared" si="146"/>
        <v>0</v>
      </c>
      <c r="AD164" s="1">
        <f t="shared" si="147"/>
        <v>0</v>
      </c>
      <c r="AE164" s="1">
        <f t="shared" si="148"/>
        <v>0</v>
      </c>
      <c r="AF164" s="1">
        <f t="shared" si="149"/>
        <v>0</v>
      </c>
      <c r="AG164" s="1">
        <f t="shared" si="150"/>
        <v>0</v>
      </c>
      <c r="AH164" s="1">
        <f t="shared" si="151"/>
        <v>0</v>
      </c>
      <c r="AI164" s="1">
        <f t="shared" si="152"/>
        <v>0</v>
      </c>
    </row>
    <row r="165" spans="1:35" x14ac:dyDescent="0.3">
      <c r="A165">
        <v>30</v>
      </c>
      <c r="B165">
        <v>31</v>
      </c>
      <c r="C165" t="s">
        <v>8</v>
      </c>
      <c r="D165" s="9">
        <v>0</v>
      </c>
      <c r="E165" s="123">
        <v>0</v>
      </c>
      <c r="F165" s="1">
        <f>IFERROR(-VLOOKUP(B165,Foglio1!A:B,2,FALSE),0)</f>
        <v>11754277</v>
      </c>
      <c r="G165" s="1">
        <f>IFERROR(VLOOKUP(A165,'Pivot per cartellino'!D:E,2,FALSE),0)</f>
        <v>0</v>
      </c>
      <c r="H165" s="1">
        <f t="shared" si="139"/>
        <v>0</v>
      </c>
      <c r="I165" s="1">
        <v>0</v>
      </c>
      <c r="J165" s="30">
        <f>IFERROR(VLOOKUP($B165,'Analisi IN FAM'!#REF!,J$2,FALSE),0)</f>
        <v>0</v>
      </c>
      <c r="K165" s="30">
        <f>IFERROR(VLOOKUP($B165,'Analisi IN FAM'!#REF!,K$2,FALSE),0)</f>
        <v>0</v>
      </c>
      <c r="L165" s="30">
        <f>IFERROR(VLOOKUP($B165,'Analisi IN FAM'!#REF!,L$2,FALSE),0)</f>
        <v>0</v>
      </c>
      <c r="M165" s="30">
        <f>IFERROR(VLOOKUP($B165,'Analisi IN FAM'!#REF!,M$2,FALSE),0)</f>
        <v>0</v>
      </c>
      <c r="N165" s="30">
        <f>IFERROR(VLOOKUP($B165,'Analisi IN FAM'!#REF!,N$2,FALSE),0)</f>
        <v>0</v>
      </c>
      <c r="O165" s="30">
        <f>IFERROR(VLOOKUP($B165,'Analisi IN FAM'!#REF!,O$2,FALSE),0)</f>
        <v>0</v>
      </c>
      <c r="P165" s="30">
        <f>IFERROR(VLOOKUP($B165,'Analisi IN FAM'!#REF!,P$2,FALSE),0)</f>
        <v>0</v>
      </c>
      <c r="Q165" s="30">
        <f>IFERROR(VLOOKUP($B165,'Analisi IN FAM'!#REF!,Q$2,FALSE),0)</f>
        <v>0</v>
      </c>
      <c r="R165" s="30">
        <f>IFERROR(VLOOKUP($B165,'Analisi IN FAM'!#REF!,R$2,FALSE),0)</f>
        <v>0</v>
      </c>
      <c r="S165" s="30">
        <f>IFERROR(VLOOKUP($B165,'Analisi IN FAM'!#REF!,S$2,FALSE),0)</f>
        <v>0</v>
      </c>
      <c r="T165" s="30">
        <f>IFERROR(VLOOKUP($B165,'Analisi IN FAM'!#REF!,T$2,FALSE),0)</f>
        <v>0</v>
      </c>
      <c r="U165" s="30">
        <f>IFERROR(VLOOKUP($B165,'Analisi IN FAM'!#REF!,U$2,FALSE),0)</f>
        <v>0</v>
      </c>
      <c r="V165" s="30">
        <f>IFERROR(VLOOKUP($B165,'Analisi IN FAM'!#REF!,V$2,FALSE),0)</f>
        <v>0</v>
      </c>
      <c r="W165" s="1">
        <f t="shared" si="140"/>
        <v>0</v>
      </c>
      <c r="X165" s="1">
        <f t="shared" si="141"/>
        <v>0</v>
      </c>
      <c r="Y165" s="1">
        <f t="shared" si="142"/>
        <v>0</v>
      </c>
      <c r="Z165" s="1">
        <f t="shared" si="143"/>
        <v>0</v>
      </c>
      <c r="AA165" s="1">
        <f t="shared" si="144"/>
        <v>0</v>
      </c>
      <c r="AB165" s="1">
        <f t="shared" si="145"/>
        <v>0</v>
      </c>
      <c r="AC165" s="1">
        <f t="shared" si="146"/>
        <v>0</v>
      </c>
      <c r="AD165" s="1">
        <f t="shared" si="147"/>
        <v>0</v>
      </c>
      <c r="AE165" s="1">
        <f t="shared" si="148"/>
        <v>0</v>
      </c>
      <c r="AF165" s="1">
        <f t="shared" si="149"/>
        <v>0</v>
      </c>
      <c r="AG165" s="1">
        <f t="shared" si="150"/>
        <v>0</v>
      </c>
      <c r="AH165" s="1">
        <f t="shared" si="151"/>
        <v>0</v>
      </c>
      <c r="AI165" s="1">
        <f t="shared" si="152"/>
        <v>0</v>
      </c>
    </row>
    <row r="166" spans="1:35" x14ac:dyDescent="0.3">
      <c r="A166">
        <v>30</v>
      </c>
      <c r="B166">
        <v>99</v>
      </c>
      <c r="C166" t="s">
        <v>13</v>
      </c>
      <c r="D166" s="9">
        <v>0</v>
      </c>
      <c r="E166" s="123">
        <v>0</v>
      </c>
      <c r="F166" s="1">
        <f>IFERROR(-VLOOKUP(B166,Foglio1!A:B,2,FALSE),0)</f>
        <v>0</v>
      </c>
      <c r="G166" s="1">
        <f>IFERROR(VLOOKUP(A166,'Pivot per cartellino'!D:E,2,FALSE),0)</f>
        <v>0</v>
      </c>
      <c r="H166" s="1">
        <f t="shared" si="139"/>
        <v>0</v>
      </c>
      <c r="I166" s="1">
        <v>0</v>
      </c>
      <c r="J166" s="30">
        <f>IFERROR(VLOOKUP($B166,'Analisi IN FAM'!#REF!,J$2,FALSE),0)</f>
        <v>0</v>
      </c>
      <c r="K166" s="30">
        <f>IFERROR(VLOOKUP($B166,'Analisi IN FAM'!#REF!,K$2,FALSE),0)</f>
        <v>0</v>
      </c>
      <c r="L166" s="30">
        <f>IFERROR(VLOOKUP($B166,'Analisi IN FAM'!#REF!,L$2,FALSE),0)</f>
        <v>0</v>
      </c>
      <c r="M166" s="30">
        <f>IFERROR(VLOOKUP($B166,'Analisi IN FAM'!#REF!,M$2,FALSE),0)</f>
        <v>0</v>
      </c>
      <c r="N166" s="30">
        <f>IFERROR(VLOOKUP($B166,'Analisi IN FAM'!#REF!,N$2,FALSE),0)</f>
        <v>0</v>
      </c>
      <c r="O166" s="30">
        <f>IFERROR(VLOOKUP($B166,'Analisi IN FAM'!#REF!,O$2,FALSE),0)</f>
        <v>0</v>
      </c>
      <c r="P166" s="30">
        <f>IFERROR(VLOOKUP($B166,'Analisi IN FAM'!#REF!,P$2,FALSE),0)</f>
        <v>0</v>
      </c>
      <c r="Q166" s="30">
        <f>IFERROR(VLOOKUP($B166,'Analisi IN FAM'!#REF!,Q$2,FALSE),0)</f>
        <v>0</v>
      </c>
      <c r="R166" s="30">
        <f>IFERROR(VLOOKUP($B166,'Analisi IN FAM'!#REF!,R$2,FALSE),0)</f>
        <v>0</v>
      </c>
      <c r="S166" s="30">
        <f>IFERROR(VLOOKUP($B166,'Analisi IN FAM'!#REF!,S$2,FALSE),0)</f>
        <v>0</v>
      </c>
      <c r="T166" s="30">
        <f>IFERROR(VLOOKUP($B166,'Analisi IN FAM'!#REF!,T$2,FALSE),0)</f>
        <v>0</v>
      </c>
      <c r="U166" s="30">
        <f>IFERROR(VLOOKUP($B166,'Analisi IN FAM'!#REF!,U$2,FALSE),0)</f>
        <v>0</v>
      </c>
      <c r="V166" s="30">
        <f>IFERROR(VLOOKUP($B166,'Analisi IN FAM'!#REF!,V$2,FALSE),0)</f>
        <v>0</v>
      </c>
      <c r="W166" s="1">
        <f t="shared" si="140"/>
        <v>0</v>
      </c>
      <c r="X166" s="1">
        <f t="shared" si="141"/>
        <v>0</v>
      </c>
      <c r="Y166" s="1">
        <f t="shared" si="142"/>
        <v>0</v>
      </c>
      <c r="Z166" s="1">
        <f t="shared" si="143"/>
        <v>0</v>
      </c>
      <c r="AA166" s="1">
        <f t="shared" si="144"/>
        <v>0</v>
      </c>
      <c r="AB166" s="1">
        <f t="shared" si="145"/>
        <v>0</v>
      </c>
      <c r="AC166" s="1">
        <f t="shared" si="146"/>
        <v>0</v>
      </c>
      <c r="AD166" s="1">
        <f t="shared" si="147"/>
        <v>0</v>
      </c>
      <c r="AE166" s="1">
        <f t="shared" si="148"/>
        <v>0</v>
      </c>
      <c r="AF166" s="1">
        <f t="shared" si="149"/>
        <v>0</v>
      </c>
      <c r="AG166" s="1">
        <f t="shared" si="150"/>
        <v>0</v>
      </c>
      <c r="AH166" s="1">
        <f t="shared" si="151"/>
        <v>0</v>
      </c>
      <c r="AI166" s="1">
        <f t="shared" si="152"/>
        <v>0</v>
      </c>
    </row>
    <row r="167" spans="1:35" x14ac:dyDescent="0.3">
      <c r="A167">
        <v>30</v>
      </c>
      <c r="B167">
        <v>99</v>
      </c>
      <c r="C167" t="s">
        <v>13</v>
      </c>
      <c r="D167" s="9">
        <v>0</v>
      </c>
      <c r="E167" s="123">
        <v>0</v>
      </c>
      <c r="F167" s="1">
        <f>IFERROR(-VLOOKUP(B167,Foglio1!A:B,2,FALSE),0)</f>
        <v>0</v>
      </c>
      <c r="G167" s="1">
        <f>IFERROR(VLOOKUP(A167,'Pivot per cartellino'!D:E,2,FALSE),0)</f>
        <v>0</v>
      </c>
      <c r="H167" s="1">
        <f t="shared" si="139"/>
        <v>0</v>
      </c>
      <c r="I167" s="1">
        <v>0</v>
      </c>
      <c r="J167" s="30">
        <f>IFERROR(VLOOKUP($B167,'Analisi IN FAM'!#REF!,J$2,FALSE),0)</f>
        <v>0</v>
      </c>
      <c r="K167" s="30">
        <f>IFERROR(VLOOKUP($B167,'Analisi IN FAM'!#REF!,K$2,FALSE),0)</f>
        <v>0</v>
      </c>
      <c r="L167" s="30">
        <f>IFERROR(VLOOKUP($B167,'Analisi IN FAM'!#REF!,L$2,FALSE),0)</f>
        <v>0</v>
      </c>
      <c r="M167" s="30">
        <f>IFERROR(VLOOKUP($B167,'Analisi IN FAM'!#REF!,M$2,FALSE),0)</f>
        <v>0</v>
      </c>
      <c r="N167" s="30">
        <f>IFERROR(VLOOKUP($B167,'Analisi IN FAM'!#REF!,N$2,FALSE),0)</f>
        <v>0</v>
      </c>
      <c r="O167" s="30">
        <f>IFERROR(VLOOKUP($B167,'Analisi IN FAM'!#REF!,O$2,FALSE),0)</f>
        <v>0</v>
      </c>
      <c r="P167" s="30">
        <f>IFERROR(VLOOKUP($B167,'Analisi IN FAM'!#REF!,P$2,FALSE),0)</f>
        <v>0</v>
      </c>
      <c r="Q167" s="30">
        <f>IFERROR(VLOOKUP($B167,'Analisi IN FAM'!#REF!,Q$2,FALSE),0)</f>
        <v>0</v>
      </c>
      <c r="R167" s="30">
        <f>IFERROR(VLOOKUP($B167,'Analisi IN FAM'!#REF!,R$2,FALSE),0)</f>
        <v>0</v>
      </c>
      <c r="S167" s="30">
        <f>IFERROR(VLOOKUP($B167,'Analisi IN FAM'!#REF!,S$2,FALSE),0)</f>
        <v>0</v>
      </c>
      <c r="T167" s="30">
        <f>IFERROR(VLOOKUP($B167,'Analisi IN FAM'!#REF!,T$2,FALSE),0)</f>
        <v>0</v>
      </c>
      <c r="U167" s="30">
        <f>IFERROR(VLOOKUP($B167,'Analisi IN FAM'!#REF!,U$2,FALSE),0)</f>
        <v>0</v>
      </c>
      <c r="V167" s="30">
        <f>IFERROR(VLOOKUP($B167,'Analisi IN FAM'!#REF!,V$2,FALSE),0)</f>
        <v>0</v>
      </c>
      <c r="W167" s="1">
        <f t="shared" si="140"/>
        <v>0</v>
      </c>
      <c r="X167" s="1">
        <f t="shared" si="141"/>
        <v>0</v>
      </c>
      <c r="Y167" s="1">
        <f t="shared" si="142"/>
        <v>0</v>
      </c>
      <c r="Z167" s="1">
        <f t="shared" si="143"/>
        <v>0</v>
      </c>
      <c r="AA167" s="1">
        <f t="shared" si="144"/>
        <v>0</v>
      </c>
      <c r="AB167" s="1">
        <f t="shared" si="145"/>
        <v>0</v>
      </c>
      <c r="AC167" s="1">
        <f t="shared" si="146"/>
        <v>0</v>
      </c>
      <c r="AD167" s="1">
        <f t="shared" si="147"/>
        <v>0</v>
      </c>
      <c r="AE167" s="1">
        <f t="shared" si="148"/>
        <v>0</v>
      </c>
      <c r="AF167" s="1">
        <f t="shared" si="149"/>
        <v>0</v>
      </c>
      <c r="AG167" s="1">
        <f t="shared" si="150"/>
        <v>0</v>
      </c>
      <c r="AH167" s="1">
        <f t="shared" si="151"/>
        <v>0</v>
      </c>
      <c r="AI167" s="1">
        <f t="shared" si="152"/>
        <v>0</v>
      </c>
    </row>
    <row r="168" spans="1:35" x14ac:dyDescent="0.3">
      <c r="A168">
        <v>30</v>
      </c>
      <c r="B168">
        <v>99</v>
      </c>
      <c r="C168" t="s">
        <v>13</v>
      </c>
      <c r="D168" s="9">
        <v>0</v>
      </c>
      <c r="E168" s="123">
        <v>0</v>
      </c>
      <c r="F168" s="1">
        <f>IFERROR(-VLOOKUP(B168,Foglio1!A:B,2,FALSE),0)</f>
        <v>0</v>
      </c>
      <c r="G168" s="1">
        <f>IFERROR(VLOOKUP(A168,'Pivot per cartellino'!D:E,2,FALSE),0)</f>
        <v>0</v>
      </c>
      <c r="H168" s="1">
        <f t="shared" si="139"/>
        <v>0</v>
      </c>
      <c r="I168" s="1">
        <v>0</v>
      </c>
      <c r="J168" s="30">
        <f>IFERROR(VLOOKUP($B168,'Analisi IN FAM'!#REF!,J$2,FALSE),0)</f>
        <v>0</v>
      </c>
      <c r="K168" s="30">
        <f>IFERROR(VLOOKUP($B168,'Analisi IN FAM'!#REF!,K$2,FALSE),0)</f>
        <v>0</v>
      </c>
      <c r="L168" s="30">
        <f>IFERROR(VLOOKUP($B168,'Analisi IN FAM'!#REF!,L$2,FALSE),0)</f>
        <v>0</v>
      </c>
      <c r="M168" s="30">
        <f>IFERROR(VLOOKUP($B168,'Analisi IN FAM'!#REF!,M$2,FALSE),0)</f>
        <v>0</v>
      </c>
      <c r="N168" s="30">
        <f>IFERROR(VLOOKUP($B168,'Analisi IN FAM'!#REF!,N$2,FALSE),0)</f>
        <v>0</v>
      </c>
      <c r="O168" s="30">
        <f>IFERROR(VLOOKUP($B168,'Analisi IN FAM'!#REF!,O$2,FALSE),0)</f>
        <v>0</v>
      </c>
      <c r="P168" s="30">
        <f>IFERROR(VLOOKUP($B168,'Analisi IN FAM'!#REF!,P$2,FALSE),0)</f>
        <v>0</v>
      </c>
      <c r="Q168" s="30">
        <f>IFERROR(VLOOKUP($B168,'Analisi IN FAM'!#REF!,Q$2,FALSE),0)</f>
        <v>0</v>
      </c>
      <c r="R168" s="30">
        <f>IFERROR(VLOOKUP($B168,'Analisi IN FAM'!#REF!,R$2,FALSE),0)</f>
        <v>0</v>
      </c>
      <c r="S168" s="30">
        <f>IFERROR(VLOOKUP($B168,'Analisi IN FAM'!#REF!,S$2,FALSE),0)</f>
        <v>0</v>
      </c>
      <c r="T168" s="30">
        <f>IFERROR(VLOOKUP($B168,'Analisi IN FAM'!#REF!,T$2,FALSE),0)</f>
        <v>0</v>
      </c>
      <c r="U168" s="30">
        <f>IFERROR(VLOOKUP($B168,'Analisi IN FAM'!#REF!,U$2,FALSE),0)</f>
        <v>0</v>
      </c>
      <c r="V168" s="30">
        <f>IFERROR(VLOOKUP($B168,'Analisi IN FAM'!#REF!,V$2,FALSE),0)</f>
        <v>0</v>
      </c>
      <c r="W168" s="1">
        <f t="shared" si="140"/>
        <v>0</v>
      </c>
      <c r="X168" s="1">
        <f t="shared" si="141"/>
        <v>0</v>
      </c>
      <c r="Y168" s="1">
        <f t="shared" si="142"/>
        <v>0</v>
      </c>
      <c r="Z168" s="1">
        <f t="shared" si="143"/>
        <v>0</v>
      </c>
      <c r="AA168" s="1">
        <f t="shared" si="144"/>
        <v>0</v>
      </c>
      <c r="AB168" s="1">
        <f t="shared" si="145"/>
        <v>0</v>
      </c>
      <c r="AC168" s="1">
        <f t="shared" si="146"/>
        <v>0</v>
      </c>
      <c r="AD168" s="1">
        <f t="shared" si="147"/>
        <v>0</v>
      </c>
      <c r="AE168" s="1">
        <f t="shared" si="148"/>
        <v>0</v>
      </c>
      <c r="AF168" s="1">
        <f t="shared" si="149"/>
        <v>0</v>
      </c>
      <c r="AG168" s="1">
        <f t="shared" si="150"/>
        <v>0</v>
      </c>
      <c r="AH168" s="1">
        <f t="shared" si="151"/>
        <v>0</v>
      </c>
      <c r="AI168" s="1">
        <f t="shared" si="152"/>
        <v>0</v>
      </c>
    </row>
    <row r="169" spans="1:35" ht="15" thickBot="1" x14ac:dyDescent="0.35">
      <c r="A169">
        <v>30</v>
      </c>
      <c r="B169">
        <v>42</v>
      </c>
      <c r="C169" t="s">
        <v>7</v>
      </c>
      <c r="D169" s="9">
        <v>0</v>
      </c>
      <c r="E169" s="123">
        <v>0</v>
      </c>
      <c r="F169" s="1">
        <f>IFERROR(-VLOOKUP(B169,Foglio1!A:B,2,FALSE),0)</f>
        <v>10410207</v>
      </c>
      <c r="G169" s="1">
        <f>IFERROR(VLOOKUP(A169,'Pivot per cartellino'!D:E,2,FALSE),0)</f>
        <v>0</v>
      </c>
      <c r="H169" s="1">
        <f t="shared" si="139"/>
        <v>0</v>
      </c>
      <c r="I169" s="1">
        <v>0</v>
      </c>
      <c r="J169" s="30">
        <f>IFERROR(VLOOKUP($B169,'Analisi IN FAM'!#REF!,J$2,FALSE),0)</f>
        <v>0</v>
      </c>
      <c r="K169" s="30">
        <f>IFERROR(VLOOKUP($B169,'Analisi IN FAM'!#REF!,K$2,FALSE),0)</f>
        <v>0</v>
      </c>
      <c r="L169" s="30">
        <f>IFERROR(VLOOKUP($B169,'Analisi IN FAM'!#REF!,L$2,FALSE),0)</f>
        <v>0</v>
      </c>
      <c r="M169" s="30">
        <f>IFERROR(VLOOKUP($B169,'Analisi IN FAM'!#REF!,M$2,FALSE),0)</f>
        <v>0</v>
      </c>
      <c r="N169" s="30">
        <f>IFERROR(VLOOKUP($B169,'Analisi IN FAM'!#REF!,N$2,FALSE),0)</f>
        <v>0</v>
      </c>
      <c r="O169" s="30">
        <f>IFERROR(VLOOKUP($B169,'Analisi IN FAM'!#REF!,O$2,FALSE),0)</f>
        <v>0</v>
      </c>
      <c r="P169" s="30">
        <f>IFERROR(VLOOKUP($B169,'Analisi IN FAM'!#REF!,P$2,FALSE),0)</f>
        <v>0</v>
      </c>
      <c r="Q169" s="30">
        <f>IFERROR(VLOOKUP($B169,'Analisi IN FAM'!#REF!,Q$2,FALSE),0)</f>
        <v>0</v>
      </c>
      <c r="R169" s="30">
        <f>IFERROR(VLOOKUP($B169,'Analisi IN FAM'!#REF!,R$2,FALSE),0)</f>
        <v>0</v>
      </c>
      <c r="S169" s="30">
        <f>IFERROR(VLOOKUP($B169,'Analisi IN FAM'!#REF!,S$2,FALSE),0)</f>
        <v>0</v>
      </c>
      <c r="T169" s="30">
        <f>IFERROR(VLOOKUP($B169,'Analisi IN FAM'!#REF!,T$2,FALSE),0)</f>
        <v>0</v>
      </c>
      <c r="U169" s="30">
        <f>IFERROR(VLOOKUP($B169,'Analisi IN FAM'!#REF!,U$2,FALSE),0)</f>
        <v>0</v>
      </c>
      <c r="V169" s="30">
        <f>IFERROR(VLOOKUP($B169,'Analisi IN FAM'!#REF!,V$2,FALSE),0)</f>
        <v>0</v>
      </c>
      <c r="W169" s="1">
        <f t="shared" si="140"/>
        <v>0</v>
      </c>
      <c r="X169" s="1">
        <f t="shared" si="141"/>
        <v>0</v>
      </c>
      <c r="Y169" s="1">
        <f t="shared" si="142"/>
        <v>0</v>
      </c>
      <c r="Z169" s="1">
        <f t="shared" si="143"/>
        <v>0</v>
      </c>
      <c r="AA169" s="1">
        <f t="shared" si="144"/>
        <v>0</v>
      </c>
      <c r="AB169" s="1">
        <f t="shared" si="145"/>
        <v>0</v>
      </c>
      <c r="AC169" s="1">
        <f t="shared" si="146"/>
        <v>0</v>
      </c>
      <c r="AD169" s="1">
        <f t="shared" si="147"/>
        <v>0</v>
      </c>
      <c r="AE169" s="1">
        <f t="shared" si="148"/>
        <v>0</v>
      </c>
      <c r="AF169" s="1">
        <f t="shared" si="149"/>
        <v>0</v>
      </c>
      <c r="AG169" s="1">
        <f t="shared" si="150"/>
        <v>0</v>
      </c>
      <c r="AH169" s="1">
        <f t="shared" si="151"/>
        <v>0</v>
      </c>
      <c r="AI169" s="1">
        <f t="shared" si="152"/>
        <v>0</v>
      </c>
    </row>
    <row r="170" spans="1:35" s="129" customFormat="1" ht="15" thickBot="1" x14ac:dyDescent="0.35">
      <c r="A170" s="129">
        <v>30</v>
      </c>
      <c r="C170" s="129" t="s">
        <v>14</v>
      </c>
      <c r="D170" s="130">
        <v>0</v>
      </c>
      <c r="E170" s="131">
        <v>0</v>
      </c>
      <c r="F170" s="132">
        <f>IFERROR(-VLOOKUP(B170,Foglio1!A:B,2,FALSE),0)</f>
        <v>0</v>
      </c>
      <c r="G170" s="132">
        <f>IFERROR(VLOOKUP(A170,'Pivot per cartellino'!D:E,2,FALSE),0)</f>
        <v>0</v>
      </c>
      <c r="H170" s="132"/>
      <c r="I170" s="132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2">
        <f>SUM(W158:W169)</f>
        <v>0</v>
      </c>
      <c r="X170" s="132">
        <f t="shared" ref="X170" si="177">SUM(X158:X169)</f>
        <v>0</v>
      </c>
      <c r="Y170" s="132">
        <f t="shared" ref="Y170" si="178">SUM(Y158:Y169)</f>
        <v>0</v>
      </c>
      <c r="Z170" s="132">
        <f t="shared" ref="Z170" si="179">SUM(Z158:Z169)</f>
        <v>0</v>
      </c>
      <c r="AA170" s="132">
        <f t="shared" ref="AA170" si="180">SUM(AA158:AA169)</f>
        <v>0</v>
      </c>
      <c r="AB170" s="132">
        <f t="shared" ref="AB170" si="181">SUM(AB158:AB169)</f>
        <v>0</v>
      </c>
      <c r="AC170" s="132">
        <f t="shared" ref="AC170" si="182">SUM(AC158:AC169)</f>
        <v>0</v>
      </c>
      <c r="AD170" s="132">
        <f t="shared" ref="AD170" si="183">SUM(AD158:AD169)</f>
        <v>0</v>
      </c>
      <c r="AE170" s="132">
        <f t="shared" ref="AE170" si="184">SUM(AE158:AE169)</f>
        <v>0</v>
      </c>
      <c r="AF170" s="132">
        <f t="shared" ref="AF170" si="185">SUM(AF158:AF169)</f>
        <v>0</v>
      </c>
      <c r="AG170" s="132">
        <f t="shared" ref="AG170" si="186">SUM(AG158:AG169)</f>
        <v>0</v>
      </c>
      <c r="AH170" s="132">
        <f t="shared" ref="AH170" si="187">SUM(AH158:AH169)</f>
        <v>0</v>
      </c>
      <c r="AI170" s="132">
        <f t="shared" ref="AI170" si="188">SUM(AI158:AI169)</f>
        <v>0</v>
      </c>
    </row>
    <row r="171" spans="1:35" x14ac:dyDescent="0.3">
      <c r="A171">
        <v>38</v>
      </c>
      <c r="B171">
        <v>14</v>
      </c>
      <c r="C171" t="s">
        <v>19</v>
      </c>
      <c r="D171" s="9">
        <v>0</v>
      </c>
      <c r="E171" s="123">
        <v>0</v>
      </c>
      <c r="F171" s="1">
        <f>IFERROR(-VLOOKUP(B171,Foglio1!A:B,2,FALSE),0)</f>
        <v>1419232.3000000005</v>
      </c>
      <c r="G171" s="1">
        <f>IFERROR(VLOOKUP(A171,'Pivot per cartellino'!D:E,2,FALSE),0)</f>
        <v>285859.09999999998</v>
      </c>
      <c r="H171" s="1">
        <f t="shared" si="139"/>
        <v>0</v>
      </c>
      <c r="I171" s="1">
        <v>0</v>
      </c>
      <c r="J171" s="30">
        <f>IFERROR(VLOOKUP($B171,'Analisi IN FAM'!#REF!,J$2,FALSE),0)</f>
        <v>0</v>
      </c>
      <c r="K171" s="30">
        <f>IFERROR(VLOOKUP($B171,'Analisi IN FAM'!#REF!,K$2,FALSE),0)</f>
        <v>0</v>
      </c>
      <c r="L171" s="30">
        <f>IFERROR(VLOOKUP($B171,'Analisi IN FAM'!#REF!,L$2,FALSE),0)</f>
        <v>0</v>
      </c>
      <c r="M171" s="30">
        <f>IFERROR(VLOOKUP($B171,'Analisi IN FAM'!#REF!,M$2,FALSE),0)</f>
        <v>0</v>
      </c>
      <c r="N171" s="30">
        <f>IFERROR(VLOOKUP($B171,'Analisi IN FAM'!#REF!,N$2,FALSE),0)</f>
        <v>0</v>
      </c>
      <c r="O171" s="30">
        <f>IFERROR(VLOOKUP($B171,'Analisi IN FAM'!#REF!,O$2,FALSE),0)</f>
        <v>0</v>
      </c>
      <c r="P171" s="30">
        <f>IFERROR(VLOOKUP($B171,'Analisi IN FAM'!#REF!,P$2,FALSE),0)</f>
        <v>0</v>
      </c>
      <c r="Q171" s="30">
        <f>IFERROR(VLOOKUP($B171,'Analisi IN FAM'!#REF!,Q$2,FALSE),0)</f>
        <v>0</v>
      </c>
      <c r="R171" s="30">
        <f>IFERROR(VLOOKUP($B171,'Analisi IN FAM'!#REF!,R$2,FALSE),0)</f>
        <v>0</v>
      </c>
      <c r="S171" s="30">
        <f>IFERROR(VLOOKUP($B171,'Analisi IN FAM'!#REF!,S$2,FALSE),0)</f>
        <v>0</v>
      </c>
      <c r="T171" s="30">
        <f>IFERROR(VLOOKUP($B171,'Analisi IN FAM'!#REF!,T$2,FALSE),0)</f>
        <v>0</v>
      </c>
      <c r="U171" s="30">
        <f>IFERROR(VLOOKUP($B171,'Analisi IN FAM'!#REF!,U$2,FALSE),0)</f>
        <v>0</v>
      </c>
      <c r="V171" s="30">
        <f>IFERROR(VLOOKUP($B171,'Analisi IN FAM'!#REF!,V$2,FALSE),0)</f>
        <v>0</v>
      </c>
      <c r="W171" s="1">
        <f t="shared" si="140"/>
        <v>0</v>
      </c>
      <c r="X171" s="1">
        <f t="shared" si="141"/>
        <v>0</v>
      </c>
      <c r="Y171" s="1">
        <f t="shared" si="142"/>
        <v>0</v>
      </c>
      <c r="Z171" s="1">
        <f t="shared" si="143"/>
        <v>0</v>
      </c>
      <c r="AA171" s="1">
        <f t="shared" si="144"/>
        <v>0</v>
      </c>
      <c r="AB171" s="1">
        <f t="shared" si="145"/>
        <v>0</v>
      </c>
      <c r="AC171" s="1">
        <f t="shared" si="146"/>
        <v>0</v>
      </c>
      <c r="AD171" s="1">
        <f t="shared" si="147"/>
        <v>0</v>
      </c>
      <c r="AE171" s="1">
        <f t="shared" si="148"/>
        <v>0</v>
      </c>
      <c r="AF171" s="1">
        <f t="shared" si="149"/>
        <v>0</v>
      </c>
      <c r="AG171" s="1">
        <f t="shared" si="150"/>
        <v>0</v>
      </c>
      <c r="AH171" s="1">
        <f t="shared" si="151"/>
        <v>0</v>
      </c>
      <c r="AI171" s="1">
        <f t="shared" si="152"/>
        <v>0</v>
      </c>
    </row>
    <row r="172" spans="1:35" x14ac:dyDescent="0.3">
      <c r="A172">
        <v>38</v>
      </c>
      <c r="B172">
        <v>9</v>
      </c>
      <c r="C172" t="s">
        <v>40</v>
      </c>
      <c r="D172" s="9">
        <v>7.9503985955409</v>
      </c>
      <c r="E172" s="123">
        <v>8.265260752587551</v>
      </c>
      <c r="F172" s="1">
        <f>IFERROR(-VLOOKUP(B172,Foglio1!A:B,2,FALSE),0)</f>
        <v>23627</v>
      </c>
      <c r="G172" s="1">
        <f>IFERROR(VLOOKUP(A172,'Pivot per cartellino'!D:E,2,FALSE),0)</f>
        <v>285859.09999999998</v>
      </c>
      <c r="H172" s="1">
        <f t="shared" si="139"/>
        <v>23627</v>
      </c>
      <c r="I172" s="1">
        <v>23627</v>
      </c>
      <c r="J172" s="30">
        <f>IFERROR(VLOOKUP($B172,'Analisi IN FAM'!#REF!,J$2,FALSE),0)</f>
        <v>0</v>
      </c>
      <c r="K172" s="30">
        <f>IFERROR(VLOOKUP($B172,'Analisi IN FAM'!#REF!,K$2,FALSE),0)</f>
        <v>0</v>
      </c>
      <c r="L172" s="30">
        <f>IFERROR(VLOOKUP($B172,'Analisi IN FAM'!#REF!,L$2,FALSE),0)</f>
        <v>0</v>
      </c>
      <c r="M172" s="30">
        <f>IFERROR(VLOOKUP($B172,'Analisi IN FAM'!#REF!,M$2,FALSE),0)</f>
        <v>0</v>
      </c>
      <c r="N172" s="30">
        <f>IFERROR(VLOOKUP($B172,'Analisi IN FAM'!#REF!,N$2,FALSE),0)</f>
        <v>0</v>
      </c>
      <c r="O172" s="30">
        <f>IFERROR(VLOOKUP($B172,'Analisi IN FAM'!#REF!,O$2,FALSE),0)</f>
        <v>0</v>
      </c>
      <c r="P172" s="30">
        <f>IFERROR(VLOOKUP($B172,'Analisi IN FAM'!#REF!,P$2,FALSE),0)</f>
        <v>0</v>
      </c>
      <c r="Q172" s="30">
        <f>IFERROR(VLOOKUP($B172,'Analisi IN FAM'!#REF!,Q$2,FALSE),0)</f>
        <v>0</v>
      </c>
      <c r="R172" s="30">
        <f>IFERROR(VLOOKUP($B172,'Analisi IN FAM'!#REF!,R$2,FALSE),0)</f>
        <v>0</v>
      </c>
      <c r="S172" s="30">
        <f>IFERROR(VLOOKUP($B172,'Analisi IN FAM'!#REF!,S$2,FALSE),0)</f>
        <v>0</v>
      </c>
      <c r="T172" s="30">
        <f>IFERROR(VLOOKUP($B172,'Analisi IN FAM'!#REF!,T$2,FALSE),0)</f>
        <v>0</v>
      </c>
      <c r="U172" s="30">
        <f>IFERROR(VLOOKUP($B172,'Analisi IN FAM'!#REF!,U$2,FALSE),0)</f>
        <v>0</v>
      </c>
      <c r="V172" s="30">
        <f>IFERROR(VLOOKUP($B172,'Analisi IN FAM'!#REF!,V$2,FALSE),0)</f>
        <v>0</v>
      </c>
      <c r="W172" s="1">
        <f t="shared" si="140"/>
        <v>0</v>
      </c>
      <c r="X172" s="1">
        <f t="shared" si="141"/>
        <v>0</v>
      </c>
      <c r="Y172" s="1">
        <f t="shared" si="142"/>
        <v>0</v>
      </c>
      <c r="Z172" s="1">
        <f t="shared" si="143"/>
        <v>0</v>
      </c>
      <c r="AA172" s="1">
        <f t="shared" si="144"/>
        <v>0</v>
      </c>
      <c r="AB172" s="1">
        <f t="shared" si="145"/>
        <v>0</v>
      </c>
      <c r="AC172" s="1">
        <f t="shared" si="146"/>
        <v>0</v>
      </c>
      <c r="AD172" s="1">
        <f t="shared" si="147"/>
        <v>0</v>
      </c>
      <c r="AE172" s="1">
        <f t="shared" si="148"/>
        <v>0</v>
      </c>
      <c r="AF172" s="1">
        <f t="shared" si="149"/>
        <v>0</v>
      </c>
      <c r="AG172" s="1">
        <f t="shared" si="150"/>
        <v>0</v>
      </c>
      <c r="AH172" s="1">
        <f t="shared" si="151"/>
        <v>0</v>
      </c>
      <c r="AI172" s="1">
        <f t="shared" si="152"/>
        <v>0</v>
      </c>
    </row>
    <row r="173" spans="1:35" x14ac:dyDescent="0.3">
      <c r="A173">
        <v>38</v>
      </c>
      <c r="B173">
        <v>11</v>
      </c>
      <c r="C173" t="s">
        <v>25</v>
      </c>
      <c r="D173" s="9">
        <v>0</v>
      </c>
      <c r="E173" s="123">
        <v>0</v>
      </c>
      <c r="F173" s="1">
        <f>IFERROR(-VLOOKUP(B173,Foglio1!A:B,2,FALSE),0)</f>
        <v>336220</v>
      </c>
      <c r="G173" s="1">
        <f>IFERROR(VLOOKUP(A173,'Pivot per cartellino'!D:E,2,FALSE),0)</f>
        <v>285859.09999999998</v>
      </c>
      <c r="H173" s="1">
        <f t="shared" si="139"/>
        <v>0</v>
      </c>
      <c r="I173" s="1">
        <v>0</v>
      </c>
      <c r="J173" s="30">
        <f>IFERROR(VLOOKUP($B173,'Analisi IN FAM'!#REF!,J$2,FALSE),0)</f>
        <v>0</v>
      </c>
      <c r="K173" s="30">
        <f>IFERROR(VLOOKUP($B173,'Analisi IN FAM'!#REF!,K$2,FALSE),0)</f>
        <v>0</v>
      </c>
      <c r="L173" s="30">
        <f>IFERROR(VLOOKUP($B173,'Analisi IN FAM'!#REF!,L$2,FALSE),0)</f>
        <v>0</v>
      </c>
      <c r="M173" s="30">
        <f>IFERROR(VLOOKUP($B173,'Analisi IN FAM'!#REF!,M$2,FALSE),0)</f>
        <v>0</v>
      </c>
      <c r="N173" s="30">
        <f>IFERROR(VLOOKUP($B173,'Analisi IN FAM'!#REF!,N$2,FALSE),0)</f>
        <v>0</v>
      </c>
      <c r="O173" s="30">
        <f>IFERROR(VLOOKUP($B173,'Analisi IN FAM'!#REF!,O$2,FALSE),0)</f>
        <v>0</v>
      </c>
      <c r="P173" s="30">
        <f>IFERROR(VLOOKUP($B173,'Analisi IN FAM'!#REF!,P$2,FALSE),0)</f>
        <v>0</v>
      </c>
      <c r="Q173" s="30">
        <f>IFERROR(VLOOKUP($B173,'Analisi IN FAM'!#REF!,Q$2,FALSE),0)</f>
        <v>0</v>
      </c>
      <c r="R173" s="30">
        <f>IFERROR(VLOOKUP($B173,'Analisi IN FAM'!#REF!,R$2,FALSE),0)</f>
        <v>0</v>
      </c>
      <c r="S173" s="30">
        <f>IFERROR(VLOOKUP($B173,'Analisi IN FAM'!#REF!,S$2,FALSE),0)</f>
        <v>0</v>
      </c>
      <c r="T173" s="30">
        <f>IFERROR(VLOOKUP($B173,'Analisi IN FAM'!#REF!,T$2,FALSE),0)</f>
        <v>0</v>
      </c>
      <c r="U173" s="30">
        <f>IFERROR(VLOOKUP($B173,'Analisi IN FAM'!#REF!,U$2,FALSE),0)</f>
        <v>0</v>
      </c>
      <c r="V173" s="30">
        <f>IFERROR(VLOOKUP($B173,'Analisi IN FAM'!#REF!,V$2,FALSE),0)</f>
        <v>0</v>
      </c>
      <c r="W173" s="1">
        <f t="shared" si="140"/>
        <v>0</v>
      </c>
      <c r="X173" s="1">
        <f t="shared" si="141"/>
        <v>0</v>
      </c>
      <c r="Y173" s="1">
        <f t="shared" si="142"/>
        <v>0</v>
      </c>
      <c r="Z173" s="1">
        <f t="shared" si="143"/>
        <v>0</v>
      </c>
      <c r="AA173" s="1">
        <f t="shared" si="144"/>
        <v>0</v>
      </c>
      <c r="AB173" s="1">
        <f t="shared" si="145"/>
        <v>0</v>
      </c>
      <c r="AC173" s="1">
        <f t="shared" si="146"/>
        <v>0</v>
      </c>
      <c r="AD173" s="1">
        <f t="shared" si="147"/>
        <v>0</v>
      </c>
      <c r="AE173" s="1">
        <f t="shared" si="148"/>
        <v>0</v>
      </c>
      <c r="AF173" s="1">
        <f t="shared" si="149"/>
        <v>0</v>
      </c>
      <c r="AG173" s="1">
        <f t="shared" si="150"/>
        <v>0</v>
      </c>
      <c r="AH173" s="1">
        <f t="shared" si="151"/>
        <v>0</v>
      </c>
      <c r="AI173" s="1">
        <f t="shared" si="152"/>
        <v>0</v>
      </c>
    </row>
    <row r="174" spans="1:35" x14ac:dyDescent="0.3">
      <c r="A174">
        <v>38</v>
      </c>
      <c r="B174">
        <v>42</v>
      </c>
      <c r="C174" t="s">
        <v>7</v>
      </c>
      <c r="D174" s="9">
        <v>0</v>
      </c>
      <c r="E174" s="123">
        <v>0</v>
      </c>
      <c r="F174" s="1">
        <f>IFERROR(-VLOOKUP(B174,Foglio1!A:B,2,FALSE),0)</f>
        <v>10410207</v>
      </c>
      <c r="G174" s="1">
        <f>IFERROR(VLOOKUP(A174,'Pivot per cartellino'!D:E,2,FALSE),0)</f>
        <v>285859.09999999998</v>
      </c>
      <c r="H174" s="1">
        <f t="shared" si="139"/>
        <v>0</v>
      </c>
      <c r="I174" s="1">
        <v>0</v>
      </c>
      <c r="J174" s="30">
        <f>IFERROR(VLOOKUP($B174,'Analisi IN FAM'!#REF!,J$2,FALSE),0)</f>
        <v>0</v>
      </c>
      <c r="K174" s="30">
        <f>IFERROR(VLOOKUP($B174,'Analisi IN FAM'!#REF!,K$2,FALSE),0)</f>
        <v>0</v>
      </c>
      <c r="L174" s="30">
        <f>IFERROR(VLOOKUP($B174,'Analisi IN FAM'!#REF!,L$2,FALSE),0)</f>
        <v>0</v>
      </c>
      <c r="M174" s="30">
        <f>IFERROR(VLOOKUP($B174,'Analisi IN FAM'!#REF!,M$2,FALSE),0)</f>
        <v>0</v>
      </c>
      <c r="N174" s="30">
        <f>IFERROR(VLOOKUP($B174,'Analisi IN FAM'!#REF!,N$2,FALSE),0)</f>
        <v>0</v>
      </c>
      <c r="O174" s="30">
        <f>IFERROR(VLOOKUP($B174,'Analisi IN FAM'!#REF!,O$2,FALSE),0)</f>
        <v>0</v>
      </c>
      <c r="P174" s="30">
        <f>IFERROR(VLOOKUP($B174,'Analisi IN FAM'!#REF!,P$2,FALSE),0)</f>
        <v>0</v>
      </c>
      <c r="Q174" s="30">
        <f>IFERROR(VLOOKUP($B174,'Analisi IN FAM'!#REF!,Q$2,FALSE),0)</f>
        <v>0</v>
      </c>
      <c r="R174" s="30">
        <f>IFERROR(VLOOKUP($B174,'Analisi IN FAM'!#REF!,R$2,FALSE),0)</f>
        <v>0</v>
      </c>
      <c r="S174" s="30">
        <f>IFERROR(VLOOKUP($B174,'Analisi IN FAM'!#REF!,S$2,FALSE),0)</f>
        <v>0</v>
      </c>
      <c r="T174" s="30">
        <f>IFERROR(VLOOKUP($B174,'Analisi IN FAM'!#REF!,T$2,FALSE),0)</f>
        <v>0</v>
      </c>
      <c r="U174" s="30">
        <f>IFERROR(VLOOKUP($B174,'Analisi IN FAM'!#REF!,U$2,FALSE),0)</f>
        <v>0</v>
      </c>
      <c r="V174" s="30">
        <f>IFERROR(VLOOKUP($B174,'Analisi IN FAM'!#REF!,V$2,FALSE),0)</f>
        <v>0</v>
      </c>
      <c r="W174" s="1">
        <f t="shared" si="140"/>
        <v>0</v>
      </c>
      <c r="X174" s="1">
        <f t="shared" si="141"/>
        <v>0</v>
      </c>
      <c r="Y174" s="1">
        <f t="shared" si="142"/>
        <v>0</v>
      </c>
      <c r="Z174" s="1">
        <f t="shared" si="143"/>
        <v>0</v>
      </c>
      <c r="AA174" s="1">
        <f t="shared" si="144"/>
        <v>0</v>
      </c>
      <c r="AB174" s="1">
        <f t="shared" si="145"/>
        <v>0</v>
      </c>
      <c r="AC174" s="1">
        <f t="shared" si="146"/>
        <v>0</v>
      </c>
      <c r="AD174" s="1">
        <f t="shared" si="147"/>
        <v>0</v>
      </c>
      <c r="AE174" s="1">
        <f t="shared" si="148"/>
        <v>0</v>
      </c>
      <c r="AF174" s="1">
        <f t="shared" si="149"/>
        <v>0</v>
      </c>
      <c r="AG174" s="1">
        <f t="shared" si="150"/>
        <v>0</v>
      </c>
      <c r="AH174" s="1">
        <f t="shared" si="151"/>
        <v>0</v>
      </c>
      <c r="AI174" s="1">
        <f t="shared" si="152"/>
        <v>0</v>
      </c>
    </row>
    <row r="175" spans="1:35" x14ac:dyDescent="0.3">
      <c r="A175">
        <v>38</v>
      </c>
      <c r="B175">
        <v>41</v>
      </c>
      <c r="C175" t="s">
        <v>12</v>
      </c>
      <c r="D175" s="9">
        <v>62.105114651236327</v>
      </c>
      <c r="E175" s="123">
        <v>64.564683203394864</v>
      </c>
      <c r="F175" s="1">
        <f>IFERROR(-VLOOKUP(B175,Foglio1!A:B,2,FALSE),0)</f>
        <v>5173973</v>
      </c>
      <c r="G175" s="1">
        <f>IFERROR(VLOOKUP(A175,'Pivot per cartellino'!D:E,2,FALSE),0)</f>
        <v>285859.09999999998</v>
      </c>
      <c r="H175" s="1">
        <f t="shared" si="139"/>
        <v>184564.02232307571</v>
      </c>
      <c r="I175" s="1">
        <v>184564.02232307571</v>
      </c>
      <c r="J175" s="30">
        <f>IFERROR(VLOOKUP($B175,'Analisi IN FAM'!#REF!,J$2,FALSE),0)</f>
        <v>0</v>
      </c>
      <c r="K175" s="30">
        <f>IFERROR(VLOOKUP($B175,'Analisi IN FAM'!#REF!,K$2,FALSE),0)</f>
        <v>0</v>
      </c>
      <c r="L175" s="30">
        <f>IFERROR(VLOOKUP($B175,'Analisi IN FAM'!#REF!,L$2,FALSE),0)</f>
        <v>0</v>
      </c>
      <c r="M175" s="30">
        <f>IFERROR(VLOOKUP($B175,'Analisi IN FAM'!#REF!,M$2,FALSE),0)</f>
        <v>0</v>
      </c>
      <c r="N175" s="30">
        <f>IFERROR(VLOOKUP($B175,'Analisi IN FAM'!#REF!,N$2,FALSE),0)</f>
        <v>0</v>
      </c>
      <c r="O175" s="30">
        <f>IFERROR(VLOOKUP($B175,'Analisi IN FAM'!#REF!,O$2,FALSE),0)</f>
        <v>0</v>
      </c>
      <c r="P175" s="30">
        <f>IFERROR(VLOOKUP($B175,'Analisi IN FAM'!#REF!,P$2,FALSE),0)</f>
        <v>0</v>
      </c>
      <c r="Q175" s="30">
        <f>IFERROR(VLOOKUP($B175,'Analisi IN FAM'!#REF!,Q$2,FALSE),0)</f>
        <v>0</v>
      </c>
      <c r="R175" s="30">
        <f>IFERROR(VLOOKUP($B175,'Analisi IN FAM'!#REF!,R$2,FALSE),0)</f>
        <v>0</v>
      </c>
      <c r="S175" s="30">
        <f>IFERROR(VLOOKUP($B175,'Analisi IN FAM'!#REF!,S$2,FALSE),0)</f>
        <v>0</v>
      </c>
      <c r="T175" s="30">
        <f>IFERROR(VLOOKUP($B175,'Analisi IN FAM'!#REF!,T$2,FALSE),0)</f>
        <v>0</v>
      </c>
      <c r="U175" s="30">
        <f>IFERROR(VLOOKUP($B175,'Analisi IN FAM'!#REF!,U$2,FALSE),0)</f>
        <v>0</v>
      </c>
      <c r="V175" s="30">
        <f>IFERROR(VLOOKUP($B175,'Analisi IN FAM'!#REF!,V$2,FALSE),0)</f>
        <v>0</v>
      </c>
      <c r="W175" s="1">
        <f t="shared" si="140"/>
        <v>0</v>
      </c>
      <c r="X175" s="1">
        <f t="shared" si="141"/>
        <v>0</v>
      </c>
      <c r="Y175" s="1">
        <f t="shared" si="142"/>
        <v>0</v>
      </c>
      <c r="Z175" s="1">
        <f t="shared" si="143"/>
        <v>0</v>
      </c>
      <c r="AA175" s="1">
        <f t="shared" si="144"/>
        <v>0</v>
      </c>
      <c r="AB175" s="1">
        <f t="shared" si="145"/>
        <v>0</v>
      </c>
      <c r="AC175" s="1">
        <f t="shared" si="146"/>
        <v>0</v>
      </c>
      <c r="AD175" s="1">
        <f t="shared" si="147"/>
        <v>0</v>
      </c>
      <c r="AE175" s="1">
        <f t="shared" si="148"/>
        <v>0</v>
      </c>
      <c r="AF175" s="1">
        <f t="shared" si="149"/>
        <v>0</v>
      </c>
      <c r="AG175" s="1">
        <f t="shared" si="150"/>
        <v>0</v>
      </c>
      <c r="AH175" s="1">
        <f t="shared" si="151"/>
        <v>0</v>
      </c>
      <c r="AI175" s="1">
        <f t="shared" si="152"/>
        <v>0</v>
      </c>
    </row>
    <row r="176" spans="1:35" x14ac:dyDescent="0.3">
      <c r="A176">
        <v>38</v>
      </c>
      <c r="B176">
        <v>71</v>
      </c>
      <c r="C176" t="s">
        <v>23</v>
      </c>
      <c r="D176" s="9">
        <v>0</v>
      </c>
      <c r="E176" s="123">
        <v>0</v>
      </c>
      <c r="F176" s="1">
        <f>IFERROR(-VLOOKUP(B176,Foglio1!A:B,2,FALSE),0)</f>
        <v>6395.5</v>
      </c>
      <c r="G176" s="1">
        <f>IFERROR(VLOOKUP(A176,'Pivot per cartellino'!D:E,2,FALSE),0)</f>
        <v>285859.09999999998</v>
      </c>
      <c r="H176" s="1">
        <f t="shared" si="139"/>
        <v>0</v>
      </c>
      <c r="I176" s="1">
        <v>0</v>
      </c>
      <c r="J176" s="30">
        <f>IFERROR(VLOOKUP($B176,'Analisi IN FAM'!#REF!,J$2,FALSE),0)</f>
        <v>0</v>
      </c>
      <c r="K176" s="30">
        <f>IFERROR(VLOOKUP($B176,'Analisi IN FAM'!#REF!,K$2,FALSE),0)</f>
        <v>0</v>
      </c>
      <c r="L176" s="30">
        <f>IFERROR(VLOOKUP($B176,'Analisi IN FAM'!#REF!,L$2,FALSE),0)</f>
        <v>0</v>
      </c>
      <c r="M176" s="30">
        <f>IFERROR(VLOOKUP($B176,'Analisi IN FAM'!#REF!,M$2,FALSE),0)</f>
        <v>0</v>
      </c>
      <c r="N176" s="30">
        <f>IFERROR(VLOOKUP($B176,'Analisi IN FAM'!#REF!,N$2,FALSE),0)</f>
        <v>0</v>
      </c>
      <c r="O176" s="30">
        <f>IFERROR(VLOOKUP($B176,'Analisi IN FAM'!#REF!,O$2,FALSE),0)</f>
        <v>0</v>
      </c>
      <c r="P176" s="30">
        <f>IFERROR(VLOOKUP($B176,'Analisi IN FAM'!#REF!,P$2,FALSE),0)</f>
        <v>0</v>
      </c>
      <c r="Q176" s="30">
        <f>IFERROR(VLOOKUP($B176,'Analisi IN FAM'!#REF!,Q$2,FALSE),0)</f>
        <v>0</v>
      </c>
      <c r="R176" s="30">
        <f>IFERROR(VLOOKUP($B176,'Analisi IN FAM'!#REF!,R$2,FALSE),0)</f>
        <v>0</v>
      </c>
      <c r="S176" s="30">
        <f>IFERROR(VLOOKUP($B176,'Analisi IN FAM'!#REF!,S$2,FALSE),0)</f>
        <v>0</v>
      </c>
      <c r="T176" s="30">
        <f>IFERROR(VLOOKUP($B176,'Analisi IN FAM'!#REF!,T$2,FALSE),0)</f>
        <v>0</v>
      </c>
      <c r="U176" s="30">
        <f>IFERROR(VLOOKUP($B176,'Analisi IN FAM'!#REF!,U$2,FALSE),0)</f>
        <v>0</v>
      </c>
      <c r="V176" s="30">
        <f>IFERROR(VLOOKUP($B176,'Analisi IN FAM'!#REF!,V$2,FALSE),0)</f>
        <v>0</v>
      </c>
      <c r="W176" s="1">
        <f t="shared" si="140"/>
        <v>0</v>
      </c>
      <c r="X176" s="1">
        <f t="shared" si="141"/>
        <v>0</v>
      </c>
      <c r="Y176" s="1">
        <f t="shared" si="142"/>
        <v>0</v>
      </c>
      <c r="Z176" s="1">
        <f t="shared" si="143"/>
        <v>0</v>
      </c>
      <c r="AA176" s="1">
        <f t="shared" si="144"/>
        <v>0</v>
      </c>
      <c r="AB176" s="1">
        <f t="shared" si="145"/>
        <v>0</v>
      </c>
      <c r="AC176" s="1">
        <f t="shared" si="146"/>
        <v>0</v>
      </c>
      <c r="AD176" s="1">
        <f t="shared" si="147"/>
        <v>0</v>
      </c>
      <c r="AE176" s="1">
        <f t="shared" si="148"/>
        <v>0</v>
      </c>
      <c r="AF176" s="1">
        <f t="shared" si="149"/>
        <v>0</v>
      </c>
      <c r="AG176" s="1">
        <f t="shared" si="150"/>
        <v>0</v>
      </c>
      <c r="AH176" s="1">
        <f t="shared" si="151"/>
        <v>0</v>
      </c>
      <c r="AI176" s="1">
        <f t="shared" si="152"/>
        <v>0</v>
      </c>
    </row>
    <row r="177" spans="1:35" x14ac:dyDescent="0.3">
      <c r="A177">
        <v>38</v>
      </c>
      <c r="B177">
        <v>31</v>
      </c>
      <c r="C177" t="s">
        <v>8</v>
      </c>
      <c r="D177" s="9">
        <v>17.642795594908499</v>
      </c>
      <c r="E177" s="123">
        <v>18.34150882426302</v>
      </c>
      <c r="F177" s="1">
        <f>IFERROR(-VLOOKUP(B177,Foglio1!A:B,2,FALSE),0)</f>
        <v>11754277</v>
      </c>
      <c r="G177" s="1">
        <f>IFERROR(VLOOKUP(A177,'Pivot per cartellino'!D:E,2,FALSE),0)</f>
        <v>285859.09999999998</v>
      </c>
      <c r="H177" s="1">
        <f t="shared" si="139"/>
        <v>52430.872051458842</v>
      </c>
      <c r="I177" s="1">
        <v>52430.872051458842</v>
      </c>
      <c r="J177" s="30">
        <f>IFERROR(VLOOKUP($B177,'Analisi IN FAM'!#REF!,J$2,FALSE),0)</f>
        <v>0</v>
      </c>
      <c r="K177" s="30">
        <f>IFERROR(VLOOKUP($B177,'Analisi IN FAM'!#REF!,K$2,FALSE),0)</f>
        <v>0</v>
      </c>
      <c r="L177" s="30">
        <f>IFERROR(VLOOKUP($B177,'Analisi IN FAM'!#REF!,L$2,FALSE),0)</f>
        <v>0</v>
      </c>
      <c r="M177" s="30">
        <f>IFERROR(VLOOKUP($B177,'Analisi IN FAM'!#REF!,M$2,FALSE),0)</f>
        <v>0</v>
      </c>
      <c r="N177" s="30">
        <f>IFERROR(VLOOKUP($B177,'Analisi IN FAM'!#REF!,N$2,FALSE),0)</f>
        <v>0</v>
      </c>
      <c r="O177" s="30">
        <f>IFERROR(VLOOKUP($B177,'Analisi IN FAM'!#REF!,O$2,FALSE),0)</f>
        <v>0</v>
      </c>
      <c r="P177" s="30">
        <f>IFERROR(VLOOKUP($B177,'Analisi IN FAM'!#REF!,P$2,FALSE),0)</f>
        <v>0</v>
      </c>
      <c r="Q177" s="30">
        <f>IFERROR(VLOOKUP($B177,'Analisi IN FAM'!#REF!,Q$2,FALSE),0)</f>
        <v>0</v>
      </c>
      <c r="R177" s="30">
        <f>IFERROR(VLOOKUP($B177,'Analisi IN FAM'!#REF!,R$2,FALSE),0)</f>
        <v>0</v>
      </c>
      <c r="S177" s="30">
        <f>IFERROR(VLOOKUP($B177,'Analisi IN FAM'!#REF!,S$2,FALSE),0)</f>
        <v>0</v>
      </c>
      <c r="T177" s="30">
        <f>IFERROR(VLOOKUP($B177,'Analisi IN FAM'!#REF!,T$2,FALSE),0)</f>
        <v>0</v>
      </c>
      <c r="U177" s="30">
        <f>IFERROR(VLOOKUP($B177,'Analisi IN FAM'!#REF!,U$2,FALSE),0)</f>
        <v>0</v>
      </c>
      <c r="V177" s="30">
        <f>IFERROR(VLOOKUP($B177,'Analisi IN FAM'!#REF!,V$2,FALSE),0)</f>
        <v>0</v>
      </c>
      <c r="W177" s="1">
        <f t="shared" si="140"/>
        <v>0</v>
      </c>
      <c r="X177" s="1">
        <f t="shared" si="141"/>
        <v>0</v>
      </c>
      <c r="Y177" s="1">
        <f t="shared" si="142"/>
        <v>0</v>
      </c>
      <c r="Z177" s="1">
        <f t="shared" si="143"/>
        <v>0</v>
      </c>
      <c r="AA177" s="1">
        <f t="shared" si="144"/>
        <v>0</v>
      </c>
      <c r="AB177" s="1">
        <f t="shared" si="145"/>
        <v>0</v>
      </c>
      <c r="AC177" s="1">
        <f t="shared" si="146"/>
        <v>0</v>
      </c>
      <c r="AD177" s="1">
        <f t="shared" si="147"/>
        <v>0</v>
      </c>
      <c r="AE177" s="1">
        <f t="shared" si="148"/>
        <v>0</v>
      </c>
      <c r="AF177" s="1">
        <f t="shared" si="149"/>
        <v>0</v>
      </c>
      <c r="AG177" s="1">
        <f t="shared" si="150"/>
        <v>0</v>
      </c>
      <c r="AH177" s="1">
        <f t="shared" si="151"/>
        <v>0</v>
      </c>
      <c r="AI177" s="1">
        <f t="shared" si="152"/>
        <v>0</v>
      </c>
    </row>
    <row r="178" spans="1:35" x14ac:dyDescent="0.3">
      <c r="A178">
        <v>38</v>
      </c>
      <c r="B178">
        <v>60</v>
      </c>
      <c r="C178" t="s">
        <v>36</v>
      </c>
      <c r="D178" s="9">
        <v>2.9570680479164375</v>
      </c>
      <c r="E178" s="123">
        <v>3.0741777516516571</v>
      </c>
      <c r="F178" s="1">
        <f>IFERROR(-VLOOKUP(B178,Foglio1!A:B,2,FALSE),0)</f>
        <v>12205</v>
      </c>
      <c r="G178" s="1">
        <f>IFERROR(VLOOKUP(A178,'Pivot per cartellino'!D:E,2,FALSE),0)</f>
        <v>285859.09999999998</v>
      </c>
      <c r="H178" s="1">
        <f t="shared" si="139"/>
        <v>8787.8168532716609</v>
      </c>
      <c r="I178" s="1">
        <v>8787.8168532716609</v>
      </c>
      <c r="J178" s="30">
        <f>IFERROR(VLOOKUP($B178,'Analisi IN FAM'!#REF!,J$2,FALSE),0)</f>
        <v>0</v>
      </c>
      <c r="K178" s="30">
        <f>IFERROR(VLOOKUP($B178,'Analisi IN FAM'!#REF!,K$2,FALSE),0)</f>
        <v>0</v>
      </c>
      <c r="L178" s="30">
        <f>IFERROR(VLOOKUP($B178,'Analisi IN FAM'!#REF!,L$2,FALSE),0)</f>
        <v>0</v>
      </c>
      <c r="M178" s="30">
        <f>IFERROR(VLOOKUP($B178,'Analisi IN FAM'!#REF!,M$2,FALSE),0)</f>
        <v>0</v>
      </c>
      <c r="N178" s="30">
        <f>IFERROR(VLOOKUP($B178,'Analisi IN FAM'!#REF!,N$2,FALSE),0)</f>
        <v>0</v>
      </c>
      <c r="O178" s="30">
        <f>IFERROR(VLOOKUP($B178,'Analisi IN FAM'!#REF!,O$2,FALSE),0)</f>
        <v>0</v>
      </c>
      <c r="P178" s="30">
        <f>IFERROR(VLOOKUP($B178,'Analisi IN FAM'!#REF!,P$2,FALSE),0)</f>
        <v>0</v>
      </c>
      <c r="Q178" s="30">
        <f>IFERROR(VLOOKUP($B178,'Analisi IN FAM'!#REF!,Q$2,FALSE),0)</f>
        <v>0</v>
      </c>
      <c r="R178" s="30">
        <f>IFERROR(VLOOKUP($B178,'Analisi IN FAM'!#REF!,R$2,FALSE),0)</f>
        <v>0</v>
      </c>
      <c r="S178" s="30">
        <f>IFERROR(VLOOKUP($B178,'Analisi IN FAM'!#REF!,S$2,FALSE),0)</f>
        <v>0</v>
      </c>
      <c r="T178" s="30">
        <f>IFERROR(VLOOKUP($B178,'Analisi IN FAM'!#REF!,T$2,FALSE),0)</f>
        <v>0</v>
      </c>
      <c r="U178" s="30">
        <f>IFERROR(VLOOKUP($B178,'Analisi IN FAM'!#REF!,U$2,FALSE),0)</f>
        <v>0</v>
      </c>
      <c r="V178" s="30">
        <f>IFERROR(VLOOKUP($B178,'Analisi IN FAM'!#REF!,V$2,FALSE),0)</f>
        <v>0</v>
      </c>
      <c r="W178" s="1">
        <f t="shared" si="140"/>
        <v>0</v>
      </c>
      <c r="X178" s="1">
        <f t="shared" si="141"/>
        <v>0</v>
      </c>
      <c r="Y178" s="1">
        <f t="shared" si="142"/>
        <v>0</v>
      </c>
      <c r="Z178" s="1">
        <f t="shared" si="143"/>
        <v>0</v>
      </c>
      <c r="AA178" s="1">
        <f t="shared" si="144"/>
        <v>0</v>
      </c>
      <c r="AB178" s="1">
        <f t="shared" si="145"/>
        <v>0</v>
      </c>
      <c r="AC178" s="1">
        <f t="shared" si="146"/>
        <v>0</v>
      </c>
      <c r="AD178" s="1">
        <f t="shared" si="147"/>
        <v>0</v>
      </c>
      <c r="AE178" s="1">
        <f t="shared" si="148"/>
        <v>0</v>
      </c>
      <c r="AF178" s="1">
        <f t="shared" si="149"/>
        <v>0</v>
      </c>
      <c r="AG178" s="1">
        <f t="shared" si="150"/>
        <v>0</v>
      </c>
      <c r="AH178" s="1">
        <f t="shared" si="151"/>
        <v>0</v>
      </c>
      <c r="AI178" s="1">
        <f t="shared" si="152"/>
        <v>0</v>
      </c>
    </row>
    <row r="179" spans="1:35" x14ac:dyDescent="0.3">
      <c r="A179">
        <v>38</v>
      </c>
      <c r="B179">
        <v>43</v>
      </c>
      <c r="C179" t="s">
        <v>15</v>
      </c>
      <c r="D179" s="9">
        <v>0</v>
      </c>
      <c r="E179" s="123">
        <v>0</v>
      </c>
      <c r="F179" s="1">
        <f>IFERROR(-VLOOKUP(B179,Foglio1!A:B,2,FALSE),0)</f>
        <v>0</v>
      </c>
      <c r="G179" s="1">
        <f>IFERROR(VLOOKUP(A179,'Pivot per cartellino'!D:E,2,FALSE),0)</f>
        <v>285859.09999999998</v>
      </c>
      <c r="H179" s="1">
        <f t="shared" si="139"/>
        <v>0</v>
      </c>
      <c r="I179" s="1">
        <v>0</v>
      </c>
      <c r="J179" s="30">
        <f>IFERROR(VLOOKUP($B179,'Analisi IN FAM'!#REF!,J$2,FALSE),0)</f>
        <v>0</v>
      </c>
      <c r="K179" s="30">
        <f>IFERROR(VLOOKUP($B179,'Analisi IN FAM'!#REF!,K$2,FALSE),0)</f>
        <v>0</v>
      </c>
      <c r="L179" s="30">
        <f>IFERROR(VLOOKUP($B179,'Analisi IN FAM'!#REF!,L$2,FALSE),0)</f>
        <v>0</v>
      </c>
      <c r="M179" s="30">
        <f>IFERROR(VLOOKUP($B179,'Analisi IN FAM'!#REF!,M$2,FALSE),0)</f>
        <v>0</v>
      </c>
      <c r="N179" s="30">
        <f>IFERROR(VLOOKUP($B179,'Analisi IN FAM'!#REF!,N$2,FALSE),0)</f>
        <v>0</v>
      </c>
      <c r="O179" s="30">
        <f>IFERROR(VLOOKUP($B179,'Analisi IN FAM'!#REF!,O$2,FALSE),0)</f>
        <v>0</v>
      </c>
      <c r="P179" s="30">
        <f>IFERROR(VLOOKUP($B179,'Analisi IN FAM'!#REF!,P$2,FALSE),0)</f>
        <v>0</v>
      </c>
      <c r="Q179" s="30">
        <f>IFERROR(VLOOKUP($B179,'Analisi IN FAM'!#REF!,Q$2,FALSE),0)</f>
        <v>0</v>
      </c>
      <c r="R179" s="30">
        <f>IFERROR(VLOOKUP($B179,'Analisi IN FAM'!#REF!,R$2,FALSE),0)</f>
        <v>0</v>
      </c>
      <c r="S179" s="30">
        <f>IFERROR(VLOOKUP($B179,'Analisi IN FAM'!#REF!,S$2,FALSE),0)</f>
        <v>0</v>
      </c>
      <c r="T179" s="30">
        <f>IFERROR(VLOOKUP($B179,'Analisi IN FAM'!#REF!,T$2,FALSE),0)</f>
        <v>0</v>
      </c>
      <c r="U179" s="30">
        <f>IFERROR(VLOOKUP($B179,'Analisi IN FAM'!#REF!,U$2,FALSE),0)</f>
        <v>0</v>
      </c>
      <c r="V179" s="30">
        <f>IFERROR(VLOOKUP($B179,'Analisi IN FAM'!#REF!,V$2,FALSE),0)</f>
        <v>0</v>
      </c>
      <c r="W179" s="1">
        <f t="shared" si="140"/>
        <v>0</v>
      </c>
      <c r="X179" s="1">
        <f t="shared" si="141"/>
        <v>0</v>
      </c>
      <c r="Y179" s="1">
        <f t="shared" si="142"/>
        <v>0</v>
      </c>
      <c r="Z179" s="1">
        <f t="shared" si="143"/>
        <v>0</v>
      </c>
      <c r="AA179" s="1">
        <f t="shared" si="144"/>
        <v>0</v>
      </c>
      <c r="AB179" s="1">
        <f t="shared" si="145"/>
        <v>0</v>
      </c>
      <c r="AC179" s="1">
        <f t="shared" si="146"/>
        <v>0</v>
      </c>
      <c r="AD179" s="1">
        <f t="shared" si="147"/>
        <v>0</v>
      </c>
      <c r="AE179" s="1">
        <f t="shared" si="148"/>
        <v>0</v>
      </c>
      <c r="AF179" s="1">
        <f t="shared" si="149"/>
        <v>0</v>
      </c>
      <c r="AG179" s="1">
        <f t="shared" si="150"/>
        <v>0</v>
      </c>
      <c r="AH179" s="1">
        <f t="shared" si="151"/>
        <v>0</v>
      </c>
      <c r="AI179" s="1">
        <f t="shared" si="152"/>
        <v>0</v>
      </c>
    </row>
    <row r="180" spans="1:35" x14ac:dyDescent="0.3">
      <c r="A180">
        <v>38</v>
      </c>
      <c r="B180">
        <v>56</v>
      </c>
      <c r="C180" t="s">
        <v>32</v>
      </c>
      <c r="D180" s="9">
        <v>0.1048715585554888</v>
      </c>
      <c r="E180" s="123">
        <v>0.10902482014895723</v>
      </c>
      <c r="F180" s="1">
        <f>IFERROR(-VLOOKUP(B180,Foglio1!A:B,2,FALSE),0)</f>
        <v>2350</v>
      </c>
      <c r="G180" s="1">
        <f>IFERROR(VLOOKUP(A180,'Pivot per cartellino'!D:E,2,FALSE),0)</f>
        <v>285859.09999999998</v>
      </c>
      <c r="H180" s="1">
        <f t="shared" si="139"/>
        <v>311.65736965442778</v>
      </c>
      <c r="I180" s="1">
        <v>311.65736965442778</v>
      </c>
      <c r="J180" s="30">
        <f>IFERROR(VLOOKUP($B180,'Analisi IN FAM'!#REF!,J$2,FALSE),0)</f>
        <v>0</v>
      </c>
      <c r="K180" s="30">
        <f>IFERROR(VLOOKUP($B180,'Analisi IN FAM'!#REF!,K$2,FALSE),0)</f>
        <v>0</v>
      </c>
      <c r="L180" s="30">
        <f>IFERROR(VLOOKUP($B180,'Analisi IN FAM'!#REF!,L$2,FALSE),0)</f>
        <v>0</v>
      </c>
      <c r="M180" s="30">
        <f>IFERROR(VLOOKUP($B180,'Analisi IN FAM'!#REF!,M$2,FALSE),0)</f>
        <v>0</v>
      </c>
      <c r="N180" s="30">
        <f>IFERROR(VLOOKUP($B180,'Analisi IN FAM'!#REF!,N$2,FALSE),0)</f>
        <v>0</v>
      </c>
      <c r="O180" s="30">
        <f>IFERROR(VLOOKUP($B180,'Analisi IN FAM'!#REF!,O$2,FALSE),0)</f>
        <v>0</v>
      </c>
      <c r="P180" s="30">
        <f>IFERROR(VLOOKUP($B180,'Analisi IN FAM'!#REF!,P$2,FALSE),0)</f>
        <v>0</v>
      </c>
      <c r="Q180" s="30">
        <f>IFERROR(VLOOKUP($B180,'Analisi IN FAM'!#REF!,Q$2,FALSE),0)</f>
        <v>0</v>
      </c>
      <c r="R180" s="30">
        <f>IFERROR(VLOOKUP($B180,'Analisi IN FAM'!#REF!,R$2,FALSE),0)</f>
        <v>0</v>
      </c>
      <c r="S180" s="30">
        <f>IFERROR(VLOOKUP($B180,'Analisi IN FAM'!#REF!,S$2,FALSE),0)</f>
        <v>0</v>
      </c>
      <c r="T180" s="30">
        <f>IFERROR(VLOOKUP($B180,'Analisi IN FAM'!#REF!,T$2,FALSE),0)</f>
        <v>0</v>
      </c>
      <c r="U180" s="30">
        <f>IFERROR(VLOOKUP($B180,'Analisi IN FAM'!#REF!,U$2,FALSE),0)</f>
        <v>0</v>
      </c>
      <c r="V180" s="30">
        <f>IFERROR(VLOOKUP($B180,'Analisi IN FAM'!#REF!,V$2,FALSE),0)</f>
        <v>0</v>
      </c>
      <c r="W180" s="1">
        <f t="shared" si="140"/>
        <v>0</v>
      </c>
      <c r="X180" s="1">
        <f t="shared" si="141"/>
        <v>0</v>
      </c>
      <c r="Y180" s="1">
        <f t="shared" si="142"/>
        <v>0</v>
      </c>
      <c r="Z180" s="1">
        <f t="shared" si="143"/>
        <v>0</v>
      </c>
      <c r="AA180" s="1">
        <f t="shared" si="144"/>
        <v>0</v>
      </c>
      <c r="AB180" s="1">
        <f t="shared" si="145"/>
        <v>0</v>
      </c>
      <c r="AC180" s="1">
        <f t="shared" si="146"/>
        <v>0</v>
      </c>
      <c r="AD180" s="1">
        <f t="shared" si="147"/>
        <v>0</v>
      </c>
      <c r="AE180" s="1">
        <f t="shared" si="148"/>
        <v>0</v>
      </c>
      <c r="AF180" s="1">
        <f t="shared" si="149"/>
        <v>0</v>
      </c>
      <c r="AG180" s="1">
        <f t="shared" si="150"/>
        <v>0</v>
      </c>
      <c r="AH180" s="1">
        <f t="shared" si="151"/>
        <v>0</v>
      </c>
      <c r="AI180" s="1">
        <f t="shared" si="152"/>
        <v>0</v>
      </c>
    </row>
    <row r="181" spans="1:35" x14ac:dyDescent="0.3">
      <c r="A181">
        <v>38</v>
      </c>
      <c r="B181">
        <v>19</v>
      </c>
      <c r="C181" t="s">
        <v>41</v>
      </c>
      <c r="D181" s="9">
        <v>9.2397515518423408</v>
      </c>
      <c r="E181" s="123">
        <v>9.6056763629354496</v>
      </c>
      <c r="F181" s="1">
        <f>IFERROR(-VLOOKUP(B181,Foglio1!A:B,2,FALSE),0)</f>
        <v>27458.700000000004</v>
      </c>
      <c r="G181" s="1">
        <f>IFERROR(VLOOKUP(A181,'Pivot per cartellino'!D:E,2,FALSE),0)</f>
        <v>285859.09999999998</v>
      </c>
      <c r="H181" s="1">
        <f t="shared" si="139"/>
        <v>27458.700000000008</v>
      </c>
      <c r="I181" s="1">
        <v>27458.700000000004</v>
      </c>
      <c r="J181" s="30">
        <f>IFERROR(VLOOKUP($B181,'Analisi IN FAM'!#REF!,J$2,FALSE),0)</f>
        <v>0</v>
      </c>
      <c r="K181" s="30">
        <f>IFERROR(VLOOKUP($B181,'Analisi IN FAM'!#REF!,K$2,FALSE),0)</f>
        <v>0</v>
      </c>
      <c r="L181" s="30">
        <f>IFERROR(VLOOKUP($B181,'Analisi IN FAM'!#REF!,L$2,FALSE),0)</f>
        <v>0</v>
      </c>
      <c r="M181" s="30">
        <f>IFERROR(VLOOKUP($B181,'Analisi IN FAM'!#REF!,M$2,FALSE),0)</f>
        <v>0</v>
      </c>
      <c r="N181" s="30">
        <f>IFERROR(VLOOKUP($B181,'Analisi IN FAM'!#REF!,N$2,FALSE),0)</f>
        <v>0</v>
      </c>
      <c r="O181" s="30">
        <f>IFERROR(VLOOKUP($B181,'Analisi IN FAM'!#REF!,O$2,FALSE),0)</f>
        <v>0</v>
      </c>
      <c r="P181" s="30">
        <f>IFERROR(VLOOKUP($B181,'Analisi IN FAM'!#REF!,P$2,FALSE),0)</f>
        <v>0</v>
      </c>
      <c r="Q181" s="30">
        <f>IFERROR(VLOOKUP($B181,'Analisi IN FAM'!#REF!,Q$2,FALSE),0)</f>
        <v>0</v>
      </c>
      <c r="R181" s="30">
        <f>IFERROR(VLOOKUP($B181,'Analisi IN FAM'!#REF!,R$2,FALSE),0)</f>
        <v>0</v>
      </c>
      <c r="S181" s="30">
        <f>IFERROR(VLOOKUP($B181,'Analisi IN FAM'!#REF!,S$2,FALSE),0)</f>
        <v>0</v>
      </c>
      <c r="T181" s="30">
        <f>IFERROR(VLOOKUP($B181,'Analisi IN FAM'!#REF!,T$2,FALSE),0)</f>
        <v>0</v>
      </c>
      <c r="U181" s="30">
        <f>IFERROR(VLOOKUP($B181,'Analisi IN FAM'!#REF!,U$2,FALSE),0)</f>
        <v>0</v>
      </c>
      <c r="V181" s="30">
        <f>IFERROR(VLOOKUP($B181,'Analisi IN FAM'!#REF!,V$2,FALSE),0)</f>
        <v>0</v>
      </c>
      <c r="W181" s="1">
        <f t="shared" si="140"/>
        <v>0</v>
      </c>
      <c r="X181" s="1">
        <f t="shared" si="141"/>
        <v>0</v>
      </c>
      <c r="Y181" s="1">
        <f t="shared" si="142"/>
        <v>0</v>
      </c>
      <c r="Z181" s="1">
        <f t="shared" si="143"/>
        <v>0</v>
      </c>
      <c r="AA181" s="1">
        <f t="shared" si="144"/>
        <v>0</v>
      </c>
      <c r="AB181" s="1">
        <f t="shared" si="145"/>
        <v>0</v>
      </c>
      <c r="AC181" s="1">
        <f t="shared" si="146"/>
        <v>0</v>
      </c>
      <c r="AD181" s="1">
        <f t="shared" si="147"/>
        <v>0</v>
      </c>
      <c r="AE181" s="1">
        <f t="shared" si="148"/>
        <v>0</v>
      </c>
      <c r="AF181" s="1">
        <f t="shared" si="149"/>
        <v>0</v>
      </c>
      <c r="AG181" s="1">
        <f t="shared" si="150"/>
        <v>0</v>
      </c>
      <c r="AH181" s="1">
        <f t="shared" si="151"/>
        <v>0</v>
      </c>
      <c r="AI181" s="1">
        <f t="shared" si="152"/>
        <v>0</v>
      </c>
    </row>
    <row r="182" spans="1:35" ht="15" thickBot="1" x14ac:dyDescent="0.35">
      <c r="A182">
        <v>38</v>
      </c>
      <c r="B182">
        <v>4</v>
      </c>
      <c r="C182" t="s">
        <v>20</v>
      </c>
      <c r="D182" s="9">
        <v>0</v>
      </c>
      <c r="E182" s="123">
        <v>0</v>
      </c>
      <c r="F182" s="1">
        <f>IFERROR(-VLOOKUP(B182,Foglio1!A:B,2,FALSE),0)</f>
        <v>1607646.6</v>
      </c>
      <c r="G182" s="1">
        <f>IFERROR(VLOOKUP(A182,'Pivot per cartellino'!D:E,2,FALSE),0)</f>
        <v>285859.09999999998</v>
      </c>
      <c r="H182" s="1">
        <f t="shared" si="139"/>
        <v>0</v>
      </c>
      <c r="I182" s="1">
        <v>0</v>
      </c>
      <c r="J182" s="30">
        <f>IFERROR(VLOOKUP($B182,'Analisi IN FAM'!#REF!,J$2,FALSE),0)</f>
        <v>0</v>
      </c>
      <c r="K182" s="30">
        <f>IFERROR(VLOOKUP($B182,'Analisi IN FAM'!#REF!,K$2,FALSE),0)</f>
        <v>0</v>
      </c>
      <c r="L182" s="30">
        <f>IFERROR(VLOOKUP($B182,'Analisi IN FAM'!#REF!,L$2,FALSE),0)</f>
        <v>0</v>
      </c>
      <c r="M182" s="30">
        <f>IFERROR(VLOOKUP($B182,'Analisi IN FAM'!#REF!,M$2,FALSE),0)</f>
        <v>0</v>
      </c>
      <c r="N182" s="30">
        <f>IFERROR(VLOOKUP($B182,'Analisi IN FAM'!#REF!,N$2,FALSE),0)</f>
        <v>0</v>
      </c>
      <c r="O182" s="30">
        <f>IFERROR(VLOOKUP($B182,'Analisi IN FAM'!#REF!,O$2,FALSE),0)</f>
        <v>0</v>
      </c>
      <c r="P182" s="30">
        <f>IFERROR(VLOOKUP($B182,'Analisi IN FAM'!#REF!,P$2,FALSE),0)</f>
        <v>0</v>
      </c>
      <c r="Q182" s="30">
        <f>IFERROR(VLOOKUP($B182,'Analisi IN FAM'!#REF!,Q$2,FALSE),0)</f>
        <v>0</v>
      </c>
      <c r="R182" s="30">
        <f>IFERROR(VLOOKUP($B182,'Analisi IN FAM'!#REF!,R$2,FALSE),0)</f>
        <v>0</v>
      </c>
      <c r="S182" s="30">
        <f>IFERROR(VLOOKUP($B182,'Analisi IN FAM'!#REF!,S$2,FALSE),0)</f>
        <v>0</v>
      </c>
      <c r="T182" s="30">
        <f>IFERROR(VLOOKUP($B182,'Analisi IN FAM'!#REF!,T$2,FALSE),0)</f>
        <v>0</v>
      </c>
      <c r="U182" s="30">
        <f>IFERROR(VLOOKUP($B182,'Analisi IN FAM'!#REF!,U$2,FALSE),0)</f>
        <v>0</v>
      </c>
      <c r="V182" s="30">
        <f>IFERROR(VLOOKUP($B182,'Analisi IN FAM'!#REF!,V$2,FALSE),0)</f>
        <v>0</v>
      </c>
      <c r="W182" s="1">
        <f t="shared" si="140"/>
        <v>0</v>
      </c>
      <c r="X182" s="1">
        <f t="shared" si="141"/>
        <v>0</v>
      </c>
      <c r="Y182" s="1">
        <f t="shared" si="142"/>
        <v>0</v>
      </c>
      <c r="Z182" s="1">
        <f t="shared" si="143"/>
        <v>0</v>
      </c>
      <c r="AA182" s="1">
        <f t="shared" si="144"/>
        <v>0</v>
      </c>
      <c r="AB182" s="1">
        <f t="shared" si="145"/>
        <v>0</v>
      </c>
      <c r="AC182" s="1">
        <f t="shared" si="146"/>
        <v>0</v>
      </c>
      <c r="AD182" s="1">
        <f t="shared" si="147"/>
        <v>0</v>
      </c>
      <c r="AE182" s="1">
        <f t="shared" si="148"/>
        <v>0</v>
      </c>
      <c r="AF182" s="1">
        <f t="shared" si="149"/>
        <v>0</v>
      </c>
      <c r="AG182" s="1">
        <f t="shared" si="150"/>
        <v>0</v>
      </c>
      <c r="AH182" s="1">
        <f t="shared" si="151"/>
        <v>0</v>
      </c>
      <c r="AI182" s="1">
        <f t="shared" si="152"/>
        <v>0</v>
      </c>
    </row>
    <row r="183" spans="1:35" s="129" customFormat="1" ht="15" thickBot="1" x14ac:dyDescent="0.35">
      <c r="A183" s="129">
        <v>38</v>
      </c>
      <c r="C183" s="129" t="s">
        <v>14</v>
      </c>
      <c r="D183" s="130">
        <v>100</v>
      </c>
      <c r="E183" s="131">
        <v>103.96033171498151</v>
      </c>
      <c r="F183" s="132">
        <f>IFERROR(-VLOOKUP(B183,Foglio1!A:B,2,FALSE),0)</f>
        <v>0</v>
      </c>
      <c r="G183" s="132">
        <f>IFERROR(VLOOKUP(A183,'Pivot per cartellino'!D:E,2,FALSE),0)</f>
        <v>285859.09999999998</v>
      </c>
      <c r="H183" s="132"/>
      <c r="I183" s="132"/>
      <c r="W183" s="132">
        <f>SUM(W171:W182)</f>
        <v>0</v>
      </c>
      <c r="X183" s="132">
        <f t="shared" ref="X183" si="189">SUM(X171:X182)</f>
        <v>0</v>
      </c>
      <c r="Y183" s="132">
        <f t="shared" ref="Y183" si="190">SUM(Y171:Y182)</f>
        <v>0</v>
      </c>
      <c r="Z183" s="132">
        <f t="shared" ref="Z183" si="191">SUM(Z171:Z182)</f>
        <v>0</v>
      </c>
      <c r="AA183" s="132">
        <f t="shared" ref="AA183" si="192">SUM(AA171:AA182)</f>
        <v>0</v>
      </c>
      <c r="AB183" s="132">
        <f t="shared" ref="AB183" si="193">SUM(AB171:AB182)</f>
        <v>0</v>
      </c>
      <c r="AC183" s="132">
        <f t="shared" ref="AC183" si="194">SUM(AC171:AC182)</f>
        <v>0</v>
      </c>
      <c r="AD183" s="132">
        <f t="shared" ref="AD183" si="195">SUM(AD171:AD182)</f>
        <v>0</v>
      </c>
      <c r="AE183" s="132">
        <f t="shared" ref="AE183" si="196">SUM(AE171:AE182)</f>
        <v>0</v>
      </c>
      <c r="AF183" s="132">
        <f t="shared" ref="AF183" si="197">SUM(AF171:AF182)</f>
        <v>0</v>
      </c>
      <c r="AG183" s="132">
        <f t="shared" ref="AG183" si="198">SUM(AG171:AG182)</f>
        <v>0</v>
      </c>
      <c r="AH183" s="132">
        <f t="shared" ref="AH183" si="199">SUM(AH171:AH182)</f>
        <v>0</v>
      </c>
      <c r="AI183" s="132">
        <f t="shared" ref="AI183" si="200">SUM(AI171:AI182)</f>
        <v>0</v>
      </c>
    </row>
    <row r="184" spans="1:35" x14ac:dyDescent="0.3">
      <c r="H184" s="1">
        <f>SUM(H3:H183)</f>
        <v>159687643.5399999</v>
      </c>
      <c r="I184" s="1">
        <f>SUM(I3:I183)</f>
        <v>159687643.53999987</v>
      </c>
    </row>
  </sheetData>
  <autoFilter ref="A1:AI184" xr:uid="{CD849B5C-0175-497A-833E-8CDE12F47FB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37F4-95E9-4E31-81EA-E80716D417E9}">
  <dimension ref="A1:B31"/>
  <sheetViews>
    <sheetView workbookViewId="0">
      <selection activeCell="C5" sqref="C5"/>
    </sheetView>
  </sheetViews>
  <sheetFormatPr defaultRowHeight="14.4" x14ac:dyDescent="0.3"/>
  <cols>
    <col min="2" max="2" width="16.6640625" style="1" bestFit="1" customWidth="1"/>
  </cols>
  <sheetData>
    <row r="1" spans="1:2" x14ac:dyDescent="0.3">
      <c r="A1" t="s">
        <v>599</v>
      </c>
      <c r="B1" s="1" t="s">
        <v>706</v>
      </c>
    </row>
    <row r="2" spans="1:2" x14ac:dyDescent="0.3">
      <c r="A2">
        <v>1</v>
      </c>
      <c r="B2" s="1">
        <v>-1247382</v>
      </c>
    </row>
    <row r="3" spans="1:2" x14ac:dyDescent="0.3">
      <c r="A3">
        <v>2</v>
      </c>
      <c r="B3" s="1">
        <v>-74591287.726000011</v>
      </c>
    </row>
    <row r="4" spans="1:2" x14ac:dyDescent="0.3">
      <c r="A4">
        <v>3</v>
      </c>
      <c r="B4" s="1">
        <v>-3147927.8739999994</v>
      </c>
    </row>
    <row r="5" spans="1:2" x14ac:dyDescent="0.3">
      <c r="A5">
        <v>4</v>
      </c>
      <c r="B5" s="1">
        <v>-1607646.6</v>
      </c>
    </row>
    <row r="6" spans="1:2" x14ac:dyDescent="0.3">
      <c r="A6">
        <v>5</v>
      </c>
      <c r="B6" s="1">
        <v>-70263.5</v>
      </c>
    </row>
    <row r="7" spans="1:2" x14ac:dyDescent="0.3">
      <c r="A7">
        <v>7</v>
      </c>
      <c r="B7" s="1">
        <v>-718277.29999999993</v>
      </c>
    </row>
    <row r="8" spans="1:2" x14ac:dyDescent="0.3">
      <c r="A8">
        <v>9</v>
      </c>
      <c r="B8" s="1">
        <v>-23627</v>
      </c>
    </row>
    <row r="9" spans="1:2" x14ac:dyDescent="0.3">
      <c r="A9">
        <v>11</v>
      </c>
      <c r="B9" s="1">
        <v>-336220</v>
      </c>
    </row>
    <row r="10" spans="1:2" x14ac:dyDescent="0.3">
      <c r="A10">
        <v>12</v>
      </c>
      <c r="B10" s="1">
        <v>-41534059.339999981</v>
      </c>
    </row>
    <row r="11" spans="1:2" x14ac:dyDescent="0.3">
      <c r="A11">
        <v>13</v>
      </c>
      <c r="B11" s="1">
        <v>-2394889</v>
      </c>
    </row>
    <row r="12" spans="1:2" x14ac:dyDescent="0.3">
      <c r="A12">
        <v>14</v>
      </c>
      <c r="B12" s="1">
        <v>-1419232.3000000005</v>
      </c>
    </row>
    <row r="13" spans="1:2" x14ac:dyDescent="0.3">
      <c r="A13">
        <v>15</v>
      </c>
      <c r="B13" s="1">
        <v>-485098.60000000003</v>
      </c>
    </row>
    <row r="14" spans="1:2" x14ac:dyDescent="0.3">
      <c r="A14">
        <v>17</v>
      </c>
      <c r="B14" s="1">
        <v>-338887.1</v>
      </c>
    </row>
    <row r="15" spans="1:2" x14ac:dyDescent="0.3">
      <c r="A15">
        <v>19</v>
      </c>
      <c r="B15" s="1">
        <v>-27458.700000000004</v>
      </c>
    </row>
    <row r="16" spans="1:2" x14ac:dyDescent="0.3">
      <c r="A16">
        <v>20</v>
      </c>
      <c r="B16" s="1">
        <v>-2418290</v>
      </c>
    </row>
    <row r="17" spans="1:2" x14ac:dyDescent="0.3">
      <c r="A17">
        <v>31</v>
      </c>
      <c r="B17" s="1">
        <v>-11754277</v>
      </c>
    </row>
    <row r="18" spans="1:2" x14ac:dyDescent="0.3">
      <c r="A18">
        <v>35</v>
      </c>
      <c r="B18" s="1">
        <v>-383755</v>
      </c>
    </row>
    <row r="19" spans="1:2" x14ac:dyDescent="0.3">
      <c r="A19">
        <v>41</v>
      </c>
      <c r="B19" s="1">
        <v>-5173973</v>
      </c>
    </row>
    <row r="20" spans="1:2" x14ac:dyDescent="0.3">
      <c r="A20">
        <v>42</v>
      </c>
      <c r="B20" s="1">
        <v>-10410207</v>
      </c>
    </row>
    <row r="21" spans="1:2" x14ac:dyDescent="0.3">
      <c r="A21">
        <v>51</v>
      </c>
      <c r="B21" s="1">
        <v>-1486227</v>
      </c>
    </row>
    <row r="22" spans="1:2" x14ac:dyDescent="0.3">
      <c r="A22">
        <v>52</v>
      </c>
      <c r="B22" s="1">
        <v>-57882</v>
      </c>
    </row>
    <row r="23" spans="1:2" x14ac:dyDescent="0.3">
      <c r="A23">
        <v>56</v>
      </c>
      <c r="B23" s="1">
        <v>-2350</v>
      </c>
    </row>
    <row r="24" spans="1:2" x14ac:dyDescent="0.3">
      <c r="A24">
        <v>57</v>
      </c>
      <c r="B24" s="1">
        <v>-4442</v>
      </c>
    </row>
    <row r="25" spans="1:2" x14ac:dyDescent="0.3">
      <c r="A25">
        <v>60</v>
      </c>
      <c r="B25" s="1">
        <v>-12205</v>
      </c>
    </row>
    <row r="26" spans="1:2" x14ac:dyDescent="0.3">
      <c r="A26">
        <v>61</v>
      </c>
      <c r="B26" s="1">
        <v>-24327</v>
      </c>
    </row>
    <row r="27" spans="1:2" x14ac:dyDescent="0.3">
      <c r="A27">
        <v>62</v>
      </c>
      <c r="B27" s="1">
        <v>-213</v>
      </c>
    </row>
    <row r="28" spans="1:2" x14ac:dyDescent="0.3">
      <c r="A28">
        <v>71</v>
      </c>
      <c r="B28" s="1">
        <v>-6395.5</v>
      </c>
    </row>
    <row r="29" spans="1:2" x14ac:dyDescent="0.3">
      <c r="A29">
        <v>72</v>
      </c>
      <c r="B29" s="1">
        <v>-10843</v>
      </c>
    </row>
    <row r="30" spans="1:2" x14ac:dyDescent="0.3">
      <c r="A30" t="s">
        <v>703</v>
      </c>
    </row>
    <row r="31" spans="1:2" x14ac:dyDescent="0.3">
      <c r="A31" t="s">
        <v>600</v>
      </c>
      <c r="B31" s="1">
        <v>-159687643.53999996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B0EC-A0FB-4AB6-B4E3-429416F351E4}">
  <dimension ref="A1:U54"/>
  <sheetViews>
    <sheetView workbookViewId="0">
      <selection activeCell="C1" sqref="C1"/>
    </sheetView>
  </sheetViews>
  <sheetFormatPr defaultRowHeight="14.4" x14ac:dyDescent="0.3"/>
  <cols>
    <col min="2" max="2" width="27.109375" bestFit="1" customWidth="1"/>
    <col min="3" max="3" width="27.109375" customWidth="1"/>
    <col min="7" max="7" width="10" bestFit="1" customWidth="1"/>
  </cols>
  <sheetData>
    <row r="1" spans="1:21" x14ac:dyDescent="0.3">
      <c r="A1" s="12" t="s">
        <v>274</v>
      </c>
      <c r="B1" s="27" t="s">
        <v>275</v>
      </c>
      <c r="C1" s="44" t="s">
        <v>0</v>
      </c>
      <c r="D1" s="35" t="s">
        <v>276</v>
      </c>
      <c r="E1" s="35" t="s">
        <v>42</v>
      </c>
      <c r="F1" s="35" t="s">
        <v>277</v>
      </c>
      <c r="G1" s="35" t="s">
        <v>278</v>
      </c>
      <c r="H1" s="55" t="s">
        <v>279</v>
      </c>
      <c r="I1" s="55" t="s">
        <v>280</v>
      </c>
      <c r="J1" s="55" t="s">
        <v>281</v>
      </c>
      <c r="K1" s="55" t="s">
        <v>282</v>
      </c>
      <c r="L1" s="55" t="s">
        <v>283</v>
      </c>
      <c r="M1" s="55" t="s">
        <v>284</v>
      </c>
      <c r="N1" s="55" t="s">
        <v>285</v>
      </c>
      <c r="O1" s="55" t="s">
        <v>286</v>
      </c>
      <c r="P1" s="55" t="s">
        <v>287</v>
      </c>
      <c r="Q1" s="55" t="s">
        <v>288</v>
      </c>
      <c r="R1" s="55" t="s">
        <v>289</v>
      </c>
      <c r="S1" s="55" t="s">
        <v>290</v>
      </c>
      <c r="T1" s="19" t="s">
        <v>291</v>
      </c>
      <c r="U1" s="36" t="s">
        <v>14</v>
      </c>
    </row>
    <row r="2" spans="1:21" x14ac:dyDescent="0.3">
      <c r="A2" s="12" t="s">
        <v>292</v>
      </c>
      <c r="B2" s="12" t="s">
        <v>293</v>
      </c>
      <c r="C2" s="12">
        <f>VLOOKUP(A2,'Materiale - Gruppo Merci'!A:D,4,FALSE)</f>
        <v>12</v>
      </c>
      <c r="D2" s="12"/>
      <c r="E2" s="12">
        <v>100</v>
      </c>
      <c r="F2" s="51"/>
      <c r="G2" s="41">
        <v>99950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7">
        <v>0</v>
      </c>
      <c r="T2" s="23">
        <v>100</v>
      </c>
      <c r="U2" s="30">
        <f>SUM(H2:T2)</f>
        <v>100</v>
      </c>
    </row>
    <row r="3" spans="1:21" x14ac:dyDescent="0.3">
      <c r="A3" s="42" t="s">
        <v>150</v>
      </c>
      <c r="B3" s="22" t="s">
        <v>294</v>
      </c>
      <c r="C3" s="12">
        <f>VLOOKUP(A3,'Materiale - Gruppo Merci'!A:D,4,FALSE)</f>
        <v>20</v>
      </c>
      <c r="D3" s="22"/>
      <c r="E3" s="22">
        <v>100</v>
      </c>
      <c r="F3" s="37">
        <v>99</v>
      </c>
      <c r="G3" s="41">
        <v>99951</v>
      </c>
      <c r="H3" s="57">
        <v>58.14</v>
      </c>
      <c r="I3" s="57">
        <v>2.54</v>
      </c>
      <c r="J3" s="57">
        <v>0.31</v>
      </c>
      <c r="K3" s="57">
        <v>0.32</v>
      </c>
      <c r="L3" s="57">
        <v>0.16</v>
      </c>
      <c r="M3" s="57">
        <v>0.02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23">
        <v>38.51</v>
      </c>
      <c r="U3" s="30">
        <f t="shared" ref="U3:U54" si="0">SUM(H3:T3)</f>
        <v>100</v>
      </c>
    </row>
    <row r="4" spans="1:21" x14ac:dyDescent="0.3">
      <c r="A4" s="42" t="s">
        <v>194</v>
      </c>
      <c r="B4" s="22" t="s">
        <v>295</v>
      </c>
      <c r="C4" s="12">
        <f>VLOOKUP(A4,'Materiale - Gruppo Merci'!A:D,4,FALSE)</f>
        <v>41</v>
      </c>
      <c r="D4" s="22"/>
      <c r="E4" s="22">
        <v>100</v>
      </c>
      <c r="F4" s="37"/>
      <c r="G4" s="41">
        <v>99952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23">
        <v>100</v>
      </c>
      <c r="U4" s="30">
        <f t="shared" si="0"/>
        <v>100</v>
      </c>
    </row>
    <row r="5" spans="1:21" x14ac:dyDescent="0.3">
      <c r="A5" s="42" t="s">
        <v>151</v>
      </c>
      <c r="B5" s="22" t="s">
        <v>296</v>
      </c>
      <c r="C5" s="12">
        <f>VLOOKUP(A5,'Materiale - Gruppo Merci'!A:D,4,FALSE)</f>
        <v>31</v>
      </c>
      <c r="D5" s="22"/>
      <c r="E5" s="22">
        <v>100</v>
      </c>
      <c r="F5" s="37">
        <v>99</v>
      </c>
      <c r="G5" s="41">
        <v>99953</v>
      </c>
      <c r="H5" s="57">
        <v>0.03</v>
      </c>
      <c r="I5" s="57">
        <v>0.01</v>
      </c>
      <c r="J5" s="57">
        <v>0</v>
      </c>
      <c r="K5" s="57">
        <v>0.01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23">
        <v>99.95</v>
      </c>
      <c r="U5" s="30">
        <f t="shared" si="0"/>
        <v>100</v>
      </c>
    </row>
    <row r="6" spans="1:21" x14ac:dyDescent="0.3">
      <c r="A6" s="42" t="s">
        <v>195</v>
      </c>
      <c r="B6" s="22" t="s">
        <v>297</v>
      </c>
      <c r="C6" s="12">
        <f>VLOOKUP(A6,'Materiale - Gruppo Merci'!A:D,4,FALSE)</f>
        <v>31</v>
      </c>
      <c r="D6" s="22"/>
      <c r="E6" s="22">
        <v>100</v>
      </c>
      <c r="F6" s="37">
        <v>99</v>
      </c>
      <c r="G6" s="41">
        <v>99954</v>
      </c>
      <c r="H6" s="57">
        <v>0.05</v>
      </c>
      <c r="I6" s="57">
        <v>0.48</v>
      </c>
      <c r="J6" s="57">
        <v>0.06</v>
      </c>
      <c r="K6" s="57">
        <v>0.04</v>
      </c>
      <c r="L6" s="57">
        <v>0.01</v>
      </c>
      <c r="M6" s="57">
        <v>0.05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23">
        <v>99.31</v>
      </c>
      <c r="U6" s="30">
        <f t="shared" si="0"/>
        <v>100</v>
      </c>
    </row>
    <row r="7" spans="1:21" x14ac:dyDescent="0.3">
      <c r="A7" s="42" t="s">
        <v>152</v>
      </c>
      <c r="B7" s="22" t="s">
        <v>298</v>
      </c>
      <c r="C7" s="12">
        <f>VLOOKUP(A7,'Materiale - Gruppo Merci'!A:D,4,FALSE)</f>
        <v>31</v>
      </c>
      <c r="D7" s="22"/>
      <c r="E7" s="22">
        <v>100</v>
      </c>
      <c r="F7" s="37">
        <v>99</v>
      </c>
      <c r="G7" s="41">
        <v>99955</v>
      </c>
      <c r="H7" s="57">
        <v>0.12</v>
      </c>
      <c r="I7" s="57">
        <v>0.65</v>
      </c>
      <c r="J7" s="57">
        <v>0.22</v>
      </c>
      <c r="K7" s="57">
        <v>0.04</v>
      </c>
      <c r="L7" s="57">
        <v>0.01</v>
      </c>
      <c r="M7" s="57">
        <v>0.1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23">
        <v>98.86</v>
      </c>
      <c r="U7" s="30">
        <f t="shared" si="0"/>
        <v>100</v>
      </c>
    </row>
    <row r="8" spans="1:21" x14ac:dyDescent="0.3">
      <c r="A8" s="42" t="s">
        <v>153</v>
      </c>
      <c r="B8" s="22" t="s">
        <v>299</v>
      </c>
      <c r="C8" s="12">
        <f>VLOOKUP(A8,'Materiale - Gruppo Merci'!A:D,4,FALSE)</f>
        <v>71</v>
      </c>
      <c r="D8" s="22"/>
      <c r="E8" s="22">
        <v>100</v>
      </c>
      <c r="F8" s="37">
        <v>99</v>
      </c>
      <c r="G8" s="41">
        <v>99956</v>
      </c>
      <c r="H8" s="57">
        <v>0</v>
      </c>
      <c r="I8" s="57">
        <v>0</v>
      </c>
      <c r="J8" s="57">
        <v>99.99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23">
        <v>1.0000000000005116E-2</v>
      </c>
      <c r="U8" s="30">
        <f t="shared" si="0"/>
        <v>100</v>
      </c>
    </row>
    <row r="9" spans="1:21" x14ac:dyDescent="0.3">
      <c r="A9" s="42" t="s">
        <v>154</v>
      </c>
      <c r="B9" s="22" t="s">
        <v>300</v>
      </c>
      <c r="C9" s="12">
        <f>VLOOKUP(A9,'Materiale - Gruppo Merci'!A:D,4,FALSE)</f>
        <v>35</v>
      </c>
      <c r="D9" s="22"/>
      <c r="E9" s="22">
        <v>100</v>
      </c>
      <c r="F9" s="37">
        <v>99</v>
      </c>
      <c r="G9" s="41">
        <v>99957</v>
      </c>
      <c r="H9" s="57">
        <v>0</v>
      </c>
      <c r="I9" s="57">
        <v>99.9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23">
        <v>9.9999999999994316E-2</v>
      </c>
      <c r="U9" s="30">
        <f t="shared" si="0"/>
        <v>100</v>
      </c>
    </row>
    <row r="10" spans="1:21" x14ac:dyDescent="0.3">
      <c r="A10" s="42" t="s">
        <v>155</v>
      </c>
      <c r="B10" s="22" t="s">
        <v>301</v>
      </c>
      <c r="C10" s="12">
        <f>VLOOKUP(A10,'Materiale - Gruppo Merci'!A:D,4,FALSE)</f>
        <v>41</v>
      </c>
      <c r="D10" s="22"/>
      <c r="E10" s="22">
        <v>100</v>
      </c>
      <c r="F10" s="37">
        <v>99.9</v>
      </c>
      <c r="G10" s="41">
        <v>99958</v>
      </c>
      <c r="H10" s="57">
        <v>99.5</v>
      </c>
      <c r="I10" s="57">
        <v>0.05</v>
      </c>
      <c r="J10" s="57">
        <v>0.05</v>
      </c>
      <c r="K10" s="57">
        <v>0.05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23">
        <v>0.35000000000000853</v>
      </c>
      <c r="U10" s="30">
        <f t="shared" si="0"/>
        <v>100</v>
      </c>
    </row>
    <row r="11" spans="1:21" x14ac:dyDescent="0.3">
      <c r="A11" s="22" t="s">
        <v>352</v>
      </c>
      <c r="B11" s="22" t="s">
        <v>302</v>
      </c>
      <c r="C11" s="12">
        <f>VLOOKUP(A11,'Materiale - Gruppo Merci'!A:D,4,FALSE)</f>
        <v>6</v>
      </c>
      <c r="D11" s="22"/>
      <c r="E11" s="22">
        <v>100</v>
      </c>
      <c r="F11" s="37">
        <v>96</v>
      </c>
      <c r="G11" s="41">
        <v>99959</v>
      </c>
      <c r="H11" s="57">
        <v>61.13</v>
      </c>
      <c r="I11" s="57">
        <v>0.17</v>
      </c>
      <c r="J11" s="57">
        <v>0.8</v>
      </c>
      <c r="K11" s="57">
        <v>7.0000000000000007E-2</v>
      </c>
      <c r="L11" s="57">
        <v>0.03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23">
        <v>37.799999999999997</v>
      </c>
      <c r="U11" s="30">
        <f t="shared" si="0"/>
        <v>100</v>
      </c>
    </row>
    <row r="12" spans="1:21" x14ac:dyDescent="0.3">
      <c r="A12" s="22" t="s">
        <v>303</v>
      </c>
      <c r="B12" s="22" t="s">
        <v>304</v>
      </c>
      <c r="C12" s="12">
        <f>VLOOKUP(A12,'Materiale - Gruppo Merci'!A:D,4,FALSE)</f>
        <v>16</v>
      </c>
      <c r="D12" s="22"/>
      <c r="E12" s="22">
        <v>100</v>
      </c>
      <c r="F12" s="37">
        <v>99</v>
      </c>
      <c r="G12" s="41">
        <v>99960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23">
        <v>100</v>
      </c>
      <c r="U12" s="30">
        <f t="shared" si="0"/>
        <v>100</v>
      </c>
    </row>
    <row r="13" spans="1:21" x14ac:dyDescent="0.3">
      <c r="A13" s="42" t="s">
        <v>224</v>
      </c>
      <c r="B13" s="22" t="s">
        <v>305</v>
      </c>
      <c r="C13" s="12">
        <f>VLOOKUP(A13,'Materiale - Gruppo Merci'!A:D,4,FALSE)</f>
        <v>2</v>
      </c>
      <c r="D13" s="22"/>
      <c r="E13" s="22">
        <v>100</v>
      </c>
      <c r="F13" s="37">
        <v>93.7</v>
      </c>
      <c r="G13" s="41">
        <v>99961</v>
      </c>
      <c r="H13" s="57">
        <v>58.5</v>
      </c>
      <c r="I13" s="57">
        <v>2.15</v>
      </c>
      <c r="J13" s="57">
        <v>0.21</v>
      </c>
      <c r="K13" s="57">
        <v>0.24</v>
      </c>
      <c r="L13" s="57">
        <v>7.0000000000000007E-2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23">
        <v>38.83</v>
      </c>
      <c r="U13" s="30">
        <f t="shared" si="0"/>
        <v>100</v>
      </c>
    </row>
    <row r="14" spans="1:21" x14ac:dyDescent="0.3">
      <c r="A14" s="42" t="s">
        <v>168</v>
      </c>
      <c r="B14" s="22" t="s">
        <v>306</v>
      </c>
      <c r="C14" s="12">
        <f>VLOOKUP(A14,'Materiale - Gruppo Merci'!A:D,4,FALSE)</f>
        <v>12</v>
      </c>
      <c r="D14" s="22"/>
      <c r="E14" s="22">
        <v>100</v>
      </c>
      <c r="F14" s="37">
        <v>99</v>
      </c>
      <c r="G14" s="41">
        <v>99962</v>
      </c>
      <c r="H14" s="57">
        <v>58.5</v>
      </c>
      <c r="I14" s="57">
        <v>2.5</v>
      </c>
      <c r="J14" s="57">
        <v>0.15</v>
      </c>
      <c r="K14" s="57">
        <v>0.17</v>
      </c>
      <c r="L14" s="57">
        <v>0.05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23">
        <v>38.630000000000003</v>
      </c>
      <c r="U14" s="30">
        <f t="shared" si="0"/>
        <v>100</v>
      </c>
    </row>
    <row r="15" spans="1:21" x14ac:dyDescent="0.3">
      <c r="A15" s="42" t="s">
        <v>225</v>
      </c>
      <c r="B15" s="22" t="s">
        <v>307</v>
      </c>
      <c r="C15" s="12">
        <f>VLOOKUP(A15,'Materiale - Gruppo Merci'!A:D,4,FALSE)</f>
        <v>3</v>
      </c>
      <c r="D15" s="22"/>
      <c r="E15" s="22">
        <v>100</v>
      </c>
      <c r="F15" s="37">
        <v>95.51</v>
      </c>
      <c r="G15" s="41">
        <v>99963</v>
      </c>
      <c r="H15" s="57">
        <v>61.8</v>
      </c>
      <c r="I15" s="57">
        <v>1.72</v>
      </c>
      <c r="J15" s="57">
        <v>0.1</v>
      </c>
      <c r="K15" s="57">
        <v>0.11</v>
      </c>
      <c r="L15" s="57">
        <v>0.04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23">
        <v>36.230000000000004</v>
      </c>
      <c r="U15" s="30">
        <f t="shared" si="0"/>
        <v>100</v>
      </c>
    </row>
    <row r="16" spans="1:21" x14ac:dyDescent="0.3">
      <c r="A16" s="42" t="s">
        <v>206</v>
      </c>
      <c r="B16" s="22" t="s">
        <v>308</v>
      </c>
      <c r="C16" s="12">
        <f>VLOOKUP(A16,'Materiale - Gruppo Merci'!A:D,4,FALSE)</f>
        <v>2</v>
      </c>
      <c r="D16" s="22"/>
      <c r="E16" s="22">
        <v>100</v>
      </c>
      <c r="F16" s="37"/>
      <c r="G16" s="41">
        <v>99964</v>
      </c>
      <c r="H16" s="57">
        <v>58.5</v>
      </c>
      <c r="I16" s="57">
        <v>1.96</v>
      </c>
      <c r="J16" s="57">
        <v>0.22</v>
      </c>
      <c r="K16" s="57">
        <v>0.24</v>
      </c>
      <c r="L16" s="57">
        <v>0.09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23">
        <v>38.989999999999995</v>
      </c>
      <c r="U16" s="30">
        <f t="shared" si="0"/>
        <v>100</v>
      </c>
    </row>
    <row r="17" spans="1:21" x14ac:dyDescent="0.3">
      <c r="A17" s="42" t="s">
        <v>169</v>
      </c>
      <c r="B17" s="22" t="s">
        <v>309</v>
      </c>
      <c r="C17" s="12">
        <f>VLOOKUP(A17,'Materiale - Gruppo Merci'!A:D,4,FALSE)</f>
        <v>13</v>
      </c>
      <c r="D17" s="22"/>
      <c r="E17" s="22">
        <v>100</v>
      </c>
      <c r="F17" s="37">
        <v>99.5</v>
      </c>
      <c r="G17" s="41">
        <v>99965</v>
      </c>
      <c r="H17" s="57">
        <v>61.77</v>
      </c>
      <c r="I17" s="57">
        <v>1.72</v>
      </c>
      <c r="J17" s="57">
        <v>0.09</v>
      </c>
      <c r="K17" s="57">
        <v>0.1</v>
      </c>
      <c r="L17" s="57">
        <v>0.03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23">
        <v>36.289999999999992</v>
      </c>
      <c r="U17" s="30">
        <f t="shared" si="0"/>
        <v>100</v>
      </c>
    </row>
    <row r="18" spans="1:21" x14ac:dyDescent="0.3">
      <c r="A18" s="42" t="s">
        <v>156</v>
      </c>
      <c r="B18" s="22" t="s">
        <v>310</v>
      </c>
      <c r="C18" s="12">
        <f>VLOOKUP(A18,'Materiale - Gruppo Merci'!A:D,4,FALSE)</f>
        <v>4</v>
      </c>
      <c r="D18" s="22"/>
      <c r="E18" s="22">
        <v>100</v>
      </c>
      <c r="F18" s="37">
        <v>93</v>
      </c>
      <c r="G18" s="41">
        <v>99966</v>
      </c>
      <c r="H18" s="57">
        <v>62.5</v>
      </c>
      <c r="I18" s="57">
        <v>0.2</v>
      </c>
      <c r="J18" s="57">
        <v>0.09</v>
      </c>
      <c r="K18" s="57">
        <v>0.06</v>
      </c>
      <c r="L18" s="57">
        <v>0.01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23">
        <v>37.139999999999993</v>
      </c>
      <c r="U18" s="30">
        <f t="shared" si="0"/>
        <v>100</v>
      </c>
    </row>
    <row r="19" spans="1:21" x14ac:dyDescent="0.3">
      <c r="A19" s="42" t="s">
        <v>171</v>
      </c>
      <c r="B19" s="22" t="s">
        <v>311</v>
      </c>
      <c r="C19" s="12">
        <f>VLOOKUP(A19,'Materiale - Gruppo Merci'!A:D,4,FALSE)</f>
        <v>14</v>
      </c>
      <c r="D19" s="22"/>
      <c r="E19" s="22">
        <v>100</v>
      </c>
      <c r="F19" s="37">
        <v>99.5</v>
      </c>
      <c r="G19" s="41">
        <v>99967</v>
      </c>
      <c r="H19" s="57">
        <v>62.5</v>
      </c>
      <c r="I19" s="57">
        <v>0.15</v>
      </c>
      <c r="J19" s="57">
        <v>0.1</v>
      </c>
      <c r="K19" s="57">
        <v>0.05</v>
      </c>
      <c r="L19" s="57">
        <v>0.02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23">
        <v>37.18</v>
      </c>
      <c r="U19" s="30">
        <f t="shared" si="0"/>
        <v>100</v>
      </c>
    </row>
    <row r="20" spans="1:21" x14ac:dyDescent="0.3">
      <c r="A20" s="42" t="s">
        <v>180</v>
      </c>
      <c r="B20" s="22" t="s">
        <v>312</v>
      </c>
      <c r="C20" s="12">
        <f>VLOOKUP(A20,'Materiale - Gruppo Merci'!A:D,4,FALSE)</f>
        <v>42</v>
      </c>
      <c r="D20" s="22"/>
      <c r="E20" s="22">
        <v>100</v>
      </c>
      <c r="F20" s="37">
        <v>96.5</v>
      </c>
      <c r="G20" s="41">
        <v>99968</v>
      </c>
      <c r="H20" s="57">
        <v>98.89</v>
      </c>
      <c r="I20" s="57">
        <v>0.15</v>
      </c>
      <c r="J20" s="57">
        <v>0.05</v>
      </c>
      <c r="K20" s="57">
        <v>0.12</v>
      </c>
      <c r="L20" s="57">
        <v>0.03</v>
      </c>
      <c r="M20" s="57">
        <v>0.01</v>
      </c>
      <c r="N20" s="57">
        <v>0.01</v>
      </c>
      <c r="O20" s="57">
        <v>0.01</v>
      </c>
      <c r="P20" s="57">
        <v>0.01</v>
      </c>
      <c r="Q20" s="57">
        <v>0.01</v>
      </c>
      <c r="R20" s="57">
        <v>0.01</v>
      </c>
      <c r="S20" s="57">
        <v>0</v>
      </c>
      <c r="T20" s="23">
        <v>0.69999999999996021</v>
      </c>
      <c r="U20" s="30">
        <f t="shared" si="0"/>
        <v>100</v>
      </c>
    </row>
    <row r="21" spans="1:21" x14ac:dyDescent="0.3">
      <c r="A21" s="42" t="s">
        <v>181</v>
      </c>
      <c r="B21" s="22" t="s">
        <v>313</v>
      </c>
      <c r="C21" s="12">
        <f>VLOOKUP(A21,'Materiale - Gruppo Merci'!A:D,4,FALSE)</f>
        <v>1</v>
      </c>
      <c r="D21" s="22"/>
      <c r="E21" s="22">
        <v>100</v>
      </c>
      <c r="F21" s="37">
        <v>95.6</v>
      </c>
      <c r="G21" s="41">
        <v>99969</v>
      </c>
      <c r="H21" s="57">
        <v>60.21</v>
      </c>
      <c r="I21" s="57">
        <v>1.83</v>
      </c>
      <c r="J21" s="57">
        <v>0.44</v>
      </c>
      <c r="K21" s="57">
        <v>0.28999999999999998</v>
      </c>
      <c r="L21" s="57">
        <v>0.34</v>
      </c>
      <c r="M21" s="57">
        <v>0.1</v>
      </c>
      <c r="N21" s="57">
        <v>0.01</v>
      </c>
      <c r="O21" s="57">
        <v>0.01</v>
      </c>
      <c r="P21" s="57">
        <v>0.01</v>
      </c>
      <c r="Q21" s="57">
        <v>0.01</v>
      </c>
      <c r="R21" s="57">
        <v>0.01</v>
      </c>
      <c r="S21" s="57">
        <v>0</v>
      </c>
      <c r="T21" s="23">
        <v>36.740000000000009</v>
      </c>
      <c r="U21" s="30">
        <f t="shared" si="0"/>
        <v>100</v>
      </c>
    </row>
    <row r="22" spans="1:21" x14ac:dyDescent="0.3">
      <c r="A22" s="42" t="s">
        <v>182</v>
      </c>
      <c r="B22" s="22" t="s">
        <v>314</v>
      </c>
      <c r="C22" s="12">
        <f>VLOOKUP(A22,'Materiale - Gruppo Merci'!A:D,4,FALSE)</f>
        <v>42</v>
      </c>
      <c r="D22" s="22"/>
      <c r="E22" s="22">
        <v>100</v>
      </c>
      <c r="F22" s="37"/>
      <c r="G22" s="41">
        <v>99970</v>
      </c>
      <c r="H22" s="57">
        <v>99.11</v>
      </c>
      <c r="I22" s="57">
        <v>0.32</v>
      </c>
      <c r="J22" s="57">
        <v>0.09</v>
      </c>
      <c r="K22" s="57">
        <v>0.02</v>
      </c>
      <c r="L22" s="57">
        <v>0.03</v>
      </c>
      <c r="M22" s="57">
        <v>0.01</v>
      </c>
      <c r="N22" s="57">
        <v>0.01</v>
      </c>
      <c r="O22" s="57">
        <v>0.01</v>
      </c>
      <c r="P22" s="57">
        <v>0.01</v>
      </c>
      <c r="Q22" s="57">
        <v>0.01</v>
      </c>
      <c r="R22" s="57">
        <v>0.01</v>
      </c>
      <c r="S22" s="57">
        <v>0</v>
      </c>
      <c r="T22" s="23">
        <v>0.36999999999997613</v>
      </c>
      <c r="U22" s="30">
        <f t="shared" si="0"/>
        <v>100</v>
      </c>
    </row>
    <row r="23" spans="1:21" x14ac:dyDescent="0.3">
      <c r="A23" s="42" t="s">
        <v>315</v>
      </c>
      <c r="B23" s="22" t="s">
        <v>316</v>
      </c>
      <c r="C23" s="12">
        <f>VLOOKUP(A23,'Materiale - Gruppo Merci'!A:D,4,FALSE)</f>
        <v>43</v>
      </c>
      <c r="D23" s="22"/>
      <c r="E23" s="22">
        <v>100</v>
      </c>
      <c r="F23" s="37">
        <v>99.9</v>
      </c>
      <c r="G23" s="41">
        <v>99971</v>
      </c>
      <c r="H23" s="57">
        <v>99.77</v>
      </c>
      <c r="I23" s="57">
        <v>0.03</v>
      </c>
      <c r="J23" s="57">
        <v>0.06</v>
      </c>
      <c r="K23" s="57">
        <v>0.03</v>
      </c>
      <c r="L23" s="57">
        <v>0.01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23">
        <v>9.9999999999994316E-2</v>
      </c>
      <c r="U23" s="30">
        <f t="shared" si="0"/>
        <v>100</v>
      </c>
    </row>
    <row r="24" spans="1:21" x14ac:dyDescent="0.3">
      <c r="A24" s="17" t="s">
        <v>175</v>
      </c>
      <c r="B24" s="15" t="s">
        <v>317</v>
      </c>
      <c r="C24" s="12">
        <f>VLOOKUP(A24,'Materiale - Gruppo Merci'!A:D,4,FALSE)</f>
        <v>14</v>
      </c>
      <c r="D24" s="22"/>
      <c r="E24" s="22">
        <v>100</v>
      </c>
      <c r="F24" s="37"/>
      <c r="G24" s="41">
        <v>99972</v>
      </c>
      <c r="H24" s="57">
        <v>60.44</v>
      </c>
      <c r="I24" s="57">
        <v>0.04</v>
      </c>
      <c r="J24" s="57">
        <v>0.01</v>
      </c>
      <c r="K24" s="57">
        <v>0.03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23">
        <v>39.480000000000004</v>
      </c>
      <c r="U24" s="30">
        <f t="shared" si="0"/>
        <v>100</v>
      </c>
    </row>
    <row r="25" spans="1:21" x14ac:dyDescent="0.3">
      <c r="A25" s="42" t="s">
        <v>187</v>
      </c>
      <c r="B25" s="22" t="s">
        <v>318</v>
      </c>
      <c r="C25" s="12">
        <f>VLOOKUP(A25,'Materiale - Gruppo Merci'!A:D,4,FALSE)</f>
        <v>51</v>
      </c>
      <c r="D25" s="22"/>
      <c r="E25" s="22">
        <v>100</v>
      </c>
      <c r="F25" s="37"/>
      <c r="G25" s="41">
        <v>99973</v>
      </c>
      <c r="H25" s="57">
        <v>67.39</v>
      </c>
      <c r="I25" s="57">
        <v>0.01</v>
      </c>
      <c r="J25" s="57">
        <v>0</v>
      </c>
      <c r="K25" s="57">
        <v>0.02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23">
        <v>32.58</v>
      </c>
      <c r="U25" s="30">
        <f t="shared" si="0"/>
        <v>100</v>
      </c>
    </row>
    <row r="26" spans="1:21" x14ac:dyDescent="0.3">
      <c r="A26" s="22" t="s">
        <v>203</v>
      </c>
      <c r="B26" s="22" t="s">
        <v>319</v>
      </c>
      <c r="C26" s="12">
        <f>VLOOKUP(A26,'Materiale - Gruppo Merci'!A:D,4,FALSE)</f>
        <v>52</v>
      </c>
      <c r="D26" s="22"/>
      <c r="E26" s="22">
        <v>100</v>
      </c>
      <c r="F26" s="37">
        <v>99</v>
      </c>
      <c r="G26" s="41">
        <v>99974</v>
      </c>
      <c r="H26" s="57">
        <v>85.04</v>
      </c>
      <c r="I26" s="57">
        <v>0.01</v>
      </c>
      <c r="J26" s="57">
        <v>0</v>
      </c>
      <c r="K26" s="57">
        <v>0.02</v>
      </c>
      <c r="L26" s="57">
        <v>0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23">
        <v>14.929999999999993</v>
      </c>
      <c r="U26" s="30">
        <f t="shared" si="0"/>
        <v>100</v>
      </c>
    </row>
    <row r="27" spans="1:21" x14ac:dyDescent="0.3">
      <c r="A27" s="42" t="s">
        <v>189</v>
      </c>
      <c r="B27" s="22" t="s">
        <v>320</v>
      </c>
      <c r="C27" s="12">
        <f>VLOOKUP(A27,'Materiale - Gruppo Merci'!A:D,4,FALSE)</f>
        <v>11</v>
      </c>
      <c r="D27" s="22"/>
      <c r="E27" s="22">
        <v>100</v>
      </c>
      <c r="F27" s="37">
        <v>98.7</v>
      </c>
      <c r="G27" s="41">
        <v>99975</v>
      </c>
      <c r="H27" s="57">
        <v>65.099999999999994</v>
      </c>
      <c r="I27" s="57">
        <v>0.01</v>
      </c>
      <c r="J27" s="57">
        <v>1.1399999999999999</v>
      </c>
      <c r="K27" s="57">
        <v>0.02</v>
      </c>
      <c r="L27" s="57">
        <v>0.17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7">
        <v>0</v>
      </c>
      <c r="T27" s="23">
        <v>33.56</v>
      </c>
      <c r="U27" s="30">
        <f t="shared" si="0"/>
        <v>100</v>
      </c>
    </row>
    <row r="28" spans="1:21" x14ac:dyDescent="0.3">
      <c r="A28" s="22" t="s">
        <v>188</v>
      </c>
      <c r="B28" s="22" t="s">
        <v>321</v>
      </c>
      <c r="C28" s="12">
        <f>VLOOKUP(A28,'Materiale - Gruppo Merci'!A:D,4,FALSE)</f>
        <v>51</v>
      </c>
      <c r="D28" s="22"/>
      <c r="E28" s="22">
        <v>100</v>
      </c>
      <c r="F28" s="37"/>
      <c r="G28" s="41">
        <v>99976</v>
      </c>
      <c r="H28" s="57">
        <v>70</v>
      </c>
      <c r="I28" s="57">
        <v>0</v>
      </c>
      <c r="J28" s="57">
        <v>0</v>
      </c>
      <c r="K28" s="57">
        <v>0.01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23">
        <v>29.989999999999995</v>
      </c>
      <c r="U28" s="30">
        <f t="shared" si="0"/>
        <v>100</v>
      </c>
    </row>
    <row r="29" spans="1:21" x14ac:dyDescent="0.3">
      <c r="A29" s="42" t="s">
        <v>157</v>
      </c>
      <c r="B29" s="22" t="s">
        <v>322</v>
      </c>
      <c r="C29" s="12">
        <f>VLOOKUP(A29,'Materiale - Gruppo Merci'!A:D,4,FALSE)</f>
        <v>4</v>
      </c>
      <c r="D29" s="22"/>
      <c r="E29" s="22">
        <v>100</v>
      </c>
      <c r="F29" s="37">
        <v>95</v>
      </c>
      <c r="G29" s="41">
        <v>99977</v>
      </c>
      <c r="H29" s="57">
        <v>59.37</v>
      </c>
      <c r="I29" s="57">
        <v>0.19</v>
      </c>
      <c r="J29" s="57">
        <v>0.16</v>
      </c>
      <c r="K29" s="57">
        <v>0.06</v>
      </c>
      <c r="L29" s="57">
        <v>0.02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23">
        <v>40.200000000000003</v>
      </c>
      <c r="U29" s="30">
        <f t="shared" si="0"/>
        <v>100</v>
      </c>
    </row>
    <row r="30" spans="1:21" x14ac:dyDescent="0.3">
      <c r="A30" s="42" t="s">
        <v>173</v>
      </c>
      <c r="B30" s="22" t="s">
        <v>323</v>
      </c>
      <c r="C30" s="12">
        <f>VLOOKUP(A30,'Materiale - Gruppo Merci'!A:D,4,FALSE)</f>
        <v>14</v>
      </c>
      <c r="D30" s="22"/>
      <c r="E30" s="22">
        <v>100</v>
      </c>
      <c r="F30" s="37">
        <v>99</v>
      </c>
      <c r="G30" s="41">
        <v>99978</v>
      </c>
      <c r="H30" s="57">
        <v>58.43</v>
      </c>
      <c r="I30" s="57">
        <v>0.15</v>
      </c>
      <c r="J30" s="57">
        <v>0.16</v>
      </c>
      <c r="K30" s="57">
        <v>7.0000000000000007E-2</v>
      </c>
      <c r="L30" s="57">
        <v>0.01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23">
        <v>41.180000000000007</v>
      </c>
      <c r="U30" s="30">
        <f t="shared" si="0"/>
        <v>100</v>
      </c>
    </row>
    <row r="31" spans="1:21" x14ac:dyDescent="0.3">
      <c r="A31" s="42" t="s">
        <v>190</v>
      </c>
      <c r="B31" s="22" t="s">
        <v>324</v>
      </c>
      <c r="C31" s="12">
        <f>VLOOKUP(A31,'Materiale - Gruppo Merci'!A:D,4,FALSE)</f>
        <v>51</v>
      </c>
      <c r="D31" s="22"/>
      <c r="E31" s="22">
        <v>100</v>
      </c>
      <c r="F31" s="37"/>
      <c r="G31" s="41">
        <v>99979</v>
      </c>
      <c r="H31" s="57">
        <v>70</v>
      </c>
      <c r="I31" s="57">
        <v>0.02</v>
      </c>
      <c r="J31" s="57">
        <v>0</v>
      </c>
      <c r="K31" s="57">
        <v>0.02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23">
        <v>29.960000000000008</v>
      </c>
      <c r="U31" s="30">
        <f t="shared" si="0"/>
        <v>100</v>
      </c>
    </row>
    <row r="32" spans="1:21" x14ac:dyDescent="0.3">
      <c r="A32" s="43" t="s">
        <v>197</v>
      </c>
      <c r="B32" s="5" t="s">
        <v>325</v>
      </c>
      <c r="C32" s="12">
        <f>VLOOKUP(A32,'Materiale - Gruppo Merci'!A:D,4,FALSE)</f>
        <v>15</v>
      </c>
      <c r="D32" s="22"/>
      <c r="E32" s="22">
        <v>100</v>
      </c>
      <c r="F32" s="37"/>
      <c r="G32" s="41">
        <v>99980</v>
      </c>
      <c r="H32" s="57">
        <v>63.64</v>
      </c>
      <c r="I32" s="57">
        <v>1.24</v>
      </c>
      <c r="J32" s="57">
        <v>0.14000000000000001</v>
      </c>
      <c r="K32" s="57">
        <v>0.09</v>
      </c>
      <c r="L32" s="57">
        <v>0.03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23">
        <v>34.86</v>
      </c>
      <c r="U32" s="30">
        <f t="shared" si="0"/>
        <v>100</v>
      </c>
    </row>
    <row r="33" spans="1:21" x14ac:dyDescent="0.3">
      <c r="A33" s="42" t="s">
        <v>196</v>
      </c>
      <c r="B33" s="5" t="s">
        <v>326</v>
      </c>
      <c r="C33" s="12">
        <f>VLOOKUP(A33,'Materiale - Gruppo Merci'!A:D,4,FALSE)</f>
        <v>72</v>
      </c>
      <c r="D33" s="22"/>
      <c r="E33" s="22">
        <v>100</v>
      </c>
      <c r="F33" s="37">
        <v>99</v>
      </c>
      <c r="G33" s="41">
        <v>99981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99.9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23">
        <v>9.9999999999994316E-2</v>
      </c>
      <c r="U33" s="30">
        <f t="shared" si="0"/>
        <v>100</v>
      </c>
    </row>
    <row r="34" spans="1:21" x14ac:dyDescent="0.3">
      <c r="A34" s="43" t="s">
        <v>205</v>
      </c>
      <c r="B34" s="5" t="s">
        <v>327</v>
      </c>
      <c r="C34" s="12">
        <f>VLOOKUP(A34,'Materiale - Gruppo Merci'!A:D,4,FALSE)</f>
        <v>5</v>
      </c>
      <c r="D34" s="22"/>
      <c r="E34" s="22">
        <v>100</v>
      </c>
      <c r="F34" s="37"/>
      <c r="G34" s="41">
        <v>99982</v>
      </c>
      <c r="H34" s="57">
        <v>63.9</v>
      </c>
      <c r="I34" s="57">
        <v>1.3</v>
      </c>
      <c r="J34" s="57">
        <v>0.19</v>
      </c>
      <c r="K34" s="57">
        <v>0.13</v>
      </c>
      <c r="L34" s="57">
        <v>0.06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23">
        <v>34.42</v>
      </c>
      <c r="U34" s="30">
        <f t="shared" si="0"/>
        <v>100</v>
      </c>
    </row>
    <row r="35" spans="1:21" x14ac:dyDescent="0.3">
      <c r="A35" s="22" t="s">
        <v>328</v>
      </c>
      <c r="B35" s="22" t="s">
        <v>329</v>
      </c>
      <c r="C35" s="12">
        <f>VLOOKUP(A35,'Materiale - Gruppo Merci'!A:D,4,FALSE)</f>
        <v>65</v>
      </c>
      <c r="D35" s="22"/>
      <c r="E35" s="22">
        <v>100</v>
      </c>
      <c r="F35" s="22">
        <v>90</v>
      </c>
      <c r="G35" s="41">
        <v>99983</v>
      </c>
      <c r="H35" s="57">
        <v>70</v>
      </c>
      <c r="I35" s="57">
        <v>0</v>
      </c>
      <c r="J35" s="57">
        <v>0</v>
      </c>
      <c r="K35" s="57">
        <v>0</v>
      </c>
      <c r="L35" s="57">
        <v>30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23">
        <v>0</v>
      </c>
      <c r="U35" s="30">
        <f t="shared" si="0"/>
        <v>100</v>
      </c>
    </row>
    <row r="36" spans="1:21" x14ac:dyDescent="0.3">
      <c r="A36" s="42" t="s">
        <v>330</v>
      </c>
      <c r="B36" s="22" t="s">
        <v>331</v>
      </c>
      <c r="C36" s="12">
        <f>VLOOKUP(A36,'Materiale - Gruppo Merci'!A:D,4,FALSE)</f>
        <v>59</v>
      </c>
      <c r="D36" s="22"/>
      <c r="E36" s="22">
        <v>100</v>
      </c>
      <c r="F36" s="22">
        <v>80</v>
      </c>
      <c r="G36" s="41">
        <v>99984</v>
      </c>
      <c r="H36" s="57">
        <v>1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99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23">
        <v>0</v>
      </c>
      <c r="U36" s="30">
        <f t="shared" si="0"/>
        <v>100</v>
      </c>
    </row>
    <row r="37" spans="1:21" x14ac:dyDescent="0.3">
      <c r="A37" s="39" t="s">
        <v>214</v>
      </c>
      <c r="B37" s="15" t="s">
        <v>332</v>
      </c>
      <c r="C37" s="12">
        <f>VLOOKUP(A37,'Materiale - Gruppo Merci'!A:D,4,FALSE)</f>
        <v>60</v>
      </c>
      <c r="D37" s="22"/>
      <c r="E37" s="22">
        <v>100</v>
      </c>
      <c r="F37" s="22">
        <v>80</v>
      </c>
      <c r="G37" s="41">
        <v>99985</v>
      </c>
      <c r="H37" s="57">
        <v>1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99</v>
      </c>
      <c r="P37" s="57">
        <v>0</v>
      </c>
      <c r="Q37" s="57">
        <v>0</v>
      </c>
      <c r="R37" s="57">
        <v>0</v>
      </c>
      <c r="S37" s="57">
        <v>0</v>
      </c>
      <c r="T37" s="23">
        <v>0</v>
      </c>
      <c r="U37" s="30">
        <f t="shared" si="0"/>
        <v>100</v>
      </c>
    </row>
    <row r="38" spans="1:21" x14ac:dyDescent="0.3">
      <c r="A38" s="39" t="s">
        <v>333</v>
      </c>
      <c r="B38" s="15" t="s">
        <v>334</v>
      </c>
      <c r="C38" s="12">
        <f>VLOOKUP(A38,'Materiale - Gruppo Merci'!A:D,4,FALSE)</f>
        <v>55</v>
      </c>
      <c r="D38" s="22"/>
      <c r="E38" s="22">
        <v>100</v>
      </c>
      <c r="F38" s="22">
        <v>90</v>
      </c>
      <c r="G38" s="41">
        <v>99986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23">
        <v>100</v>
      </c>
      <c r="U38" s="30">
        <f t="shared" si="0"/>
        <v>100</v>
      </c>
    </row>
    <row r="39" spans="1:21" x14ac:dyDescent="0.3">
      <c r="A39" s="42" t="s">
        <v>191</v>
      </c>
      <c r="B39" s="22" t="s">
        <v>335</v>
      </c>
      <c r="C39" s="12">
        <f>VLOOKUP(A39,'Materiale - Gruppo Merci'!A:D,4,FALSE)</f>
        <v>61</v>
      </c>
      <c r="D39" s="22"/>
      <c r="E39" s="22">
        <v>100</v>
      </c>
      <c r="F39" s="22">
        <v>90</v>
      </c>
      <c r="G39" s="41">
        <v>99987</v>
      </c>
      <c r="H39" s="57">
        <v>70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30</v>
      </c>
      <c r="Q39" s="57">
        <v>0</v>
      </c>
      <c r="R39" s="57">
        <v>0</v>
      </c>
      <c r="S39" s="57">
        <v>0</v>
      </c>
      <c r="T39" s="23">
        <v>0</v>
      </c>
      <c r="U39" s="30">
        <f t="shared" si="0"/>
        <v>100</v>
      </c>
    </row>
    <row r="40" spans="1:21" x14ac:dyDescent="0.3">
      <c r="A40" s="42" t="s">
        <v>221</v>
      </c>
      <c r="B40" s="22" t="s">
        <v>336</v>
      </c>
      <c r="C40" s="12">
        <f>VLOOKUP(A40,'Materiale - Gruppo Merci'!A:D,4,FALSE)</f>
        <v>56</v>
      </c>
      <c r="D40" s="22"/>
      <c r="E40" s="22">
        <v>100</v>
      </c>
      <c r="F40" s="22">
        <v>90</v>
      </c>
      <c r="G40" s="41">
        <v>99988</v>
      </c>
      <c r="H40" s="57">
        <v>85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23">
        <v>15</v>
      </c>
      <c r="U40" s="30">
        <f t="shared" si="0"/>
        <v>100</v>
      </c>
    </row>
    <row r="41" spans="1:21" x14ac:dyDescent="0.3">
      <c r="A41" s="42" t="s">
        <v>204</v>
      </c>
      <c r="B41" s="22" t="s">
        <v>337</v>
      </c>
      <c r="C41" s="12">
        <f>VLOOKUP(A41,'Materiale - Gruppo Merci'!A:D,4,FALSE)</f>
        <v>62</v>
      </c>
      <c r="D41" s="22"/>
      <c r="E41" s="22">
        <v>100</v>
      </c>
      <c r="F41" s="22">
        <v>80</v>
      </c>
      <c r="G41" s="41">
        <v>99989</v>
      </c>
      <c r="H41" s="57">
        <v>50</v>
      </c>
      <c r="I41" s="57">
        <v>0</v>
      </c>
      <c r="J41" s="57">
        <v>0</v>
      </c>
      <c r="K41" s="57">
        <v>0</v>
      </c>
      <c r="L41" s="57">
        <v>0</v>
      </c>
      <c r="M41" s="57">
        <v>50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23">
        <v>0</v>
      </c>
      <c r="U41" s="30">
        <f t="shared" si="0"/>
        <v>100</v>
      </c>
    </row>
    <row r="42" spans="1:21" x14ac:dyDescent="0.3">
      <c r="A42" s="42" t="s">
        <v>338</v>
      </c>
      <c r="B42" s="22" t="s">
        <v>339</v>
      </c>
      <c r="C42" s="12">
        <f>VLOOKUP(A42,'Materiale - Gruppo Merci'!A:D,4,FALSE)</f>
        <v>63</v>
      </c>
      <c r="D42" s="22"/>
      <c r="E42" s="22">
        <v>100</v>
      </c>
      <c r="F42" s="22">
        <v>90</v>
      </c>
      <c r="G42" s="41">
        <v>99990</v>
      </c>
      <c r="H42" s="57">
        <v>70</v>
      </c>
      <c r="I42" s="57">
        <v>0</v>
      </c>
      <c r="J42" s="57">
        <v>0</v>
      </c>
      <c r="K42" s="57">
        <v>30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23">
        <v>0</v>
      </c>
      <c r="U42" s="30">
        <f t="shared" si="0"/>
        <v>100</v>
      </c>
    </row>
    <row r="43" spans="1:21" x14ac:dyDescent="0.3">
      <c r="A43" s="39" t="s">
        <v>192</v>
      </c>
      <c r="B43" s="15" t="s">
        <v>340</v>
      </c>
      <c r="C43" s="12">
        <f>VLOOKUP(A43,'Materiale - Gruppo Merci'!A:D,4,FALSE)</f>
        <v>57</v>
      </c>
      <c r="D43" s="22"/>
      <c r="E43" s="22">
        <v>100</v>
      </c>
      <c r="F43" s="37">
        <v>99</v>
      </c>
      <c r="G43" s="41">
        <v>99991</v>
      </c>
      <c r="H43" s="57">
        <v>98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2</v>
      </c>
      <c r="T43" s="23">
        <v>0</v>
      </c>
      <c r="U43" s="30">
        <f t="shared" si="0"/>
        <v>100</v>
      </c>
    </row>
    <row r="44" spans="1:21" x14ac:dyDescent="0.3">
      <c r="A44" s="39" t="s">
        <v>222</v>
      </c>
      <c r="B44" s="15" t="s">
        <v>34</v>
      </c>
      <c r="C44" s="12">
        <f>VLOOKUP(A44,'Materiale - Gruppo Merci'!A:D,4,FALSE)</f>
        <v>7</v>
      </c>
      <c r="D44" s="22"/>
      <c r="E44" s="22">
        <v>100</v>
      </c>
      <c r="F44" s="37"/>
      <c r="G44" s="41">
        <v>99992</v>
      </c>
      <c r="H44" s="57">
        <v>65.150000000000006</v>
      </c>
      <c r="I44" s="57">
        <v>0.56000000000000005</v>
      </c>
      <c r="J44" s="57">
        <v>0.04</v>
      </c>
      <c r="K44" s="57">
        <v>0.06</v>
      </c>
      <c r="L44" s="57">
        <v>0.02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23">
        <v>34.169999999999987</v>
      </c>
      <c r="U44" s="30">
        <f t="shared" si="0"/>
        <v>100</v>
      </c>
    </row>
    <row r="45" spans="1:21" x14ac:dyDescent="0.3">
      <c r="A45" s="39" t="s">
        <v>172</v>
      </c>
      <c r="B45" s="22" t="s">
        <v>341</v>
      </c>
      <c r="C45" s="12">
        <f>VLOOKUP(A45,'Materiale - Gruppo Merci'!A:D,4,FALSE)</f>
        <v>17</v>
      </c>
      <c r="D45" s="22"/>
      <c r="E45" s="22">
        <v>100</v>
      </c>
      <c r="F45" s="37"/>
      <c r="G45" s="41">
        <v>99993</v>
      </c>
      <c r="H45" s="57">
        <v>65.47</v>
      </c>
      <c r="I45" s="57">
        <v>0.49</v>
      </c>
      <c r="J45" s="57">
        <v>0.04</v>
      </c>
      <c r="K45" s="57">
        <v>0.05</v>
      </c>
      <c r="L45" s="57">
        <v>0.01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23">
        <v>33.94</v>
      </c>
      <c r="U45" s="30">
        <f t="shared" si="0"/>
        <v>100</v>
      </c>
    </row>
    <row r="46" spans="1:21" x14ac:dyDescent="0.3">
      <c r="A46" s="17" t="s">
        <v>342</v>
      </c>
      <c r="B46" s="22" t="s">
        <v>343</v>
      </c>
      <c r="C46" s="12">
        <f>VLOOKUP(A46,'Materiale - Gruppo Merci'!A:D,4,FALSE)</f>
        <v>58</v>
      </c>
      <c r="D46" s="22"/>
      <c r="E46" s="22">
        <v>100</v>
      </c>
      <c r="F46" s="37"/>
      <c r="G46" s="41">
        <v>99994</v>
      </c>
      <c r="H46" s="57">
        <v>95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5</v>
      </c>
      <c r="T46" s="23">
        <v>0</v>
      </c>
      <c r="U46" s="30">
        <f t="shared" si="0"/>
        <v>100</v>
      </c>
    </row>
    <row r="47" spans="1:21" x14ac:dyDescent="0.3">
      <c r="A47" s="17" t="s">
        <v>170</v>
      </c>
      <c r="B47" s="15" t="s">
        <v>344</v>
      </c>
      <c r="C47" s="12">
        <f>VLOOKUP(A47,'Materiale - Gruppo Merci'!A:D,4,FALSE)</f>
        <v>12</v>
      </c>
      <c r="D47" s="22"/>
      <c r="E47" s="22">
        <v>100</v>
      </c>
      <c r="F47" s="37"/>
      <c r="G47" s="41">
        <v>99995</v>
      </c>
      <c r="H47" s="57">
        <v>58.5</v>
      </c>
      <c r="I47" s="57">
        <v>2.5</v>
      </c>
      <c r="J47" s="57">
        <v>0.16</v>
      </c>
      <c r="K47" s="57">
        <v>0.18</v>
      </c>
      <c r="L47" s="57">
        <v>0.06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23">
        <v>38.6</v>
      </c>
      <c r="U47" s="30">
        <f t="shared" si="0"/>
        <v>100</v>
      </c>
    </row>
    <row r="48" spans="1:21" x14ac:dyDescent="0.3">
      <c r="A48" s="17" t="s">
        <v>198</v>
      </c>
      <c r="B48" s="15" t="s">
        <v>345</v>
      </c>
      <c r="C48" s="12">
        <f>VLOOKUP(A48,'Materiale - Gruppo Merci'!A:D,4,FALSE)</f>
        <v>15</v>
      </c>
      <c r="D48" s="22"/>
      <c r="E48" s="22">
        <v>100</v>
      </c>
      <c r="F48" s="37"/>
      <c r="G48" s="41">
        <v>99996</v>
      </c>
      <c r="H48" s="57">
        <v>64.56</v>
      </c>
      <c r="I48" s="57">
        <v>1.36</v>
      </c>
      <c r="J48" s="57">
        <v>0.15</v>
      </c>
      <c r="K48" s="57">
        <v>0.1</v>
      </c>
      <c r="L48" s="57">
        <v>0.03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23">
        <v>33.799999999999997</v>
      </c>
      <c r="U48" s="30">
        <f t="shared" si="0"/>
        <v>100</v>
      </c>
    </row>
    <row r="49" spans="1:21" x14ac:dyDescent="0.3">
      <c r="A49" s="17" t="s">
        <v>167</v>
      </c>
      <c r="B49" s="15"/>
      <c r="C49" s="12">
        <f>VLOOKUP(A49,'Materiale - Gruppo Merci'!A:D,4,FALSE)</f>
        <v>12</v>
      </c>
      <c r="D49" s="22"/>
      <c r="E49" s="22">
        <v>100</v>
      </c>
      <c r="F49" s="37"/>
      <c r="G49" s="41">
        <v>99997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23">
        <v>100</v>
      </c>
      <c r="U49" s="30">
        <f t="shared" si="0"/>
        <v>100</v>
      </c>
    </row>
    <row r="50" spans="1:21" x14ac:dyDescent="0.3">
      <c r="A50" s="39" t="s">
        <v>186</v>
      </c>
      <c r="B50" s="15" t="s">
        <v>346</v>
      </c>
      <c r="C50" s="12">
        <f>VLOOKUP(A50,'Materiale - Gruppo Merci'!A:D,4,FALSE)</f>
        <v>51</v>
      </c>
      <c r="D50" s="22"/>
      <c r="E50" s="22">
        <v>100</v>
      </c>
      <c r="F50" s="37"/>
      <c r="G50" s="41">
        <v>99998</v>
      </c>
      <c r="H50" s="57">
        <v>64.78</v>
      </c>
      <c r="I50" s="57">
        <v>0.01</v>
      </c>
      <c r="J50" s="57">
        <v>0</v>
      </c>
      <c r="K50" s="57">
        <v>0.03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23">
        <v>35.179999999999993</v>
      </c>
      <c r="U50" s="30">
        <f t="shared" si="0"/>
        <v>100</v>
      </c>
    </row>
    <row r="51" spans="1:21" x14ac:dyDescent="0.3">
      <c r="A51" s="39" t="s">
        <v>347</v>
      </c>
      <c r="B51" s="34" t="s">
        <v>38</v>
      </c>
      <c r="C51" s="12">
        <f>VLOOKUP(A51,'Materiale - Gruppo Merci'!A:D,4,FALSE)</f>
        <v>8</v>
      </c>
      <c r="D51" s="22"/>
      <c r="E51" s="22">
        <v>100</v>
      </c>
      <c r="F51" s="37"/>
      <c r="G51" s="41">
        <v>99999</v>
      </c>
      <c r="H51" s="57">
        <v>59.99</v>
      </c>
      <c r="I51" s="57">
        <v>0.37</v>
      </c>
      <c r="J51" s="57">
        <v>0.13</v>
      </c>
      <c r="K51" s="57">
        <v>0.27</v>
      </c>
      <c r="L51" s="57">
        <v>0.08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23">
        <v>39.159999999999997</v>
      </c>
      <c r="U51" s="30">
        <f t="shared" si="0"/>
        <v>100</v>
      </c>
    </row>
    <row r="52" spans="1:21" x14ac:dyDescent="0.3">
      <c r="A52" s="39" t="s">
        <v>348</v>
      </c>
      <c r="B52" s="15" t="s">
        <v>349</v>
      </c>
      <c r="C52" s="12">
        <f>VLOOKUP(A52,'Materiale - Gruppo Merci'!A:D,4,FALSE)</f>
        <v>18</v>
      </c>
      <c r="D52" s="22"/>
      <c r="E52" s="22">
        <v>100</v>
      </c>
      <c r="F52" s="37"/>
      <c r="G52" s="41">
        <v>100000</v>
      </c>
      <c r="H52" s="57">
        <v>59.93</v>
      </c>
      <c r="I52" s="57">
        <v>0.52</v>
      </c>
      <c r="J52" s="57">
        <v>0.05</v>
      </c>
      <c r="K52" s="57">
        <v>0.36</v>
      </c>
      <c r="L52" s="57">
        <v>0.03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23">
        <v>39.11</v>
      </c>
      <c r="U52" s="30">
        <f t="shared" si="0"/>
        <v>100</v>
      </c>
    </row>
    <row r="53" spans="1:21" x14ac:dyDescent="0.3">
      <c r="A53" s="22" t="s">
        <v>215</v>
      </c>
      <c r="B53" s="28" t="s">
        <v>350</v>
      </c>
      <c r="C53" s="12">
        <f>VLOOKUP(A53,'Materiale - Gruppo Merci'!A:D,4,FALSE)</f>
        <v>9</v>
      </c>
      <c r="D53" s="22"/>
      <c r="E53" s="22">
        <v>100</v>
      </c>
      <c r="F53" s="37"/>
      <c r="G53" s="41"/>
      <c r="H53" s="57">
        <v>77.25</v>
      </c>
      <c r="I53" s="57">
        <v>0.1</v>
      </c>
      <c r="J53" s="57">
        <v>0.01</v>
      </c>
      <c r="K53" s="57">
        <v>0.05</v>
      </c>
      <c r="L53" s="57">
        <v>0.02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23">
        <v>22.570000000000007</v>
      </c>
      <c r="U53" s="30">
        <f t="shared" si="0"/>
        <v>100</v>
      </c>
    </row>
    <row r="54" spans="1:21" x14ac:dyDescent="0.3">
      <c r="A54" s="22" t="s">
        <v>176</v>
      </c>
      <c r="B54" s="28" t="s">
        <v>351</v>
      </c>
      <c r="C54" s="12">
        <f>VLOOKUP(A54,'Materiale - Gruppo Merci'!A:D,4,FALSE)</f>
        <v>19</v>
      </c>
      <c r="D54" s="22"/>
      <c r="E54" s="22">
        <v>100</v>
      </c>
      <c r="F54" s="22"/>
      <c r="G54" s="41"/>
      <c r="H54" s="57">
        <v>77.25</v>
      </c>
      <c r="I54" s="57">
        <v>0.1</v>
      </c>
      <c r="J54" s="57">
        <v>0.01</v>
      </c>
      <c r="K54" s="57">
        <v>0.05</v>
      </c>
      <c r="L54" s="57">
        <v>0.02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23">
        <v>22.570000000000007</v>
      </c>
      <c r="U54" s="30">
        <f t="shared" si="0"/>
        <v>100</v>
      </c>
    </row>
  </sheetData>
  <autoFilter ref="A1:U54" xr:uid="{EB53B0EC-A0FB-4AB6-B4E3-429416F351E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622-25FE-4657-BA3A-E9AC01DA296A}">
  <dimension ref="A1:Z32"/>
  <sheetViews>
    <sheetView workbookViewId="0">
      <selection activeCell="Q9" sqref="Q9"/>
    </sheetView>
  </sheetViews>
  <sheetFormatPr defaultRowHeight="14.4" x14ac:dyDescent="0.3"/>
  <sheetData>
    <row r="1" spans="1:26" x14ac:dyDescent="0.3">
      <c r="A1" s="21"/>
      <c r="B1" s="11"/>
      <c r="C1" s="134" t="s">
        <v>657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  <c r="O1" s="134" t="s">
        <v>658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7"/>
    </row>
    <row r="2" spans="1:26" ht="15" thickBot="1" x14ac:dyDescent="0.35">
      <c r="A2" s="25" t="s">
        <v>46</v>
      </c>
      <c r="B2" s="26" t="s">
        <v>659</v>
      </c>
      <c r="C2" s="6" t="s">
        <v>279</v>
      </c>
      <c r="D2" s="66" t="s">
        <v>280</v>
      </c>
      <c r="E2" s="66" t="s">
        <v>281</v>
      </c>
      <c r="F2" s="66" t="s">
        <v>282</v>
      </c>
      <c r="G2" s="66" t="s">
        <v>283</v>
      </c>
      <c r="H2" s="66" t="s">
        <v>284</v>
      </c>
      <c r="I2" s="66" t="s">
        <v>285</v>
      </c>
      <c r="J2" s="66" t="s">
        <v>286</v>
      </c>
      <c r="K2" s="66" t="s">
        <v>287</v>
      </c>
      <c r="L2" s="66" t="s">
        <v>288</v>
      </c>
      <c r="M2" s="66" t="s">
        <v>289</v>
      </c>
      <c r="N2" s="13" t="s">
        <v>290</v>
      </c>
      <c r="O2" s="6" t="s">
        <v>279</v>
      </c>
      <c r="P2" s="66" t="s">
        <v>280</v>
      </c>
      <c r="Q2" s="66" t="s">
        <v>281</v>
      </c>
      <c r="R2" s="66" t="s">
        <v>282</v>
      </c>
      <c r="S2" s="66" t="s">
        <v>283</v>
      </c>
      <c r="T2" s="66" t="s">
        <v>284</v>
      </c>
      <c r="U2" s="66" t="s">
        <v>285</v>
      </c>
      <c r="V2" s="66" t="s">
        <v>286</v>
      </c>
      <c r="W2" s="66" t="s">
        <v>287</v>
      </c>
      <c r="X2" s="66" t="s">
        <v>288</v>
      </c>
      <c r="Y2" s="66" t="s">
        <v>289</v>
      </c>
      <c r="Z2" s="13" t="s">
        <v>290</v>
      </c>
    </row>
    <row r="3" spans="1:26" x14ac:dyDescent="0.3">
      <c r="A3" s="20">
        <v>1</v>
      </c>
      <c r="B3" s="8" t="s">
        <v>575</v>
      </c>
      <c r="C3" s="60">
        <v>57.3</v>
      </c>
      <c r="D3" s="14">
        <v>1.95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67">
        <v>0</v>
      </c>
      <c r="O3" s="60">
        <v>57.6</v>
      </c>
      <c r="P3" s="14">
        <v>2.15</v>
      </c>
      <c r="Q3" s="14">
        <v>0.23</v>
      </c>
      <c r="R3" s="14">
        <v>0.26</v>
      </c>
      <c r="S3" s="14">
        <v>0.13</v>
      </c>
      <c r="T3" s="14">
        <v>0.03</v>
      </c>
      <c r="U3" s="14">
        <v>0.02</v>
      </c>
      <c r="V3" s="14">
        <v>0.01</v>
      </c>
      <c r="W3" s="14">
        <v>0.02</v>
      </c>
      <c r="X3" s="14">
        <v>1.4999999999999999E-2</v>
      </c>
      <c r="Y3" s="14">
        <v>0.01</v>
      </c>
      <c r="Z3" s="49">
        <v>0</v>
      </c>
    </row>
    <row r="4" spans="1:26" x14ac:dyDescent="0.3">
      <c r="A4" s="50">
        <v>2</v>
      </c>
      <c r="B4" s="4" t="s">
        <v>576</v>
      </c>
      <c r="C4" s="65">
        <v>59.2</v>
      </c>
      <c r="D4" s="31">
        <v>1.95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7">
        <v>0</v>
      </c>
      <c r="O4" s="65">
        <v>59.6</v>
      </c>
      <c r="P4" s="31">
        <v>2.15</v>
      </c>
      <c r="Q4" s="31">
        <v>0.33</v>
      </c>
      <c r="R4" s="31">
        <v>0.3</v>
      </c>
      <c r="S4" s="31">
        <v>0.1</v>
      </c>
      <c r="T4" s="31">
        <v>0.03</v>
      </c>
      <c r="U4" s="31">
        <v>0.02</v>
      </c>
      <c r="V4" s="31">
        <v>0.01</v>
      </c>
      <c r="W4" s="31">
        <v>0.02</v>
      </c>
      <c r="X4" s="31">
        <v>1.4999999999999999E-2</v>
      </c>
      <c r="Y4" s="31">
        <v>0.01</v>
      </c>
      <c r="Z4" s="32">
        <v>0</v>
      </c>
    </row>
    <row r="5" spans="1:26" x14ac:dyDescent="0.3">
      <c r="A5" s="20">
        <v>3</v>
      </c>
      <c r="B5" s="8" t="s">
        <v>660</v>
      </c>
      <c r="C5" s="60">
        <v>61</v>
      </c>
      <c r="D5" s="14">
        <v>0.5</v>
      </c>
      <c r="E5" s="14">
        <v>0</v>
      </c>
      <c r="F5" s="14">
        <v>0</v>
      </c>
      <c r="G5" s="14">
        <v>0</v>
      </c>
      <c r="H5" s="14">
        <v>0</v>
      </c>
      <c r="I5" s="14">
        <v>2.1</v>
      </c>
      <c r="J5" s="14">
        <v>0.6</v>
      </c>
      <c r="K5" s="14">
        <v>0</v>
      </c>
      <c r="L5" s="14">
        <v>0</v>
      </c>
      <c r="M5" s="14">
        <v>0</v>
      </c>
      <c r="N5" s="67">
        <v>0</v>
      </c>
      <c r="O5" s="60">
        <v>61.6</v>
      </c>
      <c r="P5" s="14">
        <v>0.9</v>
      </c>
      <c r="Q5" s="14">
        <v>0.14000000000000001</v>
      </c>
      <c r="R5" s="14">
        <v>0.3</v>
      </c>
      <c r="S5" s="14">
        <v>0.1</v>
      </c>
      <c r="T5" s="14">
        <v>0.03</v>
      </c>
      <c r="U5" s="14">
        <v>2.5</v>
      </c>
      <c r="V5" s="14">
        <v>0.8</v>
      </c>
      <c r="W5" s="14">
        <v>0.02</v>
      </c>
      <c r="X5" s="14">
        <v>1.4999999999999999E-2</v>
      </c>
      <c r="Y5" s="14">
        <v>0.01</v>
      </c>
      <c r="Z5" s="49">
        <v>0</v>
      </c>
    </row>
    <row r="6" spans="1:26" x14ac:dyDescent="0.3">
      <c r="A6" s="50">
        <v>4</v>
      </c>
      <c r="B6" s="10" t="s">
        <v>577</v>
      </c>
      <c r="C6" s="65">
        <v>58.59</v>
      </c>
      <c r="D6" s="31">
        <v>1.6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7">
        <v>0</v>
      </c>
      <c r="O6" s="65">
        <v>58.6</v>
      </c>
      <c r="P6" s="31">
        <v>1.9</v>
      </c>
      <c r="Q6" s="31">
        <v>0.33</v>
      </c>
      <c r="R6" s="31">
        <v>0.33</v>
      </c>
      <c r="S6" s="31">
        <v>0.1</v>
      </c>
      <c r="T6" s="31">
        <v>0.03</v>
      </c>
      <c r="U6" s="31">
        <v>0.02</v>
      </c>
      <c r="V6" s="31">
        <v>0.01</v>
      </c>
      <c r="W6" s="31">
        <v>0.02</v>
      </c>
      <c r="X6" s="31">
        <v>1.4999999999999999E-2</v>
      </c>
      <c r="Y6" s="31">
        <v>0.01</v>
      </c>
      <c r="Z6" s="32">
        <v>0</v>
      </c>
    </row>
    <row r="7" spans="1:26" x14ac:dyDescent="0.3">
      <c r="A7" s="20">
        <v>5</v>
      </c>
      <c r="B7" s="8" t="s">
        <v>578</v>
      </c>
      <c r="C7" s="60">
        <v>60.2</v>
      </c>
      <c r="D7" s="14">
        <v>1.95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67">
        <v>0</v>
      </c>
      <c r="O7" s="60">
        <v>60.6</v>
      </c>
      <c r="P7" s="14">
        <v>2.15</v>
      </c>
      <c r="Q7" s="14">
        <v>0.23</v>
      </c>
      <c r="R7" s="14">
        <v>0.23</v>
      </c>
      <c r="S7" s="14">
        <v>0.1</v>
      </c>
      <c r="T7" s="14">
        <v>0.03</v>
      </c>
      <c r="U7" s="14">
        <v>0.02</v>
      </c>
      <c r="V7" s="14">
        <v>0.01</v>
      </c>
      <c r="W7" s="14">
        <v>0.02</v>
      </c>
      <c r="X7" s="14">
        <v>1.4999999999999999E-2</v>
      </c>
      <c r="Y7" s="14">
        <v>0.01</v>
      </c>
      <c r="Z7" s="49">
        <v>0</v>
      </c>
    </row>
    <row r="8" spans="1:26" x14ac:dyDescent="0.3">
      <c r="A8" s="50">
        <v>6</v>
      </c>
      <c r="B8" s="4" t="s">
        <v>661</v>
      </c>
      <c r="C8" s="65">
        <v>69.400000000000006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7">
        <v>0</v>
      </c>
      <c r="O8" s="65">
        <v>70.2</v>
      </c>
      <c r="P8" s="31">
        <v>0.03</v>
      </c>
      <c r="Q8" s="31">
        <v>0.08</v>
      </c>
      <c r="R8" s="31">
        <v>0.03</v>
      </c>
      <c r="S8" s="31">
        <v>0.1</v>
      </c>
      <c r="T8" s="31">
        <v>0.01</v>
      </c>
      <c r="U8" s="31">
        <v>0.02</v>
      </c>
      <c r="V8" s="31">
        <v>0.01</v>
      </c>
      <c r="W8" s="31">
        <v>0.02</v>
      </c>
      <c r="X8" s="31">
        <v>1.4999999999999999E-2</v>
      </c>
      <c r="Y8" s="31">
        <v>0.01</v>
      </c>
      <c r="Z8" s="32">
        <v>0</v>
      </c>
    </row>
    <row r="9" spans="1:26" x14ac:dyDescent="0.3">
      <c r="A9" s="20">
        <v>7</v>
      </c>
      <c r="B9" s="8" t="s">
        <v>579</v>
      </c>
      <c r="C9" s="60">
        <v>57.8</v>
      </c>
      <c r="D9" s="14">
        <v>2.8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67">
        <v>0</v>
      </c>
      <c r="O9" s="60">
        <v>58.2</v>
      </c>
      <c r="P9" s="14">
        <v>3</v>
      </c>
      <c r="Q9" s="14">
        <v>0.33</v>
      </c>
      <c r="R9" s="14">
        <v>0.33</v>
      </c>
      <c r="S9" s="14">
        <v>0.2</v>
      </c>
      <c r="T9" s="14">
        <v>0.03</v>
      </c>
      <c r="U9" s="14">
        <v>0.02</v>
      </c>
      <c r="V9" s="14">
        <v>0.01</v>
      </c>
      <c r="W9" s="14">
        <v>0.02</v>
      </c>
      <c r="X9" s="14">
        <v>1.4999999999999999E-2</v>
      </c>
      <c r="Y9" s="14">
        <v>0.01</v>
      </c>
      <c r="Z9" s="49">
        <v>0</v>
      </c>
    </row>
    <row r="10" spans="1:26" x14ac:dyDescent="0.3">
      <c r="A10" s="50">
        <v>8</v>
      </c>
      <c r="B10" s="4" t="s">
        <v>580</v>
      </c>
      <c r="C10" s="65">
        <v>61.6</v>
      </c>
      <c r="D10" s="31">
        <v>1.9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0.08</v>
      </c>
      <c r="L10" s="31">
        <v>0</v>
      </c>
      <c r="M10" s="31">
        <v>0</v>
      </c>
      <c r="N10" s="7">
        <v>0</v>
      </c>
      <c r="O10" s="65">
        <v>62</v>
      </c>
      <c r="P10" s="31">
        <v>2.1</v>
      </c>
      <c r="Q10" s="31">
        <v>0.13</v>
      </c>
      <c r="R10" s="31">
        <v>0.13</v>
      </c>
      <c r="S10" s="31">
        <v>0.1</v>
      </c>
      <c r="T10" s="31">
        <v>0.03</v>
      </c>
      <c r="U10" s="31">
        <v>0.02</v>
      </c>
      <c r="V10" s="31">
        <v>0.01</v>
      </c>
      <c r="W10" s="31">
        <v>0.12</v>
      </c>
      <c r="X10" s="31">
        <v>1.4999999999999999E-2</v>
      </c>
      <c r="Y10" s="31">
        <v>0.01</v>
      </c>
      <c r="Z10" s="32">
        <v>0</v>
      </c>
    </row>
    <row r="11" spans="1:26" x14ac:dyDescent="0.3">
      <c r="A11" s="20">
        <v>9</v>
      </c>
      <c r="B11" s="8" t="s">
        <v>581</v>
      </c>
      <c r="C11" s="60">
        <v>58.2</v>
      </c>
      <c r="D11" s="14">
        <v>1.95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67">
        <v>0</v>
      </c>
      <c r="O11" s="60">
        <v>58.6</v>
      </c>
      <c r="P11" s="14">
        <v>2.15</v>
      </c>
      <c r="Q11" s="14">
        <v>0.33</v>
      </c>
      <c r="R11" s="14">
        <v>0.33</v>
      </c>
      <c r="S11" s="14">
        <v>0.1</v>
      </c>
      <c r="T11" s="14">
        <v>0.03</v>
      </c>
      <c r="U11" s="14">
        <v>0.02</v>
      </c>
      <c r="V11" s="14">
        <v>0.01</v>
      </c>
      <c r="W11" s="14">
        <v>0.02</v>
      </c>
      <c r="X11" s="14">
        <v>1.4999999999999999E-2</v>
      </c>
      <c r="Y11" s="14">
        <v>0.01</v>
      </c>
      <c r="Z11" s="49">
        <v>0</v>
      </c>
    </row>
    <row r="12" spans="1:26" x14ac:dyDescent="0.3">
      <c r="A12" s="50">
        <v>20</v>
      </c>
      <c r="B12" s="4" t="s">
        <v>662</v>
      </c>
      <c r="C12" s="65">
        <v>58.2</v>
      </c>
      <c r="D12" s="31">
        <v>0</v>
      </c>
      <c r="E12" s="31">
        <v>0.26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7">
        <v>0</v>
      </c>
      <c r="O12" s="65">
        <v>58.5</v>
      </c>
      <c r="P12" s="31">
        <v>0.1</v>
      </c>
      <c r="Q12" s="31">
        <v>0.3</v>
      </c>
      <c r="R12" s="31">
        <v>0.13</v>
      </c>
      <c r="S12" s="31">
        <v>0.1</v>
      </c>
      <c r="T12" s="31">
        <v>0.03</v>
      </c>
      <c r="U12" s="31">
        <v>0.01</v>
      </c>
      <c r="V12" s="31">
        <v>0.01</v>
      </c>
      <c r="W12" s="31">
        <v>0.02</v>
      </c>
      <c r="X12" s="31">
        <v>0.01</v>
      </c>
      <c r="Y12" s="31">
        <v>0.01</v>
      </c>
      <c r="Z12" s="32">
        <v>0</v>
      </c>
    </row>
    <row r="13" spans="1:26" x14ac:dyDescent="0.3">
      <c r="A13" s="20">
        <v>11</v>
      </c>
      <c r="B13" s="8" t="s">
        <v>582</v>
      </c>
      <c r="C13" s="60">
        <v>60.3</v>
      </c>
      <c r="D13" s="14">
        <v>1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67">
        <v>0</v>
      </c>
      <c r="O13" s="60">
        <v>60.6</v>
      </c>
      <c r="P13" s="14">
        <v>1.4</v>
      </c>
      <c r="Q13" s="14">
        <v>0.2</v>
      </c>
      <c r="R13" s="14">
        <v>0.2</v>
      </c>
      <c r="S13" s="14">
        <v>0.1</v>
      </c>
      <c r="T13" s="14">
        <v>0.03</v>
      </c>
      <c r="U13" s="14">
        <v>0.02</v>
      </c>
      <c r="V13" s="14">
        <v>0.01</v>
      </c>
      <c r="W13" s="14">
        <v>0.02</v>
      </c>
      <c r="X13" s="14">
        <v>1.4999999999999999E-2</v>
      </c>
      <c r="Y13" s="14">
        <v>0.01</v>
      </c>
      <c r="Z13" s="49">
        <v>0</v>
      </c>
    </row>
    <row r="14" spans="1:26" x14ac:dyDescent="0.3">
      <c r="A14" s="50">
        <v>12</v>
      </c>
      <c r="B14" s="10" t="s">
        <v>583</v>
      </c>
      <c r="C14" s="65">
        <v>58.2</v>
      </c>
      <c r="D14" s="31">
        <v>2.2000000000000002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7">
        <v>0</v>
      </c>
      <c r="O14" s="65">
        <v>58.6</v>
      </c>
      <c r="P14" s="31">
        <v>2.4</v>
      </c>
      <c r="Q14" s="31">
        <v>0.33</v>
      </c>
      <c r="R14" s="31">
        <v>0.33</v>
      </c>
      <c r="S14" s="31">
        <v>0.2</v>
      </c>
      <c r="T14" s="31">
        <v>0.03</v>
      </c>
      <c r="U14" s="31">
        <v>0.02</v>
      </c>
      <c r="V14" s="31">
        <v>0.01</v>
      </c>
      <c r="W14" s="31">
        <v>0.02</v>
      </c>
      <c r="X14" s="31">
        <v>1.4999999999999999E-2</v>
      </c>
      <c r="Y14" s="31">
        <v>0.01</v>
      </c>
      <c r="Z14" s="32">
        <v>0</v>
      </c>
    </row>
    <row r="15" spans="1:26" x14ac:dyDescent="0.3">
      <c r="A15" s="20">
        <v>13</v>
      </c>
      <c r="B15" s="8" t="s">
        <v>584</v>
      </c>
      <c r="C15" s="60">
        <v>59.6</v>
      </c>
      <c r="D15" s="14">
        <v>1.95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67">
        <v>0</v>
      </c>
      <c r="O15" s="60">
        <v>60</v>
      </c>
      <c r="P15" s="14">
        <v>2.15</v>
      </c>
      <c r="Q15" s="14">
        <v>0.33</v>
      </c>
      <c r="R15" s="14">
        <v>0.3</v>
      </c>
      <c r="S15" s="14">
        <v>0.1</v>
      </c>
      <c r="T15" s="14">
        <v>0.03</v>
      </c>
      <c r="U15" s="14">
        <v>0.02</v>
      </c>
      <c r="V15" s="14">
        <v>0.01</v>
      </c>
      <c r="W15" s="14">
        <v>0.02</v>
      </c>
      <c r="X15" s="14">
        <v>1.4999999999999999E-2</v>
      </c>
      <c r="Y15" s="14">
        <v>0.01</v>
      </c>
      <c r="Z15" s="49">
        <v>0</v>
      </c>
    </row>
    <row r="16" spans="1:26" x14ac:dyDescent="0.3">
      <c r="A16" s="50">
        <v>14</v>
      </c>
      <c r="B16" s="4" t="s">
        <v>585</v>
      </c>
      <c r="C16" s="65">
        <v>62.2</v>
      </c>
      <c r="D16" s="31">
        <v>0.18</v>
      </c>
      <c r="E16" s="31">
        <v>0.08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0.08</v>
      </c>
      <c r="L16" s="31">
        <v>0</v>
      </c>
      <c r="M16" s="31">
        <v>0</v>
      </c>
      <c r="N16" s="7">
        <v>2E-3</v>
      </c>
      <c r="O16" s="65">
        <v>62.8</v>
      </c>
      <c r="P16" s="31">
        <v>0.22</v>
      </c>
      <c r="Q16" s="31">
        <v>0.12</v>
      </c>
      <c r="R16" s="31">
        <v>0.13</v>
      </c>
      <c r="S16" s="31">
        <v>0.1</v>
      </c>
      <c r="T16" s="31">
        <v>0.03</v>
      </c>
      <c r="U16" s="31">
        <v>0.02</v>
      </c>
      <c r="V16" s="31">
        <v>0.01</v>
      </c>
      <c r="W16" s="31">
        <v>0.12</v>
      </c>
      <c r="X16" s="31">
        <v>1.4999999999999999E-2</v>
      </c>
      <c r="Y16" s="31">
        <v>0.01</v>
      </c>
      <c r="Z16" s="32">
        <v>0</v>
      </c>
    </row>
    <row r="17" spans="1:26" x14ac:dyDescent="0.3">
      <c r="A17" s="20">
        <v>15</v>
      </c>
      <c r="B17" s="8" t="s">
        <v>586</v>
      </c>
      <c r="C17" s="60">
        <v>63.5</v>
      </c>
      <c r="D17" s="14">
        <v>1.3</v>
      </c>
      <c r="E17" s="14">
        <v>0.18</v>
      </c>
      <c r="F17" s="14">
        <v>0</v>
      </c>
      <c r="G17" s="14">
        <v>0</v>
      </c>
      <c r="H17" s="14">
        <v>0.55000000000000004</v>
      </c>
      <c r="I17" s="14">
        <v>0</v>
      </c>
      <c r="J17" s="14">
        <v>0</v>
      </c>
      <c r="K17" s="14">
        <v>0.04</v>
      </c>
      <c r="L17" s="14">
        <v>0</v>
      </c>
      <c r="M17" s="14">
        <v>0</v>
      </c>
      <c r="N17" s="67">
        <v>0</v>
      </c>
      <c r="O17" s="60">
        <v>63.9</v>
      </c>
      <c r="P17" s="14">
        <v>1.5</v>
      </c>
      <c r="Q17" s="14">
        <v>0.24</v>
      </c>
      <c r="R17" s="14">
        <v>0.13</v>
      </c>
      <c r="S17" s="14">
        <v>0.1</v>
      </c>
      <c r="T17" s="14">
        <v>0.65</v>
      </c>
      <c r="U17" s="14">
        <v>0.02</v>
      </c>
      <c r="V17" s="14">
        <v>0.01</v>
      </c>
      <c r="W17" s="14">
        <v>0.1</v>
      </c>
      <c r="X17" s="14">
        <v>1.4999999999999999E-2</v>
      </c>
      <c r="Y17" s="14">
        <v>0.01</v>
      </c>
      <c r="Z17" s="49">
        <v>0</v>
      </c>
    </row>
    <row r="18" spans="1:26" x14ac:dyDescent="0.3">
      <c r="A18" s="50">
        <v>16</v>
      </c>
      <c r="B18" s="4" t="s">
        <v>587</v>
      </c>
      <c r="C18" s="65">
        <v>64.2</v>
      </c>
      <c r="D18" s="31">
        <v>1.3</v>
      </c>
      <c r="E18" s="31">
        <v>0.18</v>
      </c>
      <c r="F18" s="31">
        <v>0</v>
      </c>
      <c r="G18" s="31">
        <v>0</v>
      </c>
      <c r="H18" s="31">
        <v>0.85</v>
      </c>
      <c r="I18" s="31">
        <v>0</v>
      </c>
      <c r="J18" s="31">
        <v>0</v>
      </c>
      <c r="K18" s="31">
        <v>0.04</v>
      </c>
      <c r="L18" s="31">
        <v>0</v>
      </c>
      <c r="M18" s="31">
        <v>0</v>
      </c>
      <c r="N18" s="7">
        <v>0</v>
      </c>
      <c r="O18" s="65">
        <v>64.8</v>
      </c>
      <c r="P18" s="31">
        <v>1.6</v>
      </c>
      <c r="Q18" s="31">
        <v>0.24</v>
      </c>
      <c r="R18" s="31">
        <v>0.14000000000000001</v>
      </c>
      <c r="S18" s="31">
        <v>0.1</v>
      </c>
      <c r="T18" s="31">
        <v>0.95</v>
      </c>
      <c r="U18" s="31">
        <v>0.02</v>
      </c>
      <c r="V18" s="31">
        <v>0.01</v>
      </c>
      <c r="W18" s="31">
        <v>0.1</v>
      </c>
      <c r="X18" s="31">
        <v>1.4999999999999999E-2</v>
      </c>
      <c r="Y18" s="31">
        <v>0.01</v>
      </c>
      <c r="Z18" s="32">
        <v>0</v>
      </c>
    </row>
    <row r="19" spans="1:26" x14ac:dyDescent="0.3">
      <c r="A19" s="20">
        <v>17</v>
      </c>
      <c r="B19" s="8" t="s">
        <v>588</v>
      </c>
      <c r="C19" s="60">
        <v>66.5</v>
      </c>
      <c r="D19" s="14">
        <v>0.5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0.9</v>
      </c>
      <c r="K19" s="14">
        <v>0</v>
      </c>
      <c r="L19" s="14">
        <v>0</v>
      </c>
      <c r="M19" s="14">
        <v>0</v>
      </c>
      <c r="N19" s="67">
        <v>0</v>
      </c>
      <c r="O19" s="60">
        <v>67.2</v>
      </c>
      <c r="P19" s="14">
        <v>0.75</v>
      </c>
      <c r="Q19" s="14">
        <v>0.05</v>
      </c>
      <c r="R19" s="14">
        <v>0.05</v>
      </c>
      <c r="S19" s="14">
        <v>0.05</v>
      </c>
      <c r="T19" s="14">
        <v>0.02</v>
      </c>
      <c r="U19" s="14">
        <v>0.02</v>
      </c>
      <c r="V19" s="14">
        <v>1.1000000000000001</v>
      </c>
      <c r="W19" s="14">
        <v>0.02</v>
      </c>
      <c r="X19" s="14">
        <v>1.4999999999999999E-2</v>
      </c>
      <c r="Y19" s="14">
        <v>0.01</v>
      </c>
      <c r="Z19" s="49">
        <v>0</v>
      </c>
    </row>
    <row r="20" spans="1:26" x14ac:dyDescent="0.3">
      <c r="A20" s="50">
        <v>18</v>
      </c>
      <c r="B20" s="4" t="s">
        <v>589</v>
      </c>
      <c r="C20" s="65">
        <v>62.2</v>
      </c>
      <c r="D20" s="31">
        <v>0.18</v>
      </c>
      <c r="E20" s="31">
        <v>0</v>
      </c>
      <c r="F20" s="31">
        <v>0.15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7">
        <v>0.08</v>
      </c>
      <c r="O20" s="65">
        <v>62.7</v>
      </c>
      <c r="P20" s="31">
        <v>0.24</v>
      </c>
      <c r="Q20" s="31">
        <v>0.2</v>
      </c>
      <c r="R20" s="31">
        <v>0.3</v>
      </c>
      <c r="S20" s="31">
        <v>0.05</v>
      </c>
      <c r="T20" s="31">
        <v>0.03</v>
      </c>
      <c r="U20" s="31">
        <v>0.02</v>
      </c>
      <c r="V20" s="31">
        <v>0</v>
      </c>
      <c r="W20" s="31">
        <v>0.02</v>
      </c>
      <c r="X20" s="31">
        <v>1.4999999999999999E-2</v>
      </c>
      <c r="Y20" s="31">
        <v>0.01</v>
      </c>
      <c r="Z20" s="32">
        <v>0.12</v>
      </c>
    </row>
    <row r="21" spans="1:26" x14ac:dyDescent="0.3">
      <c r="A21" s="20">
        <v>19</v>
      </c>
      <c r="B21" s="8" t="s">
        <v>590</v>
      </c>
      <c r="C21" s="60">
        <v>64.7</v>
      </c>
      <c r="D21" s="14">
        <v>0.4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0.15</v>
      </c>
      <c r="K21" s="14">
        <v>0.05</v>
      </c>
      <c r="L21" s="14">
        <v>0</v>
      </c>
      <c r="M21" s="14">
        <v>0</v>
      </c>
      <c r="N21" s="67">
        <v>0</v>
      </c>
      <c r="O21" s="60">
        <v>65.3</v>
      </c>
      <c r="P21" s="14">
        <v>0.6</v>
      </c>
      <c r="Q21" s="14">
        <v>0.2</v>
      </c>
      <c r="R21" s="14">
        <v>0.1</v>
      </c>
      <c r="S21" s="14">
        <v>0.05</v>
      </c>
      <c r="T21" s="14">
        <v>0.25</v>
      </c>
      <c r="U21" s="14">
        <v>0.02</v>
      </c>
      <c r="V21" s="14">
        <v>0.25</v>
      </c>
      <c r="W21" s="14">
        <v>0.08</v>
      </c>
      <c r="X21" s="14">
        <v>0</v>
      </c>
      <c r="Y21" s="14">
        <v>0.01</v>
      </c>
      <c r="Z21" s="49">
        <v>2E-3</v>
      </c>
    </row>
    <row r="22" spans="1:26" x14ac:dyDescent="0.3">
      <c r="A22" s="50">
        <v>21</v>
      </c>
      <c r="B22" s="4" t="s">
        <v>591</v>
      </c>
      <c r="C22" s="65">
        <v>60.6</v>
      </c>
      <c r="D22" s="31">
        <v>2.8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7">
        <v>0</v>
      </c>
      <c r="O22" s="65">
        <v>61</v>
      </c>
      <c r="P22" s="31">
        <v>3</v>
      </c>
      <c r="Q22" s="31">
        <v>0.23</v>
      </c>
      <c r="R22" s="31">
        <v>0.3</v>
      </c>
      <c r="S22" s="31">
        <v>0.2</v>
      </c>
      <c r="T22" s="31">
        <v>0.03</v>
      </c>
      <c r="U22" s="31">
        <v>0.02</v>
      </c>
      <c r="V22" s="31">
        <v>5.0000000000000001E-3</v>
      </c>
      <c r="W22" s="31">
        <v>0.02</v>
      </c>
      <c r="X22" s="31">
        <v>1.4999999999999999E-2</v>
      </c>
      <c r="Y22" s="31">
        <v>0.01</v>
      </c>
      <c r="Z22" s="32">
        <v>0</v>
      </c>
    </row>
    <row r="23" spans="1:26" x14ac:dyDescent="0.3">
      <c r="A23" s="20">
        <v>22</v>
      </c>
      <c r="B23" s="8" t="s">
        <v>663</v>
      </c>
      <c r="C23" s="60">
        <v>59.4</v>
      </c>
      <c r="D23" s="14">
        <v>0.6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67">
        <v>0</v>
      </c>
      <c r="O23" s="60">
        <v>61</v>
      </c>
      <c r="P23" s="14">
        <v>0.8</v>
      </c>
      <c r="Q23" s="14">
        <v>0.23</v>
      </c>
      <c r="R23" s="14">
        <v>0.23</v>
      </c>
      <c r="S23" s="14">
        <v>0.2</v>
      </c>
      <c r="T23" s="14">
        <v>0.03</v>
      </c>
      <c r="U23" s="14">
        <v>0.02</v>
      </c>
      <c r="V23" s="14">
        <v>0.01</v>
      </c>
      <c r="W23" s="14">
        <v>0.02</v>
      </c>
      <c r="X23" s="14">
        <v>1.4999999999999999E-2</v>
      </c>
      <c r="Y23" s="14">
        <v>0.01</v>
      </c>
      <c r="Z23" s="49">
        <v>0</v>
      </c>
    </row>
    <row r="24" spans="1:26" x14ac:dyDescent="0.3">
      <c r="A24" s="50">
        <v>23</v>
      </c>
      <c r="B24" s="10" t="s">
        <v>592</v>
      </c>
      <c r="C24" s="65">
        <v>60.2</v>
      </c>
      <c r="D24" s="31">
        <v>0</v>
      </c>
      <c r="E24" s="31">
        <v>0.8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7">
        <v>0</v>
      </c>
      <c r="O24" s="65">
        <v>60.6</v>
      </c>
      <c r="P24" s="31">
        <v>0.22</v>
      </c>
      <c r="Q24" s="31">
        <v>0.9</v>
      </c>
      <c r="R24" s="31">
        <v>0.13</v>
      </c>
      <c r="S24" s="31">
        <v>0.1</v>
      </c>
      <c r="T24" s="31">
        <v>0.03</v>
      </c>
      <c r="U24" s="31">
        <v>0.02</v>
      </c>
      <c r="V24" s="31">
        <v>0.01</v>
      </c>
      <c r="W24" s="31">
        <v>0.02</v>
      </c>
      <c r="X24" s="31">
        <v>1.4999999999999999E-2</v>
      </c>
      <c r="Y24" s="31">
        <v>0.01</v>
      </c>
      <c r="Z24" s="32">
        <v>0</v>
      </c>
    </row>
    <row r="25" spans="1:26" x14ac:dyDescent="0.3">
      <c r="A25" s="20">
        <v>24</v>
      </c>
      <c r="B25" s="8" t="s">
        <v>664</v>
      </c>
      <c r="C25" s="60">
        <v>57.8</v>
      </c>
      <c r="D25" s="14">
        <v>0.5</v>
      </c>
      <c r="E25" s="14">
        <v>0</v>
      </c>
      <c r="F25" s="14">
        <v>0</v>
      </c>
      <c r="G25" s="14">
        <v>0</v>
      </c>
      <c r="H25" s="14">
        <v>1.55</v>
      </c>
      <c r="I25" s="14">
        <v>2.1</v>
      </c>
      <c r="J25" s="14">
        <v>0.6</v>
      </c>
      <c r="K25" s="14">
        <v>0</v>
      </c>
      <c r="L25" s="14">
        <v>0</v>
      </c>
      <c r="M25" s="14">
        <v>0</v>
      </c>
      <c r="N25" s="67">
        <v>0</v>
      </c>
      <c r="O25" s="60">
        <v>58.2</v>
      </c>
      <c r="P25" s="14">
        <v>0.7</v>
      </c>
      <c r="Q25" s="14">
        <v>0.2</v>
      </c>
      <c r="R25" s="14">
        <v>0.2</v>
      </c>
      <c r="S25" s="14">
        <v>0.2</v>
      </c>
      <c r="T25" s="14">
        <v>1.65</v>
      </c>
      <c r="U25" s="14">
        <v>2.2000000000000002</v>
      </c>
      <c r="V25" s="14">
        <v>0.9</v>
      </c>
      <c r="W25" s="14">
        <v>0.02</v>
      </c>
      <c r="X25" s="14">
        <v>1.4999999999999999E-2</v>
      </c>
      <c r="Y25" s="14">
        <v>0.01</v>
      </c>
      <c r="Z25" s="49">
        <v>0</v>
      </c>
    </row>
    <row r="26" spans="1:26" x14ac:dyDescent="0.3">
      <c r="A26" s="50">
        <v>25</v>
      </c>
      <c r="B26" s="4" t="s">
        <v>665</v>
      </c>
      <c r="C26" s="65">
        <v>59.8</v>
      </c>
      <c r="D26" s="31">
        <v>1.8</v>
      </c>
      <c r="E26" s="31">
        <v>0.6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7">
        <v>0</v>
      </c>
      <c r="O26" s="65">
        <v>60.4</v>
      </c>
      <c r="P26" s="31">
        <v>2.1</v>
      </c>
      <c r="Q26" s="31">
        <v>0.7</v>
      </c>
      <c r="R26" s="31">
        <v>0.1</v>
      </c>
      <c r="S26" s="31">
        <v>0.1</v>
      </c>
      <c r="T26" s="31">
        <v>0.05</v>
      </c>
      <c r="U26" s="31">
        <v>0.02</v>
      </c>
      <c r="V26" s="31">
        <v>0.01</v>
      </c>
      <c r="W26" s="31">
        <v>0.02</v>
      </c>
      <c r="X26" s="31">
        <v>0.01</v>
      </c>
      <c r="Y26" s="31">
        <v>0.01</v>
      </c>
      <c r="Z26" s="32">
        <v>0</v>
      </c>
    </row>
    <row r="27" spans="1:26" x14ac:dyDescent="0.3">
      <c r="A27" s="20">
        <v>28</v>
      </c>
      <c r="B27" s="8" t="s">
        <v>593</v>
      </c>
      <c r="C27" s="60">
        <v>58.2</v>
      </c>
      <c r="D27" s="14">
        <v>0.18</v>
      </c>
      <c r="E27" s="14">
        <v>0.26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67">
        <v>0</v>
      </c>
      <c r="O27" s="60">
        <v>58.5</v>
      </c>
      <c r="P27" s="14">
        <v>0.22</v>
      </c>
      <c r="Q27" s="14">
        <v>0.3</v>
      </c>
      <c r="R27" s="14">
        <v>0.14000000000000001</v>
      </c>
      <c r="S27" s="14">
        <v>0.1</v>
      </c>
      <c r="T27" s="14">
        <v>0.03</v>
      </c>
      <c r="U27" s="14">
        <v>0.01</v>
      </c>
      <c r="V27" s="14">
        <v>0.01</v>
      </c>
      <c r="W27" s="14">
        <v>0.02</v>
      </c>
      <c r="X27" s="14">
        <v>0.01</v>
      </c>
      <c r="Y27" s="14">
        <v>0.01</v>
      </c>
      <c r="Z27" s="49">
        <v>0</v>
      </c>
    </row>
    <row r="28" spans="1:26" x14ac:dyDescent="0.3">
      <c r="A28" s="50">
        <v>30</v>
      </c>
      <c r="B28" s="4" t="s">
        <v>594</v>
      </c>
      <c r="C28" s="65">
        <v>59.6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7">
        <v>0</v>
      </c>
      <c r="O28" s="65">
        <v>61.2</v>
      </c>
      <c r="P28" s="31">
        <v>0.05</v>
      </c>
      <c r="Q28" s="31">
        <v>0.2</v>
      </c>
      <c r="R28" s="31">
        <v>0.2</v>
      </c>
      <c r="S28" s="31">
        <v>0.1</v>
      </c>
      <c r="T28" s="31">
        <v>0.03</v>
      </c>
      <c r="U28" s="31">
        <v>0.02</v>
      </c>
      <c r="V28" s="31">
        <v>0.01</v>
      </c>
      <c r="W28" s="31">
        <v>0.02</v>
      </c>
      <c r="X28" s="31">
        <v>1.4999999999999999E-2</v>
      </c>
      <c r="Y28" s="31">
        <v>0.01</v>
      </c>
      <c r="Z28" s="32">
        <v>0</v>
      </c>
    </row>
    <row r="29" spans="1:26" x14ac:dyDescent="0.3">
      <c r="A29" s="20">
        <v>31</v>
      </c>
      <c r="B29" s="8" t="s">
        <v>595</v>
      </c>
      <c r="C29" s="60">
        <v>62.4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67">
        <v>0</v>
      </c>
      <c r="O29" s="60">
        <v>62.8</v>
      </c>
      <c r="P29" s="14">
        <v>0.13</v>
      </c>
      <c r="Q29" s="14">
        <v>0.13</v>
      </c>
      <c r="R29" s="14">
        <v>0.13</v>
      </c>
      <c r="S29" s="14">
        <v>0.2</v>
      </c>
      <c r="T29" s="14">
        <v>0.03</v>
      </c>
      <c r="U29" s="14">
        <v>0.02</v>
      </c>
      <c r="V29" s="14">
        <v>0.01</v>
      </c>
      <c r="W29" s="14">
        <v>0.02</v>
      </c>
      <c r="X29" s="14">
        <v>1.4999999999999999E-2</v>
      </c>
      <c r="Y29" s="14">
        <v>0.01</v>
      </c>
      <c r="Z29" s="49">
        <v>0</v>
      </c>
    </row>
    <row r="30" spans="1:26" x14ac:dyDescent="0.3">
      <c r="A30" s="50">
        <v>32</v>
      </c>
      <c r="B30" s="4" t="s">
        <v>666</v>
      </c>
      <c r="C30" s="65">
        <v>58.5</v>
      </c>
      <c r="D30" s="31">
        <v>0.5</v>
      </c>
      <c r="E30" s="31">
        <v>0</v>
      </c>
      <c r="F30" s="31">
        <v>0.35</v>
      </c>
      <c r="G30" s="31">
        <v>0</v>
      </c>
      <c r="H30" s="31">
        <v>0.6</v>
      </c>
      <c r="I30" s="31">
        <v>1.1000000000000001</v>
      </c>
      <c r="J30" s="31">
        <v>0.4</v>
      </c>
      <c r="K30" s="31">
        <v>0</v>
      </c>
      <c r="L30" s="31">
        <v>0</v>
      </c>
      <c r="M30" s="31">
        <v>0</v>
      </c>
      <c r="N30" s="7">
        <v>0</v>
      </c>
      <c r="O30" s="65">
        <v>59.5</v>
      </c>
      <c r="P30" s="31">
        <v>0.7</v>
      </c>
      <c r="Q30" s="31">
        <v>0.4</v>
      </c>
      <c r="R30" s="31">
        <v>0.45</v>
      </c>
      <c r="S30" s="31">
        <v>0.4</v>
      </c>
      <c r="T30" s="31">
        <v>0.8</v>
      </c>
      <c r="U30" s="31">
        <v>1.3</v>
      </c>
      <c r="V30" s="31">
        <v>0.6</v>
      </c>
      <c r="W30" s="31">
        <v>0.02</v>
      </c>
      <c r="X30" s="31">
        <v>1.4999999999999999E-2</v>
      </c>
      <c r="Y30" s="31">
        <v>0.01</v>
      </c>
      <c r="Z30" s="32">
        <v>0</v>
      </c>
    </row>
    <row r="31" spans="1:26" x14ac:dyDescent="0.3">
      <c r="A31" s="20">
        <v>34</v>
      </c>
      <c r="B31" s="8" t="s">
        <v>667</v>
      </c>
      <c r="C31" s="60">
        <v>59.4</v>
      </c>
      <c r="D31" s="14">
        <v>1.2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67">
        <v>0</v>
      </c>
      <c r="O31" s="60">
        <v>59.8</v>
      </c>
      <c r="P31" s="14">
        <v>1.4</v>
      </c>
      <c r="Q31" s="14">
        <v>0.2</v>
      </c>
      <c r="R31" s="14">
        <v>0.2</v>
      </c>
      <c r="S31" s="14">
        <v>0.2</v>
      </c>
      <c r="T31" s="14">
        <v>0.03</v>
      </c>
      <c r="U31" s="14">
        <v>0.02</v>
      </c>
      <c r="V31" s="14">
        <v>0.01</v>
      </c>
      <c r="W31" s="14">
        <v>0.02</v>
      </c>
      <c r="X31" s="14">
        <v>1.4999999999999999E-2</v>
      </c>
      <c r="Y31" s="14">
        <v>0.01</v>
      </c>
      <c r="Z31" s="49">
        <v>0</v>
      </c>
    </row>
    <row r="32" spans="1:26" x14ac:dyDescent="0.3">
      <c r="A32" s="68">
        <v>38</v>
      </c>
      <c r="B32" s="29" t="s">
        <v>596</v>
      </c>
      <c r="C32" s="40">
        <v>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2.7</v>
      </c>
      <c r="K32" s="64">
        <v>0</v>
      </c>
      <c r="L32" s="64">
        <v>0</v>
      </c>
      <c r="M32" s="64">
        <v>0</v>
      </c>
      <c r="N32" s="87">
        <v>0.02</v>
      </c>
      <c r="O32" s="40">
        <v>77</v>
      </c>
      <c r="P32" s="64">
        <v>0.1</v>
      </c>
      <c r="Q32" s="64">
        <v>0.3</v>
      </c>
      <c r="R32" s="64">
        <v>0.3</v>
      </c>
      <c r="S32" s="64">
        <v>0.2</v>
      </c>
      <c r="T32" s="64">
        <v>0.05</v>
      </c>
      <c r="U32" s="64">
        <v>0.05</v>
      </c>
      <c r="V32" s="64">
        <v>3.5</v>
      </c>
      <c r="W32" s="64">
        <v>0</v>
      </c>
      <c r="X32" s="64">
        <v>1.4999999999999999E-2</v>
      </c>
      <c r="Y32" s="64">
        <v>0.01</v>
      </c>
      <c r="Z32" s="63">
        <v>0.1</v>
      </c>
    </row>
  </sheetData>
  <mergeCells count="2">
    <mergeCell ref="C1:N1"/>
    <mergeCell ref="O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Produzioni</vt:lpstr>
      <vt:lpstr>Pivot per cartellino</vt:lpstr>
      <vt:lpstr>Consumi</vt:lpstr>
      <vt:lpstr>Cartellino STANDARD Partenza</vt:lpstr>
      <vt:lpstr>Cartellino Standard REVISIONATO</vt:lpstr>
      <vt:lpstr>Cartellino consuntivo</vt:lpstr>
      <vt:lpstr>Foglio1</vt:lpstr>
      <vt:lpstr>Analisi chimica IN</vt:lpstr>
      <vt:lpstr>Tolleranze Fonderia</vt:lpstr>
      <vt:lpstr>Analisi IN FAM</vt:lpstr>
      <vt:lpstr>Toll Fonderia Medio</vt:lpstr>
      <vt:lpstr>Atteso Billetta Lega</vt:lpstr>
      <vt:lpstr>Materiale - Gruppo Merci</vt:lpstr>
      <vt:lpstr>Gruppo merci - Famiglia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Puzzi</dc:creator>
  <cp:lastModifiedBy>Mario Piccinelli</cp:lastModifiedBy>
  <dcterms:created xsi:type="dcterms:W3CDTF">2025-03-17T16:42:16Z</dcterms:created>
  <dcterms:modified xsi:type="dcterms:W3CDTF">2025-03-24T14:36:32Z</dcterms:modified>
</cp:coreProperties>
</file>