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5960" tabRatio="500"/>
  </bookViews>
  <sheets>
    <sheet name="MasterData" sheetId="1" r:id="rId1"/>
    <sheet name="Summary" sheetId="2" r:id="rId2"/>
    <sheet name="Summary B" sheetId="3" r:id="rId3"/>
    <sheet name="Summary W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2" i="1" l="1"/>
  <c r="P103" i="1"/>
  <c r="P104" i="1"/>
  <c r="P105" i="1"/>
  <c r="P106" i="1"/>
  <c r="P107" i="1"/>
  <c r="P108" i="1"/>
  <c r="P109" i="1"/>
  <c r="N102" i="1"/>
  <c r="N103" i="1"/>
  <c r="N104" i="1"/>
  <c r="N105" i="1"/>
  <c r="N106" i="1"/>
  <c r="N107" i="1"/>
  <c r="N108" i="1"/>
  <c r="N109" i="1"/>
  <c r="L102" i="1"/>
  <c r="L103" i="1"/>
  <c r="L104" i="1"/>
  <c r="L105" i="1"/>
  <c r="L106" i="1"/>
  <c r="L107" i="1"/>
  <c r="L108" i="1"/>
  <c r="L109" i="1"/>
  <c r="J102" i="1"/>
  <c r="J103" i="1"/>
  <c r="J104" i="1"/>
  <c r="J105" i="1"/>
  <c r="J106" i="1"/>
  <c r="J107" i="1"/>
  <c r="J108" i="1"/>
  <c r="J109" i="1"/>
  <c r="P92" i="1"/>
  <c r="P93" i="1"/>
  <c r="P94" i="1"/>
  <c r="P95" i="1"/>
  <c r="P96" i="1"/>
  <c r="P97" i="1"/>
  <c r="P98" i="1"/>
  <c r="P99" i="1"/>
  <c r="N92" i="1"/>
  <c r="N93" i="1"/>
  <c r="N94" i="1"/>
  <c r="N95" i="1"/>
  <c r="N96" i="1"/>
  <c r="N97" i="1"/>
  <c r="N98" i="1"/>
  <c r="N99" i="1"/>
  <c r="L92" i="1"/>
  <c r="L93" i="1"/>
  <c r="L94" i="1"/>
  <c r="L95" i="1"/>
  <c r="L96" i="1"/>
  <c r="L97" i="1"/>
  <c r="L98" i="1"/>
  <c r="L99" i="1"/>
  <c r="J92" i="1"/>
  <c r="J93" i="1"/>
  <c r="J94" i="1"/>
  <c r="J95" i="1"/>
  <c r="J96" i="1"/>
  <c r="J97" i="1"/>
  <c r="J98" i="1"/>
  <c r="J99" i="1"/>
  <c r="P82" i="1"/>
  <c r="P83" i="1"/>
  <c r="P84" i="1"/>
  <c r="P85" i="1"/>
  <c r="P86" i="1"/>
  <c r="P87" i="1"/>
  <c r="P88" i="1"/>
  <c r="P89" i="1"/>
  <c r="N82" i="1"/>
  <c r="N83" i="1"/>
  <c r="N84" i="1"/>
  <c r="N85" i="1"/>
  <c r="N86" i="1"/>
  <c r="N87" i="1"/>
  <c r="N88" i="1"/>
  <c r="N89" i="1"/>
  <c r="L82" i="1"/>
  <c r="L83" i="1"/>
  <c r="L84" i="1"/>
  <c r="L85" i="1"/>
  <c r="L86" i="1"/>
  <c r="L87" i="1"/>
  <c r="L88" i="1"/>
  <c r="L89" i="1"/>
  <c r="J82" i="1"/>
  <c r="J83" i="1"/>
  <c r="J84" i="1"/>
  <c r="J85" i="1"/>
  <c r="J86" i="1"/>
  <c r="J87" i="1"/>
  <c r="J88" i="1"/>
  <c r="J89" i="1"/>
  <c r="P72" i="1"/>
  <c r="P73" i="1"/>
  <c r="P74" i="1"/>
  <c r="P75" i="1"/>
  <c r="P76" i="1"/>
  <c r="P77" i="1"/>
  <c r="P78" i="1"/>
  <c r="P79" i="1"/>
  <c r="P80" i="1"/>
  <c r="O80" i="1"/>
  <c r="N72" i="1"/>
  <c r="N73" i="1"/>
  <c r="N74" i="1"/>
  <c r="N75" i="1"/>
  <c r="N76" i="1"/>
  <c r="N77" i="1"/>
  <c r="N78" i="1"/>
  <c r="N79" i="1"/>
  <c r="N80" i="1"/>
  <c r="M80" i="1"/>
  <c r="L72" i="1"/>
  <c r="L73" i="1"/>
  <c r="L74" i="1"/>
  <c r="L75" i="1"/>
  <c r="L76" i="1"/>
  <c r="L77" i="1"/>
  <c r="L78" i="1"/>
  <c r="L79" i="1"/>
  <c r="L80" i="1"/>
  <c r="K80" i="1"/>
  <c r="J72" i="1"/>
  <c r="J73" i="1"/>
  <c r="J74" i="1"/>
  <c r="J75" i="1"/>
  <c r="J76" i="1"/>
  <c r="J77" i="1"/>
  <c r="J78" i="1"/>
  <c r="J79" i="1"/>
  <c r="J80" i="1"/>
  <c r="P62" i="1"/>
  <c r="P63" i="1"/>
  <c r="P64" i="1"/>
  <c r="P65" i="1"/>
  <c r="P66" i="1"/>
  <c r="P67" i="1"/>
  <c r="P68" i="1"/>
  <c r="P69" i="1"/>
  <c r="P70" i="1"/>
  <c r="O70" i="1"/>
  <c r="N62" i="1"/>
  <c r="N63" i="1"/>
  <c r="N64" i="1"/>
  <c r="N65" i="1"/>
  <c r="N66" i="1"/>
  <c r="N67" i="1"/>
  <c r="N68" i="1"/>
  <c r="N69" i="1"/>
  <c r="N70" i="1"/>
  <c r="M70" i="1"/>
  <c r="L62" i="1"/>
  <c r="L63" i="1"/>
  <c r="L64" i="1"/>
  <c r="L65" i="1"/>
  <c r="L66" i="1"/>
  <c r="L67" i="1"/>
  <c r="L68" i="1"/>
  <c r="L69" i="1"/>
  <c r="L70" i="1"/>
  <c r="K70" i="1"/>
  <c r="J62" i="1"/>
  <c r="J63" i="1"/>
  <c r="J64" i="1"/>
  <c r="J65" i="1"/>
  <c r="J66" i="1"/>
  <c r="J67" i="1"/>
  <c r="J68" i="1"/>
  <c r="J69" i="1"/>
  <c r="J70" i="1"/>
  <c r="P52" i="1"/>
  <c r="P53" i="1"/>
  <c r="P54" i="1"/>
  <c r="P55" i="1"/>
  <c r="P56" i="1"/>
  <c r="P57" i="1"/>
  <c r="P58" i="1"/>
  <c r="P59" i="1"/>
  <c r="P60" i="1"/>
  <c r="O60" i="1"/>
  <c r="N52" i="1"/>
  <c r="N53" i="1"/>
  <c r="N54" i="1"/>
  <c r="N55" i="1"/>
  <c r="N56" i="1"/>
  <c r="N57" i="1"/>
  <c r="N58" i="1"/>
  <c r="N59" i="1"/>
  <c r="N60" i="1"/>
  <c r="M60" i="1"/>
  <c r="L52" i="1"/>
  <c r="L53" i="1"/>
  <c r="L54" i="1"/>
  <c r="L55" i="1"/>
  <c r="L56" i="1"/>
  <c r="L57" i="1"/>
  <c r="L58" i="1"/>
  <c r="L59" i="1"/>
  <c r="L60" i="1"/>
  <c r="K60" i="1"/>
  <c r="J52" i="1"/>
  <c r="J53" i="1"/>
  <c r="J54" i="1"/>
  <c r="J55" i="1"/>
  <c r="J56" i="1"/>
  <c r="J57" i="1"/>
  <c r="J58" i="1"/>
  <c r="J59" i="1"/>
  <c r="J60" i="1"/>
  <c r="P42" i="1"/>
  <c r="P43" i="1"/>
  <c r="P44" i="1"/>
  <c r="P45" i="1"/>
  <c r="P46" i="1"/>
  <c r="P47" i="1"/>
  <c r="P48" i="1"/>
  <c r="P49" i="1"/>
  <c r="P50" i="1"/>
  <c r="O50" i="1"/>
  <c r="N42" i="1"/>
  <c r="N43" i="1"/>
  <c r="N44" i="1"/>
  <c r="N45" i="1"/>
  <c r="N46" i="1"/>
  <c r="N47" i="1"/>
  <c r="N48" i="1"/>
  <c r="N49" i="1"/>
  <c r="N50" i="1"/>
  <c r="M50" i="1"/>
  <c r="L42" i="1"/>
  <c r="L43" i="1"/>
  <c r="L44" i="1"/>
  <c r="L45" i="1"/>
  <c r="L46" i="1"/>
  <c r="L47" i="1"/>
  <c r="L48" i="1"/>
  <c r="L49" i="1"/>
  <c r="L50" i="1"/>
  <c r="K50" i="1"/>
  <c r="J42" i="1"/>
  <c r="J43" i="1"/>
  <c r="J44" i="1"/>
  <c r="J45" i="1"/>
  <c r="J46" i="1"/>
  <c r="J47" i="1"/>
  <c r="J48" i="1"/>
  <c r="J49" i="1"/>
  <c r="J50" i="1"/>
  <c r="P32" i="1"/>
  <c r="P33" i="1"/>
  <c r="P34" i="1"/>
  <c r="P35" i="1"/>
  <c r="P36" i="1"/>
  <c r="P37" i="1"/>
  <c r="P38" i="1"/>
  <c r="P39" i="1"/>
  <c r="P40" i="1"/>
  <c r="O40" i="1"/>
  <c r="N32" i="1"/>
  <c r="N33" i="1"/>
  <c r="N34" i="1"/>
  <c r="N35" i="1"/>
  <c r="N36" i="1"/>
  <c r="N37" i="1"/>
  <c r="N38" i="1"/>
  <c r="N39" i="1"/>
  <c r="N40" i="1"/>
  <c r="M40" i="1"/>
  <c r="L32" i="1"/>
  <c r="L33" i="1"/>
  <c r="L34" i="1"/>
  <c r="L35" i="1"/>
  <c r="L36" i="1"/>
  <c r="L37" i="1"/>
  <c r="L38" i="1"/>
  <c r="L39" i="1"/>
  <c r="L40" i="1"/>
  <c r="K40" i="1"/>
  <c r="J32" i="1"/>
  <c r="J33" i="1"/>
  <c r="J34" i="1"/>
  <c r="J35" i="1"/>
  <c r="J36" i="1"/>
  <c r="J37" i="1"/>
  <c r="J38" i="1"/>
  <c r="J39" i="1"/>
  <c r="J40" i="1"/>
  <c r="P22" i="1"/>
  <c r="P23" i="1"/>
  <c r="P24" i="1"/>
  <c r="P25" i="1"/>
  <c r="P26" i="1"/>
  <c r="P27" i="1"/>
  <c r="P28" i="1"/>
  <c r="P29" i="1"/>
  <c r="P30" i="1"/>
  <c r="O30" i="1"/>
  <c r="N22" i="1"/>
  <c r="N23" i="1"/>
  <c r="N24" i="1"/>
  <c r="N25" i="1"/>
  <c r="N26" i="1"/>
  <c r="N27" i="1"/>
  <c r="N28" i="1"/>
  <c r="N29" i="1"/>
  <c r="N30" i="1"/>
  <c r="M30" i="1"/>
  <c r="L22" i="1"/>
  <c r="L23" i="1"/>
  <c r="L24" i="1"/>
  <c r="L25" i="1"/>
  <c r="L26" i="1"/>
  <c r="L27" i="1"/>
  <c r="L28" i="1"/>
  <c r="L29" i="1"/>
  <c r="L30" i="1"/>
  <c r="K30" i="1"/>
  <c r="J22" i="1"/>
  <c r="J23" i="1"/>
  <c r="J24" i="1"/>
  <c r="J25" i="1"/>
  <c r="J26" i="1"/>
  <c r="J27" i="1"/>
  <c r="J28" i="1"/>
  <c r="J29" i="1"/>
  <c r="J30" i="1"/>
  <c r="K20" i="1"/>
  <c r="L12" i="1"/>
  <c r="L13" i="1"/>
  <c r="L14" i="1"/>
  <c r="L15" i="1"/>
  <c r="L16" i="1"/>
  <c r="L17" i="1"/>
  <c r="L18" i="1"/>
  <c r="L19" i="1"/>
  <c r="L20" i="1"/>
  <c r="M20" i="1"/>
  <c r="N12" i="1"/>
  <c r="N13" i="1"/>
  <c r="N14" i="1"/>
  <c r="N15" i="1"/>
  <c r="N16" i="1"/>
  <c r="N17" i="1"/>
  <c r="N18" i="1"/>
  <c r="N19" i="1"/>
  <c r="N20" i="1"/>
  <c r="O20" i="1"/>
  <c r="P12" i="1"/>
  <c r="P13" i="1"/>
  <c r="P14" i="1"/>
  <c r="P15" i="1"/>
  <c r="P16" i="1"/>
  <c r="P17" i="1"/>
  <c r="P18" i="1"/>
  <c r="P19" i="1"/>
  <c r="P20" i="1"/>
  <c r="J12" i="1"/>
  <c r="J13" i="1"/>
  <c r="J14" i="1"/>
  <c r="J15" i="1"/>
  <c r="J16" i="1"/>
  <c r="J17" i="1"/>
  <c r="J18" i="1"/>
  <c r="J19" i="1"/>
  <c r="J20" i="1"/>
  <c r="L2" i="1"/>
  <c r="L3" i="1"/>
  <c r="L4" i="1"/>
  <c r="L5" i="1"/>
  <c r="L6" i="1"/>
  <c r="L7" i="1"/>
  <c r="L8" i="1"/>
  <c r="L9" i="1"/>
  <c r="L10" i="1"/>
  <c r="N2" i="1"/>
  <c r="N3" i="1"/>
  <c r="N4" i="1"/>
  <c r="N5" i="1"/>
  <c r="N6" i="1"/>
  <c r="N7" i="1"/>
  <c r="N8" i="1"/>
  <c r="N9" i="1"/>
  <c r="N10" i="1"/>
  <c r="P2" i="1"/>
  <c r="P3" i="1"/>
  <c r="P4" i="1"/>
  <c r="P5" i="1"/>
  <c r="P6" i="1"/>
  <c r="P7" i="1"/>
  <c r="P8" i="1"/>
  <c r="P9" i="1"/>
  <c r="P10" i="1"/>
  <c r="J2" i="1"/>
  <c r="J3" i="1"/>
  <c r="J4" i="1"/>
  <c r="J5" i="1"/>
  <c r="J6" i="1"/>
  <c r="J7" i="1"/>
  <c r="J8" i="1"/>
  <c r="J9" i="1"/>
  <c r="J10" i="1"/>
  <c r="E3" i="4"/>
  <c r="F3" i="4"/>
  <c r="G3" i="4"/>
  <c r="H3" i="4"/>
  <c r="I3" i="4"/>
  <c r="J3" i="4"/>
  <c r="K3" i="4"/>
  <c r="L3" i="4"/>
  <c r="M3" i="4"/>
  <c r="N3" i="4"/>
  <c r="O3" i="4"/>
  <c r="P3" i="4"/>
  <c r="E5" i="4"/>
  <c r="F5" i="4"/>
  <c r="G5" i="4"/>
  <c r="H5" i="4"/>
  <c r="I5" i="4"/>
  <c r="J5" i="4"/>
  <c r="K5" i="4"/>
  <c r="L5" i="4"/>
  <c r="M5" i="4"/>
  <c r="N5" i="4"/>
  <c r="O5" i="4"/>
  <c r="P5" i="4"/>
  <c r="E7" i="4"/>
  <c r="F7" i="4"/>
  <c r="G7" i="4"/>
  <c r="H7" i="4"/>
  <c r="I7" i="4"/>
  <c r="J7" i="4"/>
  <c r="K7" i="4"/>
  <c r="L7" i="4"/>
  <c r="M7" i="4"/>
  <c r="N7" i="4"/>
  <c r="O7" i="4"/>
  <c r="P7" i="4"/>
  <c r="E9" i="4"/>
  <c r="F9" i="4"/>
  <c r="G9" i="4"/>
  <c r="H9" i="4"/>
  <c r="I9" i="4"/>
  <c r="J9" i="4"/>
  <c r="K9" i="4"/>
  <c r="L9" i="4"/>
  <c r="M9" i="4"/>
  <c r="N9" i="4"/>
  <c r="O9" i="4"/>
  <c r="P9" i="4"/>
  <c r="E11" i="4"/>
  <c r="F11" i="4"/>
  <c r="G11" i="4"/>
  <c r="H11" i="4"/>
  <c r="I11" i="4"/>
  <c r="J11" i="4"/>
  <c r="K11" i="4"/>
  <c r="L11" i="4"/>
  <c r="M11" i="4"/>
  <c r="N11" i="4"/>
  <c r="O11" i="4"/>
  <c r="P11" i="4"/>
  <c r="E13" i="4"/>
  <c r="F13" i="4"/>
  <c r="G13" i="4"/>
  <c r="H13" i="4"/>
  <c r="I13" i="4"/>
  <c r="J13" i="4"/>
  <c r="K13" i="4"/>
  <c r="L13" i="4"/>
  <c r="M13" i="4"/>
  <c r="N13" i="4"/>
  <c r="O13" i="4"/>
  <c r="P13" i="4"/>
  <c r="E15" i="4"/>
  <c r="F15" i="4"/>
  <c r="G15" i="4"/>
  <c r="H15" i="4"/>
  <c r="I15" i="4"/>
  <c r="J15" i="4"/>
  <c r="K15" i="4"/>
  <c r="L15" i="4"/>
  <c r="M15" i="4"/>
  <c r="N15" i="4"/>
  <c r="O15" i="4"/>
  <c r="P15" i="4"/>
  <c r="E17" i="4"/>
  <c r="F17" i="4"/>
  <c r="G17" i="4"/>
  <c r="H17" i="4"/>
  <c r="I17" i="4"/>
  <c r="J17" i="4"/>
  <c r="K17" i="4"/>
  <c r="L17" i="4"/>
  <c r="M17" i="4"/>
  <c r="N17" i="4"/>
  <c r="O17" i="4"/>
  <c r="P17" i="4"/>
  <c r="D5" i="4"/>
  <c r="D7" i="4"/>
  <c r="D9" i="4"/>
  <c r="D11" i="4"/>
  <c r="D13" i="4"/>
  <c r="D15" i="4"/>
  <c r="D17" i="4"/>
  <c r="D3" i="4"/>
  <c r="E2" i="4"/>
  <c r="F2" i="4"/>
  <c r="G2" i="4"/>
  <c r="H2" i="4"/>
  <c r="I2" i="4"/>
  <c r="J2" i="4"/>
  <c r="K2" i="4"/>
  <c r="L2" i="4"/>
  <c r="M2" i="4"/>
  <c r="N2" i="4"/>
  <c r="O2" i="4"/>
  <c r="P2" i="4"/>
  <c r="E4" i="4"/>
  <c r="F4" i="4"/>
  <c r="G4" i="4"/>
  <c r="H4" i="4"/>
  <c r="I4" i="4"/>
  <c r="J4" i="4"/>
  <c r="K4" i="4"/>
  <c r="L4" i="4"/>
  <c r="M4" i="4"/>
  <c r="N4" i="4"/>
  <c r="O4" i="4"/>
  <c r="P4" i="4"/>
  <c r="E6" i="4"/>
  <c r="F6" i="4"/>
  <c r="G6" i="4"/>
  <c r="H6" i="4"/>
  <c r="I6" i="4"/>
  <c r="J6" i="4"/>
  <c r="K6" i="4"/>
  <c r="L6" i="4"/>
  <c r="M6" i="4"/>
  <c r="N6" i="4"/>
  <c r="O6" i="4"/>
  <c r="P6" i="4"/>
  <c r="E8" i="4"/>
  <c r="F8" i="4"/>
  <c r="G8" i="4"/>
  <c r="H8" i="4"/>
  <c r="I8" i="4"/>
  <c r="J8" i="4"/>
  <c r="K8" i="4"/>
  <c r="L8" i="4"/>
  <c r="M8" i="4"/>
  <c r="N8" i="4"/>
  <c r="O8" i="4"/>
  <c r="P8" i="4"/>
  <c r="E10" i="4"/>
  <c r="F10" i="4"/>
  <c r="G10" i="4"/>
  <c r="H10" i="4"/>
  <c r="I10" i="4"/>
  <c r="J10" i="4"/>
  <c r="K10" i="4"/>
  <c r="L10" i="4"/>
  <c r="M10" i="4"/>
  <c r="N10" i="4"/>
  <c r="O10" i="4"/>
  <c r="P10" i="4"/>
  <c r="E12" i="4"/>
  <c r="F12" i="4"/>
  <c r="G12" i="4"/>
  <c r="H12" i="4"/>
  <c r="I12" i="4"/>
  <c r="J12" i="4"/>
  <c r="K12" i="4"/>
  <c r="L12" i="4"/>
  <c r="M12" i="4"/>
  <c r="N12" i="4"/>
  <c r="O12" i="4"/>
  <c r="P12" i="4"/>
  <c r="E14" i="4"/>
  <c r="F14" i="4"/>
  <c r="G14" i="4"/>
  <c r="H14" i="4"/>
  <c r="I14" i="4"/>
  <c r="J14" i="4"/>
  <c r="K14" i="4"/>
  <c r="L14" i="4"/>
  <c r="M14" i="4"/>
  <c r="N14" i="4"/>
  <c r="O14" i="4"/>
  <c r="P14" i="4"/>
  <c r="E16" i="4"/>
  <c r="F16" i="4"/>
  <c r="G16" i="4"/>
  <c r="H16" i="4"/>
  <c r="I16" i="4"/>
  <c r="J16" i="4"/>
  <c r="K16" i="4"/>
  <c r="L16" i="4"/>
  <c r="M16" i="4"/>
  <c r="N16" i="4"/>
  <c r="O16" i="4"/>
  <c r="P16" i="4"/>
  <c r="D4" i="4"/>
  <c r="D6" i="4"/>
  <c r="D8" i="4"/>
  <c r="D10" i="4"/>
  <c r="D12" i="4"/>
  <c r="D14" i="4"/>
  <c r="D16" i="4"/>
  <c r="D2" i="4"/>
  <c r="N4" i="3"/>
  <c r="M4" i="3"/>
  <c r="L4" i="3"/>
  <c r="K4" i="3"/>
  <c r="J4" i="3"/>
  <c r="I4" i="3"/>
  <c r="H4" i="3"/>
  <c r="G4" i="3"/>
  <c r="F4" i="3"/>
  <c r="E4" i="3"/>
  <c r="D4" i="3"/>
  <c r="C4" i="3"/>
  <c r="B4" i="3"/>
  <c r="N3" i="3"/>
  <c r="M3" i="3"/>
  <c r="L3" i="3"/>
  <c r="K3" i="3"/>
  <c r="J3" i="3"/>
  <c r="I3" i="3"/>
  <c r="H3" i="3"/>
  <c r="G3" i="3"/>
  <c r="F3" i="3"/>
  <c r="E3" i="3"/>
  <c r="D3" i="3"/>
  <c r="C3" i="3"/>
  <c r="B3" i="3"/>
  <c r="N2" i="3"/>
  <c r="M2" i="3"/>
  <c r="L2" i="3"/>
  <c r="K2" i="3"/>
  <c r="J2" i="3"/>
  <c r="I2" i="3"/>
  <c r="H2" i="3"/>
  <c r="G2" i="3"/>
  <c r="F2" i="3"/>
  <c r="E2" i="3"/>
  <c r="D2" i="3"/>
  <c r="C2" i="3"/>
  <c r="B2" i="3"/>
  <c r="N1" i="3"/>
  <c r="M1" i="3"/>
  <c r="L1" i="3"/>
  <c r="K1" i="3"/>
  <c r="J1" i="3"/>
  <c r="I1" i="3"/>
  <c r="H1" i="3"/>
  <c r="G1" i="3"/>
  <c r="F1" i="3"/>
  <c r="E1" i="3"/>
  <c r="D1" i="3"/>
  <c r="C1" i="3"/>
  <c r="B1" i="3"/>
  <c r="C23" i="2"/>
  <c r="D23" i="2"/>
  <c r="E23" i="2"/>
  <c r="F23" i="2"/>
  <c r="G23" i="2"/>
  <c r="H23" i="2"/>
  <c r="I23" i="2"/>
  <c r="J23" i="2"/>
  <c r="K23" i="2"/>
  <c r="L23" i="2"/>
  <c r="M23" i="2"/>
  <c r="N23" i="2"/>
  <c r="B23" i="2"/>
  <c r="C21" i="2"/>
  <c r="D21" i="2"/>
  <c r="E21" i="2"/>
  <c r="F21" i="2"/>
  <c r="G21" i="2"/>
  <c r="H21" i="2"/>
  <c r="I21" i="2"/>
  <c r="J21" i="2"/>
  <c r="K21" i="2"/>
  <c r="L21" i="2"/>
  <c r="M21" i="2"/>
  <c r="N21" i="2"/>
  <c r="B21" i="2"/>
  <c r="C19" i="2"/>
  <c r="D19" i="2"/>
  <c r="E19" i="2"/>
  <c r="F19" i="2"/>
  <c r="G19" i="2"/>
  <c r="H19" i="2"/>
  <c r="I19" i="2"/>
  <c r="J19" i="2"/>
  <c r="K19" i="2"/>
  <c r="L19" i="2"/>
  <c r="M19" i="2"/>
  <c r="N19" i="2"/>
  <c r="B19" i="2"/>
  <c r="C16" i="2"/>
  <c r="D16" i="2"/>
  <c r="E16" i="2"/>
  <c r="F16" i="2"/>
  <c r="G16" i="2"/>
  <c r="H16" i="2"/>
  <c r="I16" i="2"/>
  <c r="J16" i="2"/>
  <c r="K16" i="2"/>
  <c r="L16" i="2"/>
  <c r="M16" i="2"/>
  <c r="N16" i="2"/>
  <c r="B16" i="2"/>
  <c r="N14" i="2"/>
  <c r="C14" i="2"/>
  <c r="D14" i="2"/>
  <c r="E14" i="2"/>
  <c r="F14" i="2"/>
  <c r="G14" i="2"/>
  <c r="H14" i="2"/>
  <c r="I14" i="2"/>
  <c r="J14" i="2"/>
  <c r="K14" i="2"/>
  <c r="L14" i="2"/>
  <c r="M14" i="2"/>
  <c r="B14" i="2"/>
  <c r="C12" i="2"/>
  <c r="D12" i="2"/>
  <c r="E12" i="2"/>
  <c r="F12" i="2"/>
  <c r="G12" i="2"/>
  <c r="H12" i="2"/>
  <c r="I12" i="2"/>
  <c r="J12" i="2"/>
  <c r="K12" i="2"/>
  <c r="L12" i="2"/>
  <c r="M12" i="2"/>
  <c r="N12" i="2"/>
  <c r="B12" i="2"/>
  <c r="C10" i="2"/>
  <c r="D10" i="2"/>
  <c r="E10" i="2"/>
  <c r="F10" i="2"/>
  <c r="G10" i="2"/>
  <c r="H10" i="2"/>
  <c r="I10" i="2"/>
  <c r="J10" i="2"/>
  <c r="K10" i="2"/>
  <c r="L10" i="2"/>
  <c r="M10" i="2"/>
  <c r="N10" i="2"/>
  <c r="B10" i="2"/>
  <c r="N8" i="2"/>
  <c r="C8" i="2"/>
  <c r="D8" i="2"/>
  <c r="E8" i="2"/>
  <c r="F8" i="2"/>
  <c r="G8" i="2"/>
  <c r="H8" i="2"/>
  <c r="I8" i="2"/>
  <c r="J8" i="2"/>
  <c r="K8" i="2"/>
  <c r="L8" i="2"/>
  <c r="M8" i="2"/>
  <c r="B8" i="2"/>
  <c r="C5" i="2"/>
  <c r="D5" i="2"/>
  <c r="E5" i="2"/>
  <c r="F5" i="2"/>
  <c r="G5" i="2"/>
  <c r="H5" i="2"/>
  <c r="I5" i="2"/>
  <c r="J5" i="2"/>
  <c r="K5" i="2"/>
  <c r="L5" i="2"/>
  <c r="M5" i="2"/>
  <c r="N5" i="2"/>
  <c r="B5" i="2"/>
  <c r="C3" i="2"/>
  <c r="D3" i="2"/>
  <c r="E3" i="2"/>
  <c r="F3" i="2"/>
  <c r="G3" i="2"/>
  <c r="H3" i="2"/>
  <c r="I3" i="2"/>
  <c r="J3" i="2"/>
  <c r="K3" i="2"/>
  <c r="L3" i="2"/>
  <c r="M3" i="2"/>
  <c r="N3" i="2"/>
  <c r="B3" i="2"/>
  <c r="C26" i="2"/>
  <c r="D26" i="2"/>
  <c r="E26" i="2"/>
  <c r="F26" i="2"/>
  <c r="G26" i="2"/>
  <c r="H26" i="2"/>
  <c r="I26" i="2"/>
  <c r="J26" i="2"/>
  <c r="K26" i="2"/>
  <c r="L26" i="2"/>
  <c r="M26" i="2"/>
  <c r="N26" i="2"/>
  <c r="B26" i="2"/>
  <c r="F25" i="2"/>
  <c r="G25" i="2"/>
  <c r="H25" i="2"/>
  <c r="I25" i="2"/>
  <c r="J25" i="2"/>
  <c r="K25" i="2"/>
  <c r="L25" i="2"/>
  <c r="M25" i="2"/>
  <c r="N25" i="2"/>
  <c r="C25" i="2"/>
  <c r="D25" i="2"/>
  <c r="E25" i="2"/>
  <c r="B25" i="2"/>
  <c r="C2" i="2"/>
  <c r="D2" i="2"/>
  <c r="E2" i="2"/>
  <c r="F2" i="2"/>
  <c r="G2" i="2"/>
  <c r="H2" i="2"/>
  <c r="I2" i="2"/>
  <c r="J2" i="2"/>
  <c r="K2" i="2"/>
  <c r="L2" i="2"/>
  <c r="M2" i="2"/>
  <c r="N2" i="2"/>
  <c r="C4" i="2"/>
  <c r="D4" i="2"/>
  <c r="E4" i="2"/>
  <c r="F4" i="2"/>
  <c r="G4" i="2"/>
  <c r="H4" i="2"/>
  <c r="I4" i="2"/>
  <c r="J4" i="2"/>
  <c r="K4" i="2"/>
  <c r="L4" i="2"/>
  <c r="M4" i="2"/>
  <c r="N4" i="2"/>
  <c r="C7" i="2"/>
  <c r="D7" i="2"/>
  <c r="E7" i="2"/>
  <c r="F7" i="2"/>
  <c r="G7" i="2"/>
  <c r="H7" i="2"/>
  <c r="I7" i="2"/>
  <c r="J7" i="2"/>
  <c r="K7" i="2"/>
  <c r="L7" i="2"/>
  <c r="M7" i="2"/>
  <c r="N7" i="2"/>
  <c r="C9" i="2"/>
  <c r="D9" i="2"/>
  <c r="E9" i="2"/>
  <c r="F9" i="2"/>
  <c r="G9" i="2"/>
  <c r="H9" i="2"/>
  <c r="I9" i="2"/>
  <c r="J9" i="2"/>
  <c r="K9" i="2"/>
  <c r="L9" i="2"/>
  <c r="M9" i="2"/>
  <c r="N9" i="2"/>
  <c r="C11" i="2"/>
  <c r="D11" i="2"/>
  <c r="E11" i="2"/>
  <c r="F11" i="2"/>
  <c r="G11" i="2"/>
  <c r="H11" i="2"/>
  <c r="I11" i="2"/>
  <c r="J11" i="2"/>
  <c r="K11" i="2"/>
  <c r="L11" i="2"/>
  <c r="M11" i="2"/>
  <c r="N11" i="2"/>
  <c r="C13" i="2"/>
  <c r="D13" i="2"/>
  <c r="E13" i="2"/>
  <c r="F13" i="2"/>
  <c r="G13" i="2"/>
  <c r="H13" i="2"/>
  <c r="I13" i="2"/>
  <c r="J13" i="2"/>
  <c r="K13" i="2"/>
  <c r="L13" i="2"/>
  <c r="M13" i="2"/>
  <c r="N13" i="2"/>
  <c r="C15" i="2"/>
  <c r="D15" i="2"/>
  <c r="E15" i="2"/>
  <c r="F15" i="2"/>
  <c r="G15" i="2"/>
  <c r="H15" i="2"/>
  <c r="I15" i="2"/>
  <c r="J15" i="2"/>
  <c r="K15" i="2"/>
  <c r="L15" i="2"/>
  <c r="M15" i="2"/>
  <c r="N15" i="2"/>
  <c r="C18" i="2"/>
  <c r="D18" i="2"/>
  <c r="E18" i="2"/>
  <c r="F18" i="2"/>
  <c r="G18" i="2"/>
  <c r="H18" i="2"/>
  <c r="I18" i="2"/>
  <c r="J18" i="2"/>
  <c r="K18" i="2"/>
  <c r="L18" i="2"/>
  <c r="M18" i="2"/>
  <c r="N18" i="2"/>
  <c r="C20" i="2"/>
  <c r="D20" i="2"/>
  <c r="E20" i="2"/>
  <c r="F20" i="2"/>
  <c r="G20" i="2"/>
  <c r="H20" i="2"/>
  <c r="I20" i="2"/>
  <c r="J20" i="2"/>
  <c r="K20" i="2"/>
  <c r="L20" i="2"/>
  <c r="M20" i="2"/>
  <c r="N20" i="2"/>
  <c r="C22" i="2"/>
  <c r="D22" i="2"/>
  <c r="E22" i="2"/>
  <c r="F22" i="2"/>
  <c r="G22" i="2"/>
  <c r="H22" i="2"/>
  <c r="I22" i="2"/>
  <c r="J22" i="2"/>
  <c r="K22" i="2"/>
  <c r="L22" i="2"/>
  <c r="M22" i="2"/>
  <c r="N22" i="2"/>
  <c r="B22" i="2"/>
  <c r="B20" i="2"/>
  <c r="B18" i="2"/>
  <c r="B15" i="2"/>
  <c r="B13" i="2"/>
  <c r="B11" i="2"/>
  <c r="B9" i="2"/>
  <c r="B7" i="2"/>
  <c r="B4" i="2"/>
  <c r="B2" i="2"/>
</calcChain>
</file>

<file path=xl/sharedStrings.xml><?xml version="1.0" encoding="utf-8"?>
<sst xmlns="http://schemas.openxmlformats.org/spreadsheetml/2006/main" count="384" uniqueCount="57">
  <si>
    <t>Month</t>
  </si>
  <si>
    <t>Well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</si>
  <si>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</si>
  <si>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</si>
  <si>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</si>
  <si>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</si>
  <si>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</si>
  <si>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</si>
  <si>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</si>
  <si>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</si>
  <si>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</si>
  <si>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</si>
  <si>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Well1</t>
  </si>
  <si>
    <t>Well2</t>
  </si>
  <si>
    <t>Well3</t>
  </si>
  <si>
    <t>Well4</t>
  </si>
  <si>
    <t>Well5</t>
  </si>
  <si>
    <t>Well6</t>
  </si>
  <si>
    <t>Well7</t>
  </si>
  <si>
    <t>Well8</t>
  </si>
  <si>
    <t>Sep</t>
  </si>
  <si>
    <t>Oct</t>
  </si>
  <si>
    <t>pH</t>
  </si>
  <si>
    <t>Cl</t>
  </si>
  <si>
    <t>SO4</t>
  </si>
  <si>
    <t>NO3</t>
  </si>
  <si>
    <t>Depth to Water</t>
  </si>
  <si>
    <t xml:space="preserve">Alkalinity </t>
  </si>
  <si>
    <t>Ca</t>
  </si>
  <si>
    <t>K</t>
  </si>
  <si>
    <t>NH4</t>
  </si>
  <si>
    <t>Mg</t>
  </si>
  <si>
    <t>Na</t>
  </si>
  <si>
    <t>Bank</t>
  </si>
  <si>
    <t>Ag</t>
  </si>
  <si>
    <t>Pr</t>
  </si>
  <si>
    <t>Temp</t>
  </si>
  <si>
    <t>SPC</t>
  </si>
  <si>
    <t>DO</t>
  </si>
  <si>
    <t>Alkalinity</t>
  </si>
  <si>
    <t>NA</t>
  </si>
  <si>
    <t>OverallM</t>
  </si>
  <si>
    <t>SD</t>
  </si>
  <si>
    <t>PrairieM</t>
  </si>
  <si>
    <t>Prairie SD</t>
  </si>
  <si>
    <t>Ag M</t>
  </si>
  <si>
    <t>Ag SD</t>
  </si>
  <si>
    <t>Conductivity</t>
  </si>
  <si>
    <t>Temperature</t>
  </si>
  <si>
    <t>Bankside</t>
  </si>
  <si>
    <t>Statistic</t>
  </si>
  <si>
    <t>Mean</t>
  </si>
  <si>
    <t>Cl(Meq)</t>
  </si>
  <si>
    <t>SO4(Meq)</t>
  </si>
  <si>
    <t>NO3(Meq)</t>
  </si>
  <si>
    <t>Charge balance</t>
  </si>
  <si>
    <t>HCO3(Meq)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</si>
</sst>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Fill="1"/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0" applyNumberFormat="1"/>
    <xf numFmtId="0" fontId="0" fillId="0" borderId="0" xfId="0" applyNumberFormat="1"/>
    <xf numFmtId="165" fontId="0" fillId="0" borderId="0" xfId="0" applyNumberFormat="1" applyFill="1"/>
    <xf numFmtId="165" fontId="0" fillId="0" borderId="0" xfId="0" applyNumberFormat="1"/>
    <xf numFmtId="2" fontId="0" fillId="0" borderId="0" xfId="0" applyNumberFormat="1"/>
    <xf numFmtId="0" fontId="6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workbookViewId="0">
      <pane xSplit="2" topLeftCell="C1" activePane="topRight" state="frozen"/>
      <selection pane="topRight" activeCell="S109" sqref="S102:S109"/>
    </sheetView>
  </sheetViews>
  <sheetFormatPr baseColWidth="10" defaultRowHeight="15" x14ac:dyDescent="0"/>
  <cols>
    <col min="1" max="1" width="14" bestFit="1" customWidth="1"/>
    <col min="4" max="4" width="18" bestFit="1" customWidth="1"/>
    <col min="5" max="5" width="14.1640625" bestFit="1" customWidth="1"/>
    <col min="6" max="6" width="25.83203125" bestFit="1" customWidth="1"/>
    <col min="7" max="7" width="27.6640625" bestFit="1" customWidth="1"/>
    <col min="11" max="11" width="19.83203125" bestFit="1" customWidth="1"/>
    <col min="12" max="12" width="19.83203125" customWidth="1"/>
  </cols>
  <sheetData>
    <row r="1" spans="1:21">
      <c r="A1" s="1" t="s">
        <v>0</v>
      </c>
      <c r="B1" s="1" t="s">
        <v>1</v>
      </c>
      <c r="C1" s="1" t="s">
        <v>33</v>
      </c>
      <c r="D1" s="1" t="s">
        <v>26</v>
      </c>
      <c r="E1" s="1" t="s">
        <v>48</v>
      </c>
      <c r="F1" s="1" t="s">
        <v>47</v>
      </c>
      <c r="G1" s="1" t="s">
        <v>38</v>
      </c>
      <c r="H1" s="1" t="s">
        <v>22</v>
      </c>
      <c r="I1" s="3" t="s">
        <v>27</v>
      </c>
      <c r="J1" s="3" t="s">
        <v>56</v>
      </c>
      <c r="K1" s="1" t="s">
        <v>23</v>
      </c>
      <c r="L1" s="1" t="s">
        <v>52</v>
      </c>
      <c r="M1" s="1" t="s">
        <v>24</v>
      </c>
      <c r="N1" s="1" t="s">
        <v>53</v>
      </c>
      <c r="O1" s="1" t="s">
        <v>25</v>
      </c>
      <c r="P1" s="1" t="s">
        <v>54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</row>
    <row r="2" spans="1:21">
      <c r="A2" t="s">
        <v>2</v>
      </c>
      <c r="B2" t="s">
        <v>12</v>
      </c>
      <c r="C2" t="s">
        <v>34</v>
      </c>
      <c r="D2" s="4">
        <v>538</v>
      </c>
      <c r="E2">
        <v>16.600000000000001</v>
      </c>
      <c r="F2">
        <v>598</v>
      </c>
      <c r="G2">
        <v>30.2</v>
      </c>
      <c r="I2" s="5">
        <v>389.2</v>
      </c>
      <c r="J2" s="5">
        <f>I2/61</f>
        <v>6.3803278688524587</v>
      </c>
      <c r="K2" s="6">
        <v>1.9560715646673532</v>
      </c>
      <c r="L2" s="6">
        <f>K2/35.45</f>
        <v>5.517832340387456E-2</v>
      </c>
      <c r="M2" s="6">
        <v>34.032016918958639</v>
      </c>
      <c r="N2" s="6">
        <f>(M2/86)*2</f>
        <v>0.7914422539292707</v>
      </c>
      <c r="O2" s="6">
        <v>0.72730851942966357</v>
      </c>
      <c r="P2" s="6">
        <f>O2/62</f>
        <v>1.1730782571446186E-2</v>
      </c>
      <c r="Q2">
        <v>109.06</v>
      </c>
      <c r="R2">
        <v>1.49</v>
      </c>
      <c r="S2">
        <v>0</v>
      </c>
      <c r="T2">
        <v>21.26</v>
      </c>
      <c r="U2">
        <v>5.53</v>
      </c>
    </row>
    <row r="3" spans="1:21">
      <c r="A3" t="s">
        <v>2</v>
      </c>
      <c r="B3" t="s">
        <v>13</v>
      </c>
      <c r="C3" t="s">
        <v>35</v>
      </c>
      <c r="D3">
        <v>496</v>
      </c>
      <c r="E3">
        <v>14.4</v>
      </c>
      <c r="F3">
        <v>663</v>
      </c>
      <c r="G3">
        <v>29.7</v>
      </c>
      <c r="H3">
        <v>6.95</v>
      </c>
      <c r="I3" s="5">
        <v>323.7</v>
      </c>
      <c r="J3" s="5">
        <f t="shared" ref="J3:J9" si="0">I3/61</f>
        <v>5.3065573770491801</v>
      </c>
      <c r="K3" s="6">
        <v>1.8494928174688452</v>
      </c>
      <c r="L3" s="6">
        <f t="shared" ref="L3:L72" si="1">K3/35.45</f>
        <v>5.2171870732548517E-2</v>
      </c>
      <c r="M3" s="6">
        <v>34.88402693360635</v>
      </c>
      <c r="N3" s="6">
        <f t="shared" ref="N3:N72" si="2">(M3/86)*2</f>
        <v>0.81125644031642674</v>
      </c>
      <c r="O3" s="6">
        <v>0.66146558270598954</v>
      </c>
      <c r="P3" s="6">
        <f t="shared" ref="P3:P72" si="3">O3/62</f>
        <v>1.0668799721064347E-2</v>
      </c>
      <c r="Q3" s="10">
        <v>114.765</v>
      </c>
      <c r="R3" s="10">
        <v>1.3325</v>
      </c>
      <c r="S3" s="10"/>
      <c r="T3" s="10">
        <v>20.985499999999998</v>
      </c>
      <c r="U3" s="10">
        <v>5.3906000000000001</v>
      </c>
    </row>
    <row r="4" spans="1:21">
      <c r="A4" t="s">
        <v>2</v>
      </c>
      <c r="B4" t="s">
        <v>14</v>
      </c>
      <c r="C4" t="s">
        <v>35</v>
      </c>
      <c r="D4">
        <v>647</v>
      </c>
      <c r="E4">
        <v>14</v>
      </c>
      <c r="F4">
        <v>667</v>
      </c>
      <c r="G4">
        <v>36</v>
      </c>
      <c r="H4">
        <v>6.92</v>
      </c>
      <c r="I4" s="5">
        <v>347.3</v>
      </c>
      <c r="J4" s="5">
        <f t="shared" si="0"/>
        <v>5.6934426229508199</v>
      </c>
      <c r="K4" s="6">
        <v>1.8692186726473214</v>
      </c>
      <c r="L4" s="6">
        <f t="shared" si="1"/>
        <v>5.2728312345481559E-2</v>
      </c>
      <c r="M4" s="6">
        <v>34.171581676239533</v>
      </c>
      <c r="N4" s="6">
        <f t="shared" si="2"/>
        <v>0.79468794595905889</v>
      </c>
      <c r="O4" s="6">
        <v>0.55916260898373393</v>
      </c>
      <c r="P4" s="6">
        <f t="shared" si="3"/>
        <v>9.0187517578021598E-3</v>
      </c>
      <c r="Q4" s="10">
        <v>115.185</v>
      </c>
      <c r="R4" s="10">
        <v>1.3341000000000001</v>
      </c>
      <c r="S4" s="10"/>
      <c r="T4" s="10">
        <v>22.053699999999999</v>
      </c>
      <c r="U4" s="10">
        <v>6.1277999999999997</v>
      </c>
    </row>
    <row r="5" spans="1:21">
      <c r="A5" t="s">
        <v>2</v>
      </c>
      <c r="B5" t="s">
        <v>15</v>
      </c>
      <c r="C5" t="s">
        <v>34</v>
      </c>
      <c r="D5">
        <v>488</v>
      </c>
      <c r="E5">
        <v>16.100000000000001</v>
      </c>
      <c r="F5">
        <v>666</v>
      </c>
      <c r="G5">
        <v>24</v>
      </c>
      <c r="H5">
        <v>7.1</v>
      </c>
      <c r="I5" s="5">
        <v>335.9</v>
      </c>
      <c r="J5" s="5">
        <f t="shared" si="0"/>
        <v>5.5065573770491802</v>
      </c>
      <c r="K5" s="6">
        <v>1.951880453311116</v>
      </c>
      <c r="L5" s="6">
        <f t="shared" si="1"/>
        <v>5.5060097413571672E-2</v>
      </c>
      <c r="M5" s="6">
        <v>34.154337614509238</v>
      </c>
      <c r="N5" s="6">
        <f t="shared" si="2"/>
        <v>0.79428692126765665</v>
      </c>
      <c r="O5" s="6">
        <v>0.70989894560624656</v>
      </c>
      <c r="P5" s="6">
        <f t="shared" si="3"/>
        <v>1.1449982993649138E-2</v>
      </c>
      <c r="Q5" s="10">
        <v>104.34200000000001</v>
      </c>
      <c r="R5" s="10">
        <v>1.4133</v>
      </c>
      <c r="S5" s="10"/>
      <c r="T5" s="10">
        <v>21.180199999999999</v>
      </c>
      <c r="U5" s="10">
        <v>5.8407999999999998</v>
      </c>
    </row>
    <row r="6" spans="1:21">
      <c r="A6" t="s">
        <v>2</v>
      </c>
      <c r="B6" t="s">
        <v>16</v>
      </c>
      <c r="C6" t="s">
        <v>35</v>
      </c>
      <c r="D6">
        <v>475</v>
      </c>
      <c r="E6">
        <v>14.4</v>
      </c>
      <c r="F6">
        <v>671</v>
      </c>
      <c r="G6">
        <v>38</v>
      </c>
      <c r="H6">
        <v>6.92</v>
      </c>
      <c r="I6" s="5">
        <v>355.9</v>
      </c>
      <c r="J6" s="5">
        <f t="shared" si="0"/>
        <v>5.8344262295081961</v>
      </c>
      <c r="K6" s="6">
        <v>1.851033804157979</v>
      </c>
      <c r="L6" s="6">
        <f t="shared" si="1"/>
        <v>5.2215340032665133E-2</v>
      </c>
      <c r="M6" s="6">
        <v>33.833944158600247</v>
      </c>
      <c r="N6" s="6">
        <f t="shared" si="2"/>
        <v>0.78683591066512204</v>
      </c>
      <c r="O6" s="6">
        <v>0.50635551901836118</v>
      </c>
      <c r="P6" s="6">
        <f t="shared" si="3"/>
        <v>8.1670245002961484E-3</v>
      </c>
      <c r="Q6" s="10">
        <v>125.655</v>
      </c>
      <c r="R6" s="10">
        <v>1.8131999999999999</v>
      </c>
      <c r="S6" s="10"/>
      <c r="T6" s="10">
        <v>24.563199999999998</v>
      </c>
      <c r="U6" s="10">
        <v>6.0766999999999998</v>
      </c>
    </row>
    <row r="7" spans="1:21">
      <c r="A7" t="s">
        <v>2</v>
      </c>
      <c r="B7" t="s">
        <v>17</v>
      </c>
      <c r="C7" t="s">
        <v>34</v>
      </c>
      <c r="D7">
        <v>497</v>
      </c>
      <c r="E7">
        <v>15.5</v>
      </c>
      <c r="F7">
        <v>681</v>
      </c>
      <c r="G7">
        <v>26.2</v>
      </c>
      <c r="H7">
        <v>6.84</v>
      </c>
      <c r="I7" s="5">
        <v>353.3</v>
      </c>
      <c r="J7" s="5">
        <f t="shared" si="0"/>
        <v>5.7918032786885245</v>
      </c>
      <c r="K7" s="6">
        <v>2.1965345769639919</v>
      </c>
      <c r="L7" s="6">
        <f t="shared" si="1"/>
        <v>6.1961483130154912E-2</v>
      </c>
      <c r="M7" s="6">
        <v>38.554747142706326</v>
      </c>
      <c r="N7" s="6">
        <f t="shared" si="2"/>
        <v>0.89662202657456569</v>
      </c>
      <c r="O7" s="6">
        <v>1.1031119539260323</v>
      </c>
      <c r="P7" s="6">
        <f t="shared" si="3"/>
        <v>1.7792128289129554E-2</v>
      </c>
      <c r="Q7" s="10">
        <v>117.857</v>
      </c>
      <c r="R7" s="10">
        <v>1.3553999999999999</v>
      </c>
      <c r="S7" s="10"/>
      <c r="T7" s="10">
        <v>22.490600000000001</v>
      </c>
      <c r="U7" s="10">
        <v>7.3661000000000003</v>
      </c>
    </row>
    <row r="8" spans="1:21">
      <c r="A8" t="s">
        <v>2</v>
      </c>
      <c r="B8" t="s">
        <v>18</v>
      </c>
      <c r="C8" t="s">
        <v>34</v>
      </c>
      <c r="D8">
        <v>421</v>
      </c>
      <c r="E8">
        <v>15.8</v>
      </c>
      <c r="F8">
        <v>657</v>
      </c>
      <c r="G8">
        <v>27.9</v>
      </c>
      <c r="H8">
        <v>7.08</v>
      </c>
      <c r="I8" s="5">
        <v>329.3</v>
      </c>
      <c r="J8" s="5">
        <f t="shared" si="0"/>
        <v>5.3983606557377053</v>
      </c>
      <c r="K8" s="6">
        <v>1.9687620566211548</v>
      </c>
      <c r="L8" s="6">
        <f t="shared" si="1"/>
        <v>5.5536306251654573E-2</v>
      </c>
      <c r="M8" s="6">
        <v>34.082975205939043</v>
      </c>
      <c r="N8" s="6">
        <f t="shared" si="2"/>
        <v>0.79262733037067545</v>
      </c>
      <c r="O8" s="6">
        <v>0.64686204255006963</v>
      </c>
      <c r="P8" s="6">
        <f t="shared" si="3"/>
        <v>1.0433258750807575E-2</v>
      </c>
      <c r="Q8" s="10">
        <v>110.53699999999999</v>
      </c>
      <c r="R8" s="10">
        <v>1.3132999999999999</v>
      </c>
      <c r="S8" s="10"/>
      <c r="T8" s="10">
        <v>20.820900000000002</v>
      </c>
      <c r="U8" s="10">
        <v>5.8030999999999997</v>
      </c>
    </row>
    <row r="9" spans="1:21">
      <c r="A9" t="s">
        <v>2</v>
      </c>
      <c r="B9" t="s">
        <v>19</v>
      </c>
      <c r="C9" t="s">
        <v>35</v>
      </c>
      <c r="D9">
        <v>453</v>
      </c>
      <c r="E9">
        <v>14.7</v>
      </c>
      <c r="F9">
        <v>676</v>
      </c>
      <c r="G9">
        <v>46.2</v>
      </c>
      <c r="H9">
        <v>6.88</v>
      </c>
      <c r="I9" s="5">
        <v>361.2</v>
      </c>
      <c r="J9" s="5">
        <f t="shared" si="0"/>
        <v>5.9213114754098362</v>
      </c>
      <c r="K9" s="6">
        <v>2.1103549589428372</v>
      </c>
      <c r="L9" s="6">
        <f t="shared" si="1"/>
        <v>5.9530464286116698E-2</v>
      </c>
      <c r="M9" s="6">
        <v>34.06830863353953</v>
      </c>
      <c r="N9" s="6">
        <f t="shared" si="2"/>
        <v>0.79228624729161701</v>
      </c>
      <c r="O9" s="6">
        <v>0.42717572050342179</v>
      </c>
      <c r="P9" s="6">
        <f t="shared" si="3"/>
        <v>6.8899309758616413E-3</v>
      </c>
      <c r="Q9" s="10">
        <v>113.084</v>
      </c>
      <c r="R9" s="10">
        <v>1.0549999999999999</v>
      </c>
      <c r="S9" s="10"/>
      <c r="T9" s="10">
        <v>22.1935</v>
      </c>
      <c r="U9" s="10">
        <v>5.4602000000000004</v>
      </c>
    </row>
    <row r="10" spans="1:21">
      <c r="A10" s="1" t="s">
        <v>55</v>
      </c>
      <c r="I10" s="5"/>
      <c r="J10" s="5">
        <f>SUM(J2:J9)</f>
        <v>45.832786885245902</v>
      </c>
      <c r="K10" s="5"/>
      <c r="L10" s="5">
        <f t="shared" ref="L10:P10" si="4">SUM(L2:L9)</f>
        <v>0.44438219759606762</v>
      </c>
      <c r="M10" s="5"/>
      <c r="N10" s="5">
        <f t="shared" si="4"/>
        <v>6.4600450763743931</v>
      </c>
      <c r="O10" s="5"/>
      <c r="P10" s="5">
        <f t="shared" si="4"/>
        <v>8.6150659560056742E-2</v>
      </c>
      <c r="Q10" s="5"/>
      <c r="R10" s="5"/>
      <c r="S10" s="5"/>
      <c r="T10" s="5"/>
      <c r="U10" s="5"/>
    </row>
    <row r="11" spans="1:21">
      <c r="A11" s="1"/>
      <c r="I11" s="5"/>
      <c r="J11" s="5"/>
      <c r="K11" s="6"/>
      <c r="L11" s="6"/>
      <c r="M11" s="6"/>
      <c r="N11" s="6"/>
      <c r="O11" s="6"/>
      <c r="P11" s="6"/>
    </row>
    <row r="12" spans="1:21">
      <c r="A12" t="s">
        <v>3</v>
      </c>
      <c r="B12" t="s">
        <v>12</v>
      </c>
      <c r="C12" t="s">
        <v>34</v>
      </c>
      <c r="D12">
        <v>561</v>
      </c>
      <c r="E12">
        <v>16.100000000000001</v>
      </c>
      <c r="F12">
        <v>669</v>
      </c>
      <c r="G12">
        <v>31.1</v>
      </c>
      <c r="H12">
        <v>7.1</v>
      </c>
      <c r="I12" s="5">
        <v>362.4</v>
      </c>
      <c r="J12" s="5">
        <f t="shared" ref="J12:J19" si="5">I12/61</f>
        <v>5.9409836065573769</v>
      </c>
      <c r="K12" s="6">
        <v>1.9790234060571126</v>
      </c>
      <c r="L12" s="6">
        <f t="shared" si="1"/>
        <v>5.5825766038282439E-2</v>
      </c>
      <c r="M12" s="6">
        <v>34.619302763111889</v>
      </c>
      <c r="N12" s="6">
        <f t="shared" si="2"/>
        <v>0.80510006425841607</v>
      </c>
      <c r="O12" s="6">
        <v>0.85074837131765391</v>
      </c>
      <c r="P12" s="6">
        <f t="shared" si="3"/>
        <v>1.3721747924478288E-2</v>
      </c>
      <c r="Q12" s="10">
        <v>115.70700000000001</v>
      </c>
      <c r="R12" s="10">
        <v>1.7073</v>
      </c>
      <c r="S12" s="10"/>
      <c r="T12" s="10">
        <v>21.306799999999999</v>
      </c>
      <c r="U12" s="10">
        <v>6.2778</v>
      </c>
    </row>
    <row r="13" spans="1:21">
      <c r="A13" t="s">
        <v>3</v>
      </c>
      <c r="B13" t="s">
        <v>13</v>
      </c>
      <c r="C13" t="s">
        <v>35</v>
      </c>
      <c r="D13">
        <v>517</v>
      </c>
      <c r="E13">
        <v>14.5</v>
      </c>
      <c r="F13">
        <v>662</v>
      </c>
      <c r="G13">
        <v>33.299999999999997</v>
      </c>
      <c r="H13">
        <v>6.97</v>
      </c>
      <c r="I13" s="5">
        <v>338.02</v>
      </c>
      <c r="J13" s="5">
        <f t="shared" si="5"/>
        <v>5.5413114754098354</v>
      </c>
      <c r="K13" s="6">
        <v>1.9435565997656883</v>
      </c>
      <c r="L13" s="6">
        <f t="shared" si="1"/>
        <v>5.4825291953898111E-2</v>
      </c>
      <c r="M13" s="6">
        <v>35.380968764251406</v>
      </c>
      <c r="N13" s="6">
        <f t="shared" si="2"/>
        <v>0.82281322707561411</v>
      </c>
      <c r="O13" s="6">
        <v>0.69051288749365669</v>
      </c>
      <c r="P13" s="6">
        <f t="shared" si="3"/>
        <v>1.1137304636994463E-2</v>
      </c>
      <c r="Q13" s="10">
        <v>105.12</v>
      </c>
      <c r="R13" s="10">
        <v>1.2054</v>
      </c>
      <c r="S13" s="10"/>
      <c r="T13" s="10">
        <v>20.903500000000001</v>
      </c>
      <c r="U13" s="10">
        <v>5.2759999999999998</v>
      </c>
    </row>
    <row r="14" spans="1:21">
      <c r="A14" t="s">
        <v>3</v>
      </c>
      <c r="B14" t="s">
        <v>14</v>
      </c>
      <c r="C14" t="s">
        <v>35</v>
      </c>
      <c r="D14">
        <v>666</v>
      </c>
      <c r="E14">
        <v>14.2</v>
      </c>
      <c r="F14">
        <v>671</v>
      </c>
      <c r="G14">
        <v>34</v>
      </c>
      <c r="H14">
        <v>6.91</v>
      </c>
      <c r="I14" s="5">
        <v>339.15</v>
      </c>
      <c r="J14" s="5">
        <f t="shared" si="5"/>
        <v>5.5598360655737702</v>
      </c>
      <c r="K14" s="6">
        <v>1.8874780826581952</v>
      </c>
      <c r="L14" s="6">
        <f t="shared" si="1"/>
        <v>5.3243387381049223E-2</v>
      </c>
      <c r="M14" s="6">
        <v>34.635828256327585</v>
      </c>
      <c r="N14" s="6">
        <f t="shared" si="2"/>
        <v>0.80548437805412987</v>
      </c>
      <c r="O14" s="6">
        <v>0.61215805961248071</v>
      </c>
      <c r="P14" s="6">
        <f t="shared" si="3"/>
        <v>9.8735170905238819E-3</v>
      </c>
      <c r="Q14" s="10">
        <v>118.738</v>
      </c>
      <c r="R14" s="10">
        <v>1.4698</v>
      </c>
      <c r="S14">
        <v>0.30359999999999998</v>
      </c>
      <c r="T14" s="10">
        <v>21.0593</v>
      </c>
      <c r="U14" s="10">
        <v>6.1856999999999998</v>
      </c>
    </row>
    <row r="15" spans="1:21">
      <c r="A15" t="s">
        <v>3</v>
      </c>
      <c r="B15" t="s">
        <v>15</v>
      </c>
      <c r="C15" t="s">
        <v>34</v>
      </c>
      <c r="D15">
        <v>508</v>
      </c>
      <c r="E15">
        <v>16</v>
      </c>
      <c r="F15">
        <v>664</v>
      </c>
      <c r="G15">
        <v>28.7</v>
      </c>
      <c r="H15">
        <v>7.08</v>
      </c>
      <c r="I15" s="5">
        <v>336.67</v>
      </c>
      <c r="J15" s="5">
        <f t="shared" si="5"/>
        <v>5.5191803278688525</v>
      </c>
      <c r="K15" s="6">
        <v>2.0162232509611426</v>
      </c>
      <c r="L15" s="6">
        <f t="shared" si="1"/>
        <v>5.6875126966463824E-2</v>
      </c>
      <c r="M15" s="6">
        <v>34.734166232135792</v>
      </c>
      <c r="N15" s="6">
        <f t="shared" si="2"/>
        <v>0.80777130772408823</v>
      </c>
      <c r="O15" s="6">
        <v>0.87841503016413536</v>
      </c>
      <c r="P15" s="6">
        <f t="shared" si="3"/>
        <v>1.4167984357486054E-2</v>
      </c>
      <c r="Q15" s="10">
        <v>120.646</v>
      </c>
      <c r="R15" s="10">
        <v>1.6662999999999999</v>
      </c>
      <c r="S15" s="10"/>
      <c r="T15" s="10">
        <v>21.716100000000001</v>
      </c>
      <c r="U15" s="10">
        <v>6.5944000000000003</v>
      </c>
    </row>
    <row r="16" spans="1:21">
      <c r="A16" t="s">
        <v>3</v>
      </c>
      <c r="B16" t="s">
        <v>16</v>
      </c>
      <c r="C16" t="s">
        <v>35</v>
      </c>
      <c r="D16">
        <v>494</v>
      </c>
      <c r="E16">
        <v>14.5</v>
      </c>
      <c r="F16">
        <v>656</v>
      </c>
      <c r="G16">
        <v>32.1</v>
      </c>
      <c r="H16">
        <v>6.87</v>
      </c>
      <c r="I16" s="5">
        <v>338.98</v>
      </c>
      <c r="J16" s="5">
        <f t="shared" si="5"/>
        <v>5.5570491803278692</v>
      </c>
      <c r="K16" s="6">
        <v>1.9482317138813225</v>
      </c>
      <c r="L16" s="6">
        <f t="shared" si="1"/>
        <v>5.4957171054480183E-2</v>
      </c>
      <c r="M16" s="6">
        <v>34.458041122715414</v>
      </c>
      <c r="N16" s="6">
        <f t="shared" si="2"/>
        <v>0.80134979355152125</v>
      </c>
      <c r="O16" s="6">
        <v>0.62831953428740994</v>
      </c>
      <c r="P16" s="6">
        <f t="shared" si="3"/>
        <v>1.0134186036893708E-2</v>
      </c>
      <c r="Q16" s="10">
        <v>106.4</v>
      </c>
      <c r="R16" s="10">
        <v>1.1845000000000001</v>
      </c>
      <c r="S16" s="10"/>
      <c r="T16" s="10">
        <v>22.2394</v>
      </c>
      <c r="U16" s="10">
        <v>5.6196999999999999</v>
      </c>
    </row>
    <row r="17" spans="1:21">
      <c r="A17" t="s">
        <v>3</v>
      </c>
      <c r="B17" t="s">
        <v>17</v>
      </c>
      <c r="C17" t="s">
        <v>34</v>
      </c>
      <c r="D17">
        <v>519</v>
      </c>
      <c r="E17">
        <v>15.4</v>
      </c>
      <c r="F17">
        <v>673</v>
      </c>
      <c r="G17">
        <v>29.9</v>
      </c>
      <c r="H17">
        <v>6.85</v>
      </c>
      <c r="I17" s="5">
        <v>333.19</v>
      </c>
      <c r="J17" s="5">
        <f t="shared" si="5"/>
        <v>5.4621311475409833</v>
      </c>
      <c r="K17" s="6">
        <v>2.1527878885532261</v>
      </c>
      <c r="L17" s="6">
        <f t="shared" si="1"/>
        <v>6.0727443964830069E-2</v>
      </c>
      <c r="M17" s="6">
        <v>38.018180765240089</v>
      </c>
      <c r="N17" s="6">
        <f t="shared" si="2"/>
        <v>0.88414373872651375</v>
      </c>
      <c r="O17" s="6">
        <v>1.0805197835795828</v>
      </c>
      <c r="P17" s="6">
        <f t="shared" si="3"/>
        <v>1.7427738444831982E-2</v>
      </c>
      <c r="Q17" s="10">
        <v>111.75</v>
      </c>
      <c r="R17" s="10">
        <v>1.1606000000000001</v>
      </c>
      <c r="S17" s="10"/>
      <c r="T17" s="10">
        <v>21.356200000000001</v>
      </c>
      <c r="U17" s="10">
        <v>6.4991000000000003</v>
      </c>
    </row>
    <row r="18" spans="1:21">
      <c r="A18" t="s">
        <v>3</v>
      </c>
      <c r="B18" t="s">
        <v>18</v>
      </c>
      <c r="C18" t="s">
        <v>34</v>
      </c>
      <c r="D18">
        <v>440</v>
      </c>
      <c r="E18" s="7">
        <v>14.1</v>
      </c>
      <c r="F18">
        <v>654</v>
      </c>
      <c r="G18">
        <v>27.3</v>
      </c>
      <c r="H18">
        <v>7.1</v>
      </c>
      <c r="I18" s="5">
        <v>336.66</v>
      </c>
      <c r="J18" s="5">
        <f t="shared" si="5"/>
        <v>5.5190163934426231</v>
      </c>
      <c r="K18" s="6">
        <v>2.0795301970350337</v>
      </c>
      <c r="L18" s="6">
        <f t="shared" si="1"/>
        <v>5.8660936446686421E-2</v>
      </c>
      <c r="M18" s="6">
        <v>35.020769186743713</v>
      </c>
      <c r="N18" s="6">
        <f t="shared" si="2"/>
        <v>0.8144364927149701</v>
      </c>
      <c r="O18" s="6">
        <v>0.81672181767180896</v>
      </c>
      <c r="P18" s="6">
        <f t="shared" si="3"/>
        <v>1.3172932543093693E-2</v>
      </c>
      <c r="Q18" s="10">
        <v>111.503</v>
      </c>
      <c r="R18" s="10">
        <v>1.3104</v>
      </c>
      <c r="S18" s="10"/>
      <c r="T18" s="10">
        <v>20.741900000000001</v>
      </c>
      <c r="U18" s="10">
        <v>5.8525999999999998</v>
      </c>
    </row>
    <row r="19" spans="1:21">
      <c r="A19" t="s">
        <v>3</v>
      </c>
      <c r="B19" t="s">
        <v>19</v>
      </c>
      <c r="C19" t="s">
        <v>35</v>
      </c>
      <c r="D19">
        <v>470</v>
      </c>
      <c r="E19">
        <v>14.6</v>
      </c>
      <c r="F19">
        <v>669</v>
      </c>
      <c r="G19">
        <v>42</v>
      </c>
      <c r="H19">
        <v>6.84</v>
      </c>
      <c r="I19" s="5">
        <v>339.52</v>
      </c>
      <c r="J19" s="5">
        <f t="shared" si="5"/>
        <v>5.5659016393442622</v>
      </c>
      <c r="K19" s="6">
        <v>2.1402420594754474</v>
      </c>
      <c r="L19" s="6">
        <f t="shared" si="1"/>
        <v>6.0373541875188924E-2</v>
      </c>
      <c r="M19" s="6">
        <v>35.209091377480782</v>
      </c>
      <c r="N19" s="6">
        <f t="shared" si="2"/>
        <v>0.81881607854606464</v>
      </c>
      <c r="O19" s="6">
        <v>0.45389248237792129</v>
      </c>
      <c r="P19" s="6">
        <f t="shared" si="3"/>
        <v>7.3208464899664726E-3</v>
      </c>
      <c r="Q19" s="10">
        <v>108.708</v>
      </c>
      <c r="R19" s="10">
        <v>1.0569999999999999</v>
      </c>
      <c r="S19" s="10"/>
      <c r="T19" s="10">
        <v>22.616299999999999</v>
      </c>
      <c r="U19" s="10">
        <v>5.7286000000000001</v>
      </c>
    </row>
    <row r="20" spans="1:21">
      <c r="A20" s="1" t="s">
        <v>55</v>
      </c>
      <c r="I20" s="5"/>
      <c r="J20" s="5">
        <f>SUM(J12:J19)</f>
        <v>44.665409836065578</v>
      </c>
      <c r="K20" s="5">
        <f t="shared" ref="K20:P20" si="6">SUM(K12:K19)</f>
        <v>16.147073198387169</v>
      </c>
      <c r="L20" s="5">
        <f t="shared" si="6"/>
        <v>0.4554886656808792</v>
      </c>
      <c r="M20" s="5">
        <f t="shared" si="6"/>
        <v>282.07634846800664</v>
      </c>
      <c r="N20" s="5">
        <f t="shared" si="6"/>
        <v>6.5599150806513178</v>
      </c>
      <c r="O20" s="5">
        <f t="shared" si="6"/>
        <v>6.011287966504649</v>
      </c>
      <c r="P20" s="5">
        <f t="shared" si="6"/>
        <v>9.6956257524268549E-2</v>
      </c>
      <c r="Q20" s="5"/>
      <c r="R20" s="5"/>
      <c r="S20" s="5"/>
      <c r="T20" s="5"/>
      <c r="U20" s="5"/>
    </row>
    <row r="21" spans="1:21">
      <c r="A21" s="1"/>
      <c r="I21" s="5"/>
      <c r="J21" s="5"/>
      <c r="K21" s="6"/>
      <c r="L21" s="6"/>
      <c r="M21" s="6"/>
      <c r="N21" s="6"/>
      <c r="O21" s="6"/>
      <c r="P21" s="6"/>
    </row>
    <row r="22" spans="1:21">
      <c r="A22" t="s">
        <v>4</v>
      </c>
      <c r="B22" t="s">
        <v>12</v>
      </c>
      <c r="C22" t="s">
        <v>34</v>
      </c>
      <c r="D22">
        <v>580.5</v>
      </c>
      <c r="I22" s="5">
        <v>379</v>
      </c>
      <c r="J22" s="5">
        <f t="shared" ref="J22:J29" si="7">I22/61</f>
        <v>6.2131147540983607</v>
      </c>
      <c r="K22" s="6">
        <v>1.9470000000000001</v>
      </c>
      <c r="L22" s="6">
        <f t="shared" si="1"/>
        <v>5.4922425952045134E-2</v>
      </c>
      <c r="M22">
        <v>34.511000000000003</v>
      </c>
      <c r="N22" s="6">
        <f t="shared" si="2"/>
        <v>0.80258139534883732</v>
      </c>
      <c r="O22" s="6">
        <v>0.57899999999999996</v>
      </c>
      <c r="P22" s="6">
        <f t="shared" si="3"/>
        <v>9.3387096774193538E-3</v>
      </c>
      <c r="Q22" s="10">
        <v>112.99099999999999</v>
      </c>
      <c r="R22" s="10">
        <v>1.391</v>
      </c>
      <c r="S22" s="10"/>
      <c r="T22" s="10">
        <v>21.552199999999999</v>
      </c>
      <c r="U22" s="10">
        <v>5.5218999999999996</v>
      </c>
    </row>
    <row r="23" spans="1:21">
      <c r="A23" t="s">
        <v>4</v>
      </c>
      <c r="B23" t="s">
        <v>13</v>
      </c>
      <c r="C23" t="s">
        <v>35</v>
      </c>
      <c r="D23">
        <v>536</v>
      </c>
      <c r="I23" s="5">
        <v>314.60000000000002</v>
      </c>
      <c r="J23" s="5">
        <f t="shared" si="7"/>
        <v>5.1573770491803286</v>
      </c>
      <c r="K23" s="6">
        <v>1.9279999999999999</v>
      </c>
      <c r="L23" s="6">
        <f t="shared" si="1"/>
        <v>5.4386459802538784E-2</v>
      </c>
      <c r="M23">
        <v>35.252000000000002</v>
      </c>
      <c r="N23" s="6">
        <f t="shared" si="2"/>
        <v>0.81981395348837216</v>
      </c>
      <c r="O23" s="6">
        <v>0.48899999999999999</v>
      </c>
      <c r="P23" s="6">
        <f t="shared" si="3"/>
        <v>7.8870967741935475E-3</v>
      </c>
      <c r="Q23" s="10">
        <v>114.864</v>
      </c>
      <c r="R23" s="10">
        <v>1.2885</v>
      </c>
      <c r="S23" s="10"/>
      <c r="T23" s="10">
        <v>21.4282</v>
      </c>
      <c r="U23" s="10">
        <v>5.4311999999999996</v>
      </c>
    </row>
    <row r="24" spans="1:21">
      <c r="A24" t="s">
        <v>4</v>
      </c>
      <c r="B24" t="s">
        <v>14</v>
      </c>
      <c r="C24" t="s">
        <v>35</v>
      </c>
      <c r="D24">
        <v>685.5</v>
      </c>
      <c r="I24" s="5">
        <v>342</v>
      </c>
      <c r="J24" s="5">
        <f t="shared" si="7"/>
        <v>5.6065573770491799</v>
      </c>
      <c r="K24" s="6">
        <v>1.9490000000000001</v>
      </c>
      <c r="L24" s="6">
        <f t="shared" si="1"/>
        <v>5.4978843441466856E-2</v>
      </c>
      <c r="M24">
        <v>34.238</v>
      </c>
      <c r="N24" s="6">
        <f t="shared" si="2"/>
        <v>0.79623255813953486</v>
      </c>
      <c r="O24" s="6">
        <v>0.49</v>
      </c>
      <c r="P24" s="6">
        <f t="shared" si="3"/>
        <v>7.9032258064516119E-3</v>
      </c>
      <c r="Q24" s="10">
        <v>116.03700000000001</v>
      </c>
      <c r="R24" s="10">
        <v>1.2214</v>
      </c>
      <c r="S24" s="10"/>
      <c r="T24" s="10">
        <v>22.1905</v>
      </c>
      <c r="U24" s="10">
        <v>5.5679999999999996</v>
      </c>
    </row>
    <row r="25" spans="1:21">
      <c r="A25" t="s">
        <v>4</v>
      </c>
      <c r="B25" t="s">
        <v>15</v>
      </c>
      <c r="C25" t="s">
        <v>34</v>
      </c>
      <c r="D25">
        <v>525.5</v>
      </c>
      <c r="I25" s="5">
        <v>346.5</v>
      </c>
      <c r="J25" s="5">
        <f t="shared" si="7"/>
        <v>5.6803278688524594</v>
      </c>
      <c r="K25" s="6">
        <v>2.0569999999999999</v>
      </c>
      <c r="L25" s="6">
        <f t="shared" si="1"/>
        <v>5.8025387870239767E-2</v>
      </c>
      <c r="M25">
        <v>34.445</v>
      </c>
      <c r="N25" s="6">
        <f t="shared" si="2"/>
        <v>0.80104651162790697</v>
      </c>
      <c r="O25" s="6">
        <v>0.71399999999999997</v>
      </c>
      <c r="P25" s="6">
        <f t="shared" si="3"/>
        <v>1.1516129032258064E-2</v>
      </c>
      <c r="Q25" s="10">
        <v>110.31100000000001</v>
      </c>
      <c r="R25" s="10">
        <v>1.4151</v>
      </c>
      <c r="S25" s="10"/>
      <c r="T25" s="10">
        <v>21.304200000000002</v>
      </c>
      <c r="U25" s="10">
        <v>5.8174000000000001</v>
      </c>
    </row>
    <row r="26" spans="1:21">
      <c r="A26" t="s">
        <v>4</v>
      </c>
      <c r="B26" t="s">
        <v>16</v>
      </c>
      <c r="C26" t="s">
        <v>35</v>
      </c>
      <c r="D26">
        <v>512.5</v>
      </c>
      <c r="I26" s="5">
        <v>337.7</v>
      </c>
      <c r="J26" s="5">
        <f t="shared" si="7"/>
        <v>5.5360655737704914</v>
      </c>
      <c r="K26" s="6">
        <v>1.923</v>
      </c>
      <c r="L26" s="6">
        <f t="shared" si="1"/>
        <v>5.4245416078984483E-2</v>
      </c>
      <c r="M26">
        <v>33.930999999999997</v>
      </c>
      <c r="N26" s="6">
        <f t="shared" si="2"/>
        <v>0.78909302325581387</v>
      </c>
      <c r="O26" s="6">
        <v>0.45800000000000002</v>
      </c>
      <c r="P26" s="6">
        <f t="shared" si="3"/>
        <v>7.3870967741935488E-3</v>
      </c>
      <c r="Q26" s="10">
        <v>129.19900000000001</v>
      </c>
      <c r="R26" s="10">
        <v>1.4085000000000001</v>
      </c>
      <c r="S26" s="10"/>
      <c r="T26" s="10">
        <v>23.2822</v>
      </c>
      <c r="U26" s="10">
        <v>6.1433999999999997</v>
      </c>
    </row>
    <row r="27" spans="1:21">
      <c r="A27" t="s">
        <v>4</v>
      </c>
      <c r="B27" t="s">
        <v>17</v>
      </c>
      <c r="C27" t="s">
        <v>34</v>
      </c>
      <c r="D27">
        <v>539</v>
      </c>
      <c r="I27" s="5">
        <v>346.7</v>
      </c>
      <c r="J27" s="5">
        <f t="shared" si="7"/>
        <v>5.6836065573770487</v>
      </c>
      <c r="K27" s="6">
        <v>2.1509999999999998</v>
      </c>
      <c r="L27" s="6">
        <f t="shared" si="1"/>
        <v>6.0677009873060642E-2</v>
      </c>
      <c r="M27">
        <v>36.630000000000003</v>
      </c>
      <c r="N27" s="6">
        <f t="shared" si="2"/>
        <v>0.85186046511627911</v>
      </c>
      <c r="O27" s="6">
        <v>0.81299999999999994</v>
      </c>
      <c r="P27" s="6">
        <f t="shared" si="3"/>
        <v>1.311290322580645E-2</v>
      </c>
      <c r="Q27" s="10">
        <v>109.521</v>
      </c>
      <c r="R27" s="10">
        <v>1.2061999999999999</v>
      </c>
      <c r="S27" s="10"/>
      <c r="T27" s="10">
        <v>21.0503</v>
      </c>
      <c r="U27" s="10">
        <v>6.4687000000000001</v>
      </c>
    </row>
    <row r="28" spans="1:21">
      <c r="A28" t="s">
        <v>4</v>
      </c>
      <c r="B28" t="s">
        <v>18</v>
      </c>
      <c r="C28" t="s">
        <v>34</v>
      </c>
      <c r="D28">
        <v>456.5</v>
      </c>
      <c r="I28" s="5">
        <v>331.1</v>
      </c>
      <c r="J28" s="5">
        <f t="shared" si="7"/>
        <v>5.4278688524590164</v>
      </c>
      <c r="K28" s="6">
        <v>2.2530000000000001</v>
      </c>
      <c r="L28" s="6">
        <f t="shared" si="1"/>
        <v>6.3554301833568402E-2</v>
      </c>
      <c r="M28">
        <v>34.526000000000003</v>
      </c>
      <c r="N28" s="6">
        <f t="shared" si="2"/>
        <v>0.80293023255813967</v>
      </c>
      <c r="O28" s="6">
        <v>0.73199999999999998</v>
      </c>
      <c r="P28" s="6">
        <f t="shared" si="3"/>
        <v>1.1806451612903225E-2</v>
      </c>
      <c r="Q28" s="10">
        <v>105.428</v>
      </c>
      <c r="R28" s="10">
        <v>1.2672000000000001</v>
      </c>
      <c r="S28" s="10"/>
      <c r="T28" s="10">
        <v>20.343299999999999</v>
      </c>
      <c r="U28" s="10">
        <v>5.7138</v>
      </c>
    </row>
    <row r="29" spans="1:21">
      <c r="A29" t="s">
        <v>4</v>
      </c>
      <c r="B29" t="s">
        <v>19</v>
      </c>
      <c r="C29" t="s">
        <v>35</v>
      </c>
      <c r="D29">
        <v>486.5</v>
      </c>
      <c r="I29" s="5">
        <v>343.7</v>
      </c>
      <c r="J29" s="5">
        <f t="shared" si="7"/>
        <v>5.6344262295081968</v>
      </c>
      <c r="K29" s="6">
        <v>2.0830000000000002</v>
      </c>
      <c r="L29" s="6">
        <f t="shared" si="1"/>
        <v>5.8758815232722146E-2</v>
      </c>
      <c r="M29">
        <v>34.945999999999998</v>
      </c>
      <c r="N29" s="6">
        <f t="shared" si="2"/>
        <v>0.81269767441860463</v>
      </c>
      <c r="O29" s="6">
        <v>0.28899999999999998</v>
      </c>
      <c r="P29" s="6">
        <f t="shared" si="3"/>
        <v>4.6612903225806447E-3</v>
      </c>
      <c r="Q29" s="10">
        <v>111.161</v>
      </c>
      <c r="R29" s="10">
        <v>1.0686</v>
      </c>
      <c r="S29" s="10"/>
      <c r="T29" s="10">
        <v>21.330300000000001</v>
      </c>
      <c r="U29" s="10">
        <v>5.5807000000000002</v>
      </c>
    </row>
    <row r="30" spans="1:21">
      <c r="A30" s="1" t="s">
        <v>55</v>
      </c>
      <c r="I30" s="5"/>
      <c r="J30" s="5">
        <f>SUM(J22:J29)</f>
        <v>44.93934426229508</v>
      </c>
      <c r="K30" s="5">
        <f t="shared" ref="K30" si="8">SUM(K22:K29)</f>
        <v>16.291</v>
      </c>
      <c r="L30" s="5">
        <f t="shared" ref="L30" si="9">SUM(L22:L29)</f>
        <v>0.45954866008462619</v>
      </c>
      <c r="M30" s="5">
        <f t="shared" ref="M30" si="10">SUM(M22:M29)</f>
        <v>278.47900000000004</v>
      </c>
      <c r="N30" s="5">
        <f t="shared" ref="N30" si="11">SUM(N22:N29)</f>
        <v>6.4762558139534887</v>
      </c>
      <c r="O30" s="5">
        <f t="shared" ref="O30" si="12">SUM(O22:O29)</f>
        <v>4.5640000000000001</v>
      </c>
      <c r="P30" s="5">
        <f t="shared" ref="P30" si="13">SUM(P22:P29)</f>
        <v>7.361290322580645E-2</v>
      </c>
      <c r="Q30" s="5"/>
      <c r="R30" s="5"/>
      <c r="S30" s="5"/>
      <c r="T30" s="5"/>
      <c r="U30" s="5"/>
    </row>
    <row r="31" spans="1:21">
      <c r="A31" s="1"/>
      <c r="I31" s="5"/>
      <c r="J31" s="5"/>
      <c r="K31" s="6"/>
      <c r="L31" s="6"/>
      <c r="N31" s="6"/>
      <c r="O31" s="6"/>
      <c r="P31" s="6"/>
    </row>
    <row r="32" spans="1:21">
      <c r="A32" t="s">
        <v>5</v>
      </c>
      <c r="B32" t="s">
        <v>12</v>
      </c>
      <c r="C32" t="s">
        <v>34</v>
      </c>
      <c r="D32">
        <v>593</v>
      </c>
      <c r="E32">
        <v>14.1</v>
      </c>
      <c r="F32">
        <v>688</v>
      </c>
      <c r="G32">
        <v>36.5</v>
      </c>
      <c r="H32">
        <v>6.6</v>
      </c>
      <c r="I32" s="5">
        <v>325</v>
      </c>
      <c r="J32" s="5">
        <f t="shared" ref="J32:J39" si="14">I32/61</f>
        <v>5.3278688524590168</v>
      </c>
      <c r="K32" s="6">
        <v>2.3689330844661289</v>
      </c>
      <c r="L32" s="6">
        <f t="shared" si="1"/>
        <v>6.682462861681604E-2</v>
      </c>
      <c r="M32" s="6">
        <v>35.712013286485188</v>
      </c>
      <c r="N32" s="6">
        <f t="shared" si="2"/>
        <v>0.83051193689500435</v>
      </c>
      <c r="O32" s="6">
        <v>0.94905487786045184</v>
      </c>
      <c r="P32" s="6">
        <f t="shared" si="3"/>
        <v>1.5307336739684707E-2</v>
      </c>
      <c r="Q32" s="10">
        <v>112.839</v>
      </c>
      <c r="R32" s="10">
        <v>1.2793000000000001</v>
      </c>
      <c r="S32" s="10"/>
      <c r="T32" s="10">
        <v>20.879300000000001</v>
      </c>
      <c r="U32" s="10">
        <v>5.2262000000000004</v>
      </c>
    </row>
    <row r="33" spans="1:21">
      <c r="A33" t="s">
        <v>5</v>
      </c>
      <c r="B33" t="s">
        <v>13</v>
      </c>
      <c r="C33" t="s">
        <v>35</v>
      </c>
      <c r="D33">
        <v>550</v>
      </c>
      <c r="E33">
        <v>13.9</v>
      </c>
      <c r="F33">
        <v>667</v>
      </c>
      <c r="G33">
        <v>34.299999999999997</v>
      </c>
      <c r="H33">
        <v>6.95</v>
      </c>
      <c r="I33" s="5">
        <v>326.2</v>
      </c>
      <c r="J33" s="5">
        <f t="shared" si="14"/>
        <v>5.3475409836065575</v>
      </c>
      <c r="K33" s="6">
        <v>2.1189355945401074</v>
      </c>
      <c r="L33" s="6">
        <f t="shared" si="1"/>
        <v>5.9772513245137014E-2</v>
      </c>
      <c r="M33" s="6">
        <v>36.750284215245379</v>
      </c>
      <c r="N33" s="6">
        <f t="shared" si="2"/>
        <v>0.85465777244756691</v>
      </c>
      <c r="O33" s="6">
        <v>0.74829146142840908</v>
      </c>
      <c r="P33" s="6">
        <f t="shared" si="3"/>
        <v>1.206921711981305E-2</v>
      </c>
      <c r="Q33" s="10">
        <v>108.181</v>
      </c>
      <c r="R33" s="10">
        <v>1.5025999999999999</v>
      </c>
      <c r="S33" s="10"/>
      <c r="T33" s="10">
        <v>21.090900000000001</v>
      </c>
      <c r="U33" s="10">
        <v>5.7843999999999998</v>
      </c>
    </row>
    <row r="34" spans="1:21">
      <c r="A34" t="s">
        <v>5</v>
      </c>
      <c r="B34" t="s">
        <v>14</v>
      </c>
      <c r="C34" t="s">
        <v>35</v>
      </c>
      <c r="D34">
        <v>698</v>
      </c>
      <c r="E34">
        <v>13.7</v>
      </c>
      <c r="F34">
        <v>662</v>
      </c>
      <c r="G34">
        <v>39.799999999999997</v>
      </c>
      <c r="H34">
        <v>6.79</v>
      </c>
      <c r="I34" s="5">
        <v>329.4</v>
      </c>
      <c r="J34" s="5">
        <f t="shared" si="14"/>
        <v>5.3999999999999995</v>
      </c>
      <c r="K34" s="6">
        <v>2.0802359930448082</v>
      </c>
      <c r="L34" s="6">
        <f t="shared" si="1"/>
        <v>5.8680846066144092E-2</v>
      </c>
      <c r="M34" s="6">
        <v>35.853206015774163</v>
      </c>
      <c r="N34" s="6">
        <f t="shared" si="2"/>
        <v>0.83379548873893405</v>
      </c>
      <c r="O34" s="6">
        <v>0.75106243331417399</v>
      </c>
      <c r="P34" s="6">
        <f t="shared" si="3"/>
        <v>1.2113910214744741E-2</v>
      </c>
      <c r="Q34" s="10">
        <v>107.333</v>
      </c>
      <c r="R34" s="10">
        <v>1.1229</v>
      </c>
      <c r="S34" s="10"/>
      <c r="T34" s="10">
        <v>21.686399999999999</v>
      </c>
      <c r="U34" s="10">
        <v>5.4188999999999998</v>
      </c>
    </row>
    <row r="35" spans="1:21">
      <c r="A35" t="s">
        <v>5</v>
      </c>
      <c r="B35" t="s">
        <v>15</v>
      </c>
      <c r="C35" t="s">
        <v>34</v>
      </c>
      <c r="D35">
        <v>537</v>
      </c>
      <c r="E35">
        <v>14.8</v>
      </c>
      <c r="F35">
        <v>670</v>
      </c>
      <c r="G35">
        <v>33.700000000000003</v>
      </c>
      <c r="H35">
        <v>6.58</v>
      </c>
      <c r="I35" s="5">
        <v>341.4</v>
      </c>
      <c r="J35" s="5">
        <f t="shared" si="14"/>
        <v>5.5967213114754095</v>
      </c>
      <c r="K35" s="6">
        <v>2.1543026594970138</v>
      </c>
      <c r="L35" s="6">
        <f t="shared" si="1"/>
        <v>6.0770173751678806E-2</v>
      </c>
      <c r="M35" s="6">
        <v>35.829736030043506</v>
      </c>
      <c r="N35" s="6">
        <f t="shared" si="2"/>
        <v>0.83324967511729087</v>
      </c>
      <c r="O35" s="6">
        <v>0.98168328053692533</v>
      </c>
      <c r="P35" s="6">
        <f t="shared" si="3"/>
        <v>1.5833601298982668E-2</v>
      </c>
      <c r="Q35" s="10">
        <v>107.95699999999999</v>
      </c>
      <c r="R35" s="10">
        <v>1.4984999999999999</v>
      </c>
      <c r="S35" s="10">
        <v>1.0377000000000001</v>
      </c>
      <c r="T35" s="10">
        <v>20.9617</v>
      </c>
      <c r="U35" s="10">
        <v>6.9112</v>
      </c>
    </row>
    <row r="36" spans="1:21">
      <c r="A36" t="s">
        <v>5</v>
      </c>
      <c r="B36" t="s">
        <v>16</v>
      </c>
      <c r="C36" t="s">
        <v>35</v>
      </c>
      <c r="D36">
        <v>523</v>
      </c>
      <c r="E36">
        <v>13.7</v>
      </c>
      <c r="F36">
        <v>657</v>
      </c>
      <c r="G36">
        <v>32.6</v>
      </c>
      <c r="H36">
        <v>6.79</v>
      </c>
      <c r="I36" s="5">
        <v>341.3</v>
      </c>
      <c r="J36" s="5">
        <f t="shared" si="14"/>
        <v>5.5950819672131153</v>
      </c>
      <c r="K36" s="6">
        <v>2.0821653480943936</v>
      </c>
      <c r="L36" s="6">
        <f t="shared" si="1"/>
        <v>5.8735270750194454E-2</v>
      </c>
      <c r="M36" s="6">
        <v>35.615882560385671</v>
      </c>
      <c r="N36" s="6">
        <f t="shared" si="2"/>
        <v>0.82827633861362027</v>
      </c>
      <c r="O36" s="6">
        <v>0.70630441471249605</v>
      </c>
      <c r="P36" s="6">
        <f t="shared" si="3"/>
        <v>1.1392006688911226E-2</v>
      </c>
      <c r="Q36" s="10">
        <v>116.755</v>
      </c>
      <c r="R36" s="10">
        <v>1.3782000000000001</v>
      </c>
      <c r="S36" s="10"/>
      <c r="T36" s="10">
        <v>22.765799999999999</v>
      </c>
      <c r="U36" s="10">
        <v>6.1120000000000001</v>
      </c>
    </row>
    <row r="37" spans="1:21">
      <c r="A37" t="s">
        <v>5</v>
      </c>
      <c r="B37" t="s">
        <v>17</v>
      </c>
      <c r="C37" t="s">
        <v>34</v>
      </c>
      <c r="D37">
        <v>553</v>
      </c>
      <c r="E37">
        <v>14.2</v>
      </c>
      <c r="F37">
        <v>656</v>
      </c>
      <c r="G37">
        <v>33.1</v>
      </c>
      <c r="H37">
        <v>6.71</v>
      </c>
      <c r="I37" s="5">
        <v>327.8</v>
      </c>
      <c r="J37" s="5">
        <f t="shared" si="14"/>
        <v>5.3737704918032785</v>
      </c>
      <c r="K37" s="6">
        <v>2.2722518060080783</v>
      </c>
      <c r="L37" s="6">
        <f t="shared" si="1"/>
        <v>6.4097371114473292E-2</v>
      </c>
      <c r="M37" s="6">
        <v>36.989704429837921</v>
      </c>
      <c r="N37" s="6">
        <f t="shared" si="2"/>
        <v>0.86022568441483538</v>
      </c>
      <c r="O37" s="6">
        <v>1.0569137138581455</v>
      </c>
      <c r="P37" s="6">
        <f t="shared" si="3"/>
        <v>1.7046995384808798E-2</v>
      </c>
      <c r="Q37" s="10">
        <v>106.39699999999999</v>
      </c>
      <c r="R37" s="10">
        <v>1.1166</v>
      </c>
      <c r="S37" s="10"/>
      <c r="T37" s="10">
        <v>20.706800000000001</v>
      </c>
      <c r="U37" s="10">
        <v>6.0846999999999998</v>
      </c>
    </row>
    <row r="38" spans="1:21">
      <c r="A38" t="s">
        <v>5</v>
      </c>
      <c r="B38" t="s">
        <v>18</v>
      </c>
      <c r="C38" t="s">
        <v>34</v>
      </c>
      <c r="D38">
        <v>465.5</v>
      </c>
      <c r="E38">
        <v>13.8</v>
      </c>
      <c r="F38">
        <v>654</v>
      </c>
      <c r="G38">
        <v>38.5</v>
      </c>
      <c r="H38">
        <v>6.3</v>
      </c>
      <c r="I38" s="5">
        <v>337.8</v>
      </c>
      <c r="J38" s="5">
        <f t="shared" si="14"/>
        <v>5.5377049180327873</v>
      </c>
      <c r="K38" s="6">
        <v>2.099052175869065</v>
      </c>
      <c r="L38" s="6">
        <f t="shared" si="1"/>
        <v>5.9211626963866427E-2</v>
      </c>
      <c r="M38" s="6">
        <v>36.182575719020299</v>
      </c>
      <c r="N38" s="6">
        <f t="shared" si="2"/>
        <v>0.84145524927954185</v>
      </c>
      <c r="O38" s="6">
        <v>0.99301251361415921</v>
      </c>
      <c r="P38" s="6">
        <f t="shared" si="3"/>
        <v>1.6016330864744504E-2</v>
      </c>
      <c r="Q38" s="10">
        <v>111.297</v>
      </c>
      <c r="R38" s="10">
        <v>1.2663</v>
      </c>
      <c r="S38" s="10"/>
      <c r="T38" s="10">
        <v>20.4665</v>
      </c>
      <c r="U38" s="10">
        <v>6.0003000000000002</v>
      </c>
    </row>
    <row r="39" spans="1:21">
      <c r="A39" t="s">
        <v>5</v>
      </c>
      <c r="B39" t="s">
        <v>19</v>
      </c>
      <c r="C39" t="s">
        <v>35</v>
      </c>
      <c r="D39">
        <v>498</v>
      </c>
      <c r="E39">
        <v>13.8</v>
      </c>
      <c r="F39">
        <v>662</v>
      </c>
      <c r="G39">
        <v>36.799999999999997</v>
      </c>
      <c r="H39">
        <v>6.74</v>
      </c>
      <c r="I39" s="5">
        <v>345.5</v>
      </c>
      <c r="J39" s="5">
        <f t="shared" si="14"/>
        <v>5.6639344262295079</v>
      </c>
      <c r="K39" s="6">
        <v>2.1910042750375043</v>
      </c>
      <c r="L39" s="6">
        <f t="shared" si="1"/>
        <v>6.1805480254936644E-2</v>
      </c>
      <c r="M39" s="6">
        <v>36.812179697105208</v>
      </c>
      <c r="N39" s="6">
        <f t="shared" si="2"/>
        <v>0.85609720225826069</v>
      </c>
      <c r="O39" s="6">
        <v>0.48076537936359753</v>
      </c>
      <c r="P39" s="6">
        <f t="shared" si="3"/>
        <v>7.7542803123160893E-3</v>
      </c>
      <c r="Q39" s="10">
        <v>108.01500000000001</v>
      </c>
      <c r="R39" s="10">
        <v>1.0226999999999999</v>
      </c>
      <c r="S39" s="10"/>
      <c r="T39" s="10">
        <v>21.6953</v>
      </c>
      <c r="U39" s="10">
        <v>5.6623000000000001</v>
      </c>
    </row>
    <row r="40" spans="1:21">
      <c r="A40" s="1" t="s">
        <v>55</v>
      </c>
      <c r="I40" s="5"/>
      <c r="J40" s="5">
        <f>SUM(J32:J39)</f>
        <v>43.842622950819674</v>
      </c>
      <c r="K40" s="5">
        <f t="shared" ref="K40" si="15">SUM(K32:K39)</f>
        <v>17.366880936557102</v>
      </c>
      <c r="L40" s="5">
        <f t="shared" ref="L40" si="16">SUM(L32:L39)</f>
        <v>0.48989791076324679</v>
      </c>
      <c r="M40" s="5">
        <f t="shared" ref="M40" si="17">SUM(M32:M39)</f>
        <v>289.74558195389733</v>
      </c>
      <c r="N40" s="5">
        <f t="shared" ref="N40" si="18">SUM(N32:N39)</f>
        <v>6.7382693477650548</v>
      </c>
      <c r="O40" s="5">
        <f t="shared" ref="O40" si="19">SUM(O32:O39)</f>
        <v>6.6670880746883583</v>
      </c>
      <c r="P40" s="5">
        <f t="shared" ref="P40" si="20">SUM(P32:P39)</f>
        <v>0.1075336786240058</v>
      </c>
      <c r="Q40" s="5"/>
      <c r="R40" s="5"/>
      <c r="S40" s="5"/>
      <c r="T40" s="5"/>
      <c r="U40" s="5"/>
    </row>
    <row r="41" spans="1:21">
      <c r="A41" s="1"/>
      <c r="I41" s="5"/>
      <c r="J41" s="5"/>
      <c r="K41" s="6"/>
      <c r="L41" s="6"/>
      <c r="M41" s="6"/>
      <c r="N41" s="6"/>
      <c r="O41" s="6"/>
      <c r="P41" s="6"/>
    </row>
    <row r="42" spans="1:21">
      <c r="A42" t="s">
        <v>6</v>
      </c>
      <c r="B42" t="s">
        <v>12</v>
      </c>
      <c r="C42" t="s">
        <v>34</v>
      </c>
      <c r="D42">
        <v>604</v>
      </c>
      <c r="E42">
        <v>14.6</v>
      </c>
      <c r="F42">
        <v>673</v>
      </c>
      <c r="G42">
        <v>26.9</v>
      </c>
      <c r="H42">
        <v>6.69</v>
      </c>
      <c r="I42" s="5">
        <v>340.3</v>
      </c>
      <c r="J42" s="5">
        <f t="shared" ref="J42:J49" si="21">I42/61</f>
        <v>5.5786885245901638</v>
      </c>
      <c r="K42" s="6">
        <v>2.1</v>
      </c>
      <c r="L42" s="6">
        <f t="shared" si="1"/>
        <v>5.9238363892806768E-2</v>
      </c>
      <c r="M42" s="6">
        <v>36.805</v>
      </c>
      <c r="N42" s="6">
        <f t="shared" si="2"/>
        <v>0.85593023255813949</v>
      </c>
      <c r="O42">
        <v>0.93799999999999994</v>
      </c>
      <c r="P42" s="6">
        <f t="shared" si="3"/>
        <v>1.5129032258064515E-2</v>
      </c>
      <c r="Q42" s="10">
        <v>122.515</v>
      </c>
      <c r="R42" s="10">
        <v>1.2153</v>
      </c>
      <c r="S42" s="10"/>
      <c r="T42" s="10">
        <v>22.919899999999998</v>
      </c>
      <c r="U42" s="10">
        <v>5.4579000000000004</v>
      </c>
    </row>
    <row r="43" spans="1:21">
      <c r="A43" t="s">
        <v>6</v>
      </c>
      <c r="B43" t="s">
        <v>13</v>
      </c>
      <c r="C43" t="s">
        <v>35</v>
      </c>
      <c r="D43">
        <v>561</v>
      </c>
      <c r="E43">
        <v>15.1</v>
      </c>
      <c r="F43">
        <v>663</v>
      </c>
      <c r="G43">
        <v>29.4</v>
      </c>
      <c r="H43">
        <v>6.98</v>
      </c>
      <c r="I43" s="5">
        <v>344.4</v>
      </c>
      <c r="J43" s="5">
        <f t="shared" si="21"/>
        <v>5.6459016393442623</v>
      </c>
      <c r="K43" s="6">
        <v>2.1920000000000002</v>
      </c>
      <c r="L43" s="6">
        <f t="shared" si="1"/>
        <v>6.1833568406205922E-2</v>
      </c>
      <c r="M43" s="6">
        <v>36.984000000000002</v>
      </c>
      <c r="N43" s="6">
        <f t="shared" si="2"/>
        <v>0.86009302325581405</v>
      </c>
      <c r="O43">
        <v>0.78500000000000003</v>
      </c>
      <c r="P43" s="6">
        <f t="shared" si="3"/>
        <v>1.2661290322580645E-2</v>
      </c>
      <c r="Q43" s="10">
        <v>117.03</v>
      </c>
      <c r="R43" s="10">
        <v>1.4762</v>
      </c>
      <c r="S43" s="10"/>
      <c r="T43" s="10">
        <v>21.790299999999998</v>
      </c>
      <c r="U43" s="10">
        <v>6.0738000000000003</v>
      </c>
    </row>
    <row r="44" spans="1:21">
      <c r="A44" t="s">
        <v>6</v>
      </c>
      <c r="B44" t="s">
        <v>14</v>
      </c>
      <c r="C44" t="s">
        <v>35</v>
      </c>
      <c r="D44">
        <v>711</v>
      </c>
      <c r="E44">
        <v>14.7</v>
      </c>
      <c r="F44">
        <v>676</v>
      </c>
      <c r="G44">
        <v>31.7</v>
      </c>
      <c r="H44">
        <v>7.03</v>
      </c>
      <c r="I44" s="5">
        <v>335.9</v>
      </c>
      <c r="J44" s="5">
        <f t="shared" si="21"/>
        <v>5.5065573770491802</v>
      </c>
      <c r="K44" s="6">
        <v>2.1930000000000001</v>
      </c>
      <c r="L44" s="6">
        <f t="shared" si="1"/>
        <v>6.1861777150916779E-2</v>
      </c>
      <c r="M44" s="6">
        <v>36.542000000000002</v>
      </c>
      <c r="N44" s="6">
        <f t="shared" si="2"/>
        <v>0.84981395348837208</v>
      </c>
      <c r="O44">
        <v>1.0389999999999999</v>
      </c>
      <c r="P44" s="6">
        <f t="shared" si="3"/>
        <v>1.6758064516129031E-2</v>
      </c>
      <c r="Q44" s="10">
        <v>112.35300000000001</v>
      </c>
      <c r="R44" s="10">
        <v>1.0885</v>
      </c>
      <c r="S44" s="10"/>
      <c r="T44" s="10">
        <v>21.7605</v>
      </c>
      <c r="U44" s="10">
        <v>5.492</v>
      </c>
    </row>
    <row r="45" spans="1:21">
      <c r="A45" t="s">
        <v>6</v>
      </c>
      <c r="B45" t="s">
        <v>15</v>
      </c>
      <c r="C45" t="s">
        <v>34</v>
      </c>
      <c r="D45">
        <v>548</v>
      </c>
      <c r="E45">
        <v>14.8</v>
      </c>
      <c r="F45">
        <v>677</v>
      </c>
      <c r="G45">
        <v>25.2</v>
      </c>
      <c r="H45">
        <v>6.64</v>
      </c>
      <c r="I45" s="5">
        <v>340.3</v>
      </c>
      <c r="J45" s="5">
        <f t="shared" si="21"/>
        <v>5.5786885245901638</v>
      </c>
      <c r="K45" s="6">
        <v>2.1760000000000002</v>
      </c>
      <c r="L45" s="6">
        <f t="shared" si="1"/>
        <v>6.1382228490832157E-2</v>
      </c>
      <c r="M45" s="6">
        <v>36.508000000000003</v>
      </c>
      <c r="N45" s="6">
        <f t="shared" si="2"/>
        <v>0.84902325581395355</v>
      </c>
      <c r="O45">
        <v>0.99</v>
      </c>
      <c r="P45" s="6">
        <f t="shared" si="3"/>
        <v>1.5967741935483871E-2</v>
      </c>
      <c r="Q45" s="10">
        <v>108.30799999999999</v>
      </c>
      <c r="R45" s="10">
        <v>1.4092</v>
      </c>
      <c r="S45" s="10"/>
      <c r="T45" s="10">
        <v>21.2181</v>
      </c>
      <c r="U45" s="10">
        <v>5.9353999999999996</v>
      </c>
    </row>
    <row r="46" spans="1:21">
      <c r="A46" t="s">
        <v>6</v>
      </c>
      <c r="B46" t="s">
        <v>16</v>
      </c>
      <c r="C46" t="s">
        <v>35</v>
      </c>
      <c r="D46">
        <v>536</v>
      </c>
      <c r="E46">
        <v>14.9</v>
      </c>
      <c r="F46">
        <v>660</v>
      </c>
      <c r="G46">
        <v>28.6</v>
      </c>
      <c r="H46">
        <v>6.88</v>
      </c>
      <c r="I46" s="5">
        <v>337.2</v>
      </c>
      <c r="J46" s="5">
        <f t="shared" si="21"/>
        <v>5.527868852459016</v>
      </c>
      <c r="K46" s="6">
        <v>2.1480000000000001</v>
      </c>
      <c r="L46" s="6">
        <f t="shared" si="1"/>
        <v>6.059238363892807E-2</v>
      </c>
      <c r="M46" s="6">
        <v>36.286000000000001</v>
      </c>
      <c r="N46" s="6">
        <f t="shared" si="2"/>
        <v>0.8438604651162791</v>
      </c>
      <c r="O46">
        <v>0.80500000000000005</v>
      </c>
      <c r="P46" s="6">
        <f t="shared" si="3"/>
        <v>1.2983870967741937E-2</v>
      </c>
      <c r="Q46" s="10">
        <v>115.215</v>
      </c>
      <c r="R46" s="10">
        <v>1.3514999999999999</v>
      </c>
      <c r="S46" s="10"/>
      <c r="T46" s="10">
        <v>22.4437</v>
      </c>
      <c r="U46" s="10">
        <v>6.0716999999999999</v>
      </c>
    </row>
    <row r="47" spans="1:21">
      <c r="A47" t="s">
        <v>6</v>
      </c>
      <c r="B47" t="s">
        <v>17</v>
      </c>
      <c r="C47" t="s">
        <v>34</v>
      </c>
      <c r="D47">
        <v>566</v>
      </c>
      <c r="E47">
        <v>15.1</v>
      </c>
      <c r="F47">
        <v>651</v>
      </c>
      <c r="G47">
        <v>27.5</v>
      </c>
      <c r="H47">
        <v>6.72</v>
      </c>
      <c r="I47" s="5">
        <v>338.3</v>
      </c>
      <c r="J47" s="5">
        <f t="shared" si="21"/>
        <v>5.5459016393442626</v>
      </c>
      <c r="K47" s="6">
        <v>2.2730000000000001</v>
      </c>
      <c r="L47" s="6">
        <f t="shared" si="1"/>
        <v>6.4118476727785617E-2</v>
      </c>
      <c r="M47" s="6">
        <v>36.926000000000002</v>
      </c>
      <c r="N47" s="6">
        <f t="shared" si="2"/>
        <v>0.8587441860465117</v>
      </c>
      <c r="O47">
        <v>1.127</v>
      </c>
      <c r="P47" s="6">
        <f t="shared" si="3"/>
        <v>1.8177419354838711E-2</v>
      </c>
      <c r="Q47" s="10">
        <v>116.58699999999999</v>
      </c>
      <c r="R47" s="10">
        <v>1.228</v>
      </c>
      <c r="S47" s="10"/>
      <c r="T47" s="10">
        <v>20.766300000000001</v>
      </c>
      <c r="U47" s="10">
        <v>6.1843000000000004</v>
      </c>
    </row>
    <row r="48" spans="1:21">
      <c r="A48" t="s">
        <v>6</v>
      </c>
      <c r="B48" t="s">
        <v>18</v>
      </c>
      <c r="C48" t="s">
        <v>34</v>
      </c>
      <c r="D48">
        <v>475</v>
      </c>
      <c r="E48">
        <v>13.9</v>
      </c>
      <c r="F48">
        <v>656</v>
      </c>
      <c r="G48">
        <v>29.5</v>
      </c>
      <c r="H48">
        <v>6.55</v>
      </c>
      <c r="I48" s="5">
        <v>322.8</v>
      </c>
      <c r="J48" s="5">
        <f t="shared" si="21"/>
        <v>5.2918032786885245</v>
      </c>
      <c r="K48" s="6">
        <v>2.431</v>
      </c>
      <c r="L48" s="6">
        <f t="shared" si="1"/>
        <v>6.8575458392101551E-2</v>
      </c>
      <c r="M48" s="6">
        <v>36.628999999999998</v>
      </c>
      <c r="N48" s="6">
        <f t="shared" si="2"/>
        <v>0.85183720930232554</v>
      </c>
      <c r="O48">
        <v>0.96899999999999997</v>
      </c>
      <c r="P48" s="6">
        <f t="shared" si="3"/>
        <v>1.5629032258064515E-2</v>
      </c>
      <c r="Q48" s="10">
        <v>111.06099999999999</v>
      </c>
      <c r="R48" s="10">
        <v>1.3180000000000001</v>
      </c>
      <c r="S48" s="10"/>
      <c r="T48" s="10">
        <v>21.396599999999999</v>
      </c>
      <c r="U48" s="10">
        <v>5.9943</v>
      </c>
    </row>
    <row r="49" spans="1:21">
      <c r="A49" t="s">
        <v>6</v>
      </c>
      <c r="B49" t="s">
        <v>19</v>
      </c>
      <c r="C49" t="s">
        <v>35</v>
      </c>
      <c r="D49">
        <v>509</v>
      </c>
      <c r="E49">
        <v>14.3</v>
      </c>
      <c r="F49">
        <v>668</v>
      </c>
      <c r="G49">
        <v>29.9</v>
      </c>
      <c r="H49">
        <v>6.79</v>
      </c>
      <c r="I49" s="5">
        <v>349.1</v>
      </c>
      <c r="J49" s="5">
        <f t="shared" si="21"/>
        <v>5.7229508196721319</v>
      </c>
      <c r="K49" s="6">
        <v>2.2599999999999998</v>
      </c>
      <c r="L49" s="6">
        <f t="shared" si="1"/>
        <v>6.3751763046544424E-2</v>
      </c>
      <c r="M49" s="6">
        <v>37.798999999999999</v>
      </c>
      <c r="N49" s="6">
        <f t="shared" si="2"/>
        <v>0.87904651162790692</v>
      </c>
      <c r="O49">
        <v>0.63800000000000001</v>
      </c>
      <c r="P49" s="6">
        <f t="shared" si="3"/>
        <v>1.0290322580645161E-2</v>
      </c>
      <c r="Q49" s="10">
        <v>86.450999999999993</v>
      </c>
      <c r="R49" s="10">
        <v>1.0055000000000001</v>
      </c>
      <c r="S49" s="10"/>
      <c r="T49" s="10">
        <v>21.2286</v>
      </c>
      <c r="U49" s="10">
        <v>5.5042</v>
      </c>
    </row>
    <row r="50" spans="1:21">
      <c r="A50" s="1" t="s">
        <v>55</v>
      </c>
      <c r="I50" s="5"/>
      <c r="J50" s="5">
        <f>SUM(J42:J49)</f>
        <v>44.398360655737704</v>
      </c>
      <c r="K50" s="5">
        <f t="shared" ref="K50" si="22">SUM(K42:K49)</f>
        <v>17.772999999999996</v>
      </c>
      <c r="L50" s="5">
        <f t="shared" ref="L50" si="23">SUM(L42:L49)</f>
        <v>0.50135401974612126</v>
      </c>
      <c r="M50" s="5">
        <f t="shared" ref="M50" si="24">SUM(M42:M49)</f>
        <v>294.47899999999998</v>
      </c>
      <c r="N50" s="5">
        <f t="shared" ref="N50" si="25">SUM(N42:N49)</f>
        <v>6.8483488372093015</v>
      </c>
      <c r="O50" s="5">
        <f t="shared" ref="O50" si="26">SUM(O42:O49)</f>
        <v>7.2909999999999995</v>
      </c>
      <c r="P50" s="5">
        <f t="shared" ref="P50" si="27">SUM(P42:P49)</f>
        <v>0.1175967741935484</v>
      </c>
      <c r="Q50" s="5"/>
      <c r="R50" s="5"/>
      <c r="S50" s="5"/>
      <c r="T50" s="5"/>
      <c r="U50" s="5"/>
    </row>
    <row r="51" spans="1:21">
      <c r="A51" s="1"/>
      <c r="I51" s="5"/>
      <c r="J51" s="5"/>
      <c r="K51" s="6"/>
      <c r="L51" s="6"/>
      <c r="M51" s="6"/>
      <c r="N51" s="6"/>
      <c r="P51" s="6"/>
    </row>
    <row r="52" spans="1:21">
      <c r="A52" t="s">
        <v>7</v>
      </c>
      <c r="B52" t="s">
        <v>12</v>
      </c>
      <c r="C52" t="s">
        <v>34</v>
      </c>
      <c r="D52">
        <v>618</v>
      </c>
      <c r="E52">
        <v>11.9</v>
      </c>
      <c r="F52">
        <v>672</v>
      </c>
      <c r="G52">
        <v>26.1</v>
      </c>
      <c r="H52">
        <v>6.59</v>
      </c>
      <c r="I52" s="8">
        <v>368.29</v>
      </c>
      <c r="J52" s="5">
        <f t="shared" ref="J52:J59" si="28">I52/61</f>
        <v>6.0375409836065579</v>
      </c>
      <c r="K52">
        <v>3.0030000000000001</v>
      </c>
      <c r="L52" s="6">
        <f t="shared" si="1"/>
        <v>8.4710860366713672E-2</v>
      </c>
      <c r="M52">
        <v>38.354700000000001</v>
      </c>
      <c r="N52" s="6">
        <f t="shared" si="2"/>
        <v>0.89196976744186052</v>
      </c>
      <c r="P52" s="6">
        <f t="shared" si="3"/>
        <v>0</v>
      </c>
      <c r="Q52">
        <v>111.38</v>
      </c>
      <c r="R52">
        <v>1.29</v>
      </c>
      <c r="S52" s="10"/>
      <c r="T52">
        <v>22.02</v>
      </c>
      <c r="U52">
        <v>5.63</v>
      </c>
    </row>
    <row r="53" spans="1:21">
      <c r="A53" t="s">
        <v>7</v>
      </c>
      <c r="B53" t="s">
        <v>13</v>
      </c>
      <c r="C53" t="s">
        <v>35</v>
      </c>
      <c r="D53">
        <v>578</v>
      </c>
      <c r="E53">
        <v>12.4</v>
      </c>
      <c r="F53">
        <v>662</v>
      </c>
      <c r="G53">
        <v>27.8</v>
      </c>
      <c r="H53">
        <v>6.75</v>
      </c>
      <c r="I53" s="8">
        <v>326.55</v>
      </c>
      <c r="J53" s="5">
        <f t="shared" si="28"/>
        <v>5.3532786885245907</v>
      </c>
      <c r="K53">
        <v>3.4365000000000001</v>
      </c>
      <c r="L53" s="6">
        <f t="shared" si="1"/>
        <v>9.6939351198871648E-2</v>
      </c>
      <c r="M53">
        <v>39.512900000000002</v>
      </c>
      <c r="N53" s="6">
        <f t="shared" si="2"/>
        <v>0.91890465116279074</v>
      </c>
      <c r="P53" s="6">
        <f t="shared" si="3"/>
        <v>0</v>
      </c>
      <c r="Q53">
        <v>108.82</v>
      </c>
      <c r="R53">
        <v>1.1599999999999999</v>
      </c>
      <c r="S53" s="10"/>
      <c r="T53">
        <v>20.87</v>
      </c>
      <c r="U53">
        <v>5.4</v>
      </c>
    </row>
    <row r="54" spans="1:21">
      <c r="A54" t="s">
        <v>7</v>
      </c>
      <c r="B54" t="s">
        <v>14</v>
      </c>
      <c r="C54" t="s">
        <v>35</v>
      </c>
      <c r="D54">
        <v>725</v>
      </c>
      <c r="E54" t="s">
        <v>40</v>
      </c>
      <c r="I54" s="9"/>
      <c r="J54" s="5">
        <f t="shared" si="28"/>
        <v>0</v>
      </c>
      <c r="L54" s="6">
        <f t="shared" si="1"/>
        <v>0</v>
      </c>
      <c r="N54" s="6">
        <f t="shared" si="2"/>
        <v>0</v>
      </c>
      <c r="P54" s="6">
        <f t="shared" si="3"/>
        <v>0</v>
      </c>
      <c r="R54" s="10"/>
      <c r="S54" s="10"/>
    </row>
    <row r="55" spans="1:21">
      <c r="A55" t="s">
        <v>7</v>
      </c>
      <c r="B55" t="s">
        <v>15</v>
      </c>
      <c r="C55" t="s">
        <v>34</v>
      </c>
      <c r="D55">
        <v>558</v>
      </c>
      <c r="E55">
        <v>12.7</v>
      </c>
      <c r="F55">
        <v>689</v>
      </c>
      <c r="G55">
        <v>24.5</v>
      </c>
      <c r="H55">
        <v>6.48</v>
      </c>
      <c r="I55" s="9">
        <v>334.73</v>
      </c>
      <c r="J55" s="5">
        <f t="shared" si="28"/>
        <v>5.4873770491803278</v>
      </c>
      <c r="K55">
        <v>2.9516</v>
      </c>
      <c r="L55" s="6">
        <f t="shared" si="1"/>
        <v>8.3260930888575446E-2</v>
      </c>
      <c r="M55">
        <v>37.333500000000001</v>
      </c>
      <c r="N55" s="6">
        <f t="shared" si="2"/>
        <v>0.8682209302325582</v>
      </c>
      <c r="P55" s="6">
        <f t="shared" si="3"/>
        <v>0</v>
      </c>
      <c r="Q55">
        <v>123.71</v>
      </c>
      <c r="R55">
        <v>1.22</v>
      </c>
      <c r="S55" s="10"/>
      <c r="T55">
        <v>23.11</v>
      </c>
      <c r="U55">
        <v>5.8</v>
      </c>
    </row>
    <row r="56" spans="1:21">
      <c r="A56" t="s">
        <v>7</v>
      </c>
      <c r="B56" t="s">
        <v>16</v>
      </c>
      <c r="C56" t="s">
        <v>35</v>
      </c>
      <c r="D56">
        <v>551</v>
      </c>
      <c r="E56">
        <v>12.2</v>
      </c>
      <c r="F56">
        <v>661</v>
      </c>
      <c r="G56">
        <v>27.5</v>
      </c>
      <c r="H56">
        <v>6.72</v>
      </c>
      <c r="I56" s="9">
        <v>334.46</v>
      </c>
      <c r="J56" s="5">
        <f t="shared" si="28"/>
        <v>5.4829508196721308</v>
      </c>
      <c r="K56">
        <v>3.0781999999999998</v>
      </c>
      <c r="L56" s="6">
        <f t="shared" si="1"/>
        <v>8.6832157968970369E-2</v>
      </c>
      <c r="M56">
        <v>37.541400000000003</v>
      </c>
      <c r="N56" s="6">
        <f t="shared" si="2"/>
        <v>0.87305581395348841</v>
      </c>
      <c r="P56" s="6">
        <f t="shared" si="3"/>
        <v>0</v>
      </c>
      <c r="Q56">
        <v>120.91</v>
      </c>
      <c r="R56">
        <v>0.86</v>
      </c>
      <c r="S56" s="10"/>
      <c r="T56">
        <v>22.96</v>
      </c>
      <c r="U56">
        <v>5.34</v>
      </c>
    </row>
    <row r="57" spans="1:21">
      <c r="A57" t="s">
        <v>7</v>
      </c>
      <c r="B57" t="s">
        <v>17</v>
      </c>
      <c r="C57" t="s">
        <v>34</v>
      </c>
      <c r="D57">
        <v>579</v>
      </c>
      <c r="E57">
        <v>13.2</v>
      </c>
      <c r="F57">
        <v>636</v>
      </c>
      <c r="G57">
        <v>25.1</v>
      </c>
      <c r="H57">
        <v>6.6</v>
      </c>
      <c r="I57" s="9">
        <v>329.4</v>
      </c>
      <c r="J57" s="5">
        <f t="shared" si="28"/>
        <v>5.3999999999999995</v>
      </c>
      <c r="K57">
        <v>3.0173000000000001</v>
      </c>
      <c r="L57" s="6">
        <f t="shared" si="1"/>
        <v>8.5114245416078982E-2</v>
      </c>
      <c r="M57">
        <v>36.258499999999998</v>
      </c>
      <c r="N57" s="6">
        <f t="shared" si="2"/>
        <v>0.84322093023255806</v>
      </c>
      <c r="P57" s="6">
        <f t="shared" si="3"/>
        <v>0</v>
      </c>
      <c r="Q57">
        <v>115.12</v>
      </c>
      <c r="R57">
        <v>1.03</v>
      </c>
      <c r="S57" s="10"/>
      <c r="T57">
        <v>20.65</v>
      </c>
      <c r="U57">
        <v>5.97</v>
      </c>
    </row>
    <row r="58" spans="1:21">
      <c r="A58" t="s">
        <v>7</v>
      </c>
      <c r="B58" t="s">
        <v>18</v>
      </c>
      <c r="C58" t="s">
        <v>34</v>
      </c>
      <c r="D58">
        <v>488</v>
      </c>
      <c r="E58">
        <v>11.9</v>
      </c>
      <c r="F58">
        <v>654</v>
      </c>
      <c r="G58">
        <v>24.7</v>
      </c>
      <c r="H58">
        <v>6.36</v>
      </c>
      <c r="I58" s="9">
        <v>332.18</v>
      </c>
      <c r="J58" s="5">
        <f t="shared" si="28"/>
        <v>5.4455737704918032</v>
      </c>
      <c r="K58">
        <v>3.1680999999999999</v>
      </c>
      <c r="L58" s="6">
        <f t="shared" si="1"/>
        <v>8.9368124118476722E-2</v>
      </c>
      <c r="M58">
        <v>36.617899999999999</v>
      </c>
      <c r="N58" s="6">
        <f t="shared" si="2"/>
        <v>0.8515790697674418</v>
      </c>
      <c r="P58" s="6">
        <f t="shared" si="3"/>
        <v>0</v>
      </c>
      <c r="Q58">
        <v>149.85</v>
      </c>
      <c r="R58">
        <v>1.08</v>
      </c>
      <c r="S58" s="10"/>
      <c r="T58">
        <v>20.86</v>
      </c>
      <c r="U58">
        <v>5.37</v>
      </c>
    </row>
    <row r="59" spans="1:21">
      <c r="A59" t="s">
        <v>7</v>
      </c>
      <c r="B59" t="s">
        <v>19</v>
      </c>
      <c r="C59" t="s">
        <v>35</v>
      </c>
      <c r="D59">
        <v>524</v>
      </c>
      <c r="E59">
        <v>12.5</v>
      </c>
      <c r="F59">
        <v>647</v>
      </c>
      <c r="G59">
        <v>26.9</v>
      </c>
      <c r="H59">
        <v>6.63</v>
      </c>
      <c r="I59" s="9">
        <v>329.48</v>
      </c>
      <c r="J59" s="5">
        <f t="shared" si="28"/>
        <v>5.4013114754098366</v>
      </c>
      <c r="K59">
        <v>3.0899000000000001</v>
      </c>
      <c r="L59" s="6">
        <f t="shared" si="1"/>
        <v>8.7162200282087446E-2</v>
      </c>
      <c r="M59">
        <v>38.158099999999997</v>
      </c>
      <c r="N59" s="6">
        <f t="shared" si="2"/>
        <v>0.88739767441860462</v>
      </c>
      <c r="P59" s="6">
        <f t="shared" si="3"/>
        <v>0</v>
      </c>
      <c r="Q59">
        <v>120.86</v>
      </c>
      <c r="R59">
        <v>0.86</v>
      </c>
      <c r="S59" s="10"/>
      <c r="T59">
        <v>22.18</v>
      </c>
      <c r="U59">
        <v>5.48</v>
      </c>
    </row>
    <row r="60" spans="1:21">
      <c r="A60" s="1" t="s">
        <v>55</v>
      </c>
      <c r="I60" s="9"/>
      <c r="J60" s="5">
        <f>SUM(J52:J59)</f>
        <v>38.608032786885239</v>
      </c>
      <c r="K60" s="5">
        <f t="shared" ref="K60" si="29">SUM(K52:K59)</f>
        <v>21.744600000000002</v>
      </c>
      <c r="L60" s="5">
        <f t="shared" ref="L60" si="30">SUM(L52:L59)</f>
        <v>0.61338787023977426</v>
      </c>
      <c r="M60" s="5">
        <f t="shared" ref="M60" si="31">SUM(M52:M59)</f>
        <v>263.77699999999999</v>
      </c>
      <c r="N60" s="5">
        <f t="shared" ref="N60" si="32">SUM(N52:N59)</f>
        <v>6.134348837209302</v>
      </c>
      <c r="O60" s="5">
        <f t="shared" ref="O60" si="33">SUM(O52:O59)</f>
        <v>0</v>
      </c>
      <c r="P60" s="5">
        <f t="shared" ref="P60" si="34">SUM(P52:P59)</f>
        <v>0</v>
      </c>
      <c r="Q60" s="5"/>
      <c r="R60" s="5"/>
      <c r="S60" s="5"/>
      <c r="T60" s="5"/>
      <c r="U60" s="5"/>
    </row>
    <row r="61" spans="1:21">
      <c r="A61" s="1"/>
      <c r="I61" s="9"/>
      <c r="J61" s="5"/>
      <c r="L61" s="6"/>
      <c r="N61" s="6"/>
      <c r="P61" s="6"/>
    </row>
    <row r="62" spans="1:21">
      <c r="A62" t="s">
        <v>8</v>
      </c>
      <c r="B62" s="2" t="s">
        <v>12</v>
      </c>
      <c r="C62" t="s">
        <v>34</v>
      </c>
      <c r="D62">
        <v>624</v>
      </c>
      <c r="E62">
        <v>14.3</v>
      </c>
      <c r="F62">
        <v>663</v>
      </c>
      <c r="G62">
        <v>14.9</v>
      </c>
      <c r="H62">
        <v>6.59</v>
      </c>
      <c r="I62" s="9">
        <v>357.87</v>
      </c>
      <c r="J62" s="5">
        <f t="shared" ref="J62:J69" si="35">I62/61</f>
        <v>5.86672131147541</v>
      </c>
      <c r="K62">
        <v>2.3873000000000002</v>
      </c>
      <c r="L62" s="6">
        <f t="shared" si="1"/>
        <v>6.7342736248236959E-2</v>
      </c>
      <c r="M62">
        <v>45.106000000000002</v>
      </c>
      <c r="N62" s="6">
        <f t="shared" si="2"/>
        <v>1.0489767441860465</v>
      </c>
      <c r="P62" s="6">
        <f t="shared" si="3"/>
        <v>0</v>
      </c>
      <c r="Q62">
        <v>142.71</v>
      </c>
      <c r="R62">
        <v>1</v>
      </c>
      <c r="S62" s="10"/>
      <c r="T62">
        <v>25.5</v>
      </c>
      <c r="U62">
        <v>4.49</v>
      </c>
    </row>
    <row r="63" spans="1:21">
      <c r="A63" t="s">
        <v>8</v>
      </c>
      <c r="B63" s="2" t="s">
        <v>13</v>
      </c>
      <c r="C63" t="s">
        <v>35</v>
      </c>
      <c r="D63">
        <v>583</v>
      </c>
      <c r="E63">
        <v>15.1</v>
      </c>
      <c r="F63">
        <v>665</v>
      </c>
      <c r="G63">
        <v>15.5</v>
      </c>
      <c r="H63">
        <v>6.73</v>
      </c>
      <c r="I63" s="9">
        <v>336.61</v>
      </c>
      <c r="J63" s="5">
        <f t="shared" si="35"/>
        <v>5.518196721311476</v>
      </c>
      <c r="K63">
        <v>2.2913999999999999</v>
      </c>
      <c r="L63" s="6">
        <f t="shared" si="1"/>
        <v>6.4637517630465435E-2</v>
      </c>
      <c r="M63">
        <v>50.9696</v>
      </c>
      <c r="N63" s="6">
        <f t="shared" si="2"/>
        <v>1.185339534883721</v>
      </c>
      <c r="P63" s="6">
        <f t="shared" si="3"/>
        <v>0</v>
      </c>
      <c r="Q63">
        <v>133.63999999999999</v>
      </c>
      <c r="R63">
        <v>1.1599999999999999</v>
      </c>
      <c r="S63" s="10"/>
      <c r="T63">
        <v>23.37</v>
      </c>
      <c r="U63">
        <v>5.57</v>
      </c>
    </row>
    <row r="64" spans="1:21">
      <c r="A64" t="s">
        <v>8</v>
      </c>
      <c r="B64" s="2" t="s">
        <v>14</v>
      </c>
      <c r="C64" t="s">
        <v>35</v>
      </c>
      <c r="I64" s="9"/>
      <c r="J64" s="5">
        <f t="shared" si="35"/>
        <v>0</v>
      </c>
      <c r="L64" s="6">
        <f t="shared" si="1"/>
        <v>0</v>
      </c>
      <c r="N64" s="6">
        <f t="shared" si="2"/>
        <v>0</v>
      </c>
      <c r="P64" s="6">
        <f t="shared" si="3"/>
        <v>0</v>
      </c>
      <c r="Q64" s="10"/>
      <c r="R64" s="10"/>
      <c r="S64" s="10"/>
      <c r="T64" s="10"/>
      <c r="U64" s="10"/>
    </row>
    <row r="65" spans="1:21">
      <c r="A65" t="s">
        <v>8</v>
      </c>
      <c r="B65" s="2" t="s">
        <v>15</v>
      </c>
      <c r="C65" t="s">
        <v>34</v>
      </c>
      <c r="D65">
        <v>564</v>
      </c>
      <c r="E65">
        <v>15.4</v>
      </c>
      <c r="F65">
        <v>662</v>
      </c>
      <c r="G65">
        <v>13.2</v>
      </c>
      <c r="H65">
        <v>6.45</v>
      </c>
      <c r="I65" s="9">
        <v>346.13</v>
      </c>
      <c r="J65" s="5">
        <f t="shared" si="35"/>
        <v>5.6742622950819674</v>
      </c>
      <c r="K65">
        <v>1.9777</v>
      </c>
      <c r="L65" s="6">
        <f t="shared" si="1"/>
        <v>5.578843441466854E-2</v>
      </c>
      <c r="M65">
        <v>47.9328</v>
      </c>
      <c r="N65" s="6">
        <f t="shared" si="2"/>
        <v>1.1147162790697676</v>
      </c>
      <c r="P65" s="6">
        <f t="shared" si="3"/>
        <v>0</v>
      </c>
      <c r="Q65">
        <v>127.41</v>
      </c>
      <c r="R65">
        <v>1.18</v>
      </c>
      <c r="S65" s="10"/>
      <c r="T65">
        <v>21.5</v>
      </c>
      <c r="U65">
        <v>5.61</v>
      </c>
    </row>
    <row r="66" spans="1:21">
      <c r="A66" t="s">
        <v>8</v>
      </c>
      <c r="B66" s="2" t="s">
        <v>16</v>
      </c>
      <c r="C66" t="s">
        <v>35</v>
      </c>
      <c r="D66">
        <v>556</v>
      </c>
      <c r="E66">
        <v>15.2</v>
      </c>
      <c r="F66">
        <v>650</v>
      </c>
      <c r="G66">
        <v>15.3</v>
      </c>
      <c r="H66">
        <v>6.63</v>
      </c>
      <c r="I66" s="9">
        <v>335.56</v>
      </c>
      <c r="J66" s="5">
        <f t="shared" si="35"/>
        <v>5.5009836065573774</v>
      </c>
      <c r="K66">
        <v>2.1665000000000001</v>
      </c>
      <c r="L66" s="6">
        <f t="shared" si="1"/>
        <v>6.1114245416078981E-2</v>
      </c>
      <c r="M66">
        <v>47.983800000000002</v>
      </c>
      <c r="N66" s="6">
        <f t="shared" si="2"/>
        <v>1.1159023255813953</v>
      </c>
      <c r="P66" s="6">
        <f t="shared" si="3"/>
        <v>0</v>
      </c>
      <c r="Q66">
        <v>121.06</v>
      </c>
      <c r="R66">
        <v>0.55000000000000004</v>
      </c>
      <c r="S66" s="10"/>
      <c r="T66">
        <v>24.47</v>
      </c>
      <c r="U66">
        <v>4.59</v>
      </c>
    </row>
    <row r="67" spans="1:21">
      <c r="A67" t="s">
        <v>8</v>
      </c>
      <c r="B67" s="2" t="s">
        <v>17</v>
      </c>
      <c r="C67" t="s">
        <v>34</v>
      </c>
      <c r="D67">
        <v>586</v>
      </c>
      <c r="E67">
        <v>15.9</v>
      </c>
      <c r="F67">
        <v>632</v>
      </c>
      <c r="G67">
        <v>13.1</v>
      </c>
      <c r="H67">
        <v>6.65</v>
      </c>
      <c r="I67" s="9">
        <v>329.99</v>
      </c>
      <c r="J67" s="5">
        <f t="shared" si="35"/>
        <v>5.4096721311475413</v>
      </c>
      <c r="K67">
        <v>2.1861000000000002</v>
      </c>
      <c r="L67" s="6">
        <f t="shared" si="1"/>
        <v>6.166713681241185E-2</v>
      </c>
      <c r="M67">
        <v>47.686700000000002</v>
      </c>
      <c r="N67" s="6">
        <f t="shared" si="2"/>
        <v>1.1089930232558141</v>
      </c>
      <c r="P67" s="6">
        <f t="shared" si="3"/>
        <v>0</v>
      </c>
      <c r="Q67">
        <v>115.34</v>
      </c>
      <c r="R67">
        <v>1.08</v>
      </c>
      <c r="S67" s="10"/>
      <c r="T67">
        <v>21.18</v>
      </c>
      <c r="U67">
        <v>5.86</v>
      </c>
    </row>
    <row r="68" spans="1:21">
      <c r="A68" t="s">
        <v>8</v>
      </c>
      <c r="B68" s="2" t="s">
        <v>18</v>
      </c>
      <c r="C68" t="s">
        <v>34</v>
      </c>
      <c r="D68">
        <v>491</v>
      </c>
      <c r="E68">
        <v>14.6</v>
      </c>
      <c r="F68">
        <v>667</v>
      </c>
      <c r="G68">
        <v>12</v>
      </c>
      <c r="H68">
        <v>6.37</v>
      </c>
      <c r="I68" s="9">
        <v>340.97</v>
      </c>
      <c r="J68" s="5">
        <f t="shared" si="35"/>
        <v>5.589672131147541</v>
      </c>
      <c r="K68">
        <v>2.1775000000000002</v>
      </c>
      <c r="L68" s="6">
        <f t="shared" si="1"/>
        <v>6.1424541607898453E-2</v>
      </c>
      <c r="M68">
        <v>47.455100000000002</v>
      </c>
      <c r="N68" s="6">
        <f t="shared" si="2"/>
        <v>1.1036069767441861</v>
      </c>
      <c r="P68" s="6">
        <f t="shared" si="3"/>
        <v>0</v>
      </c>
      <c r="Q68">
        <v>114.72</v>
      </c>
      <c r="R68">
        <v>0.98</v>
      </c>
      <c r="S68" s="10"/>
      <c r="T68">
        <v>22.14</v>
      </c>
      <c r="U68">
        <v>5.37</v>
      </c>
    </row>
    <row r="69" spans="1:21">
      <c r="A69" t="s">
        <v>8</v>
      </c>
      <c r="B69" s="2" t="s">
        <v>19</v>
      </c>
      <c r="C69" t="s">
        <v>35</v>
      </c>
      <c r="D69">
        <v>526</v>
      </c>
      <c r="E69">
        <v>14.5</v>
      </c>
      <c r="F69">
        <v>659</v>
      </c>
      <c r="G69">
        <v>14.2</v>
      </c>
      <c r="H69">
        <v>6.64</v>
      </c>
      <c r="I69" s="9">
        <v>338.53</v>
      </c>
      <c r="J69" s="5">
        <f t="shared" si="35"/>
        <v>5.5496721311475401</v>
      </c>
      <c r="K69">
        <v>2.5712999999999999</v>
      </c>
      <c r="L69" s="6">
        <f t="shared" si="1"/>
        <v>7.2533145275035252E-2</v>
      </c>
      <c r="M69">
        <v>51.689900000000002</v>
      </c>
      <c r="N69" s="6">
        <f t="shared" si="2"/>
        <v>1.2020906976744186</v>
      </c>
      <c r="P69" s="6">
        <f t="shared" si="3"/>
        <v>0</v>
      </c>
      <c r="Q69">
        <v>128.44999999999999</v>
      </c>
      <c r="R69">
        <v>0.74</v>
      </c>
      <c r="S69" s="10"/>
      <c r="T69">
        <v>23.6</v>
      </c>
      <c r="U69">
        <v>4.95</v>
      </c>
    </row>
    <row r="70" spans="1:21">
      <c r="A70" s="1" t="s">
        <v>55</v>
      </c>
      <c r="B70" s="2"/>
      <c r="I70" s="9"/>
      <c r="J70" s="5">
        <f>SUM(J62:J69)</f>
        <v>39.109180327868849</v>
      </c>
      <c r="K70" s="5">
        <f t="shared" ref="K70" si="36">SUM(K62:K69)</f>
        <v>15.7578</v>
      </c>
      <c r="L70" s="5">
        <f t="shared" ref="L70" si="37">SUM(L62:L69)</f>
        <v>0.44450775740479548</v>
      </c>
      <c r="M70" s="5">
        <f t="shared" ref="M70" si="38">SUM(M62:M69)</f>
        <v>338.82390000000004</v>
      </c>
      <c r="N70" s="5">
        <f t="shared" ref="N70" si="39">SUM(N62:N69)</f>
        <v>7.8796255813953495</v>
      </c>
      <c r="O70" s="5">
        <f t="shared" ref="O70" si="40">SUM(O62:O69)</f>
        <v>0</v>
      </c>
      <c r="P70" s="5">
        <f t="shared" ref="P70" si="41">SUM(P62:P69)</f>
        <v>0</v>
      </c>
      <c r="Q70" s="5"/>
      <c r="R70" s="5"/>
      <c r="S70" s="5"/>
      <c r="T70" s="5"/>
      <c r="U70" s="5"/>
    </row>
    <row r="71" spans="1:21">
      <c r="A71" s="1"/>
      <c r="B71" s="2"/>
      <c r="I71" s="9"/>
      <c r="J71" s="5"/>
      <c r="L71" s="6"/>
      <c r="N71" s="6"/>
      <c r="P71" s="6"/>
    </row>
    <row r="72" spans="1:21">
      <c r="A72" t="s">
        <v>9</v>
      </c>
      <c r="B72" s="2" t="s">
        <v>12</v>
      </c>
      <c r="C72" t="s">
        <v>34</v>
      </c>
      <c r="D72">
        <v>638</v>
      </c>
      <c r="E72">
        <v>13.9</v>
      </c>
      <c r="F72">
        <v>605</v>
      </c>
      <c r="G72">
        <v>28.2</v>
      </c>
      <c r="H72">
        <v>7.23</v>
      </c>
      <c r="I72" s="9">
        <v>347.35</v>
      </c>
      <c r="J72" s="5">
        <f t="shared" ref="J72:J79" si="42">I72/61</f>
        <v>5.6942622950819679</v>
      </c>
      <c r="L72" s="6">
        <f t="shared" si="1"/>
        <v>0</v>
      </c>
      <c r="N72" s="6">
        <f t="shared" si="2"/>
        <v>0</v>
      </c>
      <c r="P72" s="6">
        <f t="shared" si="3"/>
        <v>0</v>
      </c>
      <c r="Q72">
        <v>125.77</v>
      </c>
      <c r="R72">
        <v>1.1100000000000001</v>
      </c>
      <c r="S72" s="10"/>
      <c r="T72">
        <v>23.33</v>
      </c>
      <c r="U72">
        <v>5.5</v>
      </c>
    </row>
    <row r="73" spans="1:21">
      <c r="A73" t="s">
        <v>9</v>
      </c>
      <c r="B73" s="2" t="s">
        <v>13</v>
      </c>
      <c r="C73" t="s">
        <v>35</v>
      </c>
      <c r="D73">
        <v>598</v>
      </c>
      <c r="E73">
        <v>14.9</v>
      </c>
      <c r="F73">
        <v>603</v>
      </c>
      <c r="G73">
        <v>32.700000000000003</v>
      </c>
      <c r="H73">
        <v>7.22</v>
      </c>
      <c r="I73" s="9">
        <v>346.96</v>
      </c>
      <c r="J73" s="5">
        <f t="shared" si="42"/>
        <v>5.6878688524590162</v>
      </c>
      <c r="L73" s="6">
        <f t="shared" ref="L73:L109" si="43">K73/35.45</f>
        <v>0</v>
      </c>
      <c r="N73" s="6">
        <f t="shared" ref="N73:N109" si="44">(M73/86)*2</f>
        <v>0</v>
      </c>
      <c r="P73" s="6">
        <f t="shared" ref="P73:P109" si="45">O73/62</f>
        <v>0</v>
      </c>
      <c r="Q73">
        <v>91.94</v>
      </c>
      <c r="R73">
        <v>0.64</v>
      </c>
      <c r="S73" s="10"/>
      <c r="T73">
        <v>23.63</v>
      </c>
      <c r="U73">
        <v>4.6399999999999997</v>
      </c>
    </row>
    <row r="74" spans="1:21">
      <c r="A74" t="s">
        <v>9</v>
      </c>
      <c r="B74" s="2" t="s">
        <v>14</v>
      </c>
      <c r="C74" t="s">
        <v>35</v>
      </c>
      <c r="D74">
        <v>746</v>
      </c>
      <c r="I74" s="9"/>
      <c r="J74" s="5">
        <f t="shared" si="42"/>
        <v>0</v>
      </c>
      <c r="L74" s="6">
        <f t="shared" si="43"/>
        <v>0</v>
      </c>
      <c r="N74" s="6">
        <f t="shared" si="44"/>
        <v>0</v>
      </c>
      <c r="P74" s="6">
        <f t="shared" si="45"/>
        <v>0</v>
      </c>
      <c r="Q74" s="10"/>
      <c r="R74" s="10"/>
      <c r="S74" s="10"/>
      <c r="T74" s="10"/>
      <c r="U74" s="10"/>
    </row>
    <row r="75" spans="1:21">
      <c r="A75" t="s">
        <v>9</v>
      </c>
      <c r="B75" s="2" t="s">
        <v>15</v>
      </c>
      <c r="C75" t="s">
        <v>34</v>
      </c>
      <c r="D75">
        <v>574</v>
      </c>
      <c r="E75">
        <v>14.2</v>
      </c>
      <c r="F75">
        <v>601</v>
      </c>
      <c r="G75">
        <v>27.8</v>
      </c>
      <c r="H75">
        <v>7.23</v>
      </c>
      <c r="I75" s="9">
        <v>347.01</v>
      </c>
      <c r="J75" s="5">
        <f t="shared" si="42"/>
        <v>5.6886885245901642</v>
      </c>
      <c r="L75" s="6">
        <f t="shared" si="43"/>
        <v>0</v>
      </c>
      <c r="N75" s="6">
        <f t="shared" si="44"/>
        <v>0</v>
      </c>
      <c r="P75" s="6">
        <f t="shared" si="45"/>
        <v>0</v>
      </c>
      <c r="Q75">
        <v>131.88</v>
      </c>
      <c r="R75">
        <v>1.0900000000000001</v>
      </c>
      <c r="S75" s="10"/>
      <c r="T75">
        <v>23.1</v>
      </c>
      <c r="U75">
        <v>5.82</v>
      </c>
    </row>
    <row r="76" spans="1:21">
      <c r="A76" t="s">
        <v>9</v>
      </c>
      <c r="B76" s="2" t="s">
        <v>16</v>
      </c>
      <c r="C76" t="s">
        <v>35</v>
      </c>
      <c r="D76">
        <v>571</v>
      </c>
      <c r="E76">
        <v>14.5</v>
      </c>
      <c r="F76">
        <v>595</v>
      </c>
      <c r="G76">
        <v>21.4</v>
      </c>
      <c r="H76">
        <v>7.16</v>
      </c>
      <c r="I76" s="9">
        <v>343.37</v>
      </c>
      <c r="J76" s="5">
        <f t="shared" si="42"/>
        <v>5.6290163934426234</v>
      </c>
      <c r="L76" s="6">
        <f t="shared" si="43"/>
        <v>0</v>
      </c>
      <c r="N76" s="6">
        <f t="shared" si="44"/>
        <v>0</v>
      </c>
      <c r="P76" s="6">
        <f t="shared" si="45"/>
        <v>0</v>
      </c>
      <c r="Q76">
        <v>115.92</v>
      </c>
      <c r="R76">
        <v>1.1299999999999999</v>
      </c>
      <c r="S76" s="10"/>
      <c r="T76">
        <v>22.16</v>
      </c>
      <c r="U76">
        <v>6.07</v>
      </c>
    </row>
    <row r="77" spans="1:21">
      <c r="A77" t="s">
        <v>9</v>
      </c>
      <c r="B77" s="2" t="s">
        <v>17</v>
      </c>
      <c r="C77" t="s">
        <v>34</v>
      </c>
      <c r="D77">
        <v>600</v>
      </c>
      <c r="E77">
        <v>15.1</v>
      </c>
      <c r="F77">
        <v>576</v>
      </c>
      <c r="G77">
        <v>27</v>
      </c>
      <c r="H77">
        <v>7.2</v>
      </c>
      <c r="I77" s="9">
        <v>329.11</v>
      </c>
      <c r="J77" s="5">
        <f t="shared" si="42"/>
        <v>5.3952459016393446</v>
      </c>
      <c r="L77" s="6">
        <f t="shared" si="43"/>
        <v>0</v>
      </c>
      <c r="N77" s="6">
        <f t="shared" si="44"/>
        <v>0</v>
      </c>
      <c r="P77" s="6">
        <f t="shared" si="45"/>
        <v>0</v>
      </c>
      <c r="Q77">
        <v>121.74</v>
      </c>
      <c r="R77">
        <v>0.88</v>
      </c>
      <c r="S77">
        <v>0.91</v>
      </c>
      <c r="T77">
        <v>22.04</v>
      </c>
      <c r="U77">
        <v>5.94</v>
      </c>
    </row>
    <row r="78" spans="1:21">
      <c r="A78" t="s">
        <v>9</v>
      </c>
      <c r="B78" s="2" t="s">
        <v>18</v>
      </c>
      <c r="C78" t="s">
        <v>34</v>
      </c>
      <c r="D78">
        <v>504</v>
      </c>
      <c r="E78">
        <v>13.6</v>
      </c>
      <c r="F78">
        <v>590</v>
      </c>
      <c r="G78">
        <v>19.600000000000001</v>
      </c>
      <c r="H78">
        <v>7.15</v>
      </c>
      <c r="I78" s="9">
        <v>346.24</v>
      </c>
      <c r="J78" s="5">
        <f t="shared" si="42"/>
        <v>5.6760655737704919</v>
      </c>
      <c r="L78" s="6">
        <f t="shared" si="43"/>
        <v>0</v>
      </c>
      <c r="N78" s="6">
        <f t="shared" si="44"/>
        <v>0</v>
      </c>
      <c r="P78" s="6">
        <f t="shared" si="45"/>
        <v>0</v>
      </c>
      <c r="Q78">
        <v>117.42</v>
      </c>
      <c r="R78">
        <v>1.0900000000000001</v>
      </c>
      <c r="S78" s="10"/>
      <c r="T78">
        <v>20.5</v>
      </c>
      <c r="U78">
        <v>5.58</v>
      </c>
    </row>
    <row r="79" spans="1:21">
      <c r="A79" t="s">
        <v>9</v>
      </c>
      <c r="B79" s="2" t="s">
        <v>19</v>
      </c>
      <c r="C79" t="s">
        <v>35</v>
      </c>
      <c r="D79">
        <v>540</v>
      </c>
      <c r="E79">
        <v>14.3</v>
      </c>
      <c r="F79">
        <v>596</v>
      </c>
      <c r="G79">
        <v>22.8</v>
      </c>
      <c r="H79">
        <v>7.18</v>
      </c>
      <c r="I79" s="9">
        <v>343.39</v>
      </c>
      <c r="J79" s="5">
        <f t="shared" si="42"/>
        <v>5.6293442622950813</v>
      </c>
      <c r="L79" s="6">
        <f t="shared" si="43"/>
        <v>0</v>
      </c>
      <c r="N79" s="6">
        <f t="shared" si="44"/>
        <v>0</v>
      </c>
      <c r="P79" s="6">
        <f t="shared" si="45"/>
        <v>0</v>
      </c>
      <c r="Q79">
        <v>146.57</v>
      </c>
      <c r="R79">
        <v>0.53</v>
      </c>
      <c r="S79" s="10"/>
      <c r="T79">
        <v>24.42</v>
      </c>
      <c r="U79">
        <v>5.33</v>
      </c>
    </row>
    <row r="80" spans="1:21">
      <c r="A80" s="1" t="s">
        <v>55</v>
      </c>
      <c r="B80" s="2"/>
      <c r="I80" s="9"/>
      <c r="J80" s="5">
        <f>SUM(J72:J79)</f>
        <v>39.400491803278697</v>
      </c>
      <c r="K80" s="5">
        <f t="shared" ref="K80" si="46">SUM(K72:K79)</f>
        <v>0</v>
      </c>
      <c r="L80" s="5">
        <f t="shared" ref="L80" si="47">SUM(L72:L79)</f>
        <v>0</v>
      </c>
      <c r="M80" s="5">
        <f t="shared" ref="M80" si="48">SUM(M72:M79)</f>
        <v>0</v>
      </c>
      <c r="N80" s="5">
        <f t="shared" ref="N80" si="49">SUM(N72:N79)</f>
        <v>0</v>
      </c>
      <c r="O80" s="5">
        <f t="shared" ref="O80" si="50">SUM(O72:O79)</f>
        <v>0</v>
      </c>
      <c r="P80" s="5">
        <f t="shared" ref="P80" si="51">SUM(P72:P79)</f>
        <v>0</v>
      </c>
      <c r="Q80" s="5"/>
      <c r="R80" s="5"/>
      <c r="S80" s="5"/>
      <c r="T80" s="5"/>
      <c r="U80" s="5"/>
    </row>
    <row r="81" spans="1:21">
      <c r="B81" s="2"/>
      <c r="J81" s="5"/>
      <c r="L81" s="6"/>
      <c r="N81" s="6"/>
      <c r="P81" s="6"/>
    </row>
    <row r="82" spans="1:21">
      <c r="A82" t="s">
        <v>11</v>
      </c>
      <c r="B82" s="2" t="s">
        <v>12</v>
      </c>
      <c r="C82" t="s">
        <v>34</v>
      </c>
      <c r="D82">
        <v>661</v>
      </c>
      <c r="E82">
        <v>16.100000000000001</v>
      </c>
      <c r="F82">
        <v>607</v>
      </c>
      <c r="G82">
        <v>46.5</v>
      </c>
      <c r="H82">
        <v>6.88</v>
      </c>
      <c r="I82">
        <v>356.4</v>
      </c>
      <c r="J82" s="5">
        <f t="shared" ref="J82:J89" si="52">I82/61</f>
        <v>5.8426229508196714</v>
      </c>
      <c r="K82">
        <v>2.4500000000000002</v>
      </c>
      <c r="L82" s="6">
        <f t="shared" si="43"/>
        <v>6.9111424541607902E-2</v>
      </c>
      <c r="M82">
        <v>54.1492</v>
      </c>
      <c r="N82" s="6">
        <f t="shared" si="44"/>
        <v>1.2592837209302326</v>
      </c>
      <c r="O82">
        <v>1.6395</v>
      </c>
      <c r="P82" s="6">
        <f t="shared" si="45"/>
        <v>2.6443548387096772E-2</v>
      </c>
      <c r="Q82" s="11">
        <v>118.6</v>
      </c>
      <c r="R82" s="11">
        <v>1.39</v>
      </c>
      <c r="S82" s="10"/>
      <c r="T82" s="11">
        <v>24.26</v>
      </c>
      <c r="U82" s="11">
        <v>5.8</v>
      </c>
    </row>
    <row r="83" spans="1:21">
      <c r="A83" t="s">
        <v>11</v>
      </c>
      <c r="B83" s="2" t="s">
        <v>13</v>
      </c>
      <c r="C83" t="s">
        <v>35</v>
      </c>
      <c r="D83">
        <v>625</v>
      </c>
      <c r="E83">
        <v>17.399999999999999</v>
      </c>
      <c r="F83">
        <v>612</v>
      </c>
      <c r="G83">
        <v>44.6</v>
      </c>
      <c r="H83">
        <v>6.94</v>
      </c>
      <c r="I83">
        <v>354.7</v>
      </c>
      <c r="J83" s="5">
        <f t="shared" si="52"/>
        <v>5.8147540983606554</v>
      </c>
      <c r="K83">
        <v>2.9519000000000002</v>
      </c>
      <c r="L83" s="6">
        <f t="shared" si="43"/>
        <v>8.3269393511988712E-2</v>
      </c>
      <c r="M83">
        <v>56.819899999999997</v>
      </c>
      <c r="N83" s="6">
        <f t="shared" si="44"/>
        <v>1.321393023255814</v>
      </c>
      <c r="O83">
        <v>2.0198</v>
      </c>
      <c r="P83" s="6">
        <f t="shared" si="45"/>
        <v>3.257741935483871E-2</v>
      </c>
      <c r="Q83" s="11">
        <v>124.18</v>
      </c>
      <c r="R83" s="11">
        <v>1.45</v>
      </c>
      <c r="S83" s="10"/>
      <c r="T83" s="11">
        <v>22.61</v>
      </c>
      <c r="U83" s="11">
        <v>6.15</v>
      </c>
    </row>
    <row r="84" spans="1:21">
      <c r="A84" t="s">
        <v>11</v>
      </c>
      <c r="B84" s="2" t="s">
        <v>14</v>
      </c>
      <c r="C84" t="s">
        <v>35</v>
      </c>
      <c r="J84" s="5">
        <f t="shared" si="52"/>
        <v>0</v>
      </c>
      <c r="L84" s="6">
        <f t="shared" si="43"/>
        <v>0</v>
      </c>
      <c r="N84" s="6">
        <f t="shared" si="44"/>
        <v>0</v>
      </c>
      <c r="P84" s="6">
        <f t="shared" si="45"/>
        <v>0</v>
      </c>
      <c r="Q84" s="10"/>
      <c r="R84" s="10"/>
      <c r="S84" s="10"/>
      <c r="T84" s="10"/>
      <c r="U84" s="10"/>
    </row>
    <row r="85" spans="1:21">
      <c r="A85" t="s">
        <v>11</v>
      </c>
      <c r="B85" s="2" t="s">
        <v>15</v>
      </c>
      <c r="C85" t="s">
        <v>34</v>
      </c>
      <c r="D85">
        <v>596</v>
      </c>
      <c r="E85">
        <v>16.2</v>
      </c>
      <c r="F85">
        <v>580</v>
      </c>
      <c r="G85">
        <v>35.4</v>
      </c>
      <c r="H85">
        <v>6.75</v>
      </c>
      <c r="I85">
        <v>346.4</v>
      </c>
      <c r="J85" s="5">
        <f t="shared" si="52"/>
        <v>5.6786885245901635</v>
      </c>
      <c r="K85">
        <v>2.4131</v>
      </c>
      <c r="L85" s="6">
        <f t="shared" si="43"/>
        <v>6.8070521861777145E-2</v>
      </c>
      <c r="M85">
        <v>51.599400000000003</v>
      </c>
      <c r="N85" s="6">
        <f t="shared" si="44"/>
        <v>1.1999860465116279</v>
      </c>
      <c r="O85">
        <v>3.5419</v>
      </c>
      <c r="P85" s="6">
        <f t="shared" si="45"/>
        <v>5.7127419354838713E-2</v>
      </c>
      <c r="Q85" s="11">
        <v>143.4</v>
      </c>
      <c r="R85" s="11">
        <v>1.0900000000000001</v>
      </c>
      <c r="S85" s="10"/>
      <c r="T85" s="11">
        <v>24.57</v>
      </c>
      <c r="U85" s="11">
        <v>5.01</v>
      </c>
    </row>
    <row r="86" spans="1:21">
      <c r="A86" t="s">
        <v>11</v>
      </c>
      <c r="B86" s="2" t="s">
        <v>16</v>
      </c>
      <c r="C86" t="s">
        <v>35</v>
      </c>
      <c r="D86">
        <v>596</v>
      </c>
      <c r="E86">
        <v>16.2</v>
      </c>
      <c r="F86">
        <v>594</v>
      </c>
      <c r="G86">
        <v>37.9</v>
      </c>
      <c r="H86">
        <v>6.91</v>
      </c>
      <c r="I86">
        <v>341.5</v>
      </c>
      <c r="J86" s="5">
        <f t="shared" si="52"/>
        <v>5.5983606557377046</v>
      </c>
      <c r="K86">
        <v>2.2784</v>
      </c>
      <c r="L86" s="6">
        <f t="shared" si="43"/>
        <v>6.4270803949224256E-2</v>
      </c>
      <c r="M86">
        <v>52.341999999999999</v>
      </c>
      <c r="N86" s="6">
        <f t="shared" si="44"/>
        <v>1.2172558139534884</v>
      </c>
      <c r="P86" s="6">
        <f t="shared" si="45"/>
        <v>0</v>
      </c>
      <c r="Q86" s="11">
        <v>109.85</v>
      </c>
      <c r="R86" s="11">
        <v>1.03</v>
      </c>
      <c r="S86" s="10"/>
      <c r="T86" s="11">
        <v>22.2</v>
      </c>
      <c r="U86" s="11">
        <v>5.37</v>
      </c>
    </row>
    <row r="87" spans="1:21">
      <c r="A87" t="s">
        <v>11</v>
      </c>
      <c r="B87" s="2" t="s">
        <v>17</v>
      </c>
      <c r="C87" t="s">
        <v>34</v>
      </c>
      <c r="D87">
        <v>621</v>
      </c>
      <c r="E87">
        <v>17.3</v>
      </c>
      <c r="F87">
        <v>589</v>
      </c>
      <c r="G87">
        <v>39.299999999999997</v>
      </c>
      <c r="H87">
        <v>6.89</v>
      </c>
      <c r="I87">
        <v>357.6</v>
      </c>
      <c r="J87" s="5">
        <f t="shared" si="52"/>
        <v>5.8622950819672131</v>
      </c>
      <c r="K87">
        <v>2.3043</v>
      </c>
      <c r="L87" s="6">
        <f t="shared" si="43"/>
        <v>6.5001410437235535E-2</v>
      </c>
      <c r="M87">
        <v>51.661499999999997</v>
      </c>
      <c r="N87" s="6">
        <f t="shared" si="44"/>
        <v>1.2014302325581394</v>
      </c>
      <c r="O87">
        <v>1.0674999999999999</v>
      </c>
      <c r="P87" s="6">
        <f t="shared" si="45"/>
        <v>1.7217741935483869E-2</v>
      </c>
      <c r="Q87" s="11">
        <v>129.36000000000001</v>
      </c>
      <c r="R87" s="11">
        <v>1.1000000000000001</v>
      </c>
      <c r="S87" s="10"/>
      <c r="T87" s="11">
        <v>23.14</v>
      </c>
      <c r="U87" s="11">
        <v>5.8</v>
      </c>
    </row>
    <row r="88" spans="1:21">
      <c r="A88" t="s">
        <v>11</v>
      </c>
      <c r="B88" s="2" t="s">
        <v>18</v>
      </c>
      <c r="C88" t="s">
        <v>34</v>
      </c>
      <c r="D88">
        <v>535</v>
      </c>
      <c r="E88">
        <v>15.6</v>
      </c>
      <c r="F88">
        <v>601</v>
      </c>
      <c r="G88">
        <v>18.899999999999999</v>
      </c>
      <c r="H88">
        <v>6.65</v>
      </c>
      <c r="I88">
        <v>342.6</v>
      </c>
      <c r="J88" s="5">
        <f t="shared" si="52"/>
        <v>5.6163934426229511</v>
      </c>
      <c r="K88">
        <v>2.8698000000000001</v>
      </c>
      <c r="L88" s="6">
        <f t="shared" si="43"/>
        <v>8.0953455571227073E-2</v>
      </c>
      <c r="M88">
        <v>50.555</v>
      </c>
      <c r="N88" s="6">
        <f t="shared" si="44"/>
        <v>1.1756976744186047</v>
      </c>
      <c r="P88" s="6">
        <f t="shared" si="45"/>
        <v>0</v>
      </c>
      <c r="Q88" s="11">
        <v>116.25</v>
      </c>
      <c r="R88" s="11">
        <v>1.21</v>
      </c>
      <c r="S88" s="10"/>
      <c r="T88" s="11">
        <v>23.26</v>
      </c>
      <c r="U88" s="11">
        <v>6.01</v>
      </c>
    </row>
    <row r="89" spans="1:21">
      <c r="A89" t="s">
        <v>11</v>
      </c>
      <c r="B89" s="2" t="s">
        <v>19</v>
      </c>
      <c r="C89" t="s">
        <v>35</v>
      </c>
      <c r="D89">
        <v>562</v>
      </c>
      <c r="E89">
        <v>15.8</v>
      </c>
      <c r="F89">
        <v>599</v>
      </c>
      <c r="G89">
        <v>36.200000000000003</v>
      </c>
      <c r="H89">
        <v>6.87</v>
      </c>
      <c r="I89">
        <v>352.1</v>
      </c>
      <c r="J89" s="5">
        <f t="shared" si="52"/>
        <v>5.7721311475409838</v>
      </c>
      <c r="K89">
        <v>2.9990000000000001</v>
      </c>
      <c r="L89" s="6">
        <f t="shared" si="43"/>
        <v>8.4598025387870229E-2</v>
      </c>
      <c r="M89">
        <v>53.045299999999997</v>
      </c>
      <c r="N89" s="6">
        <f t="shared" si="44"/>
        <v>1.2336116279069766</v>
      </c>
      <c r="P89" s="6">
        <f t="shared" si="45"/>
        <v>0</v>
      </c>
      <c r="Q89" s="11">
        <v>118.52</v>
      </c>
      <c r="R89" s="11">
        <v>1.1599999999999999</v>
      </c>
      <c r="S89" s="10"/>
      <c r="T89" s="11">
        <v>21.69</v>
      </c>
      <c r="U89" s="11">
        <v>6.26</v>
      </c>
    </row>
    <row r="90" spans="1:21">
      <c r="B90" s="2"/>
      <c r="J90" s="5"/>
      <c r="L90" s="6"/>
      <c r="N90" s="6"/>
      <c r="P90" s="6"/>
      <c r="Q90" s="11"/>
      <c r="R90" s="11"/>
      <c r="S90" s="10"/>
      <c r="T90" s="11"/>
      <c r="U90" s="11"/>
    </row>
    <row r="91" spans="1:21">
      <c r="B91" s="2"/>
      <c r="J91" s="5"/>
      <c r="L91" s="6"/>
      <c r="N91" s="6"/>
      <c r="P91" s="6"/>
      <c r="Q91" s="11"/>
      <c r="R91" s="11"/>
      <c r="S91" s="10"/>
      <c r="T91" s="11"/>
      <c r="U91" s="11"/>
    </row>
    <row r="92" spans="1:21">
      <c r="A92" t="s">
        <v>20</v>
      </c>
      <c r="B92" s="2" t="s">
        <v>12</v>
      </c>
      <c r="C92" t="s">
        <v>34</v>
      </c>
      <c r="D92">
        <v>637</v>
      </c>
      <c r="E92">
        <v>14.7</v>
      </c>
      <c r="F92">
        <v>588.4</v>
      </c>
      <c r="G92">
        <v>34.200000000000003</v>
      </c>
      <c r="H92">
        <v>6.93</v>
      </c>
      <c r="I92">
        <v>331.5</v>
      </c>
      <c r="J92" s="5">
        <f t="shared" ref="J92:J99" si="53">I92/61</f>
        <v>5.4344262295081966</v>
      </c>
      <c r="K92">
        <v>3.6242000000000001</v>
      </c>
      <c r="L92" s="6">
        <f t="shared" si="43"/>
        <v>0.10223413258110013</v>
      </c>
      <c r="M92">
        <v>52.437600000000003</v>
      </c>
      <c r="N92" s="6">
        <f t="shared" si="44"/>
        <v>1.219479069767442</v>
      </c>
      <c r="O92">
        <v>2.2021999999999999</v>
      </c>
      <c r="P92" s="6">
        <f t="shared" si="45"/>
        <v>3.5519354838709674E-2</v>
      </c>
      <c r="Q92" s="11">
        <v>110.92</v>
      </c>
      <c r="R92" s="11">
        <v>1.33</v>
      </c>
      <c r="S92" s="10"/>
      <c r="T92" s="11">
        <v>21.08</v>
      </c>
      <c r="U92" s="11">
        <v>5.53</v>
      </c>
    </row>
    <row r="93" spans="1:21">
      <c r="A93" t="s">
        <v>20</v>
      </c>
      <c r="B93" s="2" t="s">
        <v>13</v>
      </c>
      <c r="C93" t="s">
        <v>35</v>
      </c>
      <c r="D93">
        <v>598</v>
      </c>
      <c r="E93">
        <v>15.3</v>
      </c>
      <c r="F93">
        <v>583.1</v>
      </c>
      <c r="G93">
        <v>37.200000000000003</v>
      </c>
      <c r="H93">
        <v>6.97</v>
      </c>
      <c r="I93">
        <v>348.6</v>
      </c>
      <c r="J93" s="5">
        <f t="shared" si="53"/>
        <v>5.7147540983606557</v>
      </c>
      <c r="K93">
        <v>2.2852999999999999</v>
      </c>
      <c r="L93" s="6">
        <f t="shared" si="43"/>
        <v>6.4465444287729184E-2</v>
      </c>
      <c r="M93">
        <v>50.705300000000001</v>
      </c>
      <c r="N93" s="6">
        <f t="shared" si="44"/>
        <v>1.1791930232558139</v>
      </c>
      <c r="O93">
        <v>1.0262</v>
      </c>
      <c r="P93" s="6">
        <f t="shared" si="45"/>
        <v>1.6551612903225807E-2</v>
      </c>
      <c r="Q93" s="11">
        <v>114.77</v>
      </c>
      <c r="R93" s="11">
        <v>0.73</v>
      </c>
      <c r="S93" s="10"/>
      <c r="T93" s="11">
        <v>23.18</v>
      </c>
      <c r="U93" s="11">
        <v>4.4400000000000004</v>
      </c>
    </row>
    <row r="94" spans="1:21">
      <c r="A94" t="s">
        <v>20</v>
      </c>
      <c r="B94" s="2" t="s">
        <v>14</v>
      </c>
      <c r="C94" t="s">
        <v>35</v>
      </c>
      <c r="J94" s="5">
        <f t="shared" si="53"/>
        <v>0</v>
      </c>
      <c r="L94" s="6">
        <f t="shared" si="43"/>
        <v>0</v>
      </c>
      <c r="N94" s="6">
        <f t="shared" si="44"/>
        <v>0</v>
      </c>
      <c r="P94" s="6">
        <f t="shared" si="45"/>
        <v>0</v>
      </c>
      <c r="Q94" s="11"/>
      <c r="R94" s="10"/>
      <c r="S94" s="10"/>
      <c r="T94" s="10"/>
      <c r="U94" s="10"/>
    </row>
    <row r="95" spans="1:21">
      <c r="A95" t="s">
        <v>20</v>
      </c>
      <c r="B95" s="2" t="s">
        <v>15</v>
      </c>
      <c r="C95" t="s">
        <v>34</v>
      </c>
      <c r="D95">
        <v>576</v>
      </c>
      <c r="E95">
        <v>14.8</v>
      </c>
      <c r="F95">
        <v>586.29999999999995</v>
      </c>
      <c r="G95">
        <v>31.9</v>
      </c>
      <c r="H95">
        <v>6.82</v>
      </c>
      <c r="I95">
        <v>336.7</v>
      </c>
      <c r="J95" s="5">
        <f t="shared" si="53"/>
        <v>5.5196721311475407</v>
      </c>
      <c r="K95">
        <v>2.5106999999999999</v>
      </c>
      <c r="L95" s="6">
        <f t="shared" si="43"/>
        <v>7.0823695345557117E-2</v>
      </c>
      <c r="M95">
        <v>51.929400000000001</v>
      </c>
      <c r="N95" s="6">
        <f t="shared" si="44"/>
        <v>1.207660465116279</v>
      </c>
      <c r="O95">
        <v>3.0528</v>
      </c>
      <c r="P95" s="6">
        <f t="shared" si="45"/>
        <v>4.9238709677419355E-2</v>
      </c>
      <c r="Q95" s="11">
        <v>111.89</v>
      </c>
      <c r="R95" s="11">
        <v>0.76</v>
      </c>
      <c r="S95" s="10"/>
      <c r="T95" s="11">
        <v>22.52</v>
      </c>
      <c r="U95" s="11">
        <v>4.6900000000000004</v>
      </c>
    </row>
    <row r="96" spans="1:21">
      <c r="A96" t="s">
        <v>20</v>
      </c>
      <c r="B96" s="2" t="s">
        <v>16</v>
      </c>
      <c r="C96" t="s">
        <v>35</v>
      </c>
      <c r="D96">
        <v>571</v>
      </c>
      <c r="E96">
        <v>15</v>
      </c>
      <c r="F96">
        <v>589.29999999999995</v>
      </c>
      <c r="G96">
        <v>41</v>
      </c>
      <c r="H96">
        <v>6.96</v>
      </c>
      <c r="I96">
        <v>332.1</v>
      </c>
      <c r="J96" s="5">
        <f t="shared" si="53"/>
        <v>5.4442622950819679</v>
      </c>
      <c r="K96">
        <v>2.2568999999999999</v>
      </c>
      <c r="L96" s="6">
        <f t="shared" si="43"/>
        <v>6.3664315937940752E-2</v>
      </c>
      <c r="M96">
        <v>50.792000000000002</v>
      </c>
      <c r="N96" s="6">
        <f t="shared" si="44"/>
        <v>1.1812093023255814</v>
      </c>
      <c r="P96" s="6">
        <f t="shared" si="45"/>
        <v>0</v>
      </c>
      <c r="Q96" s="11">
        <v>116.92</v>
      </c>
      <c r="R96" s="11">
        <v>0.53</v>
      </c>
      <c r="S96" s="10"/>
      <c r="T96" s="11">
        <v>23.97</v>
      </c>
      <c r="U96" s="11">
        <v>4.63</v>
      </c>
    </row>
    <row r="97" spans="1:21">
      <c r="A97" t="s">
        <v>20</v>
      </c>
      <c r="B97" s="2" t="s">
        <v>17</v>
      </c>
      <c r="C97" t="s">
        <v>34</v>
      </c>
      <c r="D97">
        <v>599</v>
      </c>
      <c r="E97">
        <v>15.6</v>
      </c>
      <c r="F97">
        <v>584.29999999999995</v>
      </c>
      <c r="G97">
        <v>32.700000000000003</v>
      </c>
      <c r="H97">
        <v>6.99</v>
      </c>
      <c r="I97">
        <v>327.60000000000002</v>
      </c>
      <c r="J97" s="5">
        <f t="shared" si="53"/>
        <v>5.3704918032786892</v>
      </c>
      <c r="K97">
        <v>2.4434</v>
      </c>
      <c r="L97" s="6">
        <f t="shared" si="43"/>
        <v>6.8925246826516212E-2</v>
      </c>
      <c r="M97">
        <v>54.710599999999999</v>
      </c>
      <c r="N97" s="6">
        <f t="shared" si="44"/>
        <v>1.272339534883721</v>
      </c>
      <c r="O97">
        <v>3.0112000000000001</v>
      </c>
      <c r="P97" s="6">
        <f t="shared" si="45"/>
        <v>4.8567741935483875E-2</v>
      </c>
      <c r="Q97" s="11">
        <v>114.88</v>
      </c>
      <c r="R97" s="11">
        <v>0.55000000000000004</v>
      </c>
      <c r="S97" s="10"/>
      <c r="T97" s="11">
        <v>23.02</v>
      </c>
      <c r="U97" s="11">
        <v>4.8</v>
      </c>
    </row>
    <row r="98" spans="1:21">
      <c r="A98" t="s">
        <v>20</v>
      </c>
      <c r="B98" s="2" t="s">
        <v>18</v>
      </c>
      <c r="C98" t="s">
        <v>34</v>
      </c>
      <c r="D98">
        <v>502</v>
      </c>
      <c r="E98">
        <v>14.2</v>
      </c>
      <c r="F98">
        <v>593.4</v>
      </c>
      <c r="G98">
        <v>26.8</v>
      </c>
      <c r="H98">
        <v>6.81</v>
      </c>
      <c r="I98">
        <v>347.5</v>
      </c>
      <c r="J98" s="5">
        <f t="shared" si="53"/>
        <v>5.6967213114754101</v>
      </c>
      <c r="K98">
        <v>2.5190000000000001</v>
      </c>
      <c r="L98" s="6">
        <f t="shared" si="43"/>
        <v>7.1057827926657255E-2</v>
      </c>
      <c r="M98">
        <v>48.082500000000003</v>
      </c>
      <c r="N98" s="6">
        <f t="shared" si="44"/>
        <v>1.1181976744186046</v>
      </c>
      <c r="O98">
        <v>3.5583999999999998</v>
      </c>
      <c r="P98" s="6">
        <f t="shared" si="45"/>
        <v>5.7393548387096774E-2</v>
      </c>
      <c r="Q98" s="11">
        <v>151.76</v>
      </c>
      <c r="R98" s="11">
        <v>1.2</v>
      </c>
      <c r="S98" s="10"/>
      <c r="T98" s="11">
        <v>22.73</v>
      </c>
      <c r="U98" s="11">
        <v>5.93</v>
      </c>
    </row>
    <row r="99" spans="1:21">
      <c r="A99" t="s">
        <v>20</v>
      </c>
      <c r="B99" s="2" t="s">
        <v>19</v>
      </c>
      <c r="C99" t="s">
        <v>35</v>
      </c>
      <c r="D99">
        <v>539</v>
      </c>
      <c r="E99">
        <v>14.6</v>
      </c>
      <c r="F99">
        <v>599.20000000000005</v>
      </c>
      <c r="G99">
        <v>32.200000000000003</v>
      </c>
      <c r="H99">
        <v>6.9</v>
      </c>
      <c r="I99">
        <v>337.7</v>
      </c>
      <c r="J99" s="5">
        <f t="shared" si="53"/>
        <v>5.5360655737704914</v>
      </c>
      <c r="K99">
        <v>2.3052000000000001</v>
      </c>
      <c r="L99" s="6">
        <f t="shared" si="43"/>
        <v>6.502679830747532E-2</v>
      </c>
      <c r="M99">
        <v>54.148499999999999</v>
      </c>
      <c r="N99" s="6">
        <f t="shared" si="44"/>
        <v>1.259267441860465</v>
      </c>
      <c r="P99" s="6">
        <f t="shared" si="45"/>
        <v>0</v>
      </c>
      <c r="Q99" s="11">
        <v>111.38</v>
      </c>
      <c r="R99" s="11">
        <v>1.29</v>
      </c>
      <c r="S99" s="10"/>
      <c r="T99" s="11">
        <v>22.02</v>
      </c>
      <c r="U99" s="11">
        <v>5.63</v>
      </c>
    </row>
    <row r="100" spans="1:21">
      <c r="B100" s="2"/>
      <c r="J100" s="5"/>
      <c r="L100" s="6"/>
      <c r="N100" s="6"/>
      <c r="P100" s="6"/>
      <c r="Q100" s="11"/>
      <c r="R100" s="11"/>
      <c r="S100" s="10"/>
      <c r="T100" s="11"/>
      <c r="U100" s="11"/>
    </row>
    <row r="101" spans="1:21">
      <c r="B101" s="2"/>
      <c r="J101" s="5"/>
      <c r="L101" s="6"/>
      <c r="N101" s="6"/>
      <c r="P101" s="6"/>
      <c r="Q101" s="11"/>
      <c r="R101" s="11"/>
      <c r="S101" s="10"/>
      <c r="T101" s="11"/>
      <c r="U101" s="11"/>
    </row>
    <row r="102" spans="1:21">
      <c r="A102" t="s">
        <v>4</v>
      </c>
      <c r="B102" s="2" t="s">
        <v>12</v>
      </c>
      <c r="C102" t="s">
        <v>34</v>
      </c>
      <c r="D102">
        <v>419</v>
      </c>
      <c r="E102">
        <v>9.9</v>
      </c>
      <c r="F102">
        <v>538.70000000000005</v>
      </c>
      <c r="G102">
        <v>40.9</v>
      </c>
      <c r="H102">
        <v>6.91</v>
      </c>
      <c r="J102" s="5">
        <f t="shared" ref="J102:J109" si="54">I102/61</f>
        <v>0</v>
      </c>
      <c r="K102">
        <v>2.0566</v>
      </c>
      <c r="L102" s="6">
        <f t="shared" si="43"/>
        <v>5.8014104372355428E-2</v>
      </c>
      <c r="M102">
        <v>43.161499999999997</v>
      </c>
      <c r="N102" s="6">
        <f t="shared" si="44"/>
        <v>1.0037558139534883</v>
      </c>
      <c r="P102" s="6">
        <f t="shared" si="45"/>
        <v>0</v>
      </c>
      <c r="Q102" s="11">
        <v>105.88</v>
      </c>
      <c r="R102" s="11">
        <v>1.0900000000000001</v>
      </c>
      <c r="S102" s="10"/>
      <c r="T102" s="11">
        <v>19.11</v>
      </c>
      <c r="U102" s="11">
        <v>4.6900000000000004</v>
      </c>
    </row>
    <row r="103" spans="1:21">
      <c r="A103" t="s">
        <v>4</v>
      </c>
      <c r="B103" s="2" t="s">
        <v>13</v>
      </c>
      <c r="C103" t="s">
        <v>35</v>
      </c>
      <c r="D103">
        <v>381</v>
      </c>
      <c r="E103">
        <v>13.8</v>
      </c>
      <c r="F103">
        <v>605.29999999999995</v>
      </c>
      <c r="G103">
        <v>35.1</v>
      </c>
      <c r="H103">
        <v>6.85</v>
      </c>
      <c r="J103" s="5">
        <f t="shared" si="54"/>
        <v>0</v>
      </c>
      <c r="K103">
        <v>1.8793</v>
      </c>
      <c r="L103" s="6">
        <f t="shared" si="43"/>
        <v>5.3012693935119884E-2</v>
      </c>
      <c r="M103">
        <v>45.767299999999999</v>
      </c>
      <c r="N103" s="6">
        <f t="shared" si="44"/>
        <v>1.0643558139534883</v>
      </c>
      <c r="P103" s="6">
        <f t="shared" si="45"/>
        <v>0</v>
      </c>
      <c r="Q103" s="11">
        <v>112.97</v>
      </c>
      <c r="R103" s="11">
        <v>1.28</v>
      </c>
      <c r="S103" s="10"/>
      <c r="T103" s="11">
        <v>22.02</v>
      </c>
      <c r="U103" s="11">
        <v>5.52</v>
      </c>
    </row>
    <row r="104" spans="1:21">
      <c r="A104" t="s">
        <v>4</v>
      </c>
      <c r="B104" s="2" t="s">
        <v>14</v>
      </c>
      <c r="C104" t="s">
        <v>35</v>
      </c>
      <c r="D104">
        <v>515</v>
      </c>
      <c r="E104">
        <v>13.8</v>
      </c>
      <c r="F104">
        <v>636.4</v>
      </c>
      <c r="G104">
        <v>35.200000000000003</v>
      </c>
      <c r="H104">
        <v>6.82</v>
      </c>
      <c r="J104" s="5">
        <f t="shared" si="54"/>
        <v>0</v>
      </c>
      <c r="K104">
        <v>1.8940999999999999</v>
      </c>
      <c r="L104" s="6">
        <f t="shared" si="43"/>
        <v>5.3430183356840612E-2</v>
      </c>
      <c r="M104">
        <v>42.325699999999998</v>
      </c>
      <c r="N104" s="6">
        <f t="shared" si="44"/>
        <v>0.98431860465116272</v>
      </c>
      <c r="O104">
        <v>0.61660000000000004</v>
      </c>
      <c r="P104" s="6">
        <f t="shared" si="45"/>
        <v>9.9451612903225812E-3</v>
      </c>
      <c r="Q104" s="11">
        <v>127.34</v>
      </c>
      <c r="R104" s="11">
        <v>1.28</v>
      </c>
      <c r="S104" s="10"/>
      <c r="T104" s="11">
        <v>23.52</v>
      </c>
      <c r="U104" s="11">
        <v>5.81</v>
      </c>
    </row>
    <row r="105" spans="1:21">
      <c r="A105" t="s">
        <v>4</v>
      </c>
      <c r="B105" s="2" t="s">
        <v>15</v>
      </c>
      <c r="C105" t="s">
        <v>34</v>
      </c>
      <c r="D105">
        <v>378</v>
      </c>
      <c r="E105">
        <v>13.9</v>
      </c>
      <c r="F105">
        <v>604.4</v>
      </c>
      <c r="G105">
        <v>32.4</v>
      </c>
      <c r="H105">
        <v>6.64</v>
      </c>
      <c r="J105" s="5">
        <f t="shared" si="54"/>
        <v>0</v>
      </c>
      <c r="K105">
        <v>2.0468000000000002</v>
      </c>
      <c r="L105" s="6">
        <f t="shared" si="43"/>
        <v>5.7737658674189E-2</v>
      </c>
      <c r="M105">
        <v>46.565300000000001</v>
      </c>
      <c r="N105" s="6">
        <f t="shared" si="44"/>
        <v>1.082913953488372</v>
      </c>
      <c r="O105">
        <v>0.73609999999999998</v>
      </c>
      <c r="P105" s="6">
        <f t="shared" si="45"/>
        <v>1.187258064516129E-2</v>
      </c>
      <c r="Q105" s="11">
        <v>142.61000000000001</v>
      </c>
      <c r="R105" s="11">
        <v>1.51</v>
      </c>
      <c r="S105" s="10"/>
      <c r="T105" s="11">
        <v>21.69</v>
      </c>
      <c r="U105" s="11">
        <v>6.33</v>
      </c>
    </row>
    <row r="106" spans="1:21">
      <c r="A106" t="s">
        <v>4</v>
      </c>
      <c r="B106" s="2" t="s">
        <v>16</v>
      </c>
      <c r="C106" t="s">
        <v>35</v>
      </c>
      <c r="D106">
        <v>368</v>
      </c>
      <c r="E106">
        <v>13.7</v>
      </c>
      <c r="F106">
        <v>612.20000000000005</v>
      </c>
      <c r="G106">
        <v>35.200000000000003</v>
      </c>
      <c r="H106">
        <v>6.82</v>
      </c>
      <c r="J106" s="5">
        <f t="shared" si="54"/>
        <v>0</v>
      </c>
      <c r="K106">
        <v>1.6537999999999999</v>
      </c>
      <c r="L106" s="6">
        <f t="shared" si="43"/>
        <v>4.6651622002820872E-2</v>
      </c>
      <c r="M106">
        <v>40.464500000000001</v>
      </c>
      <c r="N106" s="6">
        <f t="shared" si="44"/>
        <v>0.94103488372093025</v>
      </c>
      <c r="P106" s="6">
        <f t="shared" si="45"/>
        <v>0</v>
      </c>
      <c r="Q106" s="11">
        <v>118.12</v>
      </c>
      <c r="R106" s="11">
        <v>1.33</v>
      </c>
      <c r="S106" s="10"/>
      <c r="T106" s="11">
        <v>23.72</v>
      </c>
      <c r="U106" s="11">
        <v>6.25</v>
      </c>
    </row>
    <row r="107" spans="1:21">
      <c r="A107" t="s">
        <v>4</v>
      </c>
      <c r="B107" s="2" t="s">
        <v>17</v>
      </c>
      <c r="C107" t="s">
        <v>34</v>
      </c>
      <c r="D107">
        <v>367</v>
      </c>
      <c r="E107">
        <v>14</v>
      </c>
      <c r="F107">
        <v>662.7</v>
      </c>
      <c r="G107">
        <v>34.1</v>
      </c>
      <c r="H107">
        <v>6.84</v>
      </c>
      <c r="J107" s="5">
        <f t="shared" si="54"/>
        <v>0</v>
      </c>
      <c r="K107">
        <v>3.8464999999999998</v>
      </c>
      <c r="L107" s="6">
        <f t="shared" si="43"/>
        <v>0.10850493653032439</v>
      </c>
      <c r="M107">
        <v>53.490699999999997</v>
      </c>
      <c r="N107" s="6">
        <f t="shared" si="44"/>
        <v>1.2439697674418604</v>
      </c>
      <c r="P107" s="6">
        <f t="shared" si="45"/>
        <v>0</v>
      </c>
      <c r="Q107" s="11">
        <v>118.04</v>
      </c>
      <c r="R107" s="11">
        <v>1.1599999999999999</v>
      </c>
      <c r="S107" s="10"/>
      <c r="T107" s="11">
        <v>22.11</v>
      </c>
      <c r="U107" s="11">
        <v>6.97</v>
      </c>
    </row>
    <row r="108" spans="1:21">
      <c r="A108" t="s">
        <v>4</v>
      </c>
      <c r="B108" s="2" t="s">
        <v>18</v>
      </c>
      <c r="C108" t="s">
        <v>34</v>
      </c>
      <c r="D108">
        <v>323</v>
      </c>
      <c r="E108">
        <v>13.5</v>
      </c>
      <c r="F108">
        <v>582.5</v>
      </c>
      <c r="G108">
        <v>26.2</v>
      </c>
      <c r="H108">
        <v>6.63</v>
      </c>
      <c r="J108" s="5">
        <f t="shared" si="54"/>
        <v>0</v>
      </c>
      <c r="K108">
        <v>2.5438000000000001</v>
      </c>
      <c r="L108" s="6">
        <f t="shared" si="43"/>
        <v>7.175740479548659E-2</v>
      </c>
      <c r="M108">
        <v>46.504800000000003</v>
      </c>
      <c r="N108" s="6">
        <f t="shared" si="44"/>
        <v>1.0815069767441861</v>
      </c>
      <c r="O108">
        <v>1.7306999999999999</v>
      </c>
      <c r="P108" s="6">
        <f t="shared" si="45"/>
        <v>2.7914516129032257E-2</v>
      </c>
      <c r="Q108" s="11">
        <v>113.98</v>
      </c>
      <c r="R108" s="11">
        <v>1.55</v>
      </c>
      <c r="S108" s="10"/>
      <c r="T108" s="11">
        <v>21.68</v>
      </c>
      <c r="U108" s="11">
        <v>6.33</v>
      </c>
    </row>
    <row r="109" spans="1:21">
      <c r="A109" t="s">
        <v>4</v>
      </c>
      <c r="B109" s="2" t="s">
        <v>19</v>
      </c>
      <c r="C109" t="s">
        <v>35</v>
      </c>
      <c r="D109">
        <v>348</v>
      </c>
      <c r="E109">
        <v>13.9</v>
      </c>
      <c r="F109">
        <v>630.20000000000005</v>
      </c>
      <c r="G109">
        <v>33.4</v>
      </c>
      <c r="H109">
        <v>6.8</v>
      </c>
      <c r="J109" s="5">
        <f t="shared" si="54"/>
        <v>0</v>
      </c>
      <c r="K109">
        <v>2.2713999999999999</v>
      </c>
      <c r="L109" s="6">
        <f t="shared" si="43"/>
        <v>6.4073342736248234E-2</v>
      </c>
      <c r="M109">
        <v>47.848199999999999</v>
      </c>
      <c r="N109" s="6">
        <f t="shared" si="44"/>
        <v>1.1127488372093024</v>
      </c>
      <c r="P109" s="6">
        <f t="shared" si="45"/>
        <v>0</v>
      </c>
      <c r="Q109" s="11">
        <v>120.45</v>
      </c>
      <c r="R109" s="11">
        <v>1.31</v>
      </c>
      <c r="S109" s="10"/>
      <c r="T109" s="11">
        <v>24.06</v>
      </c>
      <c r="U109" s="11">
        <v>6.37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I19" sqref="I19"/>
    </sheetView>
  </sheetViews>
  <sheetFormatPr baseColWidth="10" defaultRowHeight="15" x14ac:dyDescent="0"/>
  <sheetData>
    <row r="1" spans="1:14">
      <c r="A1" s="1" t="s">
        <v>0</v>
      </c>
      <c r="B1" s="1" t="s">
        <v>36</v>
      </c>
      <c r="C1" s="1" t="s">
        <v>37</v>
      </c>
      <c r="D1" s="1" t="s">
        <v>38</v>
      </c>
      <c r="E1" s="1" t="s">
        <v>22</v>
      </c>
      <c r="F1" s="1" t="s">
        <v>39</v>
      </c>
      <c r="G1" s="1" t="s">
        <v>23</v>
      </c>
      <c r="H1" s="1" t="s">
        <v>24</v>
      </c>
      <c r="I1" s="1" t="s">
        <v>25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</row>
    <row r="2" spans="1:14">
      <c r="A2" t="s">
        <v>2</v>
      </c>
      <c r="B2">
        <f>AVERAGE(MasterData!E2:E9)</f>
        <v>15.1875</v>
      </c>
      <c r="C2">
        <f>AVERAGE(MasterData!F2:F9)</f>
        <v>659.875</v>
      </c>
      <c r="D2">
        <f>AVERAGE(MasterData!G2:G9)</f>
        <v>32.274999999999999</v>
      </c>
      <c r="E2">
        <f>AVERAGE(MasterData!H2:H9)</f>
        <v>6.9557142857142864</v>
      </c>
      <c r="F2">
        <f>AVERAGE(MasterData!I2:I9)</f>
        <v>349.47500000000002</v>
      </c>
      <c r="G2">
        <f>AVERAGE(MasterData!K2:K9)</f>
        <v>1.969168613097575</v>
      </c>
      <c r="H2">
        <f>AVERAGE(MasterData!M2:M9)</f>
        <v>34.722742285512368</v>
      </c>
      <c r="I2">
        <f>AVERAGE(MasterData!O2:O9)</f>
        <v>0.66766761159043975</v>
      </c>
      <c r="J2">
        <f>AVERAGE(MasterData!Q2:Q9)</f>
        <v>113.81062499999999</v>
      </c>
      <c r="K2">
        <f>AVERAGE(MasterData!R2:R9)</f>
        <v>1.38835</v>
      </c>
      <c r="L2">
        <f>AVERAGE(MasterData!S2:S9)</f>
        <v>0</v>
      </c>
      <c r="M2">
        <f>AVERAGE(MasterData!T2:T9)</f>
        <v>21.943449999999999</v>
      </c>
      <c r="N2">
        <f>AVERAGE(MasterData!U2:U9)</f>
        <v>5.9494125000000002</v>
      </c>
    </row>
    <row r="3" spans="1:14">
      <c r="A3" t="s">
        <v>42</v>
      </c>
      <c r="B3">
        <f>STDEV(MasterData!E2:E9)</f>
        <v>0.94026971814322713</v>
      </c>
      <c r="C3">
        <f>STDEV(MasterData!F2:F9)</f>
        <v>26.090159611842711</v>
      </c>
      <c r="D3">
        <f>STDEV(MasterData!G2:G9)</f>
        <v>7.3291492392656838</v>
      </c>
      <c r="E3">
        <f>STDEV(MasterData!H2:H9)</f>
        <v>9.8294988488247761E-2</v>
      </c>
      <c r="F3">
        <f>STDEV(MasterData!I2:I9)</f>
        <v>20.811586745299905</v>
      </c>
      <c r="G3">
        <f>STDEV(MasterData!K2:K9)</f>
        <v>0.12556589843650715</v>
      </c>
      <c r="H3">
        <f>STDEV(MasterData!M2:M9)</f>
        <v>1.5785067452611494</v>
      </c>
      <c r="I3">
        <f>STDEV(MasterData!O2:O9)</f>
        <v>0.20390996335125461</v>
      </c>
      <c r="J3">
        <f>STDEV(MasterData!Q2:Q9)</f>
        <v>6.3575602898663641</v>
      </c>
      <c r="K3">
        <f>STDEV(MasterData!R2:R9)</f>
        <v>0.21225169021706317</v>
      </c>
      <c r="L3" t="e">
        <f>STDEV(MasterData!S2:S9)</f>
        <v>#DIV/0!</v>
      </c>
      <c r="M3">
        <f>STDEV(MasterData!T2:T9)</f>
        <v>1.2226776482084598</v>
      </c>
      <c r="N3">
        <f>STDEV(MasterData!U2:U9)</f>
        <v>0.63423056068526285</v>
      </c>
    </row>
    <row r="4" spans="1:14">
      <c r="A4" t="s">
        <v>3</v>
      </c>
      <c r="B4">
        <f>AVERAGE(MasterData!E12:E19)</f>
        <v>14.924999999999999</v>
      </c>
      <c r="C4">
        <f>AVERAGE(MasterData!F12:F19)</f>
        <v>664.75</v>
      </c>
      <c r="D4">
        <f>AVERAGE(MasterData!G12:G19)</f>
        <v>32.300000000000004</v>
      </c>
      <c r="E4">
        <f>AVERAGE(MasterData!H12:H19)</f>
        <v>6.9649999999999999</v>
      </c>
      <c r="F4">
        <f>AVERAGE(MasterData!I12:I19)</f>
        <v>340.57374999999996</v>
      </c>
      <c r="G4">
        <f>AVERAGE(MasterData!K12:K19)</f>
        <v>2.0183841497983961</v>
      </c>
      <c r="H4">
        <f>AVERAGE(MasterData!M12:M19)</f>
        <v>35.25954355850083</v>
      </c>
      <c r="I4">
        <f>AVERAGE(MasterData!O12:O19)</f>
        <v>0.75141099581308113</v>
      </c>
      <c r="J4">
        <f>AVERAGE(MasterData!Q12:Q19)</f>
        <v>112.3215</v>
      </c>
      <c r="K4">
        <f>AVERAGE(MasterData!R12:R19)</f>
        <v>1.3451625</v>
      </c>
      <c r="L4">
        <f>AVERAGE(MasterData!S12:S19)</f>
        <v>0.30359999999999998</v>
      </c>
      <c r="M4">
        <f>AVERAGE(MasterData!T12:T19)</f>
        <v>21.492437499999998</v>
      </c>
      <c r="N4">
        <f>AVERAGE(MasterData!U12:U19)</f>
        <v>6.0042375000000003</v>
      </c>
    </row>
    <row r="5" spans="1:14">
      <c r="A5" t="s">
        <v>42</v>
      </c>
      <c r="B5">
        <f>STDEV(MasterData!E12:E19)</f>
        <v>0.79597200237912225</v>
      </c>
      <c r="C5">
        <f>STDEV(MasterData!F12:F19)</f>
        <v>7.0051001828259798</v>
      </c>
      <c r="D5">
        <f>STDEV(MasterData!G12:G19)</f>
        <v>4.5226414532091193</v>
      </c>
      <c r="E5">
        <f>STDEV(MasterData!H12:H19)</f>
        <v>0.11376667852608306</v>
      </c>
      <c r="F5">
        <f>STDEV(MasterData!I12:I19)</f>
        <v>9.0527090459943764</v>
      </c>
      <c r="G5">
        <f>STDEV(MasterData!K12:K19)</f>
        <v>9.7000306913774578E-2</v>
      </c>
      <c r="H5">
        <f>STDEV(MasterData!M12:M19)</f>
        <v>1.1589242848465242</v>
      </c>
      <c r="I5">
        <f>STDEV(MasterData!O12:O19)</f>
        <v>0.19469564898107936</v>
      </c>
      <c r="J5">
        <f>STDEV(MasterData!Q12:Q19)</f>
        <v>5.6430752001267637</v>
      </c>
      <c r="K5">
        <f>STDEV(MasterData!R12:R19)</f>
        <v>0.24303519402694362</v>
      </c>
      <c r="L5" t="e">
        <f>STDEV(MasterData!S12:S19)</f>
        <v>#DIV/0!</v>
      </c>
      <c r="M5">
        <f>STDEV(MasterData!T12:T19)</f>
        <v>0.65703106675298895</v>
      </c>
      <c r="N5">
        <f>STDEV(MasterData!U12:U19)</f>
        <v>0.45952065999722563</v>
      </c>
    </row>
    <row r="6" spans="1:14">
      <c r="A6" t="s">
        <v>4</v>
      </c>
    </row>
    <row r="7" spans="1:14">
      <c r="A7" t="s">
        <v>5</v>
      </c>
      <c r="B7">
        <f>AVERAGE(MasterData!E32:E39)</f>
        <v>14</v>
      </c>
      <c r="C7">
        <f>AVERAGE(MasterData!F32:F39)</f>
        <v>664.5</v>
      </c>
      <c r="D7">
        <f>AVERAGE(MasterData!G32:G39)</f>
        <v>35.662500000000001</v>
      </c>
      <c r="E7">
        <f>AVERAGE(MasterData!H32:H39)</f>
        <v>6.6825000000000001</v>
      </c>
      <c r="F7">
        <f>AVERAGE(MasterData!I32:I39)</f>
        <v>334.3</v>
      </c>
      <c r="G7">
        <f>AVERAGE(MasterData!K32:K39)</f>
        <v>2.1708601170696378</v>
      </c>
      <c r="H7">
        <f>AVERAGE(MasterData!M32:M39)</f>
        <v>36.218197744237166</v>
      </c>
      <c r="I7">
        <f>AVERAGE(MasterData!O32:O39)</f>
        <v>0.83338600933604479</v>
      </c>
      <c r="J7">
        <f>AVERAGE(MasterData!Q32:Q39)</f>
        <v>109.84675</v>
      </c>
      <c r="K7">
        <f>AVERAGE(MasterData!R32:R39)</f>
        <v>1.2733874999999999</v>
      </c>
      <c r="L7">
        <f>AVERAGE(MasterData!S32:S39)</f>
        <v>1.0377000000000001</v>
      </c>
      <c r="M7">
        <f>AVERAGE(MasterData!T32:T39)</f>
        <v>21.281587500000001</v>
      </c>
      <c r="N7">
        <f>AVERAGE(MasterData!U32:U39)</f>
        <v>5.9</v>
      </c>
    </row>
    <row r="8" spans="1:14">
      <c r="A8" t="s">
        <v>42</v>
      </c>
      <c r="B8">
        <f>STDEV(MasterData!E32:E39)</f>
        <v>0.3703280399090208</v>
      </c>
      <c r="C8">
        <f>STDEV(MasterData!F32:F39)</f>
        <v>10.954451150103322</v>
      </c>
      <c r="D8">
        <f>STDEV(MasterData!G32:G39)</f>
        <v>2.6408534875788048</v>
      </c>
      <c r="E8">
        <f>STDEV(MasterData!H32:H39)</f>
        <v>0.19359383107054695</v>
      </c>
      <c r="F8">
        <f>STDEV(MasterData!I32:I39)</f>
        <v>8.0663321457595778</v>
      </c>
      <c r="G8">
        <f>STDEV(MasterData!K32:K39)</f>
        <v>0.10290435355136394</v>
      </c>
      <c r="H8">
        <f>STDEV(MasterData!M32:M39)</f>
        <v>0.55233915807209455</v>
      </c>
      <c r="I8">
        <f>STDEV(MasterData!O32:O39)</f>
        <v>0.19468873214704918</v>
      </c>
      <c r="J8">
        <f>STDEV(MasterData!Q32:Q39)</f>
        <v>3.5193668972050713</v>
      </c>
      <c r="K8">
        <f>STDEV(MasterData!R32:R39)</f>
        <v>0.17902828537492652</v>
      </c>
      <c r="L8" t="e">
        <f>STDEV(MasterData!S32:S39)</f>
        <v>#DIV/0!</v>
      </c>
      <c r="M8">
        <f>STDEV(MasterData!T32:T39)</f>
        <v>0.73999915142325789</v>
      </c>
      <c r="N8">
        <f>STDEV(MasterData!U32:U39)</f>
        <v>0.51644000066388573</v>
      </c>
    </row>
    <row r="9" spans="1:14">
      <c r="A9" t="s">
        <v>6</v>
      </c>
      <c r="B9">
        <f>AVERAGE(MasterData!E42:E49)</f>
        <v>14.675000000000001</v>
      </c>
      <c r="C9">
        <f>AVERAGE(MasterData!F42:F49)</f>
        <v>665.5</v>
      </c>
      <c r="D9">
        <f>AVERAGE(MasterData!G42:G49)</f>
        <v>28.587500000000002</v>
      </c>
      <c r="E9">
        <f>AVERAGE(MasterData!H42:H49)</f>
        <v>6.7850000000000001</v>
      </c>
      <c r="F9">
        <f>AVERAGE(MasterData!I42:I49)</f>
        <v>338.53750000000002</v>
      </c>
      <c r="G9">
        <f>AVERAGE(MasterData!K42:K49)</f>
        <v>2.2216249999999995</v>
      </c>
      <c r="H9">
        <f>AVERAGE(MasterData!M42:M49)</f>
        <v>36.809874999999998</v>
      </c>
      <c r="I9">
        <f>AVERAGE(MasterData!O42:O49)</f>
        <v>0.91137499999999994</v>
      </c>
      <c r="J9">
        <f>AVERAGE(MasterData!Q42:Q49)</f>
        <v>111.19000000000001</v>
      </c>
      <c r="K9">
        <f>AVERAGE(MasterData!R42:R49)</f>
        <v>1.261525</v>
      </c>
      <c r="L9" t="e">
        <f>AVERAGE(MasterData!S42:S49)</f>
        <v>#DIV/0!</v>
      </c>
      <c r="M9">
        <f>AVERAGE(MasterData!T42:T49)</f>
        <v>21.6905</v>
      </c>
      <c r="N9">
        <f>AVERAGE(MasterData!U42:U49)</f>
        <v>5.8391999999999999</v>
      </c>
    </row>
    <row r="10" spans="1:14">
      <c r="A10" t="s">
        <v>42</v>
      </c>
      <c r="B10">
        <f>STDEV(MasterData!E42:E49)</f>
        <v>0.40970372570571367</v>
      </c>
      <c r="C10">
        <f>STDEV(MasterData!F42:F49)</f>
        <v>9.5767575783396399</v>
      </c>
      <c r="D10">
        <f>STDEV(MasterData!G42:G49)</f>
        <v>2.0145453226827281</v>
      </c>
      <c r="E10">
        <f>STDEV(MasterData!H42:H49)</f>
        <v>0.16758793001202188</v>
      </c>
      <c r="F10">
        <f>STDEV(MasterData!I42:I49)</f>
        <v>7.6402949643882963</v>
      </c>
      <c r="G10">
        <f>STDEV(MasterData!K42:K49)</f>
        <v>0.10137756514281504</v>
      </c>
      <c r="H10">
        <f>STDEV(MasterData!M42:M49)</f>
        <v>0.46171154801610514</v>
      </c>
      <c r="I10">
        <f>STDEV(MasterData!O42:O49)</f>
        <v>0.15812015097025761</v>
      </c>
      <c r="J10">
        <f>STDEV(MasterData!Q42:Q49)</f>
        <v>10.885000912133306</v>
      </c>
      <c r="K10">
        <f>STDEV(MasterData!R42:R49)</f>
        <v>0.1594299286296556</v>
      </c>
      <c r="L10" t="e">
        <f>STDEV(MasterData!S42:S49)</f>
        <v>#DIV/0!</v>
      </c>
      <c r="M10">
        <f>STDEV(MasterData!T42:T49)</f>
        <v>0.70413380019100613</v>
      </c>
      <c r="N10">
        <f>STDEV(MasterData!U42:U49)</f>
        <v>0.30229134480308423</v>
      </c>
    </row>
    <row r="11" spans="1:14">
      <c r="A11" t="s">
        <v>7</v>
      </c>
      <c r="B11">
        <f>AVERAGE(MasterData!E52:E59)</f>
        <v>12.400000000000002</v>
      </c>
      <c r="C11">
        <f>AVERAGE(MasterData!F52:F59)</f>
        <v>660.14285714285711</v>
      </c>
      <c r="D11">
        <f>AVERAGE(MasterData!G52:G59)</f>
        <v>26.085714285714285</v>
      </c>
      <c r="E11">
        <f>AVERAGE(MasterData!H52:H59)</f>
        <v>6.5900000000000007</v>
      </c>
      <c r="F11">
        <f>AVERAGE(MasterData!I52:I59)</f>
        <v>336.44142857142862</v>
      </c>
      <c r="G11">
        <f>AVERAGE(MasterData!K52:K59)</f>
        <v>3.1063714285714288</v>
      </c>
      <c r="H11">
        <f>AVERAGE(MasterData!M52:M59)</f>
        <v>37.682428571428566</v>
      </c>
      <c r="I11" t="e">
        <f>AVERAGE(MasterData!O52:O59)</f>
        <v>#DIV/0!</v>
      </c>
      <c r="J11">
        <f>AVERAGE(MasterData!Q52:Q59)</f>
        <v>121.52142857142857</v>
      </c>
      <c r="K11">
        <f>AVERAGE(MasterData!R52:R59)</f>
        <v>1.0714285714285716</v>
      </c>
      <c r="L11" t="e">
        <f>AVERAGE(MasterData!S52:S59)</f>
        <v>#DIV/0!</v>
      </c>
      <c r="M11">
        <f>AVERAGE(MasterData!T52:T59)</f>
        <v>21.80714285714286</v>
      </c>
      <c r="N11">
        <f>AVERAGE(MasterData!U52:U59)</f>
        <v>5.5699999999999994</v>
      </c>
    </row>
    <row r="12" spans="1:14">
      <c r="A12" t="s">
        <v>42</v>
      </c>
      <c r="B12">
        <f>STDEV(MasterData!E52:E59)</f>
        <v>0.46188021535170026</v>
      </c>
      <c r="C12">
        <f>STDEV(MasterData!F52:F59)</f>
        <v>17.179722266173489</v>
      </c>
      <c r="D12">
        <f>STDEV(MasterData!G52:G59)</f>
        <v>1.3545338330074685</v>
      </c>
      <c r="E12">
        <f>STDEV(MasterData!H52:H59)</f>
        <v>0.13490737563232022</v>
      </c>
      <c r="F12">
        <f>STDEV(MasterData!I52:I59)</f>
        <v>14.348228030633182</v>
      </c>
      <c r="G12">
        <f>STDEV(MasterData!K52:K59)</f>
        <v>0.16146918915885797</v>
      </c>
      <c r="H12">
        <f>STDEV(MasterData!M52:M59)</f>
        <v>1.1053861839711439</v>
      </c>
      <c r="I12" t="e">
        <f>STDEV(MasterData!O52:O59)</f>
        <v>#DIV/0!</v>
      </c>
      <c r="J12">
        <f>STDEV(MasterData!Q52:Q59)</f>
        <v>13.621443179256527</v>
      </c>
      <c r="K12">
        <f>STDEV(MasterData!R52:R59)</f>
        <v>0.1677725217299269</v>
      </c>
      <c r="L12" t="e">
        <f>STDEV(MasterData!S52:S59)</f>
        <v>#DIV/0!</v>
      </c>
      <c r="M12">
        <f>STDEV(MasterData!T52:T59)</f>
        <v>1.0267377835603777</v>
      </c>
      <c r="N12">
        <f>STDEV(MasterData!U52:U59)</f>
        <v>0.24027761721253449</v>
      </c>
    </row>
    <row r="13" spans="1:14">
      <c r="A13" t="s">
        <v>8</v>
      </c>
      <c r="B13">
        <f>AVERAGE(MasterData!E62:E69)</f>
        <v>15</v>
      </c>
      <c r="C13">
        <f>AVERAGE(MasterData!F62:F69)</f>
        <v>656.85714285714289</v>
      </c>
      <c r="D13">
        <f>AVERAGE(MasterData!G62:G69)</f>
        <v>14.028571428571427</v>
      </c>
      <c r="E13">
        <f>AVERAGE(MasterData!H62:H69)</f>
        <v>6.5799999999999992</v>
      </c>
      <c r="F13">
        <f>AVERAGE(MasterData!I62:I69)</f>
        <v>340.80857142857138</v>
      </c>
      <c r="G13">
        <f>AVERAGE(MasterData!K62:K69)</f>
        <v>2.2511142857142858</v>
      </c>
      <c r="H13">
        <f>AVERAGE(MasterData!M62:M69)</f>
        <v>48.403414285714291</v>
      </c>
      <c r="I13" t="e">
        <f>AVERAGE(MasterData!O62:O69)</f>
        <v>#DIV/0!</v>
      </c>
      <c r="J13">
        <f>AVERAGE(MasterData!Q62:Q69)</f>
        <v>126.18999999999998</v>
      </c>
      <c r="K13">
        <f>AVERAGE(MasterData!R62:R69)</f>
        <v>0.95571428571428563</v>
      </c>
      <c r="L13" t="e">
        <f>AVERAGE(MasterData!S62:S69)</f>
        <v>#DIV/0!</v>
      </c>
      <c r="M13">
        <f>AVERAGE(MasterData!T62:T69)</f>
        <v>23.10857142857143</v>
      </c>
      <c r="N13">
        <f>AVERAGE(MasterData!U62:U69)</f>
        <v>5.2057142857142864</v>
      </c>
    </row>
    <row r="14" spans="1:14">
      <c r="A14" t="s">
        <v>42</v>
      </c>
      <c r="B14">
        <f>STDEV(MasterData!E62:E69)</f>
        <v>0.56568542494923801</v>
      </c>
      <c r="C14">
        <f>STDEV(MasterData!F62:F69)</f>
        <v>12.266873704256945</v>
      </c>
      <c r="D14">
        <f>STDEV(MasterData!G62:G69)</f>
        <v>1.3060299712159313</v>
      </c>
      <c r="E14">
        <f>STDEV(MasterData!H62:H69)</f>
        <v>0.12556538801224912</v>
      </c>
      <c r="F14">
        <f>STDEV(MasterData!I62:I69)</f>
        <v>9.0078196188486306</v>
      </c>
      <c r="G14">
        <f>STDEV(MasterData!K62:K69)</f>
        <v>0.18896615595190075</v>
      </c>
      <c r="H14">
        <f>STDEV(MasterData!M62:M69)</f>
        <v>2.2386667069400712</v>
      </c>
      <c r="I14" t="e">
        <f>STDEV(MasterData!O62:O69)</f>
        <v>#DIV/0!</v>
      </c>
      <c r="J14">
        <f>STDEV(MasterData!Q62:Q69)</f>
        <v>10.088022601084912</v>
      </c>
      <c r="K14">
        <f>STDEV(MasterData!R62:R69)</f>
        <v>0.2313624244093487</v>
      </c>
      <c r="L14" t="e">
        <f>STDEV(MasterData!S62:S69)</f>
        <v>#DIV/0!</v>
      </c>
      <c r="M14">
        <f>STDEV(MasterData!T62:T69)</f>
        <v>1.5878332046264449</v>
      </c>
      <c r="N14">
        <f>STDEV(MasterData!U62:U69)</f>
        <v>0.53353716343091306</v>
      </c>
    </row>
    <row r="15" spans="1:14">
      <c r="A15" t="s">
        <v>9</v>
      </c>
      <c r="B15">
        <f>AVERAGE(MasterData!E72:E79)</f>
        <v>14.357142857142856</v>
      </c>
      <c r="C15">
        <f>AVERAGE(MasterData!F72:F79)</f>
        <v>595.14285714285711</v>
      </c>
      <c r="D15">
        <f>AVERAGE(MasterData!G72:G79)</f>
        <v>25.642857142857142</v>
      </c>
      <c r="E15">
        <f>AVERAGE(MasterData!H72:H79)</f>
        <v>7.1957142857142857</v>
      </c>
      <c r="F15">
        <f>AVERAGE(MasterData!I72:I79)</f>
        <v>343.34714285714284</v>
      </c>
      <c r="G15" t="e">
        <f>AVERAGE(MasterData!K72:K79)</f>
        <v>#DIV/0!</v>
      </c>
      <c r="H15" t="e">
        <f>AVERAGE(MasterData!M72:M79)</f>
        <v>#DIV/0!</v>
      </c>
      <c r="I15" t="e">
        <f>AVERAGE(MasterData!O72:O79)</f>
        <v>#DIV/0!</v>
      </c>
      <c r="J15">
        <f>AVERAGE(MasterData!Q72:Q79)</f>
        <v>121.60571428571428</v>
      </c>
      <c r="K15">
        <f>AVERAGE(MasterData!R72:R79)</f>
        <v>0.92428571428571427</v>
      </c>
      <c r="L15">
        <f>AVERAGE(MasterData!S72:S79)</f>
        <v>0.91</v>
      </c>
      <c r="M15">
        <f>AVERAGE(MasterData!T72:T79)</f>
        <v>22.740000000000002</v>
      </c>
      <c r="N15">
        <f>AVERAGE(MasterData!U72:U79)</f>
        <v>5.5542857142857143</v>
      </c>
    </row>
    <row r="16" spans="1:14">
      <c r="A16" t="s">
        <v>42</v>
      </c>
      <c r="B16">
        <f>STDEV(MasterData!E72:E79)</f>
        <v>0.52870011303555586</v>
      </c>
      <c r="C16">
        <f>STDEV(MasterData!F72:F79)</f>
        <v>9.8898697569545284</v>
      </c>
      <c r="D16">
        <f>STDEV(MasterData!G72:G79)</f>
        <v>4.5723287804127404</v>
      </c>
      <c r="E16">
        <f>STDEV(MasterData!H72:H79)</f>
        <v>3.30943816264649E-2</v>
      </c>
      <c r="F16">
        <f>STDEV(MasterData!I72:I79)</f>
        <v>6.5007607613409686</v>
      </c>
      <c r="G16" t="e">
        <f>STDEV(MasterData!K72:K79)</f>
        <v>#DIV/0!</v>
      </c>
      <c r="H16" t="e">
        <f>STDEV(MasterData!M72:M79)</f>
        <v>#DIV/0!</v>
      </c>
      <c r="I16" t="e">
        <f>STDEV(MasterData!O72:O79)</f>
        <v>#DIV/0!</v>
      </c>
      <c r="J16">
        <f>STDEV(MasterData!Q72:Q79)</f>
        <v>16.713457508988338</v>
      </c>
      <c r="K16">
        <f>STDEV(MasterData!R72:R79)</f>
        <v>0.2483181523004408</v>
      </c>
      <c r="L16" t="e">
        <f>STDEV(MasterData!S72:S79)</f>
        <v>#DIV/0!</v>
      </c>
      <c r="M16">
        <f>STDEV(MasterData!T72:T79)</f>
        <v>1.2868695867621296</v>
      </c>
      <c r="N16">
        <f>STDEV(MasterData!U72:U79)</f>
        <v>0.47874339483196876</v>
      </c>
    </row>
    <row r="17" spans="1:14">
      <c r="A17" t="s">
        <v>10</v>
      </c>
    </row>
    <row r="18" spans="1:14">
      <c r="A18" t="s">
        <v>11</v>
      </c>
      <c r="B18">
        <f>AVERAGE(MasterData!E82:E89)</f>
        <v>16.37142857142857</v>
      </c>
      <c r="C18">
        <f>AVERAGE(MasterData!F82:F89)</f>
        <v>597.42857142857144</v>
      </c>
      <c r="D18">
        <f>AVERAGE(MasterData!G82:G89)</f>
        <v>36.971428571428575</v>
      </c>
      <c r="E18">
        <f>AVERAGE(MasterData!H82:H89)</f>
        <v>6.8414285714285707</v>
      </c>
      <c r="F18">
        <f>AVERAGE(MasterData!I82:I89)</f>
        <v>350.18571428571425</v>
      </c>
      <c r="G18">
        <f>AVERAGE(MasterData!K82:K89)</f>
        <v>2.6095000000000002</v>
      </c>
      <c r="H18">
        <f>AVERAGE(MasterData!M82:M89)</f>
        <v>52.881757142857147</v>
      </c>
      <c r="I18">
        <f>AVERAGE(MasterData!O82:O89)</f>
        <v>2.0671749999999998</v>
      </c>
      <c r="J18">
        <f>AVERAGE(MasterData!Q82:Q89)</f>
        <v>122.88</v>
      </c>
      <c r="K18">
        <f>AVERAGE(MasterData!R82:R89)</f>
        <v>1.2042857142857142</v>
      </c>
      <c r="L18" t="e">
        <f>AVERAGE(MasterData!S82:S89)</f>
        <v>#DIV/0!</v>
      </c>
      <c r="M18">
        <f>AVERAGE(MasterData!T82:T89)</f>
        <v>23.104285714285712</v>
      </c>
      <c r="N18">
        <f>AVERAGE(MasterData!U82:U89)</f>
        <v>5.7714285714285714</v>
      </c>
    </row>
    <row r="19" spans="1:14">
      <c r="A19" t="s">
        <v>42</v>
      </c>
      <c r="B19">
        <f>STDEV(MasterData!E82:E89)</f>
        <v>0.70406980173437728</v>
      </c>
      <c r="C19">
        <f>STDEV(MasterData!F82:F89)</f>
        <v>10.845231561338263</v>
      </c>
      <c r="D19">
        <f>STDEV(MasterData!G82:G89)</f>
        <v>8.9899414691669453</v>
      </c>
      <c r="E19">
        <f>STDEV(MasterData!H82:H89)</f>
        <v>0.10334869317486491</v>
      </c>
      <c r="F19">
        <f>STDEV(MasterData!I82:I89)</f>
        <v>6.6451557722972323</v>
      </c>
      <c r="G19">
        <f>STDEV(MasterData!K82:K89)</f>
        <v>0.31714653815967625</v>
      </c>
      <c r="H19">
        <f>STDEV(MasterData!M82:M89)</f>
        <v>2.080894468617716</v>
      </c>
      <c r="I19">
        <f>STDEV(MasterData!O82:O89)</f>
        <v>1.0581925198973328</v>
      </c>
      <c r="J19">
        <f>STDEV(MasterData!Q82:Q89)</f>
        <v>10.922580586412112</v>
      </c>
      <c r="K19">
        <f>STDEV(MasterData!R82:R89)</f>
        <v>0.15873007936505867</v>
      </c>
      <c r="L19" t="e">
        <f>STDEV(MasterData!S82:S89)</f>
        <v>#DIV/0!</v>
      </c>
      <c r="M19">
        <f>STDEV(MasterData!T82:T89)</f>
        <v>1.0465635375337892</v>
      </c>
      <c r="N19">
        <f>STDEV(MasterData!U82:U89)</f>
        <v>0.44375025150898306</v>
      </c>
    </row>
    <row r="20" spans="1:14">
      <c r="A20" t="s">
        <v>20</v>
      </c>
      <c r="B20">
        <f>AVERAGE(MasterData!E92:E99)</f>
        <v>14.885714285714284</v>
      </c>
      <c r="C20">
        <f>AVERAGE(MasterData!F92:F99)</f>
        <v>589.14285714285711</v>
      </c>
      <c r="D20">
        <f>AVERAGE(MasterData!G92:G99)</f>
        <v>33.714285714285715</v>
      </c>
      <c r="E20">
        <f>AVERAGE(MasterData!H92:H99)</f>
        <v>6.9114285714285719</v>
      </c>
      <c r="F20">
        <f>AVERAGE(MasterData!I92:I99)</f>
        <v>337.38571428571424</v>
      </c>
      <c r="G20">
        <f>AVERAGE(MasterData!K92:K99)</f>
        <v>2.5635285714285714</v>
      </c>
      <c r="H20">
        <f>AVERAGE(MasterData!M92:M99)</f>
        <v>51.829414285714279</v>
      </c>
      <c r="I20">
        <f>AVERAGE(MasterData!O92:O99)</f>
        <v>2.57016</v>
      </c>
      <c r="J20">
        <f>AVERAGE(MasterData!Q92:Q99)</f>
        <v>118.93142857142857</v>
      </c>
      <c r="K20">
        <f>AVERAGE(MasterData!R92:R99)</f>
        <v>0.91285714285714292</v>
      </c>
      <c r="L20" t="e">
        <f>AVERAGE(MasterData!S92:S99)</f>
        <v>#DIV/0!</v>
      </c>
      <c r="M20">
        <f>AVERAGE(MasterData!T92:T99)</f>
        <v>22.645714285714288</v>
      </c>
      <c r="N20">
        <f>AVERAGE(MasterData!U92:U99)</f>
        <v>5.0928571428571425</v>
      </c>
    </row>
    <row r="21" spans="1:14">
      <c r="A21" t="s">
        <v>42</v>
      </c>
      <c r="B21">
        <f>STDEV(MasterData!E92:E99)</f>
        <v>0.46342410895626152</v>
      </c>
      <c r="C21">
        <f>STDEV(MasterData!F92:F99)</f>
        <v>5.5960870683175283</v>
      </c>
      <c r="D21">
        <f>STDEV(MasterData!G92:G99)</f>
        <v>4.470059123929861</v>
      </c>
      <c r="E21">
        <f>STDEV(MasterData!H92:H99)</f>
        <v>7.1978832867394996E-2</v>
      </c>
      <c r="F21">
        <f>STDEV(MasterData!I92:I99)</f>
        <v>8.0308630859180923</v>
      </c>
      <c r="G21">
        <f>STDEV(MasterData!K92:K99)</f>
        <v>0.47999900595135064</v>
      </c>
      <c r="H21">
        <f>STDEV(MasterData!M92:M99)</f>
        <v>2.2523507967074234</v>
      </c>
      <c r="I21">
        <f>STDEV(MasterData!O92:O99)</f>
        <v>0.99036394724363885</v>
      </c>
      <c r="J21">
        <f>STDEV(MasterData!Q92:Q99)</f>
        <v>14.64172852793401</v>
      </c>
      <c r="K21">
        <f>STDEV(MasterData!R92:R99)</f>
        <v>0.34970055217353618</v>
      </c>
      <c r="L21" t="e">
        <f>STDEV(MasterData!S92:S99)</f>
        <v>#DIV/0!</v>
      </c>
      <c r="M21">
        <f>STDEV(MasterData!T92:T99)</f>
        <v>0.91698522603251642</v>
      </c>
      <c r="N21">
        <f>STDEV(MasterData!U92:U99)</f>
        <v>0.58721700377612707</v>
      </c>
    </row>
    <row r="22" spans="1:14">
      <c r="A22" t="s">
        <v>21</v>
      </c>
      <c r="B22">
        <f>AVERAGE(MasterData!E102:E109)</f>
        <v>13.3125</v>
      </c>
      <c r="C22">
        <f>AVERAGE(MasterData!F102:F109)</f>
        <v>609.04999999999995</v>
      </c>
      <c r="D22">
        <f>AVERAGE(MasterData!G102:G109)</f>
        <v>34.0625</v>
      </c>
      <c r="E22">
        <f>AVERAGE(MasterData!H102:H109)</f>
        <v>6.7887499999999994</v>
      </c>
      <c r="F22" t="e">
        <f>AVERAGE(MasterData!I102:I109)</f>
        <v>#DIV/0!</v>
      </c>
      <c r="G22">
        <f>AVERAGE(MasterData!K102:K109)</f>
        <v>2.2740374999999999</v>
      </c>
      <c r="H22">
        <f>AVERAGE(MasterData!M102:M109)</f>
        <v>45.766000000000005</v>
      </c>
      <c r="I22">
        <f>AVERAGE(MasterData!O102:O109)</f>
        <v>1.0278</v>
      </c>
      <c r="J22">
        <f>AVERAGE(MasterData!Q102:Q109)</f>
        <v>119.92375000000001</v>
      </c>
      <c r="K22">
        <f>AVERAGE(MasterData!R102:R109)</f>
        <v>1.3137500000000002</v>
      </c>
      <c r="L22" t="e">
        <f>AVERAGE(MasterData!S102:S109)</f>
        <v>#DIV/0!</v>
      </c>
      <c r="M22">
        <f>AVERAGE(MasterData!T102:T109)</f>
        <v>22.23875</v>
      </c>
      <c r="N22">
        <f>AVERAGE(MasterData!U102:U109)</f>
        <v>6.0337499999999995</v>
      </c>
    </row>
    <row r="23" spans="1:14">
      <c r="A23" t="s">
        <v>42</v>
      </c>
      <c r="B23">
        <f>STDEV(MasterData!E102:E109)</f>
        <v>1.3871218918527466</v>
      </c>
      <c r="C23">
        <f>STDEV(MasterData!F102:F109)</f>
        <v>37.365568566338105</v>
      </c>
      <c r="D23">
        <f>STDEV(MasterData!G102:G109)</f>
        <v>4.0609420089432335</v>
      </c>
      <c r="E23">
        <f>STDEV(MasterData!H102:H109)</f>
        <v>0.10034761012173073</v>
      </c>
      <c r="F23" t="e">
        <f>STDEV(MasterData!I102:I109)</f>
        <v>#DIV/0!</v>
      </c>
      <c r="G23">
        <f>STDEV(MasterData!K102:K109)</f>
        <v>0.68963735591872588</v>
      </c>
      <c r="H23">
        <f>STDEV(MasterData!M102:M109)</f>
        <v>3.9985040263292753</v>
      </c>
      <c r="I23">
        <f>STDEV(MasterData!O102:O109)</f>
        <v>0.61165461659338427</v>
      </c>
      <c r="J23">
        <f>STDEV(MasterData!Q102:Q109)</f>
        <v>11.068974578265406</v>
      </c>
      <c r="K23">
        <f>STDEV(MasterData!R102:R109)</f>
        <v>0.1561077924292765</v>
      </c>
      <c r="L23" t="e">
        <f>STDEV(MasterData!S102:S109)</f>
        <v>#DIV/0!</v>
      </c>
      <c r="M23">
        <f>STDEV(MasterData!T102:T109)</f>
        <v>1.5865275424199676</v>
      </c>
      <c r="N23">
        <f>STDEV(MasterData!U102:U109)</f>
        <v>0.68988482475596835</v>
      </c>
    </row>
    <row r="25" spans="1:14">
      <c r="A25" t="s">
        <v>41</v>
      </c>
      <c r="B25">
        <f>AVERAGE(MasterData!E2:E109)</f>
        <v>14.505333333333335</v>
      </c>
      <c r="C25">
        <f>AVERAGE(MasterData!F2:F109)</f>
        <v>637.33866666666665</v>
      </c>
      <c r="D25">
        <f>AVERAGE(MasterData!G2:G109)</f>
        <v>30.109333333333336</v>
      </c>
      <c r="E25">
        <f>AVERAGE(MasterData!H2:H109)</f>
        <v>6.8282432432432438</v>
      </c>
      <c r="F25">
        <f>AVERAGE(MasterData!I2:I109)</f>
        <v>341.35426666666655</v>
      </c>
      <c r="G25">
        <f>AVERAGE(MasterData!K2:K109)</f>
        <v>3.3773199659598703</v>
      </c>
      <c r="H25">
        <f>AVERAGE(MasterData!M2:M109)</f>
        <v>58.694575893107356</v>
      </c>
      <c r="I25">
        <f>AVERAGE(MasterData!O2:O109)</f>
        <v>1.3323897114425345</v>
      </c>
      <c r="J25">
        <f>AVERAGE(MasterData!Q2:Q109)</f>
        <v>117.15846987951809</v>
      </c>
      <c r="K25">
        <f>AVERAGE(MasterData!R2:R109)</f>
        <v>1.185589156626506</v>
      </c>
      <c r="L25">
        <f>AVERAGE(MasterData!S2:S109)</f>
        <v>0.56282500000000002</v>
      </c>
      <c r="M25">
        <f>AVERAGE(MasterData!T2:T109)</f>
        <v>22.114397590361449</v>
      </c>
      <c r="N25">
        <f>AVERAGE(MasterData!U2:U109)</f>
        <v>5.7158783132530111</v>
      </c>
    </row>
    <row r="26" spans="1:14">
      <c r="A26" t="s">
        <v>42</v>
      </c>
      <c r="B26">
        <f>STDEV(MasterData!E2:E109)</f>
        <v>1.2326518691952855</v>
      </c>
      <c r="C26">
        <f>STDEV(MasterData!F2:F109)</f>
        <v>35.909111594350193</v>
      </c>
      <c r="D26">
        <f>STDEV(MasterData!G2:G109)</f>
        <v>7.7225568748105697</v>
      </c>
      <c r="E26">
        <f>STDEV(MasterData!H2:H109)</f>
        <v>0.21157827081188713</v>
      </c>
      <c r="F26">
        <f>STDEV(MasterData!I2:I109)</f>
        <v>12.334679541333346</v>
      </c>
      <c r="G26">
        <f>STDEV(MasterData!K2:K109)</f>
        <v>4.0366728249444854</v>
      </c>
      <c r="H26">
        <f>STDEV(MasterData!M2:M109)</f>
        <v>66.1266429518313</v>
      </c>
      <c r="I26">
        <f>STDEV(MasterData!O2:O109)</f>
        <v>1.5270589402890959</v>
      </c>
      <c r="J26">
        <f>STDEV(MasterData!Q2:Q109)</f>
        <v>11.193286564087824</v>
      </c>
      <c r="K26">
        <f>STDEV(MasterData!R2:R109)</f>
        <v>0.25799053915913761</v>
      </c>
      <c r="L26">
        <f>STDEV(MasterData!S2:S109)</f>
        <v>0.49329042409112306</v>
      </c>
      <c r="M26">
        <f>STDEV(MasterData!T2:T109)</f>
        <v>1.2031703695000566</v>
      </c>
      <c r="N26">
        <f>STDEV(MasterData!U2:U109)</f>
        <v>0.5513366828142604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baseColWidth="10" defaultRowHeight="15" x14ac:dyDescent="0"/>
  <sheetData>
    <row r="1" spans="1:14">
      <c r="A1" t="s">
        <v>43</v>
      </c>
      <c r="B1" t="e">
        <f>AVERAGE(MasterData!E3:E4,MasterData!E6,MasterData!E9,MasterData!E13:E14,MasterData!E16,MasterData!E19,MasterData!E23,MasterData!E24,MasterData!E26,MasterData!E29,MasterData!E33,MasterData!E34,MasterData!E36,MasterData!E39,MasterData!E43,MasterData!E44,MasterData!E46,MasterData!E49,MasterData!E53,MasterData!E54,MasterData!E56,MasterData!E59,MasterData!E63,MasterData!E64,MasterData!E66,MasterData!E69,MasterData!E73,MasterData!E74,MasterData!E76,MasterData!E79,MasterData!#REF!,MasterData!#REF!,MasterData!#REF!,MasterData!#REF!,MasterData!E83,MasterData!E84,MasterData!E86,MasterData!E89,MasterData!E93,MasterData!E94,MasterData!E96,MasterData!E99,MasterData!E103,MasterData!E104,MasterData!E106,MasterData!E109)</f>
        <v>#REF!</v>
      </c>
      <c r="C1" t="e">
        <f>AVERAGE(MasterData!F3:F4,MasterData!F6,MasterData!F9,MasterData!F13:F14,MasterData!F16,MasterData!F19,MasterData!F23,MasterData!F24,MasterData!F26,MasterData!F29,MasterData!F33,MasterData!F34,MasterData!F36,MasterData!F39,MasterData!F43,MasterData!F44,MasterData!F46,MasterData!F49,MasterData!F53,MasterData!F54,MasterData!F56,MasterData!F59,MasterData!F63,MasterData!F64,MasterData!F66,MasterData!F69,MasterData!F73,MasterData!F74,MasterData!F76,MasterData!F79,MasterData!#REF!,MasterData!#REF!,MasterData!#REF!,MasterData!#REF!,MasterData!F83,MasterData!F84,MasterData!F86,MasterData!F89,MasterData!F93,MasterData!F94,MasterData!F96,MasterData!F99,MasterData!F103,MasterData!F104,MasterData!F106,MasterData!F109)</f>
        <v>#REF!</v>
      </c>
      <c r="D1" t="e">
        <f>AVERAGE(MasterData!G3:G4,MasterData!G6,MasterData!G9,MasterData!G13:G14,MasterData!G16,MasterData!G19,MasterData!G23,MasterData!G24,MasterData!G26,MasterData!G29,MasterData!G33,MasterData!G34,MasterData!G36,MasterData!G39,MasterData!G43,MasterData!G44,MasterData!G46,MasterData!G49,MasterData!G53,MasterData!G54,MasterData!G56,MasterData!G59,MasterData!G63,MasterData!G64,MasterData!G66,MasterData!G69,MasterData!G73,MasterData!G74,MasterData!G76,MasterData!G79,MasterData!#REF!,MasterData!#REF!,MasterData!#REF!,MasterData!#REF!,MasterData!G83,MasterData!G84,MasterData!G86,MasterData!G89,MasterData!G93,MasterData!G94,MasterData!G96,MasterData!G99,MasterData!G103,MasterData!G104,MasterData!G106,MasterData!G109)</f>
        <v>#REF!</v>
      </c>
      <c r="E1" t="e">
        <f>AVERAGE(MasterData!H3:H4,MasterData!H6,MasterData!H9,MasterData!H13:H14,MasterData!H16,MasterData!H19,MasterData!H23,MasterData!H24,MasterData!H26,MasterData!H29,MasterData!H33,MasterData!H34,MasterData!H36,MasterData!H39,MasterData!H43,MasterData!H44,MasterData!H46,MasterData!H49,MasterData!H53,MasterData!H54,MasterData!H56,MasterData!H59,MasterData!H63,MasterData!H64,MasterData!H66,MasterData!H69,MasterData!H73,MasterData!H74,MasterData!H76,MasterData!H79,MasterData!#REF!,MasterData!#REF!,MasterData!#REF!,MasterData!#REF!,MasterData!H83,MasterData!H84,MasterData!H86,MasterData!H89,MasterData!H93,MasterData!H94,MasterData!H96,MasterData!H99,MasterData!H103,MasterData!H104,MasterData!H106,MasterData!H109)</f>
        <v>#REF!</v>
      </c>
      <c r="F1" t="e">
        <f>AVERAGE(MasterData!I3:I4,MasterData!I6,MasterData!I9,MasterData!I13:I14,MasterData!I16,MasterData!I19,MasterData!I23,MasterData!I24,MasterData!I26,MasterData!I29,MasterData!I33,MasterData!I34,MasterData!I36,MasterData!I39,MasterData!I43,MasterData!I44,MasterData!I46,MasterData!I49,MasterData!I53,MasterData!I54,MasterData!I56,MasterData!I59,MasterData!I63,MasterData!I64,MasterData!I66,MasterData!I69,MasterData!I73,MasterData!I74,MasterData!I76,MasterData!I79,MasterData!#REF!,MasterData!#REF!,MasterData!#REF!,MasterData!#REF!,MasterData!I83,MasterData!I84,MasterData!I86,MasterData!I89,MasterData!I93,MasterData!I94,MasterData!I96,MasterData!I99,MasterData!I103,MasterData!I104,MasterData!I106,MasterData!I109)</f>
        <v>#REF!</v>
      </c>
      <c r="G1" t="e">
        <f>AVERAGE(MasterData!K3:K4,MasterData!K6,MasterData!K9,MasterData!K13:K14,MasterData!K16,MasterData!K19,MasterData!K23,MasterData!K24,MasterData!K26,MasterData!K29,MasterData!K33,MasterData!K34,MasterData!K36,MasterData!K39,MasterData!K43,MasterData!K44,MasterData!K46,MasterData!K49,MasterData!K53,MasterData!K54,MasterData!K56,MasterData!K59,MasterData!K63,MasterData!K64,MasterData!K66,MasterData!K69,MasterData!K73,MasterData!K74,MasterData!K76,MasterData!K79,MasterData!#REF!,MasterData!#REF!,MasterData!#REF!,MasterData!#REF!,MasterData!K83,MasterData!K84,MasterData!K86,MasterData!K89,MasterData!K93,MasterData!K94,MasterData!K96,MasterData!K99,MasterData!K103,MasterData!K104,MasterData!K106,MasterData!K109)</f>
        <v>#REF!</v>
      </c>
      <c r="H1" t="e">
        <f>AVERAGE(MasterData!M3:M4,MasterData!M6,MasterData!M9,MasterData!M13:M14,MasterData!M16,MasterData!M19,MasterData!M23,MasterData!M24,MasterData!M26,MasterData!M29,MasterData!M33,MasterData!M34,MasterData!M36,MasterData!M39,MasterData!M43,MasterData!M44,MasterData!M46,MasterData!M49,MasterData!M53,MasterData!M54,MasterData!M56,MasterData!M59,MasterData!M63,MasterData!M64,MasterData!M66,MasterData!M69,MasterData!M73,MasterData!M74,MasterData!M76,MasterData!M79,MasterData!#REF!,MasterData!#REF!,MasterData!#REF!,MasterData!#REF!,MasterData!M83,MasterData!M84,MasterData!M86,MasterData!M89,MasterData!M93,MasterData!M94,MasterData!M96,MasterData!M99,MasterData!M103,MasterData!M104,MasterData!M106,MasterData!M109)</f>
        <v>#REF!</v>
      </c>
      <c r="I1" t="e">
        <f>AVERAGE(MasterData!O3:O4,MasterData!O6,MasterData!O9,MasterData!O13:O14,MasterData!O16,MasterData!O19,MasterData!O23,MasterData!O24,MasterData!O26,MasterData!O29,MasterData!O33,MasterData!O34,MasterData!O36,MasterData!O39,MasterData!O43,MasterData!O44,MasterData!O46,MasterData!O49,MasterData!O53,MasterData!O54,MasterData!O56,MasterData!O59,MasterData!O63,MasterData!O64,MasterData!O66,MasterData!O69,MasterData!O73,MasterData!O74,MasterData!O76,MasterData!O79,MasterData!#REF!,MasterData!#REF!,MasterData!#REF!,MasterData!#REF!,MasterData!O83,MasterData!O84,MasterData!O86,MasterData!O89,MasterData!O93,MasterData!O94,MasterData!O96,MasterData!O99,MasterData!O103,MasterData!O104,MasterData!O106,MasterData!O109)</f>
        <v>#REF!</v>
      </c>
      <c r="J1" t="e">
        <f>AVERAGE(MasterData!Q3:Q4,MasterData!Q6,MasterData!Q9,MasterData!Q13:Q14,MasterData!Q16,MasterData!Q19,MasterData!#REF!,MasterData!Q24,MasterData!Q26,MasterData!Q29,MasterData!#REF!,MasterData!Q34,MasterData!Q36,MasterData!Q39,MasterData!Q43,MasterData!Q44,MasterData!Q46,MasterData!Q49,MasterData!Q53,MasterData!Q54,MasterData!Q56,MasterData!Q59,MasterData!Q63,MasterData!Q64,MasterData!Q66,MasterData!Q69,MasterData!Q73,MasterData!Q74,MasterData!Q76,MasterData!Q79,MasterData!#REF!,MasterData!#REF!,MasterData!#REF!,MasterData!#REF!,MasterData!Q83,MasterData!Q84,MasterData!Q86,MasterData!Q89,MasterData!Q93,MasterData!Q94,MasterData!Q96,MasterData!Q99,MasterData!Q103,MasterData!Q104,MasterData!Q106,MasterData!Q109)</f>
        <v>#REF!</v>
      </c>
      <c r="K1" t="e">
        <f>AVERAGE(MasterData!R3:R4,MasterData!R6,MasterData!R9,MasterData!R13:R14,MasterData!R16,MasterData!R19,MasterData!Q23,MasterData!R24,MasterData!R26,MasterData!R29,MasterData!Q33,MasterData!R34,MasterData!R36,MasterData!R39,MasterData!R43,MasterData!R44,MasterData!R46,MasterData!R49,MasterData!R53,MasterData!R54,MasterData!R56,MasterData!R59,MasterData!R63,MasterData!R64,MasterData!R66,MasterData!R69,MasterData!R73,MasterData!R74,MasterData!R76,MasterData!R79,MasterData!#REF!,MasterData!#REF!,MasterData!#REF!,MasterData!#REF!,MasterData!R83,MasterData!R84,MasterData!R86,MasterData!R89,MasterData!R93,MasterData!R94,MasterData!R96,MasterData!R99,MasterData!R103,MasterData!R104,MasterData!R106,MasterData!R109)</f>
        <v>#REF!</v>
      </c>
      <c r="L1" t="e">
        <f>AVERAGE(MasterData!S3:S4,MasterData!S6,MasterData!S9,MasterData!S13:S14,MasterData!S16,MasterData!S19,MasterData!R23,MasterData!S24,MasterData!S26,MasterData!S29,MasterData!R33,MasterData!S34,MasterData!S36,MasterData!S39,MasterData!S43,MasterData!S44,MasterData!S46,MasterData!S49,MasterData!S53,MasterData!S54,MasterData!S56,MasterData!S59,MasterData!S63,MasterData!S64,MasterData!S66,MasterData!S69,MasterData!S73,MasterData!S74,MasterData!S76,MasterData!S79,MasterData!#REF!,MasterData!#REF!,MasterData!#REF!,MasterData!#REF!,MasterData!S83,MasterData!S84,MasterData!S86,MasterData!S89,MasterData!S93,MasterData!S94,MasterData!S96,MasterData!S99,MasterData!S103,MasterData!S104,MasterData!S106,MasterData!S109)</f>
        <v>#REF!</v>
      </c>
      <c r="M1" t="e">
        <f>AVERAGE(MasterData!T3:T4,MasterData!T6,MasterData!T9,MasterData!T13:T14,MasterData!T16,MasterData!T19,MasterData!S23,MasterData!T24,MasterData!T26,MasterData!T29,MasterData!S33,MasterData!T34,MasterData!T36,MasterData!T39,MasterData!T43,MasterData!T44,MasterData!T46,MasterData!T49,MasterData!T53,MasterData!T54,MasterData!T56,MasterData!T59,MasterData!T63,MasterData!T64,MasterData!T66,MasterData!T69,MasterData!T73,MasterData!T74,MasterData!T76,MasterData!T79,MasterData!#REF!,MasterData!#REF!,MasterData!#REF!,MasterData!#REF!,MasterData!T83,MasterData!T84,MasterData!T86,MasterData!T89,MasterData!T93,MasterData!T94,MasterData!T96,MasterData!T99,MasterData!T103,MasterData!T104,MasterData!T106,MasterData!T109)</f>
        <v>#REF!</v>
      </c>
      <c r="N1" t="e">
        <f>AVERAGE(MasterData!U3:U4,MasterData!U6,MasterData!U9,MasterData!U13:U14,MasterData!U16,MasterData!U19,MasterData!T23,MasterData!U24,MasterData!U26,MasterData!U29,MasterData!T33,MasterData!U34,MasterData!U36,MasterData!U39,MasterData!U43,MasterData!U44,MasterData!U46,MasterData!U49,MasterData!U53,MasterData!U54,MasterData!U56,MasterData!U59,MasterData!U63,MasterData!U64,MasterData!U66,MasterData!U69,MasterData!U73,MasterData!U74,MasterData!U76,MasterData!U79,MasterData!#REF!,MasterData!#REF!,MasterData!#REF!,MasterData!#REF!,MasterData!U83,MasterData!U84,MasterData!U86,MasterData!U89,MasterData!U93,MasterData!U94,MasterData!U96,MasterData!U99,MasterData!U103,MasterData!U104,MasterData!U106,MasterData!U109)</f>
        <v>#REF!</v>
      </c>
    </row>
    <row r="2" spans="1:14">
      <c r="A2" t="s">
        <v>44</v>
      </c>
      <c r="B2" t="e">
        <f>STDEV(MasterData!E3:E4,MasterData!E6,MasterData!E9,MasterData!E13:E14,MasterData!E16,MasterData!E19,MasterData!E23,MasterData!E24,MasterData!E26,MasterData!E29,MasterData!E33,MasterData!E34,MasterData!E36,MasterData!E39,MasterData!E43,MasterData!E44,MasterData!E46,MasterData!E49,MasterData!E53,MasterData!E54,MasterData!E56,MasterData!E59,MasterData!E63,MasterData!E64,MasterData!E66,MasterData!E69,MasterData!E73,MasterData!E74,MasterData!E76,MasterData!E79,MasterData!#REF!,MasterData!#REF!,MasterData!#REF!,MasterData!#REF!,MasterData!E83,MasterData!E84,MasterData!E86,MasterData!E89,MasterData!E93,MasterData!E94,MasterData!E96,MasterData!E99,MasterData!E103,MasterData!E104,MasterData!E106,MasterData!E109)</f>
        <v>#REF!</v>
      </c>
      <c r="C2" t="e">
        <f>STDEV(MasterData!F3:F4,MasterData!F6,MasterData!F9,MasterData!F13:F14,MasterData!F16,MasterData!F19,MasterData!F23,MasterData!F24,MasterData!F26,MasterData!F29,MasterData!F33,MasterData!F34,MasterData!F36,MasterData!F39,MasterData!F43,MasterData!F44,MasterData!F46,MasterData!F49,MasterData!F53,MasterData!F54,MasterData!F56,MasterData!F59,MasterData!F63,MasterData!F64,MasterData!F66,MasterData!F69,MasterData!F73,MasterData!F74,MasterData!F76,MasterData!F79,MasterData!#REF!,MasterData!#REF!,MasterData!#REF!,MasterData!#REF!,MasterData!F83,MasterData!F84,MasterData!F86,MasterData!F89,MasterData!F93,MasterData!F94,MasterData!F96,MasterData!F99,MasterData!F103,MasterData!F104,MasterData!F106,MasterData!F109)</f>
        <v>#REF!</v>
      </c>
      <c r="D2" t="e">
        <f>STDEV(MasterData!G3:G4,MasterData!G6,MasterData!G9,MasterData!G13:G14,MasterData!G16,MasterData!G19,MasterData!G23,MasterData!G24,MasterData!G26,MasterData!G29,MasterData!G33,MasterData!G34,MasterData!G36,MasterData!G39,MasterData!G43,MasterData!G44,MasterData!G46,MasterData!G49,MasterData!G53,MasterData!G54,MasterData!G56,MasterData!G59,MasterData!G63,MasterData!G64,MasterData!G66,MasterData!G69,MasterData!G73,MasterData!G74,MasterData!G76,MasterData!G79,MasterData!#REF!,MasterData!#REF!,MasterData!#REF!,MasterData!#REF!,MasterData!G83,MasterData!G84,MasterData!G86,MasterData!G89,MasterData!G93,MasterData!G94,MasterData!G96,MasterData!G99,MasterData!G103,MasterData!G104,MasterData!G106,MasterData!G109)</f>
        <v>#REF!</v>
      </c>
      <c r="E2" t="e">
        <f>STDEV(MasterData!H3:H4,MasterData!H6,MasterData!H9,MasterData!H13:H14,MasterData!H16,MasterData!H19,MasterData!H23,MasterData!H24,MasterData!H26,MasterData!H29,MasterData!H33,MasterData!H34,MasterData!H36,MasterData!H39,MasterData!H43,MasterData!H44,MasterData!H46,MasterData!H49,MasterData!H53,MasterData!H54,MasterData!H56,MasterData!H59,MasterData!H63,MasterData!H64,MasterData!H66,MasterData!H69,MasterData!H73,MasterData!H74,MasterData!H76,MasterData!H79,MasterData!#REF!,MasterData!#REF!,MasterData!#REF!,MasterData!#REF!,MasterData!H83,MasterData!H84,MasterData!H86,MasterData!H89,MasterData!H93,MasterData!H94,MasterData!H96,MasterData!H99,MasterData!H103,MasterData!H104,MasterData!H106,MasterData!H109)</f>
        <v>#REF!</v>
      </c>
      <c r="F2" t="e">
        <f>STDEV(MasterData!I3:I4,MasterData!I6,MasterData!I9,MasterData!I13:I14,MasterData!I16,MasterData!I19,MasterData!I23,MasterData!I24,MasterData!I26,MasterData!I29,MasterData!I33,MasterData!I34,MasterData!I36,MasterData!I39,MasterData!I43,MasterData!I44,MasterData!I46,MasterData!I49,MasterData!I53,MasterData!I54,MasterData!I56,MasterData!I59,MasterData!I63,MasterData!I64,MasterData!I66,MasterData!I69,MasterData!I73,MasterData!I74,MasterData!I76,MasterData!I79,MasterData!#REF!,MasterData!#REF!,MasterData!#REF!,MasterData!#REF!,MasterData!I83,MasterData!I84,MasterData!I86,MasterData!I89,MasterData!I93,MasterData!I94,MasterData!I96,MasterData!I99,MasterData!I103,MasterData!I104,MasterData!I106,MasterData!I109)</f>
        <v>#REF!</v>
      </c>
      <c r="G2" t="e">
        <f>STDEV(MasterData!K3:K4,MasterData!K6,MasterData!K9,MasterData!K13:K14,MasterData!K16,MasterData!K19,MasterData!K23,MasterData!K24,MasterData!K26,MasterData!K29,MasterData!K33,MasterData!K34,MasterData!K36,MasterData!K39,MasterData!K43,MasterData!K44,MasterData!K46,MasterData!K49,MasterData!K53,MasterData!K54,MasterData!K56,MasterData!K59,MasterData!K63,MasterData!K64,MasterData!K66,MasterData!K69,MasterData!K73,MasterData!K74,MasterData!K76,MasterData!K79,MasterData!#REF!,MasterData!#REF!,MasterData!#REF!,MasterData!#REF!,MasterData!K83,MasterData!K84,MasterData!K86,MasterData!K89,MasterData!K93,MasterData!K94,MasterData!K96,MasterData!K99,MasterData!K103,MasterData!K104,MasterData!K106,MasterData!K109)</f>
        <v>#REF!</v>
      </c>
      <c r="H2" t="e">
        <f>STDEV(MasterData!M3:M4,MasterData!M6,MasterData!M9,MasterData!M13:M14,MasterData!M16,MasterData!M19,MasterData!M23,MasterData!M24,MasterData!M26,MasterData!M29,MasterData!M33,MasterData!M34,MasterData!M36,MasterData!M39,MasterData!M43,MasterData!M44,MasterData!M46,MasterData!M49,MasterData!M53,MasterData!M54,MasterData!M56,MasterData!M59,MasterData!M63,MasterData!M64,MasterData!M66,MasterData!M69,MasterData!M73,MasterData!M74,MasterData!M76,MasterData!M79,MasterData!#REF!,MasterData!#REF!,MasterData!#REF!,MasterData!#REF!,MasterData!M83,MasterData!M84,MasterData!M86,MasterData!M89,MasterData!M93,MasterData!M94,MasterData!M96,MasterData!M99,MasterData!M103,MasterData!M104,MasterData!M106,MasterData!M109)</f>
        <v>#REF!</v>
      </c>
      <c r="I2" t="e">
        <f>STDEV(MasterData!O3:O4,MasterData!O6,MasterData!O9,MasterData!O13:O14,MasterData!O16,MasterData!O19,MasterData!O23,MasterData!O24,MasterData!O26,MasterData!O29,MasterData!O33,MasterData!O34,MasterData!O36,MasterData!O39,MasterData!O43,MasterData!O44,MasterData!O46,MasterData!O49,MasterData!O53,MasterData!O54,MasterData!O56,MasterData!O59,MasterData!O63,MasterData!O64,MasterData!O66,MasterData!O69,MasterData!O73,MasterData!O74,MasterData!O76,MasterData!O79,MasterData!#REF!,MasterData!#REF!,MasterData!#REF!,MasterData!#REF!,MasterData!O83,MasterData!O84,MasterData!O86,MasterData!O89,MasterData!O93,MasterData!O94,MasterData!O96,MasterData!O99,MasterData!O103,MasterData!O104,MasterData!O106,MasterData!O109)</f>
        <v>#REF!</v>
      </c>
      <c r="J2" t="e">
        <f>STDEV(MasterData!Q3:Q4,MasterData!Q6,MasterData!Q9,MasterData!Q13:Q14,MasterData!Q16,MasterData!Q19,MasterData!#REF!,MasterData!Q24,MasterData!Q26,MasterData!Q29,MasterData!#REF!,MasterData!Q34,MasterData!Q36,MasterData!Q39,MasterData!Q43,MasterData!Q44,MasterData!Q46,MasterData!Q49,MasterData!Q53,MasterData!Q54,MasterData!Q56,MasterData!Q59,MasterData!Q63,MasterData!Q64,MasterData!Q66,MasterData!Q69,MasterData!Q73,MasterData!Q74,MasterData!Q76,MasterData!Q79,MasterData!#REF!,MasterData!#REF!,MasterData!#REF!,MasterData!#REF!,MasterData!Q83,MasterData!Q84,MasterData!Q86,MasterData!Q89,MasterData!Q93,MasterData!Q94,MasterData!Q96,MasterData!Q99,MasterData!Q103,MasterData!Q104,MasterData!Q106,MasterData!Q109)</f>
        <v>#REF!</v>
      </c>
      <c r="K2" t="e">
        <f>STDEV(MasterData!R3:R4,MasterData!R6,MasterData!R9,MasterData!R13:R14,MasterData!R16,MasterData!R19,MasterData!Q23,MasterData!R24,MasterData!R26,MasterData!R29,MasterData!Q33,MasterData!R34,MasterData!R36,MasterData!R39,MasterData!R43,MasterData!R44,MasterData!R46,MasterData!R49,MasterData!R53,MasterData!R54,MasterData!R56,MasterData!R59,MasterData!R63,MasterData!R64,MasterData!R66,MasterData!R69,MasterData!R73,MasterData!R74,MasterData!R76,MasterData!R79,MasterData!#REF!,MasterData!#REF!,MasterData!#REF!,MasterData!#REF!,MasterData!R83,MasterData!R84,MasterData!R86,MasterData!R89,MasterData!R93,MasterData!R94,MasterData!R96,MasterData!R99,MasterData!R103,MasterData!R104,MasterData!R106,MasterData!R109)</f>
        <v>#REF!</v>
      </c>
      <c r="L2" t="e">
        <f>STDEV(MasterData!S3:S4,MasterData!S6,MasterData!S9,MasterData!S13:S14,MasterData!S16,MasterData!S19,MasterData!R23,MasterData!S24,MasterData!S26,MasterData!S29,MasterData!R33,MasterData!S34,MasterData!S36,MasterData!S39,MasterData!S43,MasterData!S44,MasterData!S46,MasterData!S49,MasterData!S53,MasterData!S54,MasterData!S56,MasterData!S59,MasterData!S63,MasterData!S64,MasterData!S66,MasterData!S69,MasterData!S73,MasterData!S74,MasterData!S76,MasterData!S79,MasterData!#REF!,MasterData!#REF!,MasterData!#REF!,MasterData!#REF!,MasterData!S83,MasterData!S84,MasterData!S86,MasterData!S89,MasterData!S93,MasterData!S94,MasterData!S96,MasterData!S99,MasterData!S103,MasterData!S104,MasterData!S106,MasterData!S109)</f>
        <v>#REF!</v>
      </c>
      <c r="M2" t="e">
        <f>STDEV(MasterData!T3:T4,MasterData!T6,MasterData!T9,MasterData!T13:T14,MasterData!T16,MasterData!T19,MasterData!S23,MasterData!T24,MasterData!T26,MasterData!T29,MasterData!S33,MasterData!T34,MasterData!T36,MasterData!T39,MasterData!T43,MasterData!T44,MasterData!T46,MasterData!T49,MasterData!T53,MasterData!T54,MasterData!T56,MasterData!T59,MasterData!T63,MasterData!T64,MasterData!T66,MasterData!T69,MasterData!T73,MasterData!T74,MasterData!T76,MasterData!T79,MasterData!#REF!,MasterData!#REF!,MasterData!#REF!,MasterData!#REF!,MasterData!T83,MasterData!T84,MasterData!T86,MasterData!T89,MasterData!T93,MasterData!T94,MasterData!T96,MasterData!T99,MasterData!T103,MasterData!T104,MasterData!T106,MasterData!T109)</f>
        <v>#REF!</v>
      </c>
      <c r="N2" t="e">
        <f>STDEV(MasterData!U3:U4,MasterData!U6,MasterData!U9,MasterData!U13:U14,MasterData!U16,MasterData!U19,MasterData!T23,MasterData!U24,MasterData!U26,MasterData!U29,MasterData!T33,MasterData!U34,MasterData!U36,MasterData!U39,MasterData!U43,MasterData!U44,MasterData!U46,MasterData!U49,MasterData!U53,MasterData!U54,MasterData!U56,MasterData!U59,MasterData!U63,MasterData!U64,MasterData!U66,MasterData!U69,MasterData!U73,MasterData!U74,MasterData!U76,MasterData!U79,MasterData!#REF!,MasterData!#REF!,MasterData!#REF!,MasterData!#REF!,MasterData!U83,MasterData!U84,MasterData!U86,MasterData!U89,MasterData!U93,MasterData!U94,MasterData!U96,MasterData!U99,MasterData!U103,MasterData!U104,MasterData!U106,MasterData!U109)</f>
        <v>#REF!</v>
      </c>
    </row>
    <row r="3" spans="1:14">
      <c r="A3" t="s">
        <v>45</v>
      </c>
      <c r="B3" t="e">
        <f>AVERAGE(MasterData!E2,MasterData!E5,MasterData!E7,MasterData!E8,MasterData!E12,MasterData!E15,MasterData!E17,MasterData!E18,MasterData!E22,MasterData!E25,MasterData!E27,MasterData!E28,MasterData!E32,MasterData!E35,MasterData!E37,MasterData!E38,MasterData!E42,MasterData!E45,MasterData!E47,MasterData!E48,MasterData!E52,MasterData!E55,MasterData!E57,MasterData!E58,MasterData!E62,MasterData!E65,MasterData!E67,MasterData!E68,MasterData!E72,MasterData!E75,MasterData!E77,MasterData!E78+MasterData!#REF!,MasterData!#REF!,MasterData!#REF!,MasterData!#REF!,MasterData!E82,MasterData!E85,MasterData!E87,MasterData!E88,MasterData!E92,MasterData!E95,MasterData!E97,MasterData!E98,MasterData!E102,MasterData!E105,MasterData!E107,MasterData!E108)</f>
        <v>#REF!</v>
      </c>
      <c r="C3" t="e">
        <f>AVERAGE(MasterData!F2,MasterData!F5,MasterData!F7,MasterData!F8,MasterData!F12,MasterData!F15,MasterData!F17,MasterData!F18,MasterData!F22,MasterData!F25,MasterData!F27,MasterData!F28,MasterData!F32,MasterData!F35,MasterData!F37,MasterData!F38,MasterData!F42,MasterData!F45,MasterData!F47,MasterData!F48,MasterData!F52,MasterData!F55,MasterData!F57,MasterData!F58,MasterData!F62,MasterData!F65,MasterData!F67,MasterData!F68,MasterData!F72,MasterData!F75,MasterData!F77,MasterData!F78+MasterData!#REF!,MasterData!#REF!,MasterData!#REF!,MasterData!#REF!,MasterData!F82,MasterData!F85,MasterData!F87,MasterData!F88,MasterData!F92,MasterData!F95,MasterData!F97,MasterData!F98,MasterData!F102,MasterData!F105,MasterData!F107,MasterData!F108)</f>
        <v>#REF!</v>
      </c>
      <c r="D3" t="e">
        <f>AVERAGE(MasterData!G2,MasterData!G5,MasterData!G7,MasterData!G8,MasterData!G12,MasterData!G15,MasterData!G17,MasterData!G18,MasterData!G22,MasterData!G25,MasterData!G27,MasterData!G28,MasterData!G32,MasterData!G35,MasterData!G37,MasterData!G38,MasterData!G42,MasterData!G45,MasterData!G47,MasterData!G48,MasterData!G52,MasterData!G55,MasterData!G57,MasterData!G58,MasterData!G62,MasterData!G65,MasterData!G67,MasterData!G68,MasterData!G72,MasterData!G75,MasterData!G77,MasterData!G78+MasterData!#REF!,MasterData!#REF!,MasterData!#REF!,MasterData!#REF!,MasterData!G82,MasterData!G85,MasterData!G87,MasterData!G88,MasterData!G92,MasterData!G95,MasterData!G97,MasterData!G98,MasterData!G102,MasterData!G105,MasterData!G107,MasterData!G108)</f>
        <v>#REF!</v>
      </c>
      <c r="E3" t="e">
        <f>AVERAGE(MasterData!H2,MasterData!H5,MasterData!H7,MasterData!H8,MasterData!H12,MasterData!H15,MasterData!H17,MasterData!H18,MasterData!H22,MasterData!H25,MasterData!H27,MasterData!H28,MasterData!H32,MasterData!H35,MasterData!H37,MasterData!H38,MasterData!H42,MasterData!H45,MasterData!H47,MasterData!H48,MasterData!H52,MasterData!H55,MasterData!H57,MasterData!H58,MasterData!H62,MasterData!H65,MasterData!H67,MasterData!H68,MasterData!H72,MasterData!H75,MasterData!H77,MasterData!H78+MasterData!#REF!,MasterData!#REF!,MasterData!#REF!,MasterData!#REF!,MasterData!H82,MasterData!H85,MasterData!H87,MasterData!H88,MasterData!H92,MasterData!H95,MasterData!H97,MasterData!H98,MasterData!H102,MasterData!H105,MasterData!H107,MasterData!H108)</f>
        <v>#REF!</v>
      </c>
      <c r="F3" t="e">
        <f>AVERAGE(MasterData!I2,MasterData!I5,MasterData!I7,MasterData!I8,MasterData!I12,MasterData!I15,MasterData!I17,MasterData!I18,MasterData!I22,MasterData!I25,MasterData!I27,MasterData!I28,MasterData!I32,MasterData!I35,MasterData!I37,MasterData!I38,MasterData!I42,MasterData!I45,MasterData!I47,MasterData!I48,MasterData!I52,MasterData!I55,MasterData!I57,MasterData!I58,MasterData!I62,MasterData!I65,MasterData!I67,MasterData!I68,MasterData!I72,MasterData!I75,MasterData!I77,MasterData!I78+MasterData!#REF!,MasterData!#REF!,MasterData!#REF!,MasterData!#REF!,MasterData!I82,MasterData!I85,MasterData!I87,MasterData!I88,MasterData!I92,MasterData!I95,MasterData!I97,MasterData!I98,MasterData!I102,MasterData!I105,MasterData!I107,MasterData!I108)</f>
        <v>#REF!</v>
      </c>
      <c r="G3" t="e">
        <f>AVERAGE(MasterData!K2,MasterData!K5,MasterData!K7,MasterData!K8,MasterData!K12,MasterData!K15,MasterData!K17,MasterData!K18,MasterData!K22,MasterData!K25,MasterData!K27,MasterData!K28,MasterData!K32,MasterData!K35,MasterData!K37,MasterData!K38,MasterData!K42,MasterData!K45,MasterData!K47,MasterData!K48,MasterData!K52,MasterData!K55,MasterData!K57,MasterData!K58,MasterData!K62,MasterData!K65,MasterData!K67,MasterData!K68,MasterData!K72,MasterData!K75,MasterData!K77,MasterData!K78+MasterData!#REF!,MasterData!#REF!,MasterData!#REF!,MasterData!#REF!,MasterData!K82,MasterData!K85,MasterData!K87,MasterData!K88,MasterData!K92,MasterData!K95,MasterData!K97,MasterData!K98,MasterData!K102,MasterData!K105,MasterData!K107,MasterData!K108)</f>
        <v>#REF!</v>
      </c>
      <c r="H3" t="e">
        <f>AVERAGE(MasterData!M2,MasterData!M5,MasterData!M7,MasterData!M8,MasterData!M12,MasterData!M15,MasterData!M17,MasterData!M18,MasterData!M22,MasterData!M25,MasterData!M27,MasterData!M28,MasterData!M32,MasterData!M35,MasterData!M37,MasterData!M38,MasterData!M42,MasterData!M45,MasterData!M47,MasterData!M48,MasterData!M52,MasterData!M55,MasterData!M57,MasterData!M58,MasterData!M62,MasterData!M65,MasterData!M67,MasterData!M68,MasterData!M72,MasterData!M75,MasterData!M77,MasterData!M78+MasterData!#REF!,MasterData!#REF!,MasterData!#REF!,MasterData!#REF!,MasterData!M82,MasterData!M85,MasterData!M87,MasterData!M88,MasterData!M92,MasterData!M95,MasterData!M97,MasterData!M98,MasterData!M102,MasterData!M105,MasterData!M107,MasterData!M108)</f>
        <v>#REF!</v>
      </c>
      <c r="I3" t="e">
        <f>AVERAGE(MasterData!O2,MasterData!O5,MasterData!O7,MasterData!O8,MasterData!O12,MasterData!O15,MasterData!O17,MasterData!O18,MasterData!O22,MasterData!O25,MasterData!O27,MasterData!O28,MasterData!O32,MasterData!O35,MasterData!O37,MasterData!O38,MasterData!O42,MasterData!O45,MasterData!O47,MasterData!O48,MasterData!O52,MasterData!O55,MasterData!O57,MasterData!O58,MasterData!O62,MasterData!O65,MasterData!O67,MasterData!O68,MasterData!O72,MasterData!O75,MasterData!O77,MasterData!O78+MasterData!#REF!,MasterData!#REF!,MasterData!#REF!,MasterData!#REF!,MasterData!O82,MasterData!O85,MasterData!O87,MasterData!O88,MasterData!O92,MasterData!O95,MasterData!O97,MasterData!O98,MasterData!O102,MasterData!O105,MasterData!O107,MasterData!O108)</f>
        <v>#REF!</v>
      </c>
      <c r="J3" t="e">
        <f>AVERAGE(MasterData!Q2,MasterData!Q5,MasterData!Q7,MasterData!Q8,MasterData!Q12,MasterData!Q15,MasterData!Q17,MasterData!Q18,MasterData!Q22,MasterData!Q25,MasterData!Q27,MasterData!Q28,MasterData!Q32,MasterData!Q35,MasterData!Q37,MasterData!Q38,MasterData!Q42,MasterData!Q45,MasterData!Q47,MasterData!Q48,MasterData!Q52,MasterData!Q55,MasterData!Q57,MasterData!Q58,MasterData!Q62,MasterData!Q65,MasterData!Q67,MasterData!Q68,MasterData!Q72,MasterData!Q75,MasterData!Q77,MasterData!Q78+MasterData!#REF!,MasterData!#REF!,MasterData!#REF!,MasterData!#REF!,MasterData!Q82,MasterData!Q85,MasterData!Q87,MasterData!Q88,MasterData!Q92,MasterData!Q95,MasterData!Q97,MasterData!Q98,MasterData!Q102,MasterData!Q105,MasterData!Q107,MasterData!Q108)</f>
        <v>#REF!</v>
      </c>
      <c r="K3" t="e">
        <f>AVERAGE(MasterData!R2,MasterData!R5,MasterData!R7,MasterData!R8,MasterData!R12,MasterData!R15,MasterData!R17,MasterData!R18,MasterData!R22,MasterData!R25,MasterData!R27,MasterData!R28,MasterData!R32,MasterData!R35,MasterData!R37,MasterData!R38,MasterData!R42,MasterData!R45,MasterData!R47,MasterData!R48,MasterData!R52,MasterData!R55,MasterData!R57,MasterData!R58,MasterData!R62,MasterData!R65,MasterData!R67,MasterData!R68,MasterData!R72,MasterData!R75,MasterData!R77,MasterData!R78+MasterData!#REF!,MasterData!#REF!,MasterData!#REF!,MasterData!#REF!,MasterData!R82,MasterData!R85,MasterData!R87,MasterData!R88,MasterData!R92,MasterData!R95,MasterData!R97,MasterData!R98,MasterData!R102,MasterData!R105,MasterData!R107,MasterData!R108)</f>
        <v>#REF!</v>
      </c>
      <c r="L3" t="e">
        <f>AVERAGE(MasterData!S2,MasterData!S5,MasterData!S7,MasterData!S8,MasterData!S12,MasterData!S15,MasterData!S17,MasterData!S18,MasterData!S22,MasterData!S25,MasterData!S27,MasterData!S28,MasterData!S32,MasterData!S35,MasterData!S37,MasterData!S38,MasterData!S42,MasterData!S45,MasterData!S47,MasterData!S48,MasterData!S52,MasterData!S55,MasterData!S57,MasterData!S58,MasterData!S62,MasterData!S65,MasterData!S67,MasterData!S68,MasterData!S72,MasterData!S75,MasterData!S77,MasterData!S78+MasterData!#REF!,MasterData!#REF!,MasterData!#REF!,MasterData!#REF!,MasterData!S82,MasterData!S85,MasterData!S87,MasterData!S88,MasterData!S92,MasterData!S95,MasterData!S97,MasterData!S98,MasterData!S102,MasterData!S105,MasterData!S107,MasterData!S108)</f>
        <v>#REF!</v>
      </c>
      <c r="M3" t="e">
        <f>AVERAGE(MasterData!T2,MasterData!T5,MasterData!T7,MasterData!T8,MasterData!T12,MasterData!T15,MasterData!T17,MasterData!T18,MasterData!T22,MasterData!T25,MasterData!T27,MasterData!T28,MasterData!T32,MasterData!T35,MasterData!T37,MasterData!T38,MasterData!T42,MasterData!T45,MasterData!T47,MasterData!T48,MasterData!T52,MasterData!T55,MasterData!T57,MasterData!T58,MasterData!T62,MasterData!T65,MasterData!T67,MasterData!T68,MasterData!T72,MasterData!T75,MasterData!T77,MasterData!T78+MasterData!#REF!,MasterData!#REF!,MasterData!#REF!,MasterData!#REF!,MasterData!T82,MasterData!T85,MasterData!T87,MasterData!T88,MasterData!T92,MasterData!T95,MasterData!T97,MasterData!T98,MasterData!T102,MasterData!T105,MasterData!T107,MasterData!T108)</f>
        <v>#REF!</v>
      </c>
      <c r="N3" t="e">
        <f>AVERAGE(MasterData!U2,MasterData!U5,MasterData!U7,MasterData!U8,MasterData!U12,MasterData!U15,MasterData!U17,MasterData!U18,MasterData!U22,MasterData!U25,MasterData!U27,MasterData!U28,MasterData!U32,MasterData!U35,MasterData!U37,MasterData!U38,MasterData!U42,MasterData!U45,MasterData!U47,MasterData!U48,MasterData!U52,MasterData!U55,MasterData!U57,MasterData!U58,MasterData!U62,MasterData!U65,MasterData!U67,MasterData!U68,MasterData!U72,MasterData!U75,MasterData!U77,MasterData!U78+MasterData!#REF!,MasterData!#REF!,MasterData!#REF!,MasterData!#REF!,MasterData!U82,MasterData!U85,MasterData!U87,MasterData!U88,MasterData!U92,MasterData!U95,MasterData!U97,MasterData!U98,MasterData!U102,MasterData!U105,MasterData!U107,MasterData!U108)</f>
        <v>#REF!</v>
      </c>
    </row>
    <row r="4" spans="1:14">
      <c r="A4" t="s">
        <v>46</v>
      </c>
      <c r="B4" t="e">
        <f>STDEV(MasterData!E2,MasterData!E5,MasterData!E7,MasterData!E8,MasterData!E12,MasterData!E15,MasterData!E17,MasterData!E18,MasterData!E22,MasterData!E25,MasterData!E27,MasterData!E28,MasterData!E32,MasterData!E35,MasterData!E37,MasterData!E38,MasterData!E42,MasterData!E45,MasterData!E47,MasterData!E48,MasterData!E52,MasterData!E55,MasterData!E57,MasterData!E58,MasterData!E62,MasterData!E65,MasterData!E67,MasterData!E68,MasterData!E72,MasterData!E75,MasterData!E77,MasterData!E78+MasterData!#REF!,MasterData!#REF!,MasterData!#REF!,MasterData!#REF!,MasterData!E82,MasterData!E85,MasterData!E87,MasterData!E88,MasterData!E92,MasterData!E95,MasterData!E97,MasterData!E98,MasterData!E102,MasterData!E105,MasterData!E107,MasterData!E108)</f>
        <v>#REF!</v>
      </c>
      <c r="C4" t="e">
        <f>STDEV(MasterData!F2,MasterData!F5,MasterData!F7,MasterData!F8,MasterData!F12,MasterData!F15,MasterData!F17,MasterData!F18,MasterData!F22,MasterData!F25,MasterData!F27,MasterData!F28,MasterData!F32,MasterData!F35,MasterData!F37,MasterData!F38,MasterData!F42,MasterData!F45,MasterData!F47,MasterData!F48,MasterData!F52,MasterData!F55,MasterData!F57,MasterData!F58,MasterData!F62,MasterData!F65,MasterData!F67,MasterData!F68,MasterData!F72,MasterData!F75,MasterData!F77,MasterData!F78+MasterData!#REF!,MasterData!#REF!,MasterData!#REF!,MasterData!#REF!,MasterData!F82,MasterData!F85,MasterData!F87,MasterData!F88,MasterData!F92,MasterData!F95,MasterData!F97,MasterData!F98,MasterData!F102,MasterData!F105,MasterData!F107,MasterData!F108)</f>
        <v>#REF!</v>
      </c>
      <c r="D4" t="e">
        <f>STDEV(MasterData!G2,MasterData!G5,MasterData!G7,MasterData!G8,MasterData!G12,MasterData!G15,MasterData!G17,MasterData!G18,MasterData!G22,MasterData!G25,MasterData!G27,MasterData!G28,MasterData!G32,MasterData!G35,MasterData!G37,MasterData!G38,MasterData!G42,MasterData!G45,MasterData!G47,MasterData!G48,MasterData!G52,MasterData!G55,MasterData!G57,MasterData!G58,MasterData!G62,MasterData!G65,MasterData!G67,MasterData!G68,MasterData!G72,MasterData!G75,MasterData!G77,MasterData!G78+MasterData!#REF!,MasterData!#REF!,MasterData!#REF!,MasterData!#REF!,MasterData!G82,MasterData!G85,MasterData!G87,MasterData!G88,MasterData!G92,MasterData!G95,MasterData!G97,MasterData!G98,MasterData!G102,MasterData!G105,MasterData!G107,MasterData!G108)</f>
        <v>#REF!</v>
      </c>
      <c r="E4" t="e">
        <f>STDEV(MasterData!H2,MasterData!H5,MasterData!H7,MasterData!H8,MasterData!H12,MasterData!H15,MasterData!H17,MasterData!H18,MasterData!H22,MasterData!H25,MasterData!H27,MasterData!H28,MasterData!H32,MasterData!H35,MasterData!H37,MasterData!H38,MasterData!H42,MasterData!H45,MasterData!H47,MasterData!H48,MasterData!H52,MasterData!H55,MasterData!H57,MasterData!H58,MasterData!H62,MasterData!H65,MasterData!H67,MasterData!H68,MasterData!H72,MasterData!H75,MasterData!H77,MasterData!H78+MasterData!#REF!,MasterData!#REF!,MasterData!#REF!,MasterData!#REF!,MasterData!H82,MasterData!H85,MasterData!H87,MasterData!H88,MasterData!H92,MasterData!H95,MasterData!H97,MasterData!H98,MasterData!H102,MasterData!H105,MasterData!H107,MasterData!H108)</f>
        <v>#REF!</v>
      </c>
      <c r="F4" t="e">
        <f>STDEV(MasterData!I2,MasterData!I5,MasterData!I7,MasterData!I8,MasterData!I12,MasterData!I15,MasterData!I17,MasterData!I18,MasterData!I22,MasterData!I25,MasterData!I27,MasterData!I28,MasterData!I32,MasterData!I35,MasterData!I37,MasterData!I38,MasterData!I42,MasterData!I45,MasterData!I47,MasterData!I48,MasterData!I52,MasterData!I55,MasterData!I57,MasterData!I58,MasterData!I62,MasterData!I65,MasterData!I67,MasterData!I68,MasterData!I72,MasterData!I75,MasterData!I77,MasterData!I78+MasterData!#REF!,MasterData!#REF!,MasterData!#REF!,MasterData!#REF!,MasterData!I82,MasterData!I85,MasterData!I87,MasterData!I88,MasterData!I92,MasterData!I95,MasterData!I97,MasterData!I98,MasterData!I102,MasterData!I105,MasterData!I107,MasterData!I108)</f>
        <v>#REF!</v>
      </c>
      <c r="G4" t="e">
        <f>STDEV(MasterData!K2,MasterData!K5,MasterData!K7,MasterData!K8,MasterData!K12,MasterData!K15,MasterData!K17,MasterData!K18,MasterData!K22,MasterData!K25,MasterData!K27,MasterData!K28,MasterData!K32,MasterData!K35,MasterData!K37,MasterData!K38,MasterData!K42,MasterData!K45,MasterData!K47,MasterData!K48,MasterData!K52,MasterData!K55,MasterData!K57,MasterData!K58,MasterData!K62,MasterData!K65,MasterData!K67,MasterData!K68,MasterData!K72,MasterData!K75,MasterData!K77,MasterData!K78+MasterData!#REF!,MasterData!#REF!,MasterData!#REF!,MasterData!#REF!,MasterData!K82,MasterData!K85,MasterData!K87,MasterData!K88,MasterData!K92,MasterData!K95,MasterData!K97,MasterData!K98,MasterData!K102,MasterData!K105,MasterData!K107,MasterData!K108)</f>
        <v>#REF!</v>
      </c>
      <c r="H4" t="e">
        <f>STDEV(MasterData!M2,MasterData!M5,MasterData!M7,MasterData!M8,MasterData!M12,MasterData!M15,MasterData!M17,MasterData!M18,MasterData!M22,MasterData!M25,MasterData!M27,MasterData!M28,MasterData!M32,MasterData!M35,MasterData!M37,MasterData!M38,MasterData!M42,MasterData!M45,MasterData!M47,MasterData!M48,MasterData!M52,MasterData!M55,MasterData!M57,MasterData!M58,MasterData!M62,MasterData!M65,MasterData!M67,MasterData!M68,MasterData!M72,MasterData!M75,MasterData!M77,MasterData!M78+MasterData!#REF!,MasterData!#REF!,MasterData!#REF!,MasterData!#REF!,MasterData!M82,MasterData!M85,MasterData!M87,MasterData!M88,MasterData!M92,MasterData!M95,MasterData!M97,MasterData!M98,MasterData!M102,MasterData!M105,MasterData!M107,MasterData!M108)</f>
        <v>#REF!</v>
      </c>
      <c r="I4" t="e">
        <f>STDEV(MasterData!O2,MasterData!O5,MasterData!O7,MasterData!O8,MasterData!O12,MasterData!O15,MasterData!O17,MasterData!O18,MasterData!O22,MasterData!O25,MasterData!O27,MasterData!O28,MasterData!O32,MasterData!O35,MasterData!O37,MasterData!O38,MasterData!O42,MasterData!O45,MasterData!O47,MasterData!O48,MasterData!O52,MasterData!O55,MasterData!O57,MasterData!O58,MasterData!O62,MasterData!O65,MasterData!O67,MasterData!O68,MasterData!O72,MasterData!O75,MasterData!O77,MasterData!O78+MasterData!#REF!,MasterData!#REF!,MasterData!#REF!,MasterData!#REF!,MasterData!O82,MasterData!O85,MasterData!O87,MasterData!O88,MasterData!O92,MasterData!O95,MasterData!O97,MasterData!O98,MasterData!O102,MasterData!O105,MasterData!O107,MasterData!O108)</f>
        <v>#REF!</v>
      </c>
      <c r="J4" t="e">
        <f>STDEV(MasterData!Q2,MasterData!Q5,MasterData!Q7,MasterData!Q8,MasterData!Q12,MasterData!Q15,MasterData!Q17,MasterData!Q18,MasterData!Q22,MasterData!Q25,MasterData!Q27,MasterData!Q28,MasterData!Q32,MasterData!Q35,MasterData!Q37,MasterData!Q38,MasterData!Q42,MasterData!Q45,MasterData!Q47,MasterData!Q48,MasterData!Q52,MasterData!Q55,MasterData!Q57,MasterData!Q58,MasterData!Q62,MasterData!Q65,MasterData!Q67,MasterData!Q68,MasterData!Q72,MasterData!Q75,MasterData!Q77,MasterData!Q78+MasterData!#REF!,MasterData!#REF!,MasterData!#REF!,MasterData!#REF!,MasterData!Q82,MasterData!Q85,MasterData!Q87,MasterData!Q88,MasterData!Q92,MasterData!Q95,MasterData!Q97,MasterData!Q98,MasterData!Q102,MasterData!Q105,MasterData!Q107,MasterData!Q108)</f>
        <v>#REF!</v>
      </c>
      <c r="K4" t="e">
        <f>STDEV(MasterData!R2,MasterData!R5,MasterData!R7,MasterData!R8,MasterData!R12,MasterData!R15,MasterData!R17,MasterData!R18,MasterData!R22,MasterData!R25,MasterData!R27,MasterData!R28,MasterData!R32,MasterData!R35,MasterData!R37,MasterData!R38,MasterData!R42,MasterData!R45,MasterData!R47,MasterData!R48,MasterData!R52,MasterData!R55,MasterData!R57,MasterData!R58,MasterData!R62,MasterData!R65,MasterData!R67,MasterData!R68,MasterData!R72,MasterData!R75,MasterData!R77,MasterData!R78+MasterData!#REF!,MasterData!#REF!,MasterData!#REF!,MasterData!#REF!,MasterData!R82,MasterData!R85,MasterData!R87,MasterData!R88,MasterData!R92,MasterData!R95,MasterData!R97,MasterData!R98,MasterData!R102,MasterData!R105,MasterData!R107,MasterData!R108)</f>
        <v>#REF!</v>
      </c>
      <c r="L4" t="e">
        <f>STDEV(MasterData!S2,MasterData!S5,MasterData!S7,MasterData!S8,MasterData!S12,MasterData!S15,MasterData!S17,MasterData!S18,MasterData!S22,MasterData!S25,MasterData!S27,MasterData!S28,MasterData!S32,MasterData!S35,MasterData!S37,MasterData!S38,MasterData!S42,MasterData!S45,MasterData!S47,MasterData!S48,MasterData!S52,MasterData!S55,MasterData!S57,MasterData!S58,MasterData!S62,MasterData!S65,MasterData!S67,MasterData!S68,MasterData!S72,MasterData!S75,MasterData!S77,MasterData!S78+MasterData!#REF!,MasterData!#REF!,MasterData!#REF!,MasterData!#REF!,MasterData!S82,MasterData!S85,MasterData!S87,MasterData!S88,MasterData!S92,MasterData!S95,MasterData!S97,MasterData!S98,MasterData!S102,MasterData!S105,MasterData!S107,MasterData!S108)</f>
        <v>#REF!</v>
      </c>
      <c r="M4" t="e">
        <f>STDEV(MasterData!T2,MasterData!T5,MasterData!T7,MasterData!T8,MasterData!T12,MasterData!T15,MasterData!T17,MasterData!T18,MasterData!T22,MasterData!T25,MasterData!T27,MasterData!T28,MasterData!T32,MasterData!T35,MasterData!T37,MasterData!T38,MasterData!T42,MasterData!T45,MasterData!T47,MasterData!T48,MasterData!T52,MasterData!T55,MasterData!T57,MasterData!T58,MasterData!T62,MasterData!T65,MasterData!T67,MasterData!T68,MasterData!T72,MasterData!T75,MasterData!T77,MasterData!T78+MasterData!#REF!,MasterData!#REF!,MasterData!#REF!,MasterData!#REF!,MasterData!T82,MasterData!T85,MasterData!T87,MasterData!T88,MasterData!T92,MasterData!T95,MasterData!T97,MasterData!T98,MasterData!T102,MasterData!T105,MasterData!T107,MasterData!T108)</f>
        <v>#REF!</v>
      </c>
      <c r="N4" t="e">
        <f>STDEV(MasterData!U2,MasterData!U5,MasterData!U7,MasterData!U8,MasterData!U12,MasterData!U15,MasterData!U17,MasterData!U18,MasterData!U22,MasterData!U25,MasterData!U27,MasterData!U28,MasterData!U32,MasterData!U35,MasterData!U37,MasterData!U38,MasterData!U42,MasterData!U45,MasterData!U47,MasterData!U48,MasterData!U52,MasterData!U55,MasterData!U57,MasterData!U58,MasterData!U62,MasterData!U65,MasterData!U67,MasterData!U68,MasterData!U72,MasterData!U75,MasterData!U77,MasterData!U78+MasterData!#REF!,MasterData!#REF!,MasterData!#REF!,MasterData!#REF!,MasterData!U82,MasterData!U85,MasterData!U87,MasterData!U88,MasterData!U92,MasterData!U95,MasterData!U97,MasterData!U98,MasterData!U102,MasterData!U105,MasterData!U107,MasterData!U108)</f>
        <v>#REF!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F13" sqref="F13"/>
    </sheetView>
  </sheetViews>
  <sheetFormatPr baseColWidth="10" defaultRowHeight="15" x14ac:dyDescent="0"/>
  <sheetData>
    <row r="1" spans="1:16">
      <c r="A1" t="s">
        <v>1</v>
      </c>
      <c r="B1" t="s">
        <v>49</v>
      </c>
      <c r="C1" t="s">
        <v>50</v>
      </c>
      <c r="D1" t="s">
        <v>36</v>
      </c>
      <c r="E1" t="s">
        <v>37</v>
      </c>
      <c r="F1" t="s">
        <v>38</v>
      </c>
      <c r="G1" t="s">
        <v>22</v>
      </c>
      <c r="H1" t="s">
        <v>39</v>
      </c>
      <c r="I1" t="s">
        <v>23</v>
      </c>
      <c r="J1" t="s">
        <v>24</v>
      </c>
      <c r="K1" t="s">
        <v>25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</row>
    <row r="2" spans="1:16">
      <c r="A2">
        <v>1</v>
      </c>
      <c r="B2" t="s">
        <v>34</v>
      </c>
      <c r="C2" t="s">
        <v>51</v>
      </c>
      <c r="D2" s="10" t="e">
        <f>AVERAGE(MasterData!E2,MasterData!E12,MasterData!E22,MasterData!E32,MasterData!E42,MasterData!E52,MasterData!E62,MasterData!E72,MasterData!#REF!,MasterData!E82,MasterData!E92,MasterData!E102)</f>
        <v>#REF!</v>
      </c>
      <c r="E2" s="10" t="e">
        <f>AVERAGE(MasterData!F2,MasterData!F12,MasterData!F22,MasterData!F32,MasterData!F42,MasterData!F52,MasterData!F62,MasterData!F72,MasterData!#REF!,MasterData!F82,MasterData!F92,MasterData!F102)</f>
        <v>#REF!</v>
      </c>
      <c r="F2" s="10" t="e">
        <f>AVERAGE(MasterData!G2,MasterData!G12,MasterData!G22,MasterData!G32,MasterData!G42,MasterData!G52,MasterData!G62,MasterData!G72,MasterData!#REF!,MasterData!G82,MasterData!G92,MasterData!G102)</f>
        <v>#REF!</v>
      </c>
      <c r="G2" s="10" t="e">
        <f>AVERAGE(MasterData!H2,MasterData!H12,MasterData!H22,MasterData!H32,MasterData!H42,MasterData!H52,MasterData!H62,MasterData!H72,MasterData!#REF!,MasterData!H82,MasterData!H92,MasterData!H102)</f>
        <v>#REF!</v>
      </c>
      <c r="H2" s="10" t="e">
        <f>AVERAGE(MasterData!I2,MasterData!I12,MasterData!I22,MasterData!I32,MasterData!I42,MasterData!I52,MasterData!I62,MasterData!I72,MasterData!#REF!,MasterData!I82,MasterData!I92,MasterData!I102)</f>
        <v>#REF!</v>
      </c>
      <c r="I2" s="10" t="e">
        <f>AVERAGE(MasterData!K2,MasterData!K12,MasterData!K22,MasterData!K32,MasterData!K42,MasterData!K52,MasterData!K62,MasterData!K72,MasterData!#REF!,MasterData!K82,MasterData!K92,MasterData!K102)</f>
        <v>#REF!</v>
      </c>
      <c r="J2" s="10" t="e">
        <f>AVERAGE(MasterData!M2,MasterData!M12,MasterData!M22,MasterData!M32,MasterData!M42,MasterData!M52,MasterData!M62,MasterData!M72,MasterData!#REF!,MasterData!M82,MasterData!M92,MasterData!M102)</f>
        <v>#REF!</v>
      </c>
      <c r="K2" s="10" t="e">
        <f>AVERAGE(MasterData!O2,MasterData!O12,MasterData!O22,MasterData!O32,MasterData!O42,MasterData!O52,MasterData!O62,MasterData!O72,MasterData!#REF!,MasterData!O82,MasterData!O92,MasterData!O102)</f>
        <v>#REF!</v>
      </c>
      <c r="L2" s="10" t="e">
        <f>AVERAGE(MasterData!Q2,MasterData!Q12,MasterData!Q22,MasterData!Q32,MasterData!Q42,MasterData!Q52,MasterData!Q62,MasterData!Q72,MasterData!#REF!,MasterData!Q82,MasterData!Q92,MasterData!Q102)</f>
        <v>#REF!</v>
      </c>
      <c r="M2" s="10" t="e">
        <f>AVERAGE(MasterData!R2,MasterData!R12,MasterData!R22,MasterData!R32,MasterData!R42,MasterData!R52,MasterData!R62,MasterData!R72,MasterData!#REF!,MasterData!R82,MasterData!R92,MasterData!R102)</f>
        <v>#REF!</v>
      </c>
      <c r="N2" s="10" t="e">
        <f>AVERAGE(MasterData!S2,MasterData!S12,MasterData!S22,MasterData!S32,MasterData!S42,MasterData!S52,MasterData!S62,MasterData!S72,MasterData!#REF!,MasterData!S82,MasterData!S92,MasterData!S102)</f>
        <v>#REF!</v>
      </c>
      <c r="O2" s="10" t="e">
        <f>AVERAGE(MasterData!T2,MasterData!T12,MasterData!T22,MasterData!T32,MasterData!T42,MasterData!T52,MasterData!T62,MasterData!T72,MasterData!#REF!,MasterData!T82,MasterData!T92,MasterData!T102)</f>
        <v>#REF!</v>
      </c>
      <c r="P2" s="10" t="e">
        <f>AVERAGE(MasterData!U2,MasterData!U12,MasterData!U22,MasterData!U32,MasterData!U42,MasterData!U52,MasterData!U62,MasterData!U72,MasterData!#REF!,MasterData!U82,MasterData!U92,MasterData!U102)</f>
        <v>#REF!</v>
      </c>
    </row>
    <row r="3" spans="1:16">
      <c r="A3">
        <v>1</v>
      </c>
      <c r="B3" t="s">
        <v>34</v>
      </c>
      <c r="C3" t="s">
        <v>42</v>
      </c>
      <c r="D3" s="10" t="e">
        <f>STDEV(MasterData!E2,MasterData!E12,MasterData!E22,MasterData!E32,MasterData!E42,MasterData!E52,MasterData!E62,MasterData!E72,MasterData!#REF!,MasterData!E82,MasterData!E92,MasterData!E102)</f>
        <v>#REF!</v>
      </c>
      <c r="E3" s="10" t="e">
        <f>STDEV(MasterData!F2,MasterData!F12,MasterData!F22,MasterData!F32,MasterData!F42,MasterData!F52,MasterData!F62,MasterData!F72,MasterData!#REF!,MasterData!F82,MasterData!F92,MasterData!F102)</f>
        <v>#REF!</v>
      </c>
      <c r="F3" s="10" t="e">
        <f>STDEV(MasterData!G2,MasterData!G12,MasterData!G22,MasterData!G32,MasterData!G42,MasterData!G52,MasterData!G62,MasterData!G72,MasterData!#REF!,MasterData!G82,MasterData!G92,MasterData!G102)</f>
        <v>#REF!</v>
      </c>
      <c r="G3" s="10" t="e">
        <f>STDEV(MasterData!H2,MasterData!H12,MasterData!H22,MasterData!H32,MasterData!H42,MasterData!H52,MasterData!H62,MasterData!H72,MasterData!#REF!,MasterData!H82,MasterData!H92,MasterData!H102)</f>
        <v>#REF!</v>
      </c>
      <c r="H3" s="10" t="e">
        <f>STDEV(MasterData!I2,MasterData!I12,MasterData!I22,MasterData!I32,MasterData!I42,MasterData!I52,MasterData!I62,MasterData!I72,MasterData!#REF!,MasterData!I82,MasterData!I92,MasterData!I102)</f>
        <v>#REF!</v>
      </c>
      <c r="I3" s="10" t="e">
        <f>STDEV(MasterData!K2,MasterData!K12,MasterData!K22,MasterData!K32,MasterData!K42,MasterData!K52,MasterData!K62,MasterData!K72,MasterData!#REF!,MasterData!K82,MasterData!K92,MasterData!K102)</f>
        <v>#REF!</v>
      </c>
      <c r="J3" s="10" t="e">
        <f>STDEV(MasterData!M2,MasterData!M12,MasterData!M22,MasterData!M32,MasterData!M42,MasterData!M52,MasterData!M62,MasterData!M72,MasterData!#REF!,MasterData!M82,MasterData!M92,MasterData!M102)</f>
        <v>#REF!</v>
      </c>
      <c r="K3" s="10" t="e">
        <f>STDEV(MasterData!O2,MasterData!O12,MasterData!O22,MasterData!O32,MasterData!O42,MasterData!O52,MasterData!O62,MasterData!O72,MasterData!#REF!,MasterData!O82,MasterData!O92,MasterData!O102)</f>
        <v>#REF!</v>
      </c>
      <c r="L3" s="10" t="e">
        <f>STDEV(MasterData!Q2,MasterData!Q12,MasterData!Q22,MasterData!Q32,MasterData!Q42,MasterData!Q52,MasterData!Q62,MasterData!Q72,MasterData!#REF!,MasterData!Q82,MasterData!Q92,MasterData!Q102)</f>
        <v>#REF!</v>
      </c>
      <c r="M3" s="10" t="e">
        <f>STDEV(MasterData!R2,MasterData!R12,MasterData!R22,MasterData!R32,MasterData!R42,MasterData!R52,MasterData!R62,MasterData!R72,MasterData!#REF!,MasterData!R82,MasterData!R92,MasterData!R102)</f>
        <v>#REF!</v>
      </c>
      <c r="N3" s="10" t="e">
        <f>STDEV(MasterData!S2,MasterData!S12,MasterData!S22,MasterData!S32,MasterData!S42,MasterData!S52,MasterData!S62,MasterData!S72,MasterData!#REF!,MasterData!S82,MasterData!S92,MasterData!S102)</f>
        <v>#REF!</v>
      </c>
      <c r="O3" s="10" t="e">
        <f>STDEV(MasterData!T2,MasterData!T12,MasterData!T22,MasterData!T32,MasterData!T42,MasterData!T52,MasterData!T62,MasterData!T72,MasterData!#REF!,MasterData!T82,MasterData!T92,MasterData!T102)</f>
        <v>#REF!</v>
      </c>
      <c r="P3" s="10" t="e">
        <f>STDEV(MasterData!U2,MasterData!U12,MasterData!U22,MasterData!U32,MasterData!U42,MasterData!U52,MasterData!U62,MasterData!U72,MasterData!#REF!,MasterData!U82,MasterData!U92,MasterData!U102)</f>
        <v>#REF!</v>
      </c>
    </row>
    <row r="4" spans="1:16">
      <c r="A4">
        <v>2</v>
      </c>
      <c r="B4" t="s">
        <v>35</v>
      </c>
      <c r="C4" t="s">
        <v>51</v>
      </c>
      <c r="D4" s="10" t="e">
        <f>AVERAGE(MasterData!E3,MasterData!E13,MasterData!E23,MasterData!E33,MasterData!E43,MasterData!E53,MasterData!E63,MasterData!E73,MasterData!#REF!,MasterData!E83,MasterData!E93,MasterData!E103)</f>
        <v>#REF!</v>
      </c>
      <c r="E4" s="10" t="e">
        <f>AVERAGE(MasterData!F3,MasterData!F13,MasterData!F23,MasterData!F33,MasterData!F43,MasterData!F53,MasterData!F63,MasterData!F73,MasterData!#REF!,MasterData!F83,MasterData!F93,MasterData!F103)</f>
        <v>#REF!</v>
      </c>
      <c r="F4" s="10" t="e">
        <f>AVERAGE(MasterData!G3,MasterData!G13,MasterData!G23,MasterData!G33,MasterData!G43,MasterData!G53,MasterData!G63,MasterData!G73,MasterData!#REF!,MasterData!G83,MasterData!G93,MasterData!G103)</f>
        <v>#REF!</v>
      </c>
      <c r="G4" s="10" t="e">
        <f>AVERAGE(MasterData!H3,MasterData!H13,MasterData!H23,MasterData!H33,MasterData!H43,MasterData!H53,MasterData!H63,MasterData!H73,MasterData!#REF!,MasterData!H83,MasterData!H93,MasterData!H103)</f>
        <v>#REF!</v>
      </c>
      <c r="H4" s="10" t="e">
        <f>AVERAGE(MasterData!I3,MasterData!I13,MasterData!I23,MasterData!I33,MasterData!I43,MasterData!I53,MasterData!I63,MasterData!I73,MasterData!#REF!,MasterData!I83,MasterData!I93,MasterData!I103)</f>
        <v>#REF!</v>
      </c>
      <c r="I4" s="10" t="e">
        <f>AVERAGE(MasterData!K3,MasterData!K13,MasterData!K23,MasterData!K33,MasterData!K43,MasterData!K53,MasterData!K63,MasterData!K73,MasterData!#REF!,MasterData!K83,MasterData!K93,MasterData!K103)</f>
        <v>#REF!</v>
      </c>
      <c r="J4" s="10" t="e">
        <f>AVERAGE(MasterData!M3,MasterData!M13,MasterData!M23,MasterData!M33,MasterData!M43,MasterData!M53,MasterData!M63,MasterData!M73,MasterData!#REF!,MasterData!M83,MasterData!M93,MasterData!M103)</f>
        <v>#REF!</v>
      </c>
      <c r="K4" s="10" t="e">
        <f>AVERAGE(MasterData!O3,MasterData!O13,MasterData!O23,MasterData!O33,MasterData!O43,MasterData!O53,MasterData!O63,MasterData!O73,MasterData!#REF!,MasterData!O83,MasterData!O93,MasterData!O103)</f>
        <v>#REF!</v>
      </c>
      <c r="L4" s="10" t="e">
        <f>AVERAGE(MasterData!Q3,MasterData!#REF!,MasterData!#REF!,MasterData!#REF!,MasterData!Q43,MasterData!Q53,MasterData!Q63,MasterData!Q73,MasterData!#REF!,MasterData!Q83,MasterData!Q93,MasterData!Q103)</f>
        <v>#REF!</v>
      </c>
      <c r="M4" s="10" t="e">
        <f>AVERAGE(MasterData!R3,MasterData!Q13,MasterData!Q23,MasterData!Q33,MasterData!R43,MasterData!R53,MasterData!R63,MasterData!R73,MasterData!#REF!,MasterData!R83,MasterData!R93,MasterData!R103)</f>
        <v>#REF!</v>
      </c>
      <c r="N4" s="10" t="e">
        <f>AVERAGE(MasterData!S3,MasterData!R13,MasterData!R23,MasterData!R33,MasterData!S43,MasterData!S53,MasterData!S63,MasterData!S73,MasterData!#REF!,MasterData!S83,MasterData!S93,MasterData!S103)</f>
        <v>#REF!</v>
      </c>
      <c r="O4" s="10" t="e">
        <f>AVERAGE(MasterData!T3,MasterData!S13,MasterData!S23,MasterData!S33,MasterData!T43,MasterData!T53,MasterData!T63,MasterData!T73,MasterData!#REF!,MasterData!T83,MasterData!T93,MasterData!T103)</f>
        <v>#REF!</v>
      </c>
      <c r="P4" s="10" t="e">
        <f>AVERAGE(MasterData!U3,MasterData!T13,MasterData!T23,MasterData!T33,MasterData!U43,MasterData!U53,MasterData!U63,MasterData!U73,MasterData!#REF!,MasterData!U83,MasterData!U93,MasterData!U103)</f>
        <v>#REF!</v>
      </c>
    </row>
    <row r="5" spans="1:16">
      <c r="A5">
        <v>2</v>
      </c>
      <c r="B5" t="s">
        <v>35</v>
      </c>
      <c r="C5" t="s">
        <v>42</v>
      </c>
      <c r="D5" s="10" t="e">
        <f>STDEV(MasterData!E3,MasterData!E13,MasterData!E23,MasterData!E33,MasterData!E43,MasterData!E53,MasterData!E63,MasterData!E73,MasterData!#REF!,MasterData!E83,MasterData!E93,MasterData!E103)</f>
        <v>#REF!</v>
      </c>
      <c r="E5" s="10" t="e">
        <f>STDEV(MasterData!F3,MasterData!F13,MasterData!F23,MasterData!F33,MasterData!F43,MasterData!F53,MasterData!F63,MasterData!F73,MasterData!#REF!,MasterData!F83,MasterData!F93,MasterData!F103)</f>
        <v>#REF!</v>
      </c>
      <c r="F5" s="10" t="e">
        <f>STDEV(MasterData!G3,MasterData!G13,MasterData!G23,MasterData!G33,MasterData!G43,MasterData!G53,MasterData!G63,MasterData!G73,MasterData!#REF!,MasterData!G83,MasterData!G93,MasterData!G103)</f>
        <v>#REF!</v>
      </c>
      <c r="G5" s="10" t="e">
        <f>STDEV(MasterData!H3,MasterData!H13,MasterData!H23,MasterData!H33,MasterData!H43,MasterData!H53,MasterData!H63,MasterData!H73,MasterData!#REF!,MasterData!H83,MasterData!H93,MasterData!H103)</f>
        <v>#REF!</v>
      </c>
      <c r="H5" s="10" t="e">
        <f>STDEV(MasterData!I3,MasterData!I13,MasterData!I23,MasterData!I33,MasterData!I43,MasterData!I53,MasterData!I63,MasterData!I73,MasterData!#REF!,MasterData!I83,MasterData!I93,MasterData!I103)</f>
        <v>#REF!</v>
      </c>
      <c r="I5" s="10" t="e">
        <f>STDEV(MasterData!K3,MasterData!K13,MasterData!K23,MasterData!K33,MasterData!K43,MasterData!K53,MasterData!K63,MasterData!K73,MasterData!#REF!,MasterData!K83,MasterData!K93,MasterData!K103)</f>
        <v>#REF!</v>
      </c>
      <c r="J5" s="10" t="e">
        <f>STDEV(MasterData!M3,MasterData!M13,MasterData!M23,MasterData!M33,MasterData!M43,MasterData!M53,MasterData!M63,MasterData!M73,MasterData!#REF!,MasterData!M83,MasterData!M93,MasterData!M103)</f>
        <v>#REF!</v>
      </c>
      <c r="K5" s="10" t="e">
        <f>STDEV(MasterData!O3,MasterData!O13,MasterData!O23,MasterData!O33,MasterData!O43,MasterData!O53,MasterData!O63,MasterData!O73,MasterData!#REF!,MasterData!O83,MasterData!O93,MasterData!O103)</f>
        <v>#REF!</v>
      </c>
      <c r="L5" s="10" t="e">
        <f>STDEV(MasterData!Q3,MasterData!#REF!,MasterData!#REF!,MasterData!#REF!,MasterData!Q43,MasterData!Q53,MasterData!Q63,MasterData!Q73,MasterData!#REF!,MasterData!Q83,MasterData!Q93,MasterData!Q103)</f>
        <v>#REF!</v>
      </c>
      <c r="M5" s="10" t="e">
        <f>STDEV(MasterData!R3,MasterData!Q13,MasterData!Q23,MasterData!Q33,MasterData!R43,MasterData!R53,MasterData!R63,MasterData!R73,MasterData!#REF!,MasterData!R83,MasterData!R93,MasterData!R103)</f>
        <v>#REF!</v>
      </c>
      <c r="N5" s="10" t="e">
        <f>STDEV(MasterData!S3,MasterData!R13,MasterData!R23,MasterData!R33,MasterData!S43,MasterData!S53,MasterData!S63,MasterData!S73,MasterData!#REF!,MasterData!S83,MasterData!S93,MasterData!S103)</f>
        <v>#REF!</v>
      </c>
      <c r="O5" s="10" t="e">
        <f>STDEV(MasterData!T3,MasterData!S13,MasterData!S23,MasterData!S33,MasterData!T43,MasterData!T53,MasterData!T63,MasterData!T73,MasterData!#REF!,MasterData!T83,MasterData!T93,MasterData!T103)</f>
        <v>#REF!</v>
      </c>
      <c r="P5" s="10" t="e">
        <f>STDEV(MasterData!U3,MasterData!T13,MasterData!T23,MasterData!T33,MasterData!U43,MasterData!U53,MasterData!U63,MasterData!U73,MasterData!#REF!,MasterData!U83,MasterData!U93,MasterData!U103)</f>
        <v>#REF!</v>
      </c>
    </row>
    <row r="6" spans="1:16">
      <c r="A6">
        <v>3</v>
      </c>
      <c r="B6" t="s">
        <v>35</v>
      </c>
      <c r="C6" t="s">
        <v>51</v>
      </c>
      <c r="D6" s="10" t="e">
        <f>AVERAGE(MasterData!E4,MasterData!E14,MasterData!E24,MasterData!E34,MasterData!E44,MasterData!E54,MasterData!E64,MasterData!E74,MasterData!#REF!,MasterData!E84,MasterData!E94,MasterData!E104)</f>
        <v>#REF!</v>
      </c>
      <c r="E6" s="10" t="e">
        <f>AVERAGE(MasterData!F4,MasterData!F14,MasterData!F24,MasterData!F34,MasterData!F44,MasterData!F54,MasterData!F64,MasterData!F74,MasterData!#REF!,MasterData!F84,MasterData!F94,MasterData!F104)</f>
        <v>#REF!</v>
      </c>
      <c r="F6" s="10" t="e">
        <f>AVERAGE(MasterData!G4,MasterData!G14,MasterData!G24,MasterData!G34,MasterData!G44,MasterData!G54,MasterData!G64,MasterData!G74,MasterData!#REF!,MasterData!G84,MasterData!G94,MasterData!G104)</f>
        <v>#REF!</v>
      </c>
      <c r="G6" s="10" t="e">
        <f>AVERAGE(MasterData!H4,MasterData!H14,MasterData!H24,MasterData!H34,MasterData!H44,MasterData!H54,MasterData!H64,MasterData!H74,MasterData!#REF!,MasterData!H84,MasterData!H94,MasterData!H104)</f>
        <v>#REF!</v>
      </c>
      <c r="H6" s="10" t="e">
        <f>AVERAGE(MasterData!I4,MasterData!I14,MasterData!I24,MasterData!I34,MasterData!I44,MasterData!I54,MasterData!I64,MasterData!I74,MasterData!#REF!,MasterData!I84,MasterData!I94,MasterData!I104)</f>
        <v>#REF!</v>
      </c>
      <c r="I6" s="10" t="e">
        <f>AVERAGE(MasterData!K4,MasterData!K14,MasterData!K24,MasterData!K34,MasterData!K44,MasterData!K54,MasterData!K64,MasterData!K74,MasterData!#REF!,MasterData!K84,MasterData!K94,MasterData!K104)</f>
        <v>#REF!</v>
      </c>
      <c r="J6" s="10" t="e">
        <f>AVERAGE(MasterData!M4,MasterData!M14,MasterData!M24,MasterData!M34,MasterData!M44,MasterData!M54,MasterData!M64,MasterData!M74,MasterData!#REF!,MasterData!M84,MasterData!M94,MasterData!M104)</f>
        <v>#REF!</v>
      </c>
      <c r="K6" s="10" t="e">
        <f>AVERAGE(MasterData!O4,MasterData!O14,MasterData!O24,MasterData!O34,MasterData!O44,MasterData!O54,MasterData!O64,MasterData!O74,MasterData!#REF!,MasterData!O84,MasterData!O94,MasterData!O104)</f>
        <v>#REF!</v>
      </c>
      <c r="L6" s="10" t="e">
        <f>AVERAGE(MasterData!Q4,MasterData!Q14,MasterData!Q24,MasterData!Q34,MasterData!Q44,MasterData!Q54,MasterData!Q64,MasterData!Q74,MasterData!#REF!,MasterData!Q84,MasterData!Q94,MasterData!Q104)</f>
        <v>#REF!</v>
      </c>
      <c r="M6" s="10" t="e">
        <f>AVERAGE(MasterData!R4,MasterData!R14,MasterData!R24,MasterData!R34,MasterData!R44,MasterData!R54,MasterData!R64,MasterData!R74,MasterData!#REF!,MasterData!R84,MasterData!R94,MasterData!R104)</f>
        <v>#REF!</v>
      </c>
      <c r="N6" s="10" t="e">
        <f>AVERAGE(MasterData!S4,MasterData!S14,MasterData!S24,MasterData!S34,MasterData!S44,MasterData!S54,MasterData!S64,MasterData!S74,MasterData!#REF!,MasterData!S84,MasterData!S94,MasterData!S104)</f>
        <v>#REF!</v>
      </c>
      <c r="O6" s="10" t="e">
        <f>AVERAGE(MasterData!T4,MasterData!T14,MasterData!T24,MasterData!T34,MasterData!T44,MasterData!T54,MasterData!T64,MasterData!T74,MasterData!#REF!,MasterData!T84,MasterData!T94,MasterData!T104)</f>
        <v>#REF!</v>
      </c>
      <c r="P6" s="10" t="e">
        <f>AVERAGE(MasterData!U4,MasterData!U14,MasterData!U24,MasterData!U34,MasterData!U44,MasterData!U54,MasterData!U64,MasterData!U74,MasterData!#REF!,MasterData!U84,MasterData!U94,MasterData!U104)</f>
        <v>#REF!</v>
      </c>
    </row>
    <row r="7" spans="1:16">
      <c r="A7">
        <v>3</v>
      </c>
      <c r="B7" t="s">
        <v>35</v>
      </c>
      <c r="C7" t="s">
        <v>42</v>
      </c>
      <c r="D7" s="10" t="e">
        <f>STDEV(MasterData!E4,MasterData!E14,MasterData!E24,MasterData!E34,MasterData!E44,MasterData!E54,MasterData!E64,MasterData!E74,MasterData!#REF!,MasterData!E84,MasterData!E94,MasterData!E104)</f>
        <v>#REF!</v>
      </c>
      <c r="E7" s="10" t="e">
        <f>STDEV(MasterData!F4,MasterData!F14,MasterData!F24,MasterData!F34,MasterData!F44,MasterData!F54,MasterData!F64,MasterData!F74,MasterData!#REF!,MasterData!F84,MasterData!F94,MasterData!F104)</f>
        <v>#REF!</v>
      </c>
      <c r="F7" s="10" t="e">
        <f>STDEV(MasterData!G4,MasterData!G14,MasterData!G24,MasterData!G34,MasterData!G44,MasterData!G54,MasterData!G64,MasterData!G74,MasterData!#REF!,MasterData!G84,MasterData!G94,MasterData!G104)</f>
        <v>#REF!</v>
      </c>
      <c r="G7" s="10" t="e">
        <f>STDEV(MasterData!H4,MasterData!H14,MasterData!H24,MasterData!H34,MasterData!H44,MasterData!H54,MasterData!H64,MasterData!H74,MasterData!#REF!,MasterData!H84,MasterData!H94,MasterData!H104)</f>
        <v>#REF!</v>
      </c>
      <c r="H7" s="10" t="e">
        <f>STDEV(MasterData!I4,MasterData!I14,MasterData!I24,MasterData!I34,MasterData!I44,MasterData!I54,MasterData!I64,MasterData!I74,MasterData!#REF!,MasterData!I84,MasterData!I94,MasterData!I104)</f>
        <v>#REF!</v>
      </c>
      <c r="I7" s="10" t="e">
        <f>STDEV(MasterData!K4,MasterData!K14,MasterData!K24,MasterData!K34,MasterData!K44,MasterData!K54,MasterData!K64,MasterData!K74,MasterData!#REF!,MasterData!K84,MasterData!K94,MasterData!K104)</f>
        <v>#REF!</v>
      </c>
      <c r="J7" s="10" t="e">
        <f>STDEV(MasterData!M4,MasterData!M14,MasterData!M24,MasterData!M34,MasterData!M44,MasterData!M54,MasterData!M64,MasterData!M74,MasterData!#REF!,MasterData!M84,MasterData!M94,MasterData!M104)</f>
        <v>#REF!</v>
      </c>
      <c r="K7" s="10" t="e">
        <f>STDEV(MasterData!O4,MasterData!O14,MasterData!O24,MasterData!O34,MasterData!O44,MasterData!O54,MasterData!O64,MasterData!O74,MasterData!#REF!,MasterData!O84,MasterData!O94,MasterData!O104)</f>
        <v>#REF!</v>
      </c>
      <c r="L7" s="10" t="e">
        <f>STDEV(MasterData!Q4,MasterData!Q14,MasterData!Q24,MasterData!Q34,MasterData!Q44,MasterData!Q54,MasterData!Q64,MasterData!Q74,MasterData!#REF!,MasterData!Q84,MasterData!Q94,MasterData!Q104)</f>
        <v>#REF!</v>
      </c>
      <c r="M7" s="10" t="e">
        <f>STDEV(MasterData!R4,MasterData!R14,MasterData!R24,MasterData!R34,MasterData!R44,MasterData!R54,MasterData!R64,MasterData!R74,MasterData!#REF!,MasterData!R84,MasterData!R94,MasterData!R104)</f>
        <v>#REF!</v>
      </c>
      <c r="N7" s="10" t="e">
        <f>STDEV(MasterData!S4,MasterData!S14,MasterData!S24,MasterData!S34,MasterData!S44,MasterData!S54,MasterData!S64,MasterData!S74,MasterData!#REF!,MasterData!S84,MasterData!S94,MasterData!S104)</f>
        <v>#REF!</v>
      </c>
      <c r="O7" s="10" t="e">
        <f>STDEV(MasterData!T4,MasterData!T14,MasterData!T24,MasterData!T34,MasterData!T44,MasterData!T54,MasterData!T64,MasterData!T74,MasterData!#REF!,MasterData!T84,MasterData!T94,MasterData!T104)</f>
        <v>#REF!</v>
      </c>
      <c r="P7" s="10" t="e">
        <f>STDEV(MasterData!U4,MasterData!U14,MasterData!U24,MasterData!U34,MasterData!U44,MasterData!U54,MasterData!U64,MasterData!U74,MasterData!#REF!,MasterData!U84,MasterData!U94,MasterData!U104)</f>
        <v>#REF!</v>
      </c>
    </row>
    <row r="8" spans="1:16">
      <c r="A8">
        <v>4</v>
      </c>
      <c r="B8" t="s">
        <v>34</v>
      </c>
      <c r="C8" t="s">
        <v>51</v>
      </c>
      <c r="D8" s="10" t="e">
        <f>AVERAGE(MasterData!E5,MasterData!E15,MasterData!E25,MasterData!E35,MasterData!E45,MasterData!E55,MasterData!E65,MasterData!E75,MasterData!#REF!,MasterData!E85,MasterData!E95,MasterData!E105)</f>
        <v>#REF!</v>
      </c>
      <c r="E8" s="10" t="e">
        <f>AVERAGE(MasterData!F5,MasterData!F15,MasterData!F25,MasterData!F35,MasterData!F45,MasterData!F55,MasterData!F65,MasterData!F75,MasterData!#REF!,MasterData!F85,MasterData!F95,MasterData!F105)</f>
        <v>#REF!</v>
      </c>
      <c r="F8" s="10" t="e">
        <f>AVERAGE(MasterData!G5,MasterData!G15,MasterData!G25,MasterData!G35,MasterData!G45,MasterData!G55,MasterData!G65,MasterData!G75,MasterData!#REF!,MasterData!G85,MasterData!G95,MasterData!G105)</f>
        <v>#REF!</v>
      </c>
      <c r="G8" s="10" t="e">
        <f>AVERAGE(MasterData!H5,MasterData!H15,MasterData!H25,MasterData!H35,MasterData!H45,MasterData!H55,MasterData!H65,MasterData!H75,MasterData!#REF!,MasterData!H85,MasterData!H95,MasterData!H105)</f>
        <v>#REF!</v>
      </c>
      <c r="H8" s="10" t="e">
        <f>AVERAGE(MasterData!I5,MasterData!I15,MasterData!I25,MasterData!I35,MasterData!I45,MasterData!I55,MasterData!I65,MasterData!I75,MasterData!#REF!,MasterData!I85,MasterData!I95,MasterData!I105)</f>
        <v>#REF!</v>
      </c>
      <c r="I8" s="10" t="e">
        <f>AVERAGE(MasterData!K5,MasterData!K15,MasterData!K25,MasterData!K35,MasterData!K45,MasterData!K55,MasterData!K65,MasterData!K75,MasterData!#REF!,MasterData!K85,MasterData!K95,MasterData!K105)</f>
        <v>#REF!</v>
      </c>
      <c r="J8" s="10" t="e">
        <f>AVERAGE(MasterData!M5,MasterData!M15,MasterData!M25,MasterData!M35,MasterData!M45,MasterData!M55,MasterData!M65,MasterData!M75,MasterData!#REF!,MasterData!M85,MasterData!M95,MasterData!M105)</f>
        <v>#REF!</v>
      </c>
      <c r="K8" s="10" t="e">
        <f>AVERAGE(MasterData!O5,MasterData!O15,MasterData!O25,MasterData!O35,MasterData!O45,MasterData!O55,MasterData!O65,MasterData!O75,MasterData!#REF!,MasterData!O85,MasterData!O95,MasterData!O105)</f>
        <v>#REF!</v>
      </c>
      <c r="L8" s="10" t="e">
        <f>AVERAGE(MasterData!Q5,MasterData!Q15,MasterData!Q25,MasterData!Q35,MasterData!Q45,MasterData!Q55,MasterData!Q65,MasterData!Q75,MasterData!#REF!,MasterData!Q85,MasterData!Q95,MasterData!Q105)</f>
        <v>#REF!</v>
      </c>
      <c r="M8" s="10" t="e">
        <f>AVERAGE(MasterData!R5,MasterData!R15,MasterData!R25,MasterData!R35,MasterData!R45,MasterData!R55,MasterData!R65,MasterData!R75,MasterData!#REF!,MasterData!R85,MasterData!R95,MasterData!R105)</f>
        <v>#REF!</v>
      </c>
      <c r="N8" s="10" t="e">
        <f>AVERAGE(MasterData!S5,MasterData!S15,MasterData!S25,MasterData!S35,MasterData!S45,MasterData!S55,MasterData!S65,MasterData!S75,MasterData!#REF!,MasterData!S85,MasterData!S95,MasterData!S105)</f>
        <v>#REF!</v>
      </c>
      <c r="O8" s="10" t="e">
        <f>AVERAGE(MasterData!T5,MasterData!T15,MasterData!T25,MasterData!T35,MasterData!T45,MasterData!T55,MasterData!T65,MasterData!T75,MasterData!#REF!,MasterData!T85,MasterData!T95,MasterData!T105)</f>
        <v>#REF!</v>
      </c>
      <c r="P8" s="10" t="e">
        <f>AVERAGE(MasterData!U5,MasterData!U15,MasterData!U25,MasterData!U35,MasterData!U45,MasterData!U55,MasterData!U65,MasterData!U75,MasterData!#REF!,MasterData!U85,MasterData!U95,MasterData!U105)</f>
        <v>#REF!</v>
      </c>
    </row>
    <row r="9" spans="1:16">
      <c r="A9">
        <v>4</v>
      </c>
      <c r="B9" t="s">
        <v>34</v>
      </c>
      <c r="C9" t="s">
        <v>42</v>
      </c>
      <c r="D9" s="10" t="e">
        <f>STDEV(MasterData!E5,MasterData!E15,MasterData!E25,MasterData!E35,MasterData!E45,MasterData!E55,MasterData!E65,MasterData!E75,MasterData!#REF!,MasterData!E85,MasterData!E95,MasterData!E105)</f>
        <v>#REF!</v>
      </c>
      <c r="E9" s="10" t="e">
        <f>STDEV(MasterData!F5,MasterData!F15,MasterData!F25,MasterData!F35,MasterData!F45,MasterData!F55,MasterData!F65,MasterData!F75,MasterData!#REF!,MasterData!F85,MasterData!F95,MasterData!F105)</f>
        <v>#REF!</v>
      </c>
      <c r="F9" s="10" t="e">
        <f>STDEV(MasterData!G5,MasterData!G15,MasterData!G25,MasterData!G35,MasterData!G45,MasterData!G55,MasterData!G65,MasterData!G75,MasterData!#REF!,MasterData!G85,MasterData!G95,MasterData!G105)</f>
        <v>#REF!</v>
      </c>
      <c r="G9" s="10" t="e">
        <f>STDEV(MasterData!H5,MasterData!H15,MasterData!H25,MasterData!H35,MasterData!H45,MasterData!H55,MasterData!H65,MasterData!H75,MasterData!#REF!,MasterData!H85,MasterData!H95,MasterData!H105)</f>
        <v>#REF!</v>
      </c>
      <c r="H9" s="10" t="e">
        <f>STDEV(MasterData!I5,MasterData!I15,MasterData!I25,MasterData!I35,MasterData!I45,MasterData!I55,MasterData!I65,MasterData!I75,MasterData!#REF!,MasterData!I85,MasterData!I95,MasterData!I105)</f>
        <v>#REF!</v>
      </c>
      <c r="I9" s="10" t="e">
        <f>STDEV(MasterData!K5,MasterData!K15,MasterData!K25,MasterData!K35,MasterData!K45,MasterData!K55,MasterData!K65,MasterData!K75,MasterData!#REF!,MasterData!K85,MasterData!K95,MasterData!K105)</f>
        <v>#REF!</v>
      </c>
      <c r="J9" s="10" t="e">
        <f>STDEV(MasterData!M5,MasterData!M15,MasterData!M25,MasterData!M35,MasterData!M45,MasterData!M55,MasterData!M65,MasterData!M75,MasterData!#REF!,MasterData!M85,MasterData!M95,MasterData!M105)</f>
        <v>#REF!</v>
      </c>
      <c r="K9" s="10" t="e">
        <f>STDEV(MasterData!O5,MasterData!O15,MasterData!O25,MasterData!O35,MasterData!O45,MasterData!O55,MasterData!O65,MasterData!O75,MasterData!#REF!,MasterData!O85,MasterData!O95,MasterData!O105)</f>
        <v>#REF!</v>
      </c>
      <c r="L9" s="10" t="e">
        <f>STDEV(MasterData!Q5,MasterData!Q15,MasterData!Q25,MasterData!Q35,MasterData!Q45,MasterData!Q55,MasterData!Q65,MasterData!Q75,MasterData!#REF!,MasterData!Q85,MasterData!Q95,MasterData!Q105)</f>
        <v>#REF!</v>
      </c>
      <c r="M9" s="10" t="e">
        <f>STDEV(MasterData!R5,MasterData!R15,MasterData!R25,MasterData!R35,MasterData!R45,MasterData!R55,MasterData!R65,MasterData!R75,MasterData!#REF!,MasterData!R85,MasterData!R95,MasterData!R105)</f>
        <v>#REF!</v>
      </c>
      <c r="N9" s="10" t="e">
        <f>STDEV(MasterData!S5,MasterData!S15,MasterData!S25,MasterData!S35,MasterData!S45,MasterData!S55,MasterData!S65,MasterData!S75,MasterData!#REF!,MasterData!S85,MasterData!S95,MasterData!S105)</f>
        <v>#REF!</v>
      </c>
      <c r="O9" s="10" t="e">
        <f>STDEV(MasterData!T5,MasterData!T15,MasterData!T25,MasterData!T35,MasterData!T45,MasterData!T55,MasterData!T65,MasterData!T75,MasterData!#REF!,MasterData!T85,MasterData!T95,MasterData!T105)</f>
        <v>#REF!</v>
      </c>
      <c r="P9" s="10" t="e">
        <f>STDEV(MasterData!U5,MasterData!U15,MasterData!U25,MasterData!U35,MasterData!U45,MasterData!U55,MasterData!U65,MasterData!U75,MasterData!#REF!,MasterData!U85,MasterData!U95,MasterData!U105)</f>
        <v>#REF!</v>
      </c>
    </row>
    <row r="10" spans="1:16">
      <c r="A10">
        <v>5</v>
      </c>
      <c r="B10" t="s">
        <v>35</v>
      </c>
      <c r="C10" t="s">
        <v>51</v>
      </c>
      <c r="D10" s="10" t="e">
        <f>AVERAGE(MasterData!E6,MasterData!E16,MasterData!E26,MasterData!E36,MasterData!E46,MasterData!E56,MasterData!E66,MasterData!E76,MasterData!#REF!,MasterData!E86,MasterData!E96,MasterData!E106)</f>
        <v>#REF!</v>
      </c>
      <c r="E10" s="10" t="e">
        <f>AVERAGE(MasterData!F6,MasterData!F16,MasterData!F26,MasterData!F36,MasterData!F46,MasterData!F56,MasterData!F66,MasterData!F76,MasterData!#REF!,MasterData!F86,MasterData!F96,MasterData!F106)</f>
        <v>#REF!</v>
      </c>
      <c r="F10" s="10" t="e">
        <f>AVERAGE(MasterData!G6,MasterData!G16,MasterData!G26,MasterData!G36,MasterData!G46,MasterData!G56,MasterData!G66,MasterData!G76,MasterData!#REF!,MasterData!G86,MasterData!G96,MasterData!G106)</f>
        <v>#REF!</v>
      </c>
      <c r="G10" s="10" t="e">
        <f>AVERAGE(MasterData!H6,MasterData!H16,MasterData!H26,MasterData!H36,MasterData!H46,MasterData!H56,MasterData!H66,MasterData!H76,MasterData!#REF!,MasterData!H86,MasterData!H96,MasterData!H106)</f>
        <v>#REF!</v>
      </c>
      <c r="H10" s="10" t="e">
        <f>AVERAGE(MasterData!I6,MasterData!I16,MasterData!I26,MasterData!I36,MasterData!I46,MasterData!I56,MasterData!I66,MasterData!I76,MasterData!#REF!,MasterData!I86,MasterData!I96,MasterData!I106)</f>
        <v>#REF!</v>
      </c>
      <c r="I10" s="10" t="e">
        <f>AVERAGE(MasterData!K6,MasterData!K16,MasterData!K26,MasterData!K36,MasterData!K46,MasterData!K56,MasterData!K66,MasterData!K76,MasterData!#REF!,MasterData!K86,MasterData!K96,MasterData!K106)</f>
        <v>#REF!</v>
      </c>
      <c r="J10" s="10" t="e">
        <f>AVERAGE(MasterData!M6,MasterData!M16,MasterData!M26,MasterData!M36,MasterData!M46,MasterData!M56,MasterData!M66,MasterData!M76,MasterData!#REF!,MasterData!M86,MasterData!M96,MasterData!M106)</f>
        <v>#REF!</v>
      </c>
      <c r="K10" s="10" t="e">
        <f>AVERAGE(MasterData!O6,MasterData!O16,MasterData!O26,MasterData!O36,MasterData!O46,MasterData!O56,MasterData!O66,MasterData!O76,MasterData!#REF!,MasterData!O86,MasterData!O96,MasterData!O106)</f>
        <v>#REF!</v>
      </c>
      <c r="L10" s="10" t="e">
        <f>AVERAGE(MasterData!Q6,MasterData!Q16,MasterData!Q26,MasterData!Q36,MasterData!Q46,MasterData!Q56,MasterData!Q66,MasterData!Q76,MasterData!#REF!,MasterData!Q86,MasterData!Q96,MasterData!Q106)</f>
        <v>#REF!</v>
      </c>
      <c r="M10" s="10" t="e">
        <f>AVERAGE(MasterData!R6,MasterData!R16,MasterData!R26,MasterData!R36,MasterData!R46,MasterData!R56,MasterData!R66,MasterData!R76,MasterData!#REF!,MasterData!R86,MasterData!R96,MasterData!R106)</f>
        <v>#REF!</v>
      </c>
      <c r="N10" s="10" t="e">
        <f>AVERAGE(MasterData!S6,MasterData!S16,MasterData!S26,MasterData!S36,MasterData!S46,MasterData!S56,MasterData!S66,MasterData!S76,MasterData!#REF!,MasterData!S86,MasterData!S96,MasterData!S106)</f>
        <v>#REF!</v>
      </c>
      <c r="O10" s="10" t="e">
        <f>AVERAGE(MasterData!T6,MasterData!T16,MasterData!T26,MasterData!T36,MasterData!T46,MasterData!T56,MasterData!T66,MasterData!T76,MasterData!#REF!,MasterData!T86,MasterData!T96,MasterData!T106)</f>
        <v>#REF!</v>
      </c>
      <c r="P10" s="10" t="e">
        <f>AVERAGE(MasterData!U6,MasterData!U16,MasterData!U26,MasterData!U36,MasterData!U46,MasterData!U56,MasterData!U66,MasterData!U76,MasterData!#REF!,MasterData!U86,MasterData!U96,MasterData!U106)</f>
        <v>#REF!</v>
      </c>
    </row>
    <row r="11" spans="1:16">
      <c r="A11">
        <v>5</v>
      </c>
      <c r="B11" t="s">
        <v>35</v>
      </c>
      <c r="C11" t="s">
        <v>42</v>
      </c>
      <c r="D11" s="10" t="e">
        <f>STDEV(MasterData!E6,MasterData!E16,MasterData!E26,MasterData!E36,MasterData!E46,MasterData!E56,MasterData!E66,MasterData!E76,MasterData!#REF!,MasterData!E86,MasterData!E96,MasterData!E106)</f>
        <v>#REF!</v>
      </c>
      <c r="E11" s="10" t="e">
        <f>STDEV(MasterData!F6,MasterData!F16,MasterData!F26,MasterData!F36,MasterData!F46,MasterData!F56,MasterData!F66,MasterData!F76,MasterData!#REF!,MasterData!F86,MasterData!F96,MasterData!F106)</f>
        <v>#REF!</v>
      </c>
      <c r="F11" s="10" t="e">
        <f>STDEV(MasterData!G6,MasterData!G16,MasterData!G26,MasterData!G36,MasterData!G46,MasterData!G56,MasterData!G66,MasterData!G76,MasterData!#REF!,MasterData!G86,MasterData!G96,MasterData!G106)</f>
        <v>#REF!</v>
      </c>
      <c r="G11" s="10" t="e">
        <f>STDEV(MasterData!H6,MasterData!H16,MasterData!H26,MasterData!H36,MasterData!H46,MasterData!H56,MasterData!H66,MasterData!H76,MasterData!#REF!,MasterData!H86,MasterData!H96,MasterData!H106)</f>
        <v>#REF!</v>
      </c>
      <c r="H11" s="10" t="e">
        <f>STDEV(MasterData!I6,MasterData!I16,MasterData!I26,MasterData!I36,MasterData!I46,MasterData!I56,MasterData!I66,MasterData!I76,MasterData!#REF!,MasterData!I86,MasterData!I96,MasterData!I106)</f>
        <v>#REF!</v>
      </c>
      <c r="I11" s="10" t="e">
        <f>STDEV(MasterData!K6,MasterData!K16,MasterData!K26,MasterData!K36,MasterData!K46,MasterData!K56,MasterData!K66,MasterData!K76,MasterData!#REF!,MasterData!K86,MasterData!K96,MasterData!K106)</f>
        <v>#REF!</v>
      </c>
      <c r="J11" s="10" t="e">
        <f>STDEV(MasterData!M6,MasterData!M16,MasterData!M26,MasterData!M36,MasterData!M46,MasterData!M56,MasterData!M66,MasterData!M76,MasterData!#REF!,MasterData!M86,MasterData!M96,MasterData!M106)</f>
        <v>#REF!</v>
      </c>
      <c r="K11" s="10" t="e">
        <f>STDEV(MasterData!O6,MasterData!O16,MasterData!O26,MasterData!O36,MasterData!O46,MasterData!O56,MasterData!O66,MasterData!O76,MasterData!#REF!,MasterData!O86,MasterData!O96,MasterData!O106)</f>
        <v>#REF!</v>
      </c>
      <c r="L11" s="10" t="e">
        <f>STDEV(MasterData!Q6,MasterData!Q16,MasterData!Q26,MasterData!Q36,MasterData!Q46,MasterData!Q56,MasterData!Q66,MasterData!Q76,MasterData!#REF!,MasterData!Q86,MasterData!Q96,MasterData!Q106)</f>
        <v>#REF!</v>
      </c>
      <c r="M11" s="10" t="e">
        <f>STDEV(MasterData!R6,MasterData!R16,MasterData!R26,MasterData!R36,MasterData!R46,MasterData!R56,MasterData!R66,MasterData!R76,MasterData!#REF!,MasterData!R86,MasterData!R96,MasterData!R106)</f>
        <v>#REF!</v>
      </c>
      <c r="N11" s="10" t="e">
        <f>STDEV(MasterData!S6,MasterData!S16,MasterData!S26,MasterData!S36,MasterData!S46,MasterData!S56,MasterData!S66,MasterData!S76,MasterData!#REF!,MasterData!S86,MasterData!S96,MasterData!S106)</f>
        <v>#REF!</v>
      </c>
      <c r="O11" s="10" t="e">
        <f>STDEV(MasterData!T6,MasterData!T16,MasterData!T26,MasterData!T36,MasterData!T46,MasterData!T56,MasterData!T66,MasterData!T76,MasterData!#REF!,MasterData!T86,MasterData!T96,MasterData!T106)</f>
        <v>#REF!</v>
      </c>
      <c r="P11" s="10" t="e">
        <f>STDEV(MasterData!U6,MasterData!U16,MasterData!U26,MasterData!U36,MasterData!U46,MasterData!U56,MasterData!U66,MasterData!U76,MasterData!#REF!,MasterData!U86,MasterData!U96,MasterData!U106)</f>
        <v>#REF!</v>
      </c>
    </row>
    <row r="12" spans="1:16">
      <c r="A12">
        <v>6</v>
      </c>
      <c r="B12" t="s">
        <v>34</v>
      </c>
      <c r="C12" t="s">
        <v>51</v>
      </c>
      <c r="D12" s="10" t="e">
        <f>AVERAGE(MasterData!E7,MasterData!E17,MasterData!E27,MasterData!E37,MasterData!E47,MasterData!E57,MasterData!E67,MasterData!E77,MasterData!#REF!,MasterData!E87,MasterData!E97,MasterData!E107)</f>
        <v>#REF!</v>
      </c>
      <c r="E12" s="10" t="e">
        <f>AVERAGE(MasterData!F7,MasterData!F17,MasterData!F27,MasterData!F37,MasterData!F47,MasterData!F57,MasterData!F67,MasterData!F77,MasterData!#REF!,MasterData!F87,MasterData!F97,MasterData!F107)</f>
        <v>#REF!</v>
      </c>
      <c r="F12" s="10" t="e">
        <f>AVERAGE(MasterData!G7,MasterData!G17,MasterData!G27,MasterData!G37,MasterData!G47,MasterData!G57,MasterData!G67,MasterData!G77,MasterData!#REF!,MasterData!G87,MasterData!G97,MasterData!G107)</f>
        <v>#REF!</v>
      </c>
      <c r="G12" s="10" t="e">
        <f>AVERAGE(MasterData!H7,MasterData!H17,MasterData!H27,MasterData!H37,MasterData!H47,MasterData!H57,MasterData!H67,MasterData!H77,MasterData!#REF!,MasterData!H87,MasterData!H97,MasterData!H107)</f>
        <v>#REF!</v>
      </c>
      <c r="H12" s="10" t="e">
        <f>AVERAGE(MasterData!I7,MasterData!I17,MasterData!I27,MasterData!I37,MasterData!I47,MasterData!I57,MasterData!I67,MasterData!I77,MasterData!#REF!,MasterData!I87,MasterData!I97,MasterData!I107)</f>
        <v>#REF!</v>
      </c>
      <c r="I12" s="10" t="e">
        <f>AVERAGE(MasterData!K7,MasterData!K17,MasterData!K27,MasterData!K37,MasterData!K47,MasterData!K57,MasterData!K67,MasterData!K77,MasterData!#REF!,MasterData!K87,MasterData!K97,MasterData!K107)</f>
        <v>#REF!</v>
      </c>
      <c r="J12" s="10" t="e">
        <f>AVERAGE(MasterData!M7,MasterData!M17,MasterData!M27,MasterData!M37,MasterData!M47,MasterData!M57,MasterData!M67,MasterData!M77,MasterData!#REF!,MasterData!M87,MasterData!M97,MasterData!M107)</f>
        <v>#REF!</v>
      </c>
      <c r="K12" s="10" t="e">
        <f>AVERAGE(MasterData!O7,MasterData!O17,MasterData!O27,MasterData!O37,MasterData!O47,MasterData!O57,MasterData!O67,MasterData!O77,MasterData!#REF!,MasterData!O87,MasterData!O97,MasterData!O107)</f>
        <v>#REF!</v>
      </c>
      <c r="L12" s="10" t="e">
        <f>AVERAGE(MasterData!Q7,MasterData!Q17,MasterData!Q27,MasterData!Q37,MasterData!Q47,MasterData!Q57,MasterData!Q67,MasterData!Q77,MasterData!#REF!,MasterData!Q87,MasterData!Q97,MasterData!Q107)</f>
        <v>#REF!</v>
      </c>
      <c r="M12" s="10" t="e">
        <f>AVERAGE(MasterData!R7,MasterData!R17,MasterData!R27,MasterData!R37,MasterData!R47,MasterData!R57,MasterData!R67,MasterData!R77,MasterData!#REF!,MasterData!R87,MasterData!R97,MasterData!R107)</f>
        <v>#REF!</v>
      </c>
      <c r="N12" s="10" t="e">
        <f>AVERAGE(MasterData!S7,MasterData!S17,MasterData!S27,MasterData!S37,MasterData!S47,MasterData!S57,MasterData!S67,MasterData!S77,MasterData!#REF!,MasterData!S87,MasterData!S97,MasterData!S107)</f>
        <v>#REF!</v>
      </c>
      <c r="O12" s="10" t="e">
        <f>AVERAGE(MasterData!T7,MasterData!T17,MasterData!T27,MasterData!T37,MasterData!T47,MasterData!T57,MasterData!T67,MasterData!T77,MasterData!#REF!,MasterData!T87,MasterData!T97,MasterData!T107)</f>
        <v>#REF!</v>
      </c>
      <c r="P12" s="10" t="e">
        <f>AVERAGE(MasterData!U7,MasterData!U17,MasterData!U27,MasterData!U37,MasterData!U47,MasterData!U57,MasterData!U67,MasterData!U77,MasterData!#REF!,MasterData!U87,MasterData!U97,MasterData!U107)</f>
        <v>#REF!</v>
      </c>
    </row>
    <row r="13" spans="1:16">
      <c r="A13">
        <v>6</v>
      </c>
      <c r="B13" t="s">
        <v>34</v>
      </c>
      <c r="C13" t="s">
        <v>42</v>
      </c>
      <c r="D13" s="10" t="e">
        <f>STDEV(MasterData!E7,MasterData!E17,MasterData!E27,MasterData!E37,MasterData!E47,MasterData!E57,MasterData!E67,MasterData!E77,MasterData!#REF!,MasterData!E87,MasterData!E97,MasterData!E107)</f>
        <v>#REF!</v>
      </c>
      <c r="E13" s="10" t="e">
        <f>STDEV(MasterData!F7,MasterData!F17,MasterData!F27,MasterData!F37,MasterData!F47,MasterData!F57,MasterData!F67,MasterData!F77,MasterData!#REF!,MasterData!F87,MasterData!F97,MasterData!F107)</f>
        <v>#REF!</v>
      </c>
      <c r="F13" s="10" t="e">
        <f>STDEV(MasterData!G7,MasterData!G17,MasterData!G27,MasterData!G37,MasterData!G47,MasterData!G57,MasterData!G67,MasterData!G77,MasterData!#REF!,MasterData!G87,MasterData!G97,MasterData!G107)</f>
        <v>#REF!</v>
      </c>
      <c r="G13" s="10" t="e">
        <f>STDEV(MasterData!H7,MasterData!H17,MasterData!H27,MasterData!H37,MasterData!H47,MasterData!H57,MasterData!H67,MasterData!H77,MasterData!#REF!,MasterData!H87,MasterData!H97,MasterData!H107)</f>
        <v>#REF!</v>
      </c>
      <c r="H13" s="10" t="e">
        <f>STDEV(MasterData!I7,MasterData!I17,MasterData!I27,MasterData!I37,MasterData!I47,MasterData!I57,MasterData!I67,MasterData!I77,MasterData!#REF!,MasterData!I87,MasterData!I97,MasterData!I107)</f>
        <v>#REF!</v>
      </c>
      <c r="I13" s="10" t="e">
        <f>STDEV(MasterData!K7,MasterData!K17,MasterData!K27,MasterData!K37,MasterData!K47,MasterData!K57,MasterData!K67,MasterData!K77,MasterData!#REF!,MasterData!K87,MasterData!K97,MasterData!K107)</f>
        <v>#REF!</v>
      </c>
      <c r="J13" s="10" t="e">
        <f>STDEV(MasterData!M7,MasterData!M17,MasterData!M27,MasterData!M37,MasterData!M47,MasterData!M57,MasterData!M67,MasterData!M77,MasterData!#REF!,MasterData!M87,MasterData!M97,MasterData!M107)</f>
        <v>#REF!</v>
      </c>
      <c r="K13" s="10" t="e">
        <f>STDEV(MasterData!O7,MasterData!O17,MasterData!O27,MasterData!O37,MasterData!O47,MasterData!O57,MasterData!O67,MasterData!O77,MasterData!#REF!,MasterData!O87,MasterData!O97,MasterData!O107)</f>
        <v>#REF!</v>
      </c>
      <c r="L13" s="10" t="e">
        <f>STDEV(MasterData!Q7,MasterData!Q17,MasterData!Q27,MasterData!Q37,MasterData!Q47,MasterData!Q57,MasterData!Q67,MasterData!Q77,MasterData!#REF!,MasterData!Q87,MasterData!Q97,MasterData!Q107)</f>
        <v>#REF!</v>
      </c>
      <c r="M13" s="10" t="e">
        <f>STDEV(MasterData!R7,MasterData!R17,MasterData!R27,MasterData!R37,MasterData!R47,MasterData!R57,MasterData!R67,MasterData!R77,MasterData!#REF!,MasterData!R87,MasterData!R97,MasterData!R107)</f>
        <v>#REF!</v>
      </c>
      <c r="N13" s="10" t="e">
        <f>STDEV(MasterData!S7,MasterData!S17,MasterData!S27,MasterData!S37,MasterData!S47,MasterData!S57,MasterData!S67,MasterData!S77,MasterData!#REF!,MasterData!S87,MasterData!S97,MasterData!S107)</f>
        <v>#REF!</v>
      </c>
      <c r="O13" s="10" t="e">
        <f>STDEV(MasterData!T7,MasterData!T17,MasterData!T27,MasterData!T37,MasterData!T47,MasterData!T57,MasterData!T67,MasterData!T77,MasterData!#REF!,MasterData!T87,MasterData!T97,MasterData!T107)</f>
        <v>#REF!</v>
      </c>
      <c r="P13" s="10" t="e">
        <f>STDEV(MasterData!U7,MasterData!U17,MasterData!U27,MasterData!U37,MasterData!U47,MasterData!U57,MasterData!U67,MasterData!U77,MasterData!#REF!,MasterData!U87,MasterData!U97,MasterData!U107)</f>
        <v>#REF!</v>
      </c>
    </row>
    <row r="14" spans="1:16">
      <c r="A14">
        <v>7</v>
      </c>
      <c r="B14" t="s">
        <v>34</v>
      </c>
      <c r="C14" t="s">
        <v>51</v>
      </c>
      <c r="D14" s="10" t="e">
        <f>AVERAGE(MasterData!E8,MasterData!E18,MasterData!E28,MasterData!E38,MasterData!E48,MasterData!E58,MasterData!E68,MasterData!E78,MasterData!#REF!,MasterData!E88,MasterData!E98,MasterData!E108)</f>
        <v>#REF!</v>
      </c>
      <c r="E14" s="10" t="e">
        <f>AVERAGE(MasterData!F8,MasterData!F18,MasterData!F28,MasterData!F38,MasterData!F48,MasterData!F58,MasterData!F68,MasterData!F78,MasterData!#REF!,MasterData!F88,MasterData!F98,MasterData!F108)</f>
        <v>#REF!</v>
      </c>
      <c r="F14" s="10" t="e">
        <f>AVERAGE(MasterData!G8,MasterData!G18,MasterData!G28,MasterData!G38,MasterData!G48,MasterData!G58,MasterData!G68,MasterData!G78,MasterData!#REF!,MasterData!G88,MasterData!G98,MasterData!G108)</f>
        <v>#REF!</v>
      </c>
      <c r="G14" s="10" t="e">
        <f>AVERAGE(MasterData!H8,MasterData!H18,MasterData!H28,MasterData!H38,MasterData!H48,MasterData!H58,MasterData!H68,MasterData!H78,MasterData!#REF!,MasterData!H88,MasterData!H98,MasterData!H108)</f>
        <v>#REF!</v>
      </c>
      <c r="H14" s="10" t="e">
        <f>AVERAGE(MasterData!I8,MasterData!I18,MasterData!I28,MasterData!I38,MasterData!I48,MasterData!I58,MasterData!I68,MasterData!I78,MasterData!#REF!,MasterData!I88,MasterData!I98,MasterData!I108)</f>
        <v>#REF!</v>
      </c>
      <c r="I14" s="10" t="e">
        <f>AVERAGE(MasterData!K8,MasterData!K18,MasterData!K28,MasterData!K38,MasterData!K48,MasterData!K58,MasterData!K68,MasterData!K78,MasterData!#REF!,MasterData!K88,MasterData!K98,MasterData!K108)</f>
        <v>#REF!</v>
      </c>
      <c r="J14" s="10" t="e">
        <f>AVERAGE(MasterData!M8,MasterData!M18,MasterData!M28,MasterData!M38,MasterData!M48,MasterData!M58,MasterData!M68,MasterData!M78,MasterData!#REF!,MasterData!M88,MasterData!M98,MasterData!M108)</f>
        <v>#REF!</v>
      </c>
      <c r="K14" s="10" t="e">
        <f>AVERAGE(MasterData!O8,MasterData!O18,MasterData!O28,MasterData!O38,MasterData!O48,MasterData!O58,MasterData!O68,MasterData!O78,MasterData!#REF!,MasterData!O88,MasterData!O98,MasterData!O108)</f>
        <v>#REF!</v>
      </c>
      <c r="L14" s="10" t="e">
        <f>AVERAGE(MasterData!Q8,MasterData!Q18,MasterData!Q28,MasterData!Q38,MasterData!Q48,MasterData!Q58,MasterData!Q68,MasterData!Q78,MasterData!#REF!,MasterData!Q88,MasterData!Q98,MasterData!Q108)</f>
        <v>#REF!</v>
      </c>
      <c r="M14" s="10" t="e">
        <f>AVERAGE(MasterData!R8,MasterData!R18,MasterData!R28,MasterData!R38,MasterData!R48,MasterData!R58,MasterData!R68,MasterData!R78,MasterData!#REF!,MasterData!R88,MasterData!R98,MasterData!R108)</f>
        <v>#REF!</v>
      </c>
      <c r="N14" s="10" t="e">
        <f>AVERAGE(MasterData!S8,MasterData!S18,MasterData!S28,MasterData!S38,MasterData!S48,MasterData!S58,MasterData!S68,MasterData!S78,MasterData!#REF!,MasterData!S88,MasterData!S98,MasterData!S108)</f>
        <v>#REF!</v>
      </c>
      <c r="O14" s="10" t="e">
        <f>AVERAGE(MasterData!T8,MasterData!T18,MasterData!T28,MasterData!T38,MasterData!T48,MasterData!T58,MasterData!T68,MasterData!T78,MasterData!#REF!,MasterData!T88,MasterData!T98,MasterData!T108)</f>
        <v>#REF!</v>
      </c>
      <c r="P14" s="10" t="e">
        <f>AVERAGE(MasterData!U8,MasterData!U18,MasterData!U28,MasterData!U38,MasterData!U48,MasterData!U58,MasterData!U68,MasterData!U78,MasterData!#REF!,MasterData!U88,MasterData!U98,MasterData!U108)</f>
        <v>#REF!</v>
      </c>
    </row>
    <row r="15" spans="1:16">
      <c r="A15">
        <v>7</v>
      </c>
      <c r="B15" t="s">
        <v>34</v>
      </c>
      <c r="C15" t="s">
        <v>42</v>
      </c>
      <c r="D15" s="10" t="e">
        <f>STDEV(MasterData!E8,MasterData!E18,MasterData!E28,MasterData!E38,MasterData!E48,MasterData!E58,MasterData!E68,MasterData!E78,MasterData!#REF!,MasterData!E88,MasterData!E98,MasterData!E108)</f>
        <v>#REF!</v>
      </c>
      <c r="E15" s="10" t="e">
        <f>STDEV(MasterData!F8,MasterData!F18,MasterData!F28,MasterData!F38,MasterData!F48,MasterData!F58,MasterData!F68,MasterData!F78,MasterData!#REF!,MasterData!F88,MasterData!F98,MasterData!F108)</f>
        <v>#REF!</v>
      </c>
      <c r="F15" s="10" t="e">
        <f>STDEV(MasterData!G8,MasterData!G18,MasterData!G28,MasterData!G38,MasterData!G48,MasterData!G58,MasterData!G68,MasterData!G78,MasterData!#REF!,MasterData!G88,MasterData!G98,MasterData!G108)</f>
        <v>#REF!</v>
      </c>
      <c r="G15" s="10" t="e">
        <f>STDEV(MasterData!H8,MasterData!H18,MasterData!H28,MasterData!H38,MasterData!H48,MasterData!H58,MasterData!H68,MasterData!H78,MasterData!#REF!,MasterData!H88,MasterData!H98,MasterData!H108)</f>
        <v>#REF!</v>
      </c>
      <c r="H15" s="10" t="e">
        <f>STDEV(MasterData!I8,MasterData!I18,MasterData!I28,MasterData!I38,MasterData!I48,MasterData!I58,MasterData!I68,MasterData!I78,MasterData!#REF!,MasterData!I88,MasterData!I98,MasterData!I108)</f>
        <v>#REF!</v>
      </c>
      <c r="I15" s="10" t="e">
        <f>STDEV(MasterData!K8,MasterData!K18,MasterData!K28,MasterData!K38,MasterData!K48,MasterData!K58,MasterData!K68,MasterData!K78,MasterData!#REF!,MasterData!K88,MasterData!K98,MasterData!K108)</f>
        <v>#REF!</v>
      </c>
      <c r="J15" s="10" t="e">
        <f>STDEV(MasterData!M8,MasterData!M18,MasterData!M28,MasterData!M38,MasterData!M48,MasterData!M58,MasterData!M68,MasterData!M78,MasterData!#REF!,MasterData!M88,MasterData!M98,MasterData!M108)</f>
        <v>#REF!</v>
      </c>
      <c r="K15" s="10" t="e">
        <f>STDEV(MasterData!O8,MasterData!O18,MasterData!O28,MasterData!O38,MasterData!O48,MasterData!O58,MasterData!O68,MasterData!O78,MasterData!#REF!,MasterData!O88,MasterData!O98,MasterData!O108)</f>
        <v>#REF!</v>
      </c>
      <c r="L15" s="10" t="e">
        <f>STDEV(MasterData!Q8,MasterData!Q18,MasterData!Q28,MasterData!Q38,MasterData!Q48,MasterData!Q58,MasterData!Q68,MasterData!Q78,MasterData!#REF!,MasterData!Q88,MasterData!Q98,MasterData!Q108)</f>
        <v>#REF!</v>
      </c>
      <c r="M15" s="10" t="e">
        <f>STDEV(MasterData!R8,MasterData!R18,MasterData!R28,MasterData!R38,MasterData!R48,MasterData!R58,MasterData!R68,MasterData!R78,MasterData!#REF!,MasterData!R88,MasterData!R98,MasterData!R108)</f>
        <v>#REF!</v>
      </c>
      <c r="N15" s="10" t="e">
        <f>STDEV(MasterData!S8,MasterData!S18,MasterData!S28,MasterData!S38,MasterData!S48,MasterData!S58,MasterData!S68,MasterData!S78,MasterData!#REF!,MasterData!S88,MasterData!S98,MasterData!S108)</f>
        <v>#REF!</v>
      </c>
      <c r="O15" s="10" t="e">
        <f>STDEV(MasterData!T8,MasterData!T18,MasterData!T28,MasterData!T38,MasterData!T48,MasterData!T58,MasterData!T68,MasterData!T78,MasterData!#REF!,MasterData!T88,MasterData!T98,MasterData!T108)</f>
        <v>#REF!</v>
      </c>
      <c r="P15" s="10" t="e">
        <f>STDEV(MasterData!U8,MasterData!U18,MasterData!U28,MasterData!U38,MasterData!U48,MasterData!U58,MasterData!U68,MasterData!U78,MasterData!#REF!,MasterData!U88,MasterData!U98,MasterData!U108)</f>
        <v>#REF!</v>
      </c>
    </row>
    <row r="16" spans="1:16">
      <c r="A16">
        <v>8</v>
      </c>
      <c r="B16" t="s">
        <v>35</v>
      </c>
      <c r="C16" t="s">
        <v>51</v>
      </c>
      <c r="D16" s="10" t="e">
        <f>AVERAGE(MasterData!E9,MasterData!E19,MasterData!E29,MasterData!E39,MasterData!E49,MasterData!E59,MasterData!E69,MasterData!E79,MasterData!#REF!,MasterData!E89,MasterData!E99,MasterData!E109)</f>
        <v>#REF!</v>
      </c>
      <c r="E16" s="10" t="e">
        <f>AVERAGE(MasterData!F9,MasterData!F19,MasterData!F29,MasterData!F39,MasterData!F49,MasterData!F59,MasterData!F69,MasterData!F79,MasterData!#REF!,MasterData!F89,MasterData!F99,MasterData!F109)</f>
        <v>#REF!</v>
      </c>
      <c r="F16" s="10" t="e">
        <f>AVERAGE(MasterData!G9,MasterData!G19,MasterData!G29,MasterData!G39,MasterData!G49,MasterData!G59,MasterData!G69,MasterData!G79,MasterData!#REF!,MasterData!G89,MasterData!G99,MasterData!G109)</f>
        <v>#REF!</v>
      </c>
      <c r="G16" s="10" t="e">
        <f>AVERAGE(MasterData!H9,MasterData!H19,MasterData!H29,MasterData!H39,MasterData!H49,MasterData!H59,MasterData!H69,MasterData!H79,MasterData!#REF!,MasterData!H89,MasterData!H99,MasterData!H109)</f>
        <v>#REF!</v>
      </c>
      <c r="H16" s="10" t="e">
        <f>AVERAGE(MasterData!I9,MasterData!I19,MasterData!I29,MasterData!I39,MasterData!I49,MasterData!I59,MasterData!I69,MasterData!I79,MasterData!#REF!,MasterData!I89,MasterData!I99,MasterData!I109)</f>
        <v>#REF!</v>
      </c>
      <c r="I16" s="10" t="e">
        <f>AVERAGE(MasterData!K9,MasterData!K19,MasterData!K29,MasterData!K39,MasterData!K49,MasterData!K59,MasterData!K69,MasterData!K79,MasterData!#REF!,MasterData!K89,MasterData!K99,MasterData!K109)</f>
        <v>#REF!</v>
      </c>
      <c r="J16" s="10" t="e">
        <f>AVERAGE(MasterData!M9,MasterData!M19,MasterData!M29,MasterData!M39,MasterData!M49,MasterData!M59,MasterData!M69,MasterData!M79,MasterData!#REF!,MasterData!M89,MasterData!M99,MasterData!M109)</f>
        <v>#REF!</v>
      </c>
      <c r="K16" s="10" t="e">
        <f>AVERAGE(MasterData!O9,MasterData!O19,MasterData!O29,MasterData!O39,MasterData!O49,MasterData!O59,MasterData!O69,MasterData!O79,MasterData!#REF!,MasterData!O89,MasterData!O99,MasterData!O109)</f>
        <v>#REF!</v>
      </c>
      <c r="L16" s="10" t="e">
        <f>AVERAGE(MasterData!Q9,MasterData!Q19,MasterData!Q29,MasterData!Q39,MasterData!Q49,MasterData!Q59,MasterData!Q69,MasterData!Q79,MasterData!#REF!,MasterData!Q89,MasterData!Q99,MasterData!Q109)</f>
        <v>#REF!</v>
      </c>
      <c r="M16" s="10" t="e">
        <f>AVERAGE(MasterData!R9,MasterData!R19,MasterData!R29,MasterData!R39,MasterData!R49,MasterData!R59,MasterData!R69,MasterData!R79,MasterData!#REF!,MasterData!R89,MasterData!R99,MasterData!R109)</f>
        <v>#REF!</v>
      </c>
      <c r="N16" s="10" t="e">
        <f>AVERAGE(MasterData!S9,MasterData!S19,MasterData!S29,MasterData!S39,MasterData!S49,MasterData!S59,MasterData!S69,MasterData!S79,MasterData!#REF!,MasterData!S89,MasterData!S99,MasterData!S109)</f>
        <v>#REF!</v>
      </c>
      <c r="O16" s="10" t="e">
        <f>AVERAGE(MasterData!T9,MasterData!T19,MasterData!T29,MasterData!T39,MasterData!T49,MasterData!T59,MasterData!T69,MasterData!T79,MasterData!#REF!,MasterData!T89,MasterData!T99,MasterData!T109)</f>
        <v>#REF!</v>
      </c>
      <c r="P16" s="10" t="e">
        <f>AVERAGE(MasterData!U9,MasterData!U19,MasterData!U29,MasterData!U39,MasterData!U49,MasterData!U59,MasterData!U69,MasterData!U79,MasterData!#REF!,MasterData!U89,MasterData!U99,MasterData!U109)</f>
        <v>#REF!</v>
      </c>
    </row>
    <row r="17" spans="1:16">
      <c r="A17">
        <v>8</v>
      </c>
      <c r="B17" t="s">
        <v>35</v>
      </c>
      <c r="C17" t="s">
        <v>42</v>
      </c>
      <c r="D17" s="10" t="e">
        <f>STDEV(MasterData!E9,MasterData!E19,MasterData!E29,MasterData!E39,MasterData!E49,MasterData!E59,MasterData!E69,MasterData!E79,MasterData!#REF!,MasterData!E89,MasterData!E99,MasterData!E109)</f>
        <v>#REF!</v>
      </c>
      <c r="E17" s="10" t="e">
        <f>STDEV(MasterData!F9,MasterData!F19,MasterData!F29,MasterData!F39,MasterData!F49,MasterData!F59,MasterData!F69,MasterData!F79,MasterData!#REF!,MasterData!F89,MasterData!F99,MasterData!F109)</f>
        <v>#REF!</v>
      </c>
      <c r="F17" s="10" t="e">
        <f>STDEV(MasterData!G9,MasterData!G19,MasterData!G29,MasterData!G39,MasterData!G49,MasterData!G59,MasterData!G69,MasterData!G79,MasterData!#REF!,MasterData!G89,MasterData!G99,MasterData!G109)</f>
        <v>#REF!</v>
      </c>
      <c r="G17" s="10" t="e">
        <f>STDEV(MasterData!H9,MasterData!H19,MasterData!H29,MasterData!H39,MasterData!H49,MasterData!H59,MasterData!H69,MasterData!H79,MasterData!#REF!,MasterData!H89,MasterData!H99,MasterData!H109)</f>
        <v>#REF!</v>
      </c>
      <c r="H17" s="10" t="e">
        <f>STDEV(MasterData!I9,MasterData!I19,MasterData!I29,MasterData!I39,MasterData!I49,MasterData!I59,MasterData!I69,MasterData!I79,MasterData!#REF!,MasterData!I89,MasterData!I99,MasterData!I109)</f>
        <v>#REF!</v>
      </c>
      <c r="I17" s="10" t="e">
        <f>STDEV(MasterData!K9,MasterData!K19,MasterData!K29,MasterData!K39,MasterData!K49,MasterData!K59,MasterData!K69,MasterData!K79,MasterData!#REF!,MasterData!K89,MasterData!K99,MasterData!K109)</f>
        <v>#REF!</v>
      </c>
      <c r="J17" s="10" t="e">
        <f>STDEV(MasterData!M9,MasterData!M19,MasterData!M29,MasterData!M39,MasterData!M49,MasterData!M59,MasterData!M69,MasterData!M79,MasterData!#REF!,MasterData!M89,MasterData!M99,MasterData!M109)</f>
        <v>#REF!</v>
      </c>
      <c r="K17" s="10" t="e">
        <f>STDEV(MasterData!O9,MasterData!O19,MasterData!O29,MasterData!O39,MasterData!O49,MasterData!O59,MasterData!O69,MasterData!O79,MasterData!#REF!,MasterData!O89,MasterData!O99,MasterData!O109)</f>
        <v>#REF!</v>
      </c>
      <c r="L17" s="10" t="e">
        <f>STDEV(MasterData!Q9,MasterData!Q19,MasterData!Q29,MasterData!Q39,MasterData!Q49,MasterData!Q59,MasterData!Q69,MasterData!Q79,MasterData!#REF!,MasterData!Q89,MasterData!Q99,MasterData!Q109)</f>
        <v>#REF!</v>
      </c>
      <c r="M17" s="10" t="e">
        <f>STDEV(MasterData!R9,MasterData!R19,MasterData!R29,MasterData!R39,MasterData!R49,MasterData!R59,MasterData!R69,MasterData!R79,MasterData!#REF!,MasterData!R89,MasterData!R99,MasterData!R109)</f>
        <v>#REF!</v>
      </c>
      <c r="N17" s="10" t="e">
        <f>STDEV(MasterData!S9,MasterData!S19,MasterData!S29,MasterData!S39,MasterData!S49,MasterData!S59,MasterData!S69,MasterData!S79,MasterData!#REF!,MasterData!S89,MasterData!S99,MasterData!S109)</f>
        <v>#REF!</v>
      </c>
      <c r="O17" s="10" t="e">
        <f>STDEV(MasterData!T9,MasterData!T19,MasterData!T29,MasterData!T39,MasterData!T49,MasterData!T59,MasterData!T69,MasterData!T79,MasterData!#REF!,MasterData!T89,MasterData!T99,MasterData!T109)</f>
        <v>#REF!</v>
      </c>
      <c r="P17" s="10" t="e">
        <f>STDEV(MasterData!U9,MasterData!U19,MasterData!U29,MasterData!U39,MasterData!U49,MasterData!U59,MasterData!U69,MasterData!U79,MasterData!#REF!,MasterData!U89,MasterData!U99,MasterData!U109)</f>
        <v>#REF!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MasterData</vt:lpstr>
      <vt:lpstr>Summary</vt:lpstr>
      <vt:lpstr>Summary B</vt:lpstr>
      <vt:lpstr>Summary 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Pickert</dc:creator>
  <cp:lastModifiedBy>Joseph Pickert</cp:lastModifiedBy>
  <dcterms:created xsi:type="dcterms:W3CDTF">2018-08-21T19:00:06Z</dcterms:created>
  <dcterms:modified xsi:type="dcterms:W3CDTF">2019-08-01T16:11:17Z</dcterms:modified>
</cp:coreProperties>
</file>