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webextensions/webextension1.xml" ContentType="application/vnd.ms-office.webextension+xml"/>
  <Override PartName="/xl/drawings/drawing2.xml" ContentType="application/vnd.openxmlformats-officedocument.drawing+xml"/>
  <Override PartName="/xl/webextensions/webextension2.xml" ContentType="application/vnd.ms-office.webextension+xml"/>
  <Override PartName="/xl/drawings/drawing3.xml" ContentType="application/vnd.openxmlformats-officedocument.drawing+xml"/>
  <Override PartName="/xl/webextensions/webextension3.xml" ContentType="application/vnd.ms-office.webextension+xml"/>
  <Override PartName="/xl/drawings/drawing4.xml" ContentType="application/vnd.openxmlformats-officedocument.drawing+xml"/>
  <Override PartName="/xl/webextensions/webextension4.xml" ContentType="application/vnd.ms-office.webextension+xml"/>
  <Override PartName="/xl/drawings/drawing5.xml" ContentType="application/vnd.openxmlformats-officedocument.drawing+xml"/>
  <Override PartName="/xl/webextensions/webextension5.xml" ContentType="application/vnd.ms-office.webextension+xml"/>
  <Override PartName="/xl/drawings/drawing6.xml" ContentType="application/vnd.openxmlformats-officedocument.drawing+xml"/>
  <Override PartName="/xl/webextensions/webextension6.xml" ContentType="application/vnd.ms-office.webextension+xml"/>
  <Override PartName="/xl/drawings/drawing7.xml" ContentType="application/vnd.openxmlformats-officedocument.drawing+xml"/>
  <Override PartName="/xl/webextensions/webextension7.xml" ContentType="application/vnd.ms-office.webextension+xml"/>
  <Override PartName="/xl/drawings/drawing8.xml" ContentType="application/vnd.openxmlformats-officedocument.drawing+xml"/>
  <Override PartName="/xl/webextensions/webextension8.xml" ContentType="application/vnd.ms-office.webextension+xml"/>
  <Override PartName="/xl/drawings/drawing9.xml" ContentType="application/vnd.openxmlformats-officedocument.drawing+xml"/>
  <Override PartName="/xl/webextensions/webextension9.xml" ContentType="application/vnd.ms-office.webextension+xml"/>
  <Override PartName="/xl/drawings/drawing10.xml" ContentType="application/vnd.openxmlformats-officedocument.drawing+xml"/>
  <Override PartName="/xl/webextensions/webextension10.xml" ContentType="application/vnd.ms-office.webextension+xml"/>
  <Override PartName="/xl/drawings/drawing11.xml" ContentType="application/vnd.openxmlformats-officedocument.drawing+xml"/>
  <Override PartName="/xl/webextensions/webextension11.xml" ContentType="application/vnd.ms-office.webextension+xml"/>
  <Override PartName="/xl/drawings/drawing12.xml" ContentType="application/vnd.openxmlformats-officedocument.drawing+xml"/>
  <Override PartName="/xl/webextensions/webextension12.xml" ContentType="application/vnd.ms-office.webextension+xml"/>
  <Override PartName="/xl/drawings/drawing13.xml" ContentType="application/vnd.openxmlformats-officedocument.drawing+xml"/>
  <Override PartName="/xl/webextensions/webextension13.xml" ContentType="application/vnd.ms-office.webextension+xml"/>
  <Override PartName="/xl/drawings/drawing14.xml" ContentType="application/vnd.openxmlformats-officedocument.drawing+xml"/>
  <Override PartName="/xl/webextensions/webextension14.xml" ContentType="application/vnd.ms-office.webextension+xml"/>
  <Override PartName="/xl/drawings/drawing15.xml" ContentType="application/vnd.openxmlformats-officedocument.drawing+xml"/>
  <Override PartName="/xl/webextensions/webextension15.xml" ContentType="application/vnd.ms-office.webextension+xml"/>
  <Override PartName="/xl/drawings/drawing16.xml" ContentType="application/vnd.openxmlformats-officedocument.drawing+xml"/>
  <Override PartName="/xl/webextensions/webextension16.xml" ContentType="application/vnd.ms-office.webextension+xml"/>
  <Override PartName="/xl/drawings/drawing17.xml" ContentType="application/vnd.openxmlformats-officedocument.drawing+xml"/>
  <Override PartName="/xl/webextensions/webextension17.xml" ContentType="application/vnd.ms-office.webextension+xml"/>
  <Override PartName="/xl/drawings/drawing18.xml" ContentType="application/vnd.openxmlformats-officedocument.drawing+xml"/>
  <Override PartName="/xl/webextensions/webextension18.xml" ContentType="application/vnd.ms-office.webextension+xml"/>
  <Override PartName="/xl/drawings/drawing19.xml" ContentType="application/vnd.openxmlformats-officedocument.drawing+xml"/>
  <Override PartName="/xl/webextensions/webextension19.xml" ContentType="application/vnd.ms-office.webextension+xml"/>
  <Override PartName="/xl/drawings/drawing20.xml" ContentType="application/vnd.openxmlformats-officedocument.drawing+xml"/>
  <Override PartName="/xl/webextensions/webextension20.xml" ContentType="application/vnd.ms-office.webextension+xml"/>
  <Override PartName="/xl/drawings/drawing21.xml" ContentType="application/vnd.openxmlformats-officedocument.drawing+xml"/>
  <Override PartName="/xl/webextensions/webextension21.xml" ContentType="application/vnd.ms-office.webextension+xml"/>
  <Override PartName="/xl/drawings/drawing22.xml" ContentType="application/vnd.openxmlformats-officedocument.drawing+xml"/>
  <Override PartName="/xl/webextensions/webextension22.xml" ContentType="application/vnd.ms-office.webextension+xml"/>
  <Override PartName="/xl/drawings/drawing23.xml" ContentType="application/vnd.openxmlformats-officedocument.drawing+xml"/>
  <Override PartName="/xl/webextensions/webextension23.xml" ContentType="application/vnd.ms-office.webextension+xml"/>
  <Override PartName="/xl/drawings/drawing24.xml" ContentType="application/vnd.openxmlformats-officedocument.drawing+xml"/>
  <Override PartName="/xl/webextensions/webextension24.xml" ContentType="application/vnd.ms-office.webextension+xml"/>
  <Override PartName="/xl/drawings/drawing25.xml" ContentType="application/vnd.openxmlformats-officedocument.drawing+xml"/>
  <Override PartName="/xl/webextensions/webextension25.xml" ContentType="application/vnd.ms-office.webextension+xml"/>
  <Override PartName="/xl/drawings/drawing26.xml" ContentType="application/vnd.openxmlformats-officedocument.drawing+xml"/>
  <Override PartName="/xl/webextensions/webextension26.xml" ContentType="application/vnd.ms-office.webextension+xml"/>
  <Override PartName="/xl/drawings/drawing27.xml" ContentType="application/vnd.openxmlformats-officedocument.drawing+xml"/>
  <Override PartName="/xl/webextensions/webextension27.xml" ContentType="application/vnd.ms-office.webextension+xml"/>
  <Override PartName="/xl/drawings/drawing28.xml" ContentType="application/vnd.openxmlformats-officedocument.drawing+xml"/>
  <Override PartName="/xl/webextensions/webextension28.xml" ContentType="application/vnd.ms-office.webextension+xml"/>
  <Override PartName="/xl/drawings/drawing29.xml" ContentType="application/vnd.openxmlformats-officedocument.drawing+xml"/>
  <Override PartName="/xl/webextensions/webextension29.xml" ContentType="application/vnd.ms-office.webextension+xml"/>
  <Override PartName="/xl/drawings/drawing30.xml" ContentType="application/vnd.openxmlformats-officedocument.drawing+xml"/>
  <Override PartName="/xl/webextensions/webextension30.xml" ContentType="application/vnd.ms-office.webextension+xml"/>
  <Override PartName="/xl/drawings/drawing31.xml" ContentType="application/vnd.openxmlformats-officedocument.drawing+xml"/>
  <Override PartName="/xl/webextensions/webextension31.xml" ContentType="application/vnd.ms-office.webextension+xml"/>
  <Override PartName="/xl/drawings/drawing32.xml" ContentType="application/vnd.openxmlformats-officedocument.drawing+xml"/>
  <Override PartName="/xl/webextensions/webextension32.xml" ContentType="application/vnd.ms-office.webextension+xml"/>
  <Override PartName="/xl/drawings/drawing33.xml" ContentType="application/vnd.openxmlformats-officedocument.drawing+xml"/>
  <Override PartName="/xl/webextensions/webextension33.xml" ContentType="application/vnd.ms-office.webextension+xml"/>
  <Override PartName="/xl/drawings/drawing34.xml" ContentType="application/vnd.openxmlformats-officedocument.drawing+xml"/>
  <Override PartName="/xl/webextensions/webextension34.xml" ContentType="application/vnd.ms-office.webextension+xml"/>
  <Override PartName="/xl/drawings/drawing35.xml" ContentType="application/vnd.openxmlformats-officedocument.drawing+xml"/>
  <Override PartName="/xl/webextensions/webextension35.xml" ContentType="application/vnd.ms-office.webextension+xml"/>
  <Override PartName="/xl/drawings/drawing36.xml" ContentType="application/vnd.openxmlformats-officedocument.drawing+xml"/>
  <Override PartName="/xl/webextensions/webextension36.xml" ContentType="application/vnd.ms-office.webextension+xml"/>
  <Override PartName="/xl/drawings/drawing37.xml" ContentType="application/vnd.openxmlformats-officedocument.drawing+xml"/>
  <Override PartName="/xl/webextensions/webextension37.xml" ContentType="application/vnd.ms-office.webextension+xml"/>
  <Override PartName="/xl/drawings/drawing38.xml" ContentType="application/vnd.openxmlformats-officedocument.drawing+xml"/>
  <Override PartName="/xl/webextensions/webextension38.xml" ContentType="application/vnd.ms-office.webextension+xml"/>
  <Override PartName="/xl/drawings/drawing39.xml" ContentType="application/vnd.openxmlformats-officedocument.drawing+xml"/>
  <Override PartName="/xl/webextensions/webextension39.xml" ContentType="application/vnd.ms-office.webextensi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gknpm-my.sharepoint.com/personal/christina_quillen_gknpm_com/Documents/Desktop/Powder/"/>
    </mc:Choice>
  </mc:AlternateContent>
  <xr:revisionPtr revIDLastSave="1777" documentId="8_{31F6BB2D-FB6F-4AD2-958A-A685545F7785}" xr6:coauthVersionLast="47" xr6:coauthVersionMax="47" xr10:uidLastSave="{E813EA47-ACE1-48C7-9DF8-5899327F88D3}"/>
  <bookViews>
    <workbookView xWindow="1275" yWindow="-120" windowWidth="27645" windowHeight="16440" tabRatio="914" firstSheet="1" activeTab="1" xr2:uid="{DDCF3E96-F54C-4FFF-9022-D9EC973F7BCD}"/>
  </bookViews>
  <sheets>
    <sheet name="Sheet41" sheetId="41" r:id="rId1"/>
    <sheet name="All" sheetId="35" r:id="rId2"/>
    <sheet name="518010F" sheetId="2" r:id="rId3"/>
    <sheet name="5108014(01)" sheetId="43" r:id="rId4"/>
    <sheet name="518090F" sheetId="3" r:id="rId5"/>
    <sheet name="518014(09)" sheetId="44" r:id="rId6"/>
    <sheet name="518160F" sheetId="4" r:id="rId7"/>
    <sheet name="518380" sheetId="5" r:id="rId8"/>
    <sheet name="718470" sheetId="6" r:id="rId9"/>
    <sheet name="718480" sheetId="7" r:id="rId10"/>
    <sheet name="723550A" sheetId="8" r:id="rId11"/>
    <sheet name="723570" sheetId="9" r:id="rId12"/>
    <sheet name="723880" sheetId="10" r:id="rId13"/>
    <sheet name="723940" sheetId="11" r:id="rId14"/>
    <sheet name="723940A" sheetId="12" r:id="rId15"/>
    <sheet name="725440" sheetId="13" r:id="rId16"/>
    <sheet name="725480" sheetId="14" r:id="rId17"/>
    <sheet name="725740A (725451A)" sheetId="45" r:id="rId18"/>
    <sheet name="725740A(725452A)" sheetId="15" r:id="rId19"/>
    <sheet name="725750A" sheetId="16" r:id="rId20"/>
    <sheet name="726060 (725191)" sheetId="46" r:id="rId21"/>
    <sheet name="726060(725192)" sheetId="17" r:id="rId22"/>
    <sheet name="726140A" sheetId="18" r:id="rId23"/>
    <sheet name="726460" sheetId="19" r:id="rId24"/>
    <sheet name="726590" sheetId="20" r:id="rId25"/>
    <sheet name="726600" sheetId="1" r:id="rId26"/>
    <sheet name="726780F" sheetId="21" r:id="rId27"/>
    <sheet name="726850" sheetId="22" r:id="rId28"/>
    <sheet name="726900F" sheetId="23" r:id="rId29"/>
    <sheet name="726990" sheetId="42" r:id="rId30"/>
    <sheet name="727060" sheetId="24" r:id="rId31"/>
    <sheet name="727070" sheetId="25" r:id="rId32"/>
    <sheet name="727110F" sheetId="26" r:id="rId33"/>
    <sheet name="727110G" sheetId="27" r:id="rId34"/>
    <sheet name="727120G" sheetId="28" r:id="rId35"/>
    <sheet name="727170" sheetId="29" r:id="rId36"/>
    <sheet name="727190" sheetId="30" r:id="rId37"/>
    <sheet name="727240" sheetId="31" r:id="rId38"/>
    <sheet name="727260" sheetId="33" r:id="rId39"/>
    <sheet name="727270" sheetId="32" r:id="rId40"/>
    <sheet name="727300" sheetId="40" r:id="rId41"/>
    <sheet name="727310" sheetId="34" r:id="rId4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J12" i="35" l="1"/>
  <c r="E19" i="46"/>
  <c r="F19" i="46" s="1"/>
  <c r="E18" i="46"/>
  <c r="F18" i="46" s="1"/>
  <c r="E17" i="46"/>
  <c r="F17" i="46" s="1"/>
  <c r="E16" i="46"/>
  <c r="F16" i="46" s="1"/>
  <c r="E15" i="46"/>
  <c r="F15" i="46" s="1"/>
  <c r="E14" i="46"/>
  <c r="F14" i="46" s="1"/>
  <c r="E13" i="46"/>
  <c r="F13" i="46" s="1"/>
  <c r="E12" i="46"/>
  <c r="F12" i="46" s="1"/>
  <c r="E11" i="46"/>
  <c r="F11" i="46" s="1"/>
  <c r="E10" i="46"/>
  <c r="F10" i="46" s="1"/>
  <c r="E9" i="46"/>
  <c r="F9" i="46" s="1"/>
  <c r="E8" i="46"/>
  <c r="F8" i="46" s="1"/>
  <c r="E7" i="46"/>
  <c r="F7" i="46" s="1"/>
  <c r="E6" i="46"/>
  <c r="F6" i="46" s="1"/>
  <c r="E5" i="46"/>
  <c r="F5" i="46" s="1"/>
  <c r="E7" i="45"/>
  <c r="F7" i="45" s="1"/>
  <c r="J6" i="45"/>
  <c r="K6" i="45" s="1"/>
  <c r="F6" i="45"/>
  <c r="G6" i="45" s="1"/>
  <c r="H6" i="45" s="1"/>
  <c r="E6" i="45"/>
  <c r="G5" i="45"/>
  <c r="H5" i="45" s="1"/>
  <c r="F5" i="45"/>
  <c r="J5" i="45" s="1"/>
  <c r="K5" i="45" s="1"/>
  <c r="E5" i="45"/>
  <c r="E13" i="44"/>
  <c r="F13" i="44" s="1"/>
  <c r="E12" i="44"/>
  <c r="F12" i="44" s="1"/>
  <c r="E11" i="44"/>
  <c r="F11" i="44" s="1"/>
  <c r="E10" i="44"/>
  <c r="F10" i="44" s="1"/>
  <c r="J10" i="44" s="1"/>
  <c r="K10" i="44" s="1"/>
  <c r="E9" i="44"/>
  <c r="F9" i="44" s="1"/>
  <c r="E8" i="44"/>
  <c r="F8" i="44" s="1"/>
  <c r="E7" i="44"/>
  <c r="F7" i="44" s="1"/>
  <c r="E6" i="44"/>
  <c r="F6" i="44" s="1"/>
  <c r="E5" i="44"/>
  <c r="F5" i="44" s="1"/>
  <c r="J5" i="44" s="1"/>
  <c r="K5" i="44" s="1"/>
  <c r="E4" i="44"/>
  <c r="F4" i="44" s="1"/>
  <c r="J4" i="44" s="1"/>
  <c r="K4" i="44" s="1"/>
  <c r="E13" i="43"/>
  <c r="F13" i="43" s="1"/>
  <c r="J13" i="43" s="1"/>
  <c r="K13" i="43" s="1"/>
  <c r="E12" i="43"/>
  <c r="F12" i="43" s="1"/>
  <c r="E11" i="43"/>
  <c r="F11" i="43" s="1"/>
  <c r="E10" i="43"/>
  <c r="F10" i="43" s="1"/>
  <c r="E9" i="43"/>
  <c r="F9" i="43" s="1"/>
  <c r="J9" i="43" s="1"/>
  <c r="K9" i="43" s="1"/>
  <c r="E8" i="43"/>
  <c r="F8" i="43" s="1"/>
  <c r="E7" i="43"/>
  <c r="F7" i="43" s="1"/>
  <c r="E6" i="43"/>
  <c r="F6" i="43" s="1"/>
  <c r="E5" i="43"/>
  <c r="F5" i="43" s="1"/>
  <c r="J5" i="43" s="1"/>
  <c r="K5" i="43" s="1"/>
  <c r="F4" i="43"/>
  <c r="J4" i="43" s="1"/>
  <c r="K4" i="43" s="1"/>
  <c r="E4" i="43"/>
  <c r="J8" i="35"/>
  <c r="J9" i="35"/>
  <c r="J10" i="35"/>
  <c r="J11" i="35"/>
  <c r="J4" i="35"/>
  <c r="J5" i="35"/>
  <c r="J6" i="35"/>
  <c r="J3" i="35"/>
  <c r="I8" i="34"/>
  <c r="I7" i="34"/>
  <c r="I6" i="34"/>
  <c r="I5" i="34"/>
  <c r="I4" i="34"/>
  <c r="I3" i="34"/>
  <c r="I8" i="40"/>
  <c r="I7" i="40"/>
  <c r="I6" i="40"/>
  <c r="I5" i="40"/>
  <c r="I4" i="40"/>
  <c r="I3" i="40"/>
  <c r="I4" i="32"/>
  <c r="I3" i="32"/>
  <c r="I36" i="33"/>
  <c r="I31" i="33"/>
  <c r="I26" i="33"/>
  <c r="I21" i="33"/>
  <c r="I16" i="33"/>
  <c r="I11" i="33"/>
  <c r="I6" i="33"/>
  <c r="I29" i="28"/>
  <c r="I38" i="28"/>
  <c r="I36" i="28"/>
  <c r="I34" i="28"/>
  <c r="I32" i="28"/>
  <c r="I30" i="28"/>
  <c r="I24" i="28"/>
  <c r="I16" i="28"/>
  <c r="I6" i="28"/>
  <c r="I3" i="28"/>
  <c r="I4" i="27"/>
  <c r="I4" i="26"/>
  <c r="I5" i="23"/>
  <c r="I3" i="23"/>
  <c r="I23" i="21"/>
  <c r="I21" i="21"/>
  <c r="I19" i="21"/>
  <c r="I17" i="21"/>
  <c r="I15" i="21"/>
  <c r="I13" i="21"/>
  <c r="I9" i="21"/>
  <c r="I4" i="21"/>
  <c r="I3" i="21"/>
  <c r="I5" i="1"/>
  <c r="I4" i="1"/>
  <c r="I3" i="1"/>
  <c r="I10" i="20"/>
  <c r="I9" i="20"/>
  <c r="I8" i="20"/>
  <c r="I7" i="20"/>
  <c r="I6" i="20"/>
  <c r="I5" i="20"/>
  <c r="I4" i="20"/>
  <c r="I3" i="20"/>
  <c r="I9" i="19"/>
  <c r="I8" i="19"/>
  <c r="I7" i="19"/>
  <c r="I6" i="19"/>
  <c r="I5" i="19"/>
  <c r="I4" i="19"/>
  <c r="I3" i="19"/>
  <c r="I3" i="18"/>
  <c r="L12" i="17"/>
  <c r="I12" i="17"/>
  <c r="I7" i="17"/>
  <c r="I5" i="17"/>
  <c r="I4" i="16"/>
  <c r="I33" i="13"/>
  <c r="I28" i="13"/>
  <c r="I23" i="13"/>
  <c r="I18" i="13"/>
  <c r="I13" i="13"/>
  <c r="I8" i="13"/>
  <c r="I6" i="13"/>
  <c r="I21" i="12"/>
  <c r="I3" i="11"/>
  <c r="I21" i="10"/>
  <c r="E6" i="24"/>
  <c r="F6" i="24"/>
  <c r="G6" i="24" s="1"/>
  <c r="H6" i="24" s="1"/>
  <c r="E7" i="24"/>
  <c r="F7" i="24"/>
  <c r="G7" i="24"/>
  <c r="H7" i="24"/>
  <c r="E6" i="19"/>
  <c r="F6" i="19"/>
  <c r="G6" i="19"/>
  <c r="H6" i="19"/>
  <c r="E7" i="19"/>
  <c r="F7" i="19" s="1"/>
  <c r="G7" i="19" s="1"/>
  <c r="H7" i="19" s="1"/>
  <c r="E8" i="19"/>
  <c r="F8" i="19"/>
  <c r="G8" i="19"/>
  <c r="H8" i="19"/>
  <c r="E9" i="19"/>
  <c r="F9" i="19" s="1"/>
  <c r="G9" i="19" s="1"/>
  <c r="H9" i="19" s="1"/>
  <c r="B3" i="19"/>
  <c r="J9" i="17"/>
  <c r="J12" i="17"/>
  <c r="J17" i="17"/>
  <c r="J5" i="17"/>
  <c r="G10" i="17"/>
  <c r="G18" i="17"/>
  <c r="B3" i="16"/>
  <c r="G5" i="15"/>
  <c r="H1" i="6"/>
  <c r="H1" i="7"/>
  <c r="H1" i="8"/>
  <c r="H1" i="9"/>
  <c r="H1" i="10"/>
  <c r="H1" i="11"/>
  <c r="H1" i="12"/>
  <c r="H1" i="13"/>
  <c r="H1" i="14"/>
  <c r="H1" i="16"/>
  <c r="H1" i="18"/>
  <c r="H1" i="19"/>
  <c r="H1" i="20"/>
  <c r="H1" i="1"/>
  <c r="H1" i="21"/>
  <c r="H1" i="22"/>
  <c r="H1" i="23"/>
  <c r="H1" i="42"/>
  <c r="H1" i="24"/>
  <c r="H1" i="25"/>
  <c r="H1" i="26"/>
  <c r="H1" i="27"/>
  <c r="H1" i="28"/>
  <c r="H1" i="29"/>
  <c r="H1" i="30"/>
  <c r="H1" i="31"/>
  <c r="H1" i="33"/>
  <c r="H1" i="32"/>
  <c r="H1" i="40"/>
  <c r="H1" i="34"/>
  <c r="H1" i="5"/>
  <c r="E8" i="17"/>
  <c r="F8" i="17" s="1"/>
  <c r="E9" i="17"/>
  <c r="F9" i="17" s="1"/>
  <c r="G9" i="17" s="1"/>
  <c r="E10" i="17"/>
  <c r="F10" i="17" s="1"/>
  <c r="J10" i="17" s="1"/>
  <c r="E11" i="17"/>
  <c r="F11" i="17" s="1"/>
  <c r="G11" i="17" s="1"/>
  <c r="E12" i="17"/>
  <c r="F12" i="17" s="1"/>
  <c r="G12" i="17" s="1"/>
  <c r="E13" i="17"/>
  <c r="F13" i="17" s="1"/>
  <c r="G13" i="17" s="1"/>
  <c r="E14" i="17"/>
  <c r="F14" i="17" s="1"/>
  <c r="G14" i="17" s="1"/>
  <c r="E15" i="17"/>
  <c r="F15" i="17" s="1"/>
  <c r="E16" i="17"/>
  <c r="F16" i="17" s="1"/>
  <c r="E17" i="17"/>
  <c r="F17" i="17" s="1"/>
  <c r="G17" i="17" s="1"/>
  <c r="E18" i="17"/>
  <c r="F18" i="17" s="1"/>
  <c r="J18" i="17" s="1"/>
  <c r="E19" i="17"/>
  <c r="F19" i="17" s="1"/>
  <c r="G19" i="17" s="1"/>
  <c r="E6" i="16"/>
  <c r="F6" i="16" s="1"/>
  <c r="E7" i="16"/>
  <c r="F7" i="16" s="1"/>
  <c r="E8" i="16"/>
  <c r="F8" i="16" s="1"/>
  <c r="G8" i="16" s="1"/>
  <c r="H8" i="16" s="1"/>
  <c r="E9" i="16"/>
  <c r="F9" i="16" s="1"/>
  <c r="E10" i="16"/>
  <c r="F10" i="16"/>
  <c r="E6" i="34"/>
  <c r="F6" i="34" s="1"/>
  <c r="G6" i="34" s="1"/>
  <c r="H6" i="34" s="1"/>
  <c r="E7" i="34"/>
  <c r="F7" i="34" s="1"/>
  <c r="G7" i="34" s="1"/>
  <c r="H7" i="34" s="1"/>
  <c r="E8" i="34"/>
  <c r="F8" i="34"/>
  <c r="G8" i="34" s="1"/>
  <c r="H8" i="34" s="1"/>
  <c r="E6" i="40"/>
  <c r="F6" i="40"/>
  <c r="G6" i="40" s="1"/>
  <c r="H6" i="40" s="1"/>
  <c r="E7" i="40"/>
  <c r="F7" i="40" s="1"/>
  <c r="G7" i="40" s="1"/>
  <c r="H7" i="40" s="1"/>
  <c r="E8" i="40"/>
  <c r="F8" i="40" s="1"/>
  <c r="G8" i="40" s="1"/>
  <c r="H8" i="40" s="1"/>
  <c r="E6" i="33"/>
  <c r="F6" i="33"/>
  <c r="G6" i="33" s="1"/>
  <c r="H6" i="33" s="1"/>
  <c r="E7" i="33"/>
  <c r="F7" i="33"/>
  <c r="G7" i="33" s="1"/>
  <c r="H7" i="33" s="1"/>
  <c r="E8" i="33"/>
  <c r="F8" i="33" s="1"/>
  <c r="G8" i="33" s="1"/>
  <c r="H8" i="33" s="1"/>
  <c r="E9" i="33"/>
  <c r="F9" i="33" s="1"/>
  <c r="G9" i="33" s="1"/>
  <c r="H9" i="33" s="1"/>
  <c r="E10" i="33"/>
  <c r="F10" i="33"/>
  <c r="G10" i="33" s="1"/>
  <c r="H10" i="33" s="1"/>
  <c r="E11" i="33"/>
  <c r="F11" i="33" s="1"/>
  <c r="G11" i="33" s="1"/>
  <c r="H11" i="33" s="1"/>
  <c r="E12" i="33"/>
  <c r="F12" i="33" s="1"/>
  <c r="G12" i="33" s="1"/>
  <c r="H12" i="33" s="1"/>
  <c r="E13" i="33"/>
  <c r="F13" i="33"/>
  <c r="G13" i="33"/>
  <c r="H13" i="33" s="1"/>
  <c r="E14" i="33"/>
  <c r="F14" i="33" s="1"/>
  <c r="G14" i="33" s="1"/>
  <c r="H14" i="33" s="1"/>
  <c r="E15" i="33"/>
  <c r="F15" i="33"/>
  <c r="G15" i="33" s="1"/>
  <c r="H15" i="33" s="1"/>
  <c r="E16" i="33"/>
  <c r="F16" i="33"/>
  <c r="G16" i="33" s="1"/>
  <c r="H16" i="33" s="1"/>
  <c r="E17" i="33"/>
  <c r="F17" i="33" s="1"/>
  <c r="G17" i="33" s="1"/>
  <c r="H17" i="33" s="1"/>
  <c r="E18" i="33"/>
  <c r="F18" i="33"/>
  <c r="G18" i="33" s="1"/>
  <c r="H18" i="33" s="1"/>
  <c r="E19" i="33"/>
  <c r="F19" i="33"/>
  <c r="G19" i="33"/>
  <c r="H19" i="33" s="1"/>
  <c r="E20" i="33"/>
  <c r="F20" i="33" s="1"/>
  <c r="G20" i="33" s="1"/>
  <c r="H20" i="33" s="1"/>
  <c r="E21" i="33"/>
  <c r="F21" i="33" s="1"/>
  <c r="G21" i="33" s="1"/>
  <c r="H21" i="33" s="1"/>
  <c r="E22" i="33"/>
  <c r="F22" i="33"/>
  <c r="G22" i="33" s="1"/>
  <c r="H22" i="33" s="1"/>
  <c r="E23" i="33"/>
  <c r="F23" i="33"/>
  <c r="G23" i="33" s="1"/>
  <c r="H23" i="33" s="1"/>
  <c r="E24" i="33"/>
  <c r="F24" i="33" s="1"/>
  <c r="G24" i="33" s="1"/>
  <c r="H24" i="33" s="1"/>
  <c r="E25" i="33"/>
  <c r="F25" i="33" s="1"/>
  <c r="G25" i="33" s="1"/>
  <c r="H25" i="33" s="1"/>
  <c r="E26" i="33"/>
  <c r="F26" i="33"/>
  <c r="G26" i="33" s="1"/>
  <c r="H26" i="33" s="1"/>
  <c r="E27" i="33"/>
  <c r="F27" i="33" s="1"/>
  <c r="G27" i="33" s="1"/>
  <c r="H27" i="33" s="1"/>
  <c r="E28" i="33"/>
  <c r="F28" i="33" s="1"/>
  <c r="G28" i="33" s="1"/>
  <c r="H28" i="33" s="1"/>
  <c r="E29" i="33"/>
  <c r="F29" i="33"/>
  <c r="G29" i="33"/>
  <c r="H29" i="33" s="1"/>
  <c r="E30" i="33"/>
  <c r="F30" i="33" s="1"/>
  <c r="G30" i="33" s="1"/>
  <c r="H30" i="33" s="1"/>
  <c r="E31" i="33"/>
  <c r="F31" i="33"/>
  <c r="G31" i="33" s="1"/>
  <c r="H31" i="33" s="1"/>
  <c r="E32" i="33"/>
  <c r="F32" i="33"/>
  <c r="G32" i="33" s="1"/>
  <c r="H32" i="33" s="1"/>
  <c r="E33" i="33"/>
  <c r="F33" i="33" s="1"/>
  <c r="G33" i="33" s="1"/>
  <c r="H33" i="33" s="1"/>
  <c r="E34" i="33"/>
  <c r="F34" i="33"/>
  <c r="G34" i="33" s="1"/>
  <c r="H34" i="33" s="1"/>
  <c r="E35" i="33"/>
  <c r="F35" i="33"/>
  <c r="G35" i="33"/>
  <c r="H35" i="33" s="1"/>
  <c r="E36" i="33"/>
  <c r="F36" i="33" s="1"/>
  <c r="G36" i="33" s="1"/>
  <c r="H36" i="33" s="1"/>
  <c r="E37" i="33"/>
  <c r="F37" i="33" s="1"/>
  <c r="G37" i="33" s="1"/>
  <c r="H37" i="33" s="1"/>
  <c r="E6" i="30"/>
  <c r="F6" i="30"/>
  <c r="G6" i="30"/>
  <c r="H6" i="30"/>
  <c r="E7" i="30"/>
  <c r="F7" i="30" s="1"/>
  <c r="G7" i="30" s="1"/>
  <c r="H7" i="30" s="1"/>
  <c r="E8" i="30"/>
  <c r="F8" i="30"/>
  <c r="G8" i="30"/>
  <c r="H8" i="30"/>
  <c r="E9" i="30"/>
  <c r="F9" i="30" s="1"/>
  <c r="G9" i="30" s="1"/>
  <c r="H9" i="30" s="1"/>
  <c r="E10" i="30"/>
  <c r="F10" i="30"/>
  <c r="G10" i="30"/>
  <c r="H10" i="30"/>
  <c r="E11" i="30"/>
  <c r="F11" i="30" s="1"/>
  <c r="G11" i="30" s="1"/>
  <c r="H11" i="30" s="1"/>
  <c r="E6" i="29"/>
  <c r="F6" i="29" s="1"/>
  <c r="G6" i="29" s="1"/>
  <c r="H6" i="29" s="1"/>
  <c r="E7" i="29"/>
  <c r="F7" i="29"/>
  <c r="G7" i="29"/>
  <c r="H7" i="29" s="1"/>
  <c r="E8" i="29"/>
  <c r="F8" i="29" s="1"/>
  <c r="G8" i="29" s="1"/>
  <c r="H8" i="29" s="1"/>
  <c r="E9" i="29"/>
  <c r="F9" i="29" s="1"/>
  <c r="G9" i="29" s="1"/>
  <c r="H9" i="29" s="1"/>
  <c r="E10" i="29"/>
  <c r="F10" i="29" s="1"/>
  <c r="G10" i="29" s="1"/>
  <c r="H10" i="29" s="1"/>
  <c r="E11" i="29"/>
  <c r="F11" i="29" s="1"/>
  <c r="G11" i="29" s="1"/>
  <c r="H11" i="29" s="1"/>
  <c r="E6" i="28"/>
  <c r="F6" i="28" s="1"/>
  <c r="G6" i="28" s="1"/>
  <c r="H6" i="28" s="1"/>
  <c r="E7" i="28"/>
  <c r="F7" i="28" s="1"/>
  <c r="G7" i="28" s="1"/>
  <c r="H7" i="28" s="1"/>
  <c r="E8" i="28"/>
  <c r="F8" i="28" s="1"/>
  <c r="G8" i="28" s="1"/>
  <c r="H8" i="28" s="1"/>
  <c r="E9" i="28"/>
  <c r="F9" i="28" s="1"/>
  <c r="G9" i="28" s="1"/>
  <c r="H9" i="28" s="1"/>
  <c r="E10" i="28"/>
  <c r="F10" i="28" s="1"/>
  <c r="G10" i="28" s="1"/>
  <c r="H10" i="28" s="1"/>
  <c r="E11" i="28"/>
  <c r="F11" i="28" s="1"/>
  <c r="G11" i="28" s="1"/>
  <c r="H11" i="28" s="1"/>
  <c r="E12" i="28"/>
  <c r="F12" i="28" s="1"/>
  <c r="G12" i="28" s="1"/>
  <c r="H12" i="28" s="1"/>
  <c r="E13" i="28"/>
  <c r="F13" i="28" s="1"/>
  <c r="G13" i="28" s="1"/>
  <c r="H13" i="28" s="1"/>
  <c r="E14" i="28"/>
  <c r="F14" i="28" s="1"/>
  <c r="G14" i="28" s="1"/>
  <c r="H14" i="28" s="1"/>
  <c r="E15" i="28"/>
  <c r="F15" i="28" s="1"/>
  <c r="G15" i="28" s="1"/>
  <c r="H15" i="28" s="1"/>
  <c r="E16" i="28"/>
  <c r="F16" i="28" s="1"/>
  <c r="G16" i="28" s="1"/>
  <c r="H16" i="28" s="1"/>
  <c r="E17" i="28"/>
  <c r="F17" i="28" s="1"/>
  <c r="G17" i="28" s="1"/>
  <c r="H17" i="28" s="1"/>
  <c r="E18" i="28"/>
  <c r="F18" i="28" s="1"/>
  <c r="G18" i="28" s="1"/>
  <c r="H18" i="28" s="1"/>
  <c r="E19" i="28"/>
  <c r="F19" i="28" s="1"/>
  <c r="G19" i="28" s="1"/>
  <c r="H19" i="28" s="1"/>
  <c r="E20" i="28"/>
  <c r="F20" i="28" s="1"/>
  <c r="G20" i="28" s="1"/>
  <c r="H20" i="28" s="1"/>
  <c r="E21" i="28"/>
  <c r="F21" i="28" s="1"/>
  <c r="G21" i="28" s="1"/>
  <c r="H21" i="28" s="1"/>
  <c r="E22" i="28"/>
  <c r="F22" i="28" s="1"/>
  <c r="G22" i="28" s="1"/>
  <c r="H22" i="28" s="1"/>
  <c r="E23" i="28"/>
  <c r="F23" i="28" s="1"/>
  <c r="G23" i="28" s="1"/>
  <c r="H23" i="28" s="1"/>
  <c r="E24" i="28"/>
  <c r="F24" i="28" s="1"/>
  <c r="G24" i="28" s="1"/>
  <c r="H24" i="28" s="1"/>
  <c r="E25" i="28"/>
  <c r="F25" i="28" s="1"/>
  <c r="G25" i="28" s="1"/>
  <c r="H25" i="28" s="1"/>
  <c r="E26" i="28"/>
  <c r="F26" i="28" s="1"/>
  <c r="G26" i="28" s="1"/>
  <c r="H26" i="28" s="1"/>
  <c r="E27" i="28"/>
  <c r="F27" i="28" s="1"/>
  <c r="G27" i="28" s="1"/>
  <c r="H27" i="28" s="1"/>
  <c r="E28" i="28"/>
  <c r="F28" i="28" s="1"/>
  <c r="G28" i="28" s="1"/>
  <c r="H28" i="28" s="1"/>
  <c r="E29" i="28"/>
  <c r="F29" i="28" s="1"/>
  <c r="G29" i="28" s="1"/>
  <c r="H29" i="28" s="1"/>
  <c r="E30" i="28"/>
  <c r="F30" i="28" s="1"/>
  <c r="G30" i="28" s="1"/>
  <c r="H30" i="28" s="1"/>
  <c r="E31" i="28"/>
  <c r="F31" i="28" s="1"/>
  <c r="G31" i="28" s="1"/>
  <c r="H31" i="28" s="1"/>
  <c r="E32" i="28"/>
  <c r="F32" i="28" s="1"/>
  <c r="G32" i="28" s="1"/>
  <c r="H32" i="28" s="1"/>
  <c r="E33" i="28"/>
  <c r="F33" i="28" s="1"/>
  <c r="G33" i="28" s="1"/>
  <c r="H33" i="28" s="1"/>
  <c r="E34" i="28"/>
  <c r="F34" i="28" s="1"/>
  <c r="G34" i="28" s="1"/>
  <c r="H34" i="28" s="1"/>
  <c r="E35" i="28"/>
  <c r="F35" i="28" s="1"/>
  <c r="G35" i="28" s="1"/>
  <c r="H35" i="28" s="1"/>
  <c r="E36" i="28"/>
  <c r="F36" i="28" s="1"/>
  <c r="G36" i="28" s="1"/>
  <c r="H36" i="28" s="1"/>
  <c r="E37" i="28"/>
  <c r="F37" i="28" s="1"/>
  <c r="G37" i="28" s="1"/>
  <c r="H37" i="28" s="1"/>
  <c r="E38" i="28"/>
  <c r="F38" i="28"/>
  <c r="G38" i="28"/>
  <c r="H38" i="28" s="1"/>
  <c r="E39" i="28"/>
  <c r="F39" i="28" s="1"/>
  <c r="G39" i="28" s="1"/>
  <c r="H39" i="28" s="1"/>
  <c r="E6" i="27"/>
  <c r="F6" i="27" s="1"/>
  <c r="G6" i="27" s="1"/>
  <c r="H6" i="27" s="1"/>
  <c r="E7" i="27"/>
  <c r="F7" i="27"/>
  <c r="G7" i="27" s="1"/>
  <c r="H7" i="27" s="1"/>
  <c r="E8" i="27"/>
  <c r="F8" i="27"/>
  <c r="G8" i="27" s="1"/>
  <c r="H8" i="27" s="1"/>
  <c r="E9" i="27"/>
  <c r="F9" i="27" s="1"/>
  <c r="G9" i="27" s="1"/>
  <c r="H9" i="27" s="1"/>
  <c r="E10" i="27"/>
  <c r="F10" i="27"/>
  <c r="G10" i="27" s="1"/>
  <c r="H10" i="27" s="1"/>
  <c r="E11" i="27"/>
  <c r="F11" i="27"/>
  <c r="G11" i="27"/>
  <c r="H11" i="27" s="1"/>
  <c r="E12" i="27"/>
  <c r="F12" i="27"/>
  <c r="G12" i="27" s="1"/>
  <c r="H12" i="27" s="1"/>
  <c r="E13" i="27"/>
  <c r="F13" i="27"/>
  <c r="G13" i="27"/>
  <c r="H13" i="27"/>
  <c r="E14" i="27"/>
  <c r="F14" i="27" s="1"/>
  <c r="G14" i="27" s="1"/>
  <c r="H14" i="27" s="1"/>
  <c r="E6" i="26"/>
  <c r="F6" i="26" s="1"/>
  <c r="G6" i="26" s="1"/>
  <c r="H6" i="26" s="1"/>
  <c r="E7" i="26"/>
  <c r="F7" i="26" s="1"/>
  <c r="G7" i="26" s="1"/>
  <c r="H7" i="26" s="1"/>
  <c r="E8" i="26"/>
  <c r="F8" i="26"/>
  <c r="G8" i="26" s="1"/>
  <c r="H8" i="26" s="1"/>
  <c r="E9" i="26"/>
  <c r="F9" i="26" s="1"/>
  <c r="G9" i="26" s="1"/>
  <c r="H9" i="26" s="1"/>
  <c r="E10" i="26"/>
  <c r="F10" i="26" s="1"/>
  <c r="G10" i="26" s="1"/>
  <c r="H10" i="26" s="1"/>
  <c r="E11" i="26"/>
  <c r="F11" i="26" s="1"/>
  <c r="G11" i="26" s="1"/>
  <c r="H11" i="26" s="1"/>
  <c r="E12" i="26"/>
  <c r="F12" i="26"/>
  <c r="G12" i="26" s="1"/>
  <c r="H12" i="26" s="1"/>
  <c r="E13" i="26"/>
  <c r="F13" i="26" s="1"/>
  <c r="G13" i="26" s="1"/>
  <c r="H13" i="26" s="1"/>
  <c r="E6" i="25"/>
  <c r="F6" i="25"/>
  <c r="G6" i="25" s="1"/>
  <c r="H6" i="25" s="1"/>
  <c r="E6" i="42"/>
  <c r="F6" i="42" s="1"/>
  <c r="G6" i="42" s="1"/>
  <c r="H6" i="42" s="1"/>
  <c r="E7" i="42"/>
  <c r="F7" i="42" s="1"/>
  <c r="G7" i="42" s="1"/>
  <c r="H7" i="42" s="1"/>
  <c r="E8" i="42"/>
  <c r="F8" i="42" s="1"/>
  <c r="G8" i="42" s="1"/>
  <c r="H8" i="42" s="1"/>
  <c r="E9" i="42"/>
  <c r="F9" i="42" s="1"/>
  <c r="G9" i="42" s="1"/>
  <c r="H9" i="42" s="1"/>
  <c r="E10" i="42"/>
  <c r="F10" i="42" s="1"/>
  <c r="G10" i="42" s="1"/>
  <c r="H10" i="42" s="1"/>
  <c r="E11" i="42"/>
  <c r="F11" i="42" s="1"/>
  <c r="G11" i="42" s="1"/>
  <c r="H11" i="42" s="1"/>
  <c r="E5" i="42"/>
  <c r="F5" i="42" s="1"/>
  <c r="G5" i="42" s="1"/>
  <c r="H5" i="42" s="1"/>
  <c r="E4" i="42"/>
  <c r="F4" i="42" s="1"/>
  <c r="G4" i="42" s="1"/>
  <c r="H4" i="42" s="1"/>
  <c r="E3" i="42"/>
  <c r="F3" i="42" s="1"/>
  <c r="G3" i="42" s="1"/>
  <c r="H3" i="42" s="1"/>
  <c r="E6" i="23"/>
  <c r="F6" i="23" s="1"/>
  <c r="E7" i="23"/>
  <c r="F7" i="23" s="1"/>
  <c r="G7" i="23" s="1"/>
  <c r="H7" i="23" s="1"/>
  <c r="E8" i="23"/>
  <c r="F8" i="23" s="1"/>
  <c r="E9" i="23"/>
  <c r="F9" i="23"/>
  <c r="E10" i="23"/>
  <c r="F10" i="23" s="1"/>
  <c r="E11" i="23"/>
  <c r="F11" i="23"/>
  <c r="G11" i="23" s="1"/>
  <c r="H11" i="23" s="1"/>
  <c r="E12" i="23"/>
  <c r="F12" i="23" s="1"/>
  <c r="E6" i="21"/>
  <c r="F6" i="21"/>
  <c r="G6" i="21" s="1"/>
  <c r="H6" i="21" s="1"/>
  <c r="E7" i="21"/>
  <c r="F7" i="21" s="1"/>
  <c r="G7" i="21" s="1"/>
  <c r="H7" i="21" s="1"/>
  <c r="E8" i="21"/>
  <c r="F8" i="21" s="1"/>
  <c r="G8" i="21" s="1"/>
  <c r="H8" i="21" s="1"/>
  <c r="E9" i="21"/>
  <c r="F9" i="21" s="1"/>
  <c r="G9" i="21" s="1"/>
  <c r="H9" i="21" s="1"/>
  <c r="E10" i="21"/>
  <c r="F10" i="21" s="1"/>
  <c r="G10" i="21" s="1"/>
  <c r="H10" i="21" s="1"/>
  <c r="E11" i="21"/>
  <c r="F11" i="21" s="1"/>
  <c r="G11" i="21" s="1"/>
  <c r="H11" i="21" s="1"/>
  <c r="E12" i="21"/>
  <c r="F12" i="21"/>
  <c r="G12" i="21" s="1"/>
  <c r="H12" i="21" s="1"/>
  <c r="E13" i="21"/>
  <c r="F13" i="21" s="1"/>
  <c r="G13" i="21" s="1"/>
  <c r="H13" i="21" s="1"/>
  <c r="E14" i="21"/>
  <c r="F14" i="21"/>
  <c r="G14" i="21" s="1"/>
  <c r="H14" i="21" s="1"/>
  <c r="E15" i="21"/>
  <c r="F15" i="21" s="1"/>
  <c r="G15" i="21" s="1"/>
  <c r="H15" i="21" s="1"/>
  <c r="E16" i="21"/>
  <c r="F16" i="21"/>
  <c r="G16" i="21" s="1"/>
  <c r="H16" i="21" s="1"/>
  <c r="E17" i="21"/>
  <c r="F17" i="21" s="1"/>
  <c r="G17" i="21" s="1"/>
  <c r="H17" i="21" s="1"/>
  <c r="E18" i="21"/>
  <c r="F18" i="21" s="1"/>
  <c r="G18" i="21" s="1"/>
  <c r="H18" i="21" s="1"/>
  <c r="E19" i="21"/>
  <c r="F19" i="21" s="1"/>
  <c r="G19" i="21" s="1"/>
  <c r="H19" i="21" s="1"/>
  <c r="E20" i="21"/>
  <c r="F20" i="21" s="1"/>
  <c r="G20" i="21" s="1"/>
  <c r="H20" i="21" s="1"/>
  <c r="E21" i="21"/>
  <c r="F21" i="21" s="1"/>
  <c r="G21" i="21" s="1"/>
  <c r="H21" i="21" s="1"/>
  <c r="E22" i="21"/>
  <c r="F22" i="21"/>
  <c r="G22" i="21" s="1"/>
  <c r="H22" i="21" s="1"/>
  <c r="E23" i="21"/>
  <c r="F23" i="21" s="1"/>
  <c r="G23" i="21" s="1"/>
  <c r="H23" i="21" s="1"/>
  <c r="E24" i="21"/>
  <c r="F24" i="21" s="1"/>
  <c r="G24" i="21" s="1"/>
  <c r="H24" i="21" s="1"/>
  <c r="E6" i="20"/>
  <c r="F6" i="20" s="1"/>
  <c r="G6" i="20" s="1"/>
  <c r="H6" i="20" s="1"/>
  <c r="E7" i="20"/>
  <c r="F7" i="20"/>
  <c r="G7" i="20" s="1"/>
  <c r="H7" i="20" s="1"/>
  <c r="E8" i="20"/>
  <c r="F8" i="20"/>
  <c r="G8" i="20" s="1"/>
  <c r="H8" i="20" s="1"/>
  <c r="E9" i="20"/>
  <c r="F9" i="20" s="1"/>
  <c r="G9" i="20" s="1"/>
  <c r="H9" i="20" s="1"/>
  <c r="E10" i="20"/>
  <c r="F10" i="20" s="1"/>
  <c r="G10" i="20" s="1"/>
  <c r="H10" i="20" s="1"/>
  <c r="E5" i="40"/>
  <c r="F5" i="40" s="1"/>
  <c r="G5" i="40" s="1"/>
  <c r="H5" i="40" s="1"/>
  <c r="E4" i="40"/>
  <c r="F4" i="40" s="1"/>
  <c r="G4" i="40" s="1"/>
  <c r="H4" i="40" s="1"/>
  <c r="E3" i="40"/>
  <c r="F3" i="40" s="1"/>
  <c r="G3" i="40" s="1"/>
  <c r="H3" i="40" s="1"/>
  <c r="B3" i="23"/>
  <c r="G9" i="23" s="1"/>
  <c r="H9" i="23" s="1"/>
  <c r="E5" i="27"/>
  <c r="F5" i="27" s="1"/>
  <c r="G5" i="27" s="1"/>
  <c r="H5" i="27" s="1"/>
  <c r="E4" i="27"/>
  <c r="F4" i="27" s="1"/>
  <c r="G4" i="27" s="1"/>
  <c r="H4" i="27" s="1"/>
  <c r="E3" i="27"/>
  <c r="F3" i="27" s="1"/>
  <c r="G3" i="27" s="1"/>
  <c r="H3" i="27" s="1"/>
  <c r="E5" i="28"/>
  <c r="F5" i="28" s="1"/>
  <c r="G5" i="28" s="1"/>
  <c r="H5" i="28" s="1"/>
  <c r="E4" i="28"/>
  <c r="F4" i="28" s="1"/>
  <c r="G4" i="28" s="1"/>
  <c r="H4" i="28" s="1"/>
  <c r="E3" i="28"/>
  <c r="F3" i="28" s="1"/>
  <c r="G3" i="28" s="1"/>
  <c r="H3" i="28" s="1"/>
  <c r="E5" i="29"/>
  <c r="F5" i="29" s="1"/>
  <c r="G5" i="29" s="1"/>
  <c r="H5" i="29" s="1"/>
  <c r="E4" i="29"/>
  <c r="F4" i="29" s="1"/>
  <c r="G4" i="29" s="1"/>
  <c r="H4" i="29" s="1"/>
  <c r="E3" i="29"/>
  <c r="F3" i="29" s="1"/>
  <c r="G3" i="29" s="1"/>
  <c r="H3" i="29" s="1"/>
  <c r="E5" i="30"/>
  <c r="F5" i="30" s="1"/>
  <c r="G5" i="30" s="1"/>
  <c r="H5" i="30" s="1"/>
  <c r="E4" i="30"/>
  <c r="F4" i="30" s="1"/>
  <c r="G4" i="30" s="1"/>
  <c r="H4" i="30" s="1"/>
  <c r="E3" i="30"/>
  <c r="F3" i="30" s="1"/>
  <c r="G3" i="30" s="1"/>
  <c r="H3" i="30" s="1"/>
  <c r="E4" i="31"/>
  <c r="F4" i="31" s="1"/>
  <c r="G4" i="31" s="1"/>
  <c r="H4" i="31" s="1"/>
  <c r="E3" i="31"/>
  <c r="F3" i="31" s="1"/>
  <c r="G3" i="31" s="1"/>
  <c r="H3" i="31" s="1"/>
  <c r="E4" i="32"/>
  <c r="F4" i="32" s="1"/>
  <c r="G4" i="32" s="1"/>
  <c r="H4" i="32" s="1"/>
  <c r="E3" i="32"/>
  <c r="F3" i="32" s="1"/>
  <c r="G3" i="32" s="1"/>
  <c r="H3" i="32" s="1"/>
  <c r="E5" i="33"/>
  <c r="F5" i="33" s="1"/>
  <c r="G5" i="33" s="1"/>
  <c r="H5" i="33" s="1"/>
  <c r="E4" i="33"/>
  <c r="F4" i="33" s="1"/>
  <c r="G4" i="33" s="1"/>
  <c r="H4" i="33" s="1"/>
  <c r="E3" i="33"/>
  <c r="F3" i="33" s="1"/>
  <c r="G3" i="33" s="1"/>
  <c r="H3" i="33" s="1"/>
  <c r="E5" i="34"/>
  <c r="F5" i="34" s="1"/>
  <c r="G5" i="34" s="1"/>
  <c r="H5" i="34" s="1"/>
  <c r="E4" i="34"/>
  <c r="F4" i="34" s="1"/>
  <c r="G4" i="34" s="1"/>
  <c r="H4" i="34" s="1"/>
  <c r="E3" i="34"/>
  <c r="F3" i="34" s="1"/>
  <c r="G3" i="34" s="1"/>
  <c r="H3" i="34" s="1"/>
  <c r="E5" i="26"/>
  <c r="F5" i="26" s="1"/>
  <c r="G5" i="26" s="1"/>
  <c r="H5" i="26" s="1"/>
  <c r="E4" i="26"/>
  <c r="F4" i="26" s="1"/>
  <c r="G4" i="26" s="1"/>
  <c r="H4" i="26" s="1"/>
  <c r="E3" i="26"/>
  <c r="F3" i="26" s="1"/>
  <c r="G3" i="26" s="1"/>
  <c r="H3" i="26" s="1"/>
  <c r="E7" i="17"/>
  <c r="F7" i="17" s="1"/>
  <c r="E6" i="17"/>
  <c r="F6" i="17" s="1"/>
  <c r="G6" i="17" s="1"/>
  <c r="E5" i="17"/>
  <c r="F5" i="17" s="1"/>
  <c r="G5" i="17" s="1"/>
  <c r="E3" i="18"/>
  <c r="F3" i="18" s="1"/>
  <c r="G3" i="18" s="1"/>
  <c r="H3" i="18" s="1"/>
  <c r="E5" i="19"/>
  <c r="F5" i="19" s="1"/>
  <c r="G5" i="19" s="1"/>
  <c r="H5" i="19" s="1"/>
  <c r="E4" i="19"/>
  <c r="F4" i="19" s="1"/>
  <c r="G4" i="19" s="1"/>
  <c r="H4" i="19" s="1"/>
  <c r="E3" i="19"/>
  <c r="F3" i="19" s="1"/>
  <c r="E5" i="20"/>
  <c r="F5" i="20" s="1"/>
  <c r="G5" i="20" s="1"/>
  <c r="H5" i="20" s="1"/>
  <c r="E4" i="20"/>
  <c r="F4" i="20" s="1"/>
  <c r="G4" i="20" s="1"/>
  <c r="H4" i="20" s="1"/>
  <c r="E3" i="20"/>
  <c r="F3" i="20" s="1"/>
  <c r="G3" i="20" s="1"/>
  <c r="H3" i="20" s="1"/>
  <c r="E5" i="21"/>
  <c r="F5" i="21" s="1"/>
  <c r="G5" i="21" s="1"/>
  <c r="H5" i="21" s="1"/>
  <c r="E4" i="21"/>
  <c r="F4" i="21" s="1"/>
  <c r="G4" i="21" s="1"/>
  <c r="H4" i="21" s="1"/>
  <c r="E3" i="21"/>
  <c r="F3" i="21" s="1"/>
  <c r="G3" i="21" s="1"/>
  <c r="H3" i="21" s="1"/>
  <c r="E5" i="22"/>
  <c r="F5" i="22" s="1"/>
  <c r="G5" i="22" s="1"/>
  <c r="H5" i="22" s="1"/>
  <c r="E4" i="22"/>
  <c r="F4" i="22" s="1"/>
  <c r="G4" i="22" s="1"/>
  <c r="H4" i="22" s="1"/>
  <c r="E3" i="22"/>
  <c r="F3" i="22" s="1"/>
  <c r="G3" i="22" s="1"/>
  <c r="H3" i="22" s="1"/>
  <c r="E5" i="23"/>
  <c r="F5" i="23" s="1"/>
  <c r="E4" i="23"/>
  <c r="F4" i="23" s="1"/>
  <c r="E3" i="23"/>
  <c r="F3" i="23" s="1"/>
  <c r="E5" i="24"/>
  <c r="F5" i="24" s="1"/>
  <c r="G5" i="24" s="1"/>
  <c r="H5" i="24" s="1"/>
  <c r="E4" i="24"/>
  <c r="F4" i="24" s="1"/>
  <c r="G4" i="24" s="1"/>
  <c r="H4" i="24" s="1"/>
  <c r="E3" i="24"/>
  <c r="F3" i="24" s="1"/>
  <c r="G3" i="24" s="1"/>
  <c r="H3" i="24" s="1"/>
  <c r="E5" i="25"/>
  <c r="F5" i="25" s="1"/>
  <c r="G5" i="25" s="1"/>
  <c r="H5" i="25" s="1"/>
  <c r="E4" i="25"/>
  <c r="F4" i="25" s="1"/>
  <c r="G4" i="25" s="1"/>
  <c r="H4" i="25" s="1"/>
  <c r="E3" i="25"/>
  <c r="F3" i="25" s="1"/>
  <c r="G3" i="25" s="1"/>
  <c r="H3" i="25" s="1"/>
  <c r="E5" i="16"/>
  <c r="F5" i="16" s="1"/>
  <c r="E4" i="16"/>
  <c r="F4" i="16" s="1"/>
  <c r="G4" i="16" s="1"/>
  <c r="H4" i="16" s="1"/>
  <c r="E3" i="16"/>
  <c r="F3" i="16" s="1"/>
  <c r="E7" i="15"/>
  <c r="F7" i="15" s="1"/>
  <c r="J7" i="15" s="1"/>
  <c r="K7" i="15" s="1"/>
  <c r="E6" i="15"/>
  <c r="F6" i="15" s="1"/>
  <c r="G6" i="15" s="1"/>
  <c r="E5" i="15"/>
  <c r="F5" i="15" s="1"/>
  <c r="E5" i="14"/>
  <c r="F5" i="14" s="1"/>
  <c r="G5" i="14" s="1"/>
  <c r="H5" i="14" s="1"/>
  <c r="E4" i="14"/>
  <c r="F4" i="14" s="1"/>
  <c r="G4" i="14" s="1"/>
  <c r="H4" i="14" s="1"/>
  <c r="E3" i="14"/>
  <c r="F3" i="14" s="1"/>
  <c r="G3" i="14" s="1"/>
  <c r="H3" i="14" s="1"/>
  <c r="E24" i="13"/>
  <c r="F24" i="13" s="1"/>
  <c r="G24" i="13" s="1"/>
  <c r="H24" i="13" s="1"/>
  <c r="E25" i="13"/>
  <c r="F25" i="13" s="1"/>
  <c r="G25" i="13" s="1"/>
  <c r="H25" i="13" s="1"/>
  <c r="E26" i="13"/>
  <c r="F26" i="13" s="1"/>
  <c r="G26" i="13" s="1"/>
  <c r="H26" i="13" s="1"/>
  <c r="E27" i="13"/>
  <c r="F27" i="13" s="1"/>
  <c r="G27" i="13" s="1"/>
  <c r="H27" i="13" s="1"/>
  <c r="E28" i="13"/>
  <c r="F28" i="13" s="1"/>
  <c r="G28" i="13" s="1"/>
  <c r="H28" i="13" s="1"/>
  <c r="E29" i="13"/>
  <c r="F29" i="13" s="1"/>
  <c r="G29" i="13" s="1"/>
  <c r="H29" i="13" s="1"/>
  <c r="E30" i="13"/>
  <c r="F30" i="13"/>
  <c r="G30" i="13" s="1"/>
  <c r="H30" i="13" s="1"/>
  <c r="E31" i="13"/>
  <c r="F31" i="13" s="1"/>
  <c r="G31" i="13" s="1"/>
  <c r="H31" i="13" s="1"/>
  <c r="E32" i="13"/>
  <c r="F32" i="13"/>
  <c r="G32" i="13" s="1"/>
  <c r="H32" i="13" s="1"/>
  <c r="E33" i="13"/>
  <c r="F33" i="13" s="1"/>
  <c r="G33" i="13" s="1"/>
  <c r="H33" i="13" s="1"/>
  <c r="E34" i="13"/>
  <c r="F34" i="13"/>
  <c r="G34" i="13" s="1"/>
  <c r="H34" i="13" s="1"/>
  <c r="E23" i="13"/>
  <c r="F23" i="13" s="1"/>
  <c r="G23" i="13" s="1"/>
  <c r="H23" i="13" s="1"/>
  <c r="E22" i="13"/>
  <c r="F22" i="13" s="1"/>
  <c r="G22" i="13" s="1"/>
  <c r="H22" i="13" s="1"/>
  <c r="E21" i="13"/>
  <c r="F21" i="13" s="1"/>
  <c r="G21" i="13" s="1"/>
  <c r="H21" i="13" s="1"/>
  <c r="E20" i="13"/>
  <c r="F20" i="13" s="1"/>
  <c r="G20" i="13" s="1"/>
  <c r="H20" i="13" s="1"/>
  <c r="E19" i="13"/>
  <c r="F19" i="13" s="1"/>
  <c r="G19" i="13" s="1"/>
  <c r="H19" i="13" s="1"/>
  <c r="E18" i="13"/>
  <c r="F18" i="13" s="1"/>
  <c r="G18" i="13" s="1"/>
  <c r="H18" i="13" s="1"/>
  <c r="E17" i="13"/>
  <c r="F17" i="13" s="1"/>
  <c r="G17" i="13" s="1"/>
  <c r="H17" i="13" s="1"/>
  <c r="E16" i="13"/>
  <c r="F16" i="13" s="1"/>
  <c r="G16" i="13" s="1"/>
  <c r="H16" i="13" s="1"/>
  <c r="E15" i="13"/>
  <c r="F15" i="13" s="1"/>
  <c r="G15" i="13" s="1"/>
  <c r="H15" i="13" s="1"/>
  <c r="E14" i="13"/>
  <c r="F14" i="13" s="1"/>
  <c r="G14" i="13" s="1"/>
  <c r="H14" i="13" s="1"/>
  <c r="E13" i="13"/>
  <c r="F13" i="13" s="1"/>
  <c r="G13" i="13" s="1"/>
  <c r="H13" i="13" s="1"/>
  <c r="E12" i="13"/>
  <c r="F12" i="13" s="1"/>
  <c r="G12" i="13" s="1"/>
  <c r="H12" i="13" s="1"/>
  <c r="E11" i="13"/>
  <c r="F11" i="13" s="1"/>
  <c r="G11" i="13" s="1"/>
  <c r="H11" i="13" s="1"/>
  <c r="E10" i="13"/>
  <c r="F10" i="13" s="1"/>
  <c r="G10" i="13" s="1"/>
  <c r="H10" i="13" s="1"/>
  <c r="E9" i="13"/>
  <c r="F9" i="13" s="1"/>
  <c r="G9" i="13" s="1"/>
  <c r="H9" i="13" s="1"/>
  <c r="E8" i="13"/>
  <c r="F8" i="13" s="1"/>
  <c r="G8" i="13" s="1"/>
  <c r="H8" i="13" s="1"/>
  <c r="E7" i="13"/>
  <c r="F7" i="13" s="1"/>
  <c r="G7" i="13" s="1"/>
  <c r="H7" i="13" s="1"/>
  <c r="E6" i="13"/>
  <c r="F6" i="13" s="1"/>
  <c r="G6" i="13" s="1"/>
  <c r="H6" i="13" s="1"/>
  <c r="E5" i="13"/>
  <c r="F5" i="13" s="1"/>
  <c r="G5" i="13" s="1"/>
  <c r="H5" i="13" s="1"/>
  <c r="E4" i="13"/>
  <c r="F4" i="13" s="1"/>
  <c r="G4" i="13" s="1"/>
  <c r="H4" i="13" s="1"/>
  <c r="E3" i="13"/>
  <c r="F3" i="13" s="1"/>
  <c r="G3" i="13" s="1"/>
  <c r="H3" i="13" s="1"/>
  <c r="E22" i="12"/>
  <c r="F22" i="12" s="1"/>
  <c r="G22" i="12" s="1"/>
  <c r="H22" i="12" s="1"/>
  <c r="E21" i="12"/>
  <c r="F21" i="12" s="1"/>
  <c r="G21" i="12" s="1"/>
  <c r="H21" i="12" s="1"/>
  <c r="E20" i="12"/>
  <c r="F20" i="12" s="1"/>
  <c r="G20" i="12" s="1"/>
  <c r="H20" i="12" s="1"/>
  <c r="E19" i="12"/>
  <c r="F19" i="12" s="1"/>
  <c r="G19" i="12" s="1"/>
  <c r="H19" i="12" s="1"/>
  <c r="I19" i="12" s="1"/>
  <c r="E18" i="12"/>
  <c r="F18" i="12" s="1"/>
  <c r="G18" i="12" s="1"/>
  <c r="H18" i="12" s="1"/>
  <c r="E17" i="12"/>
  <c r="F17" i="12" s="1"/>
  <c r="G17" i="12" s="1"/>
  <c r="H17" i="12" s="1"/>
  <c r="I17" i="12" s="1"/>
  <c r="E16" i="12"/>
  <c r="F16" i="12" s="1"/>
  <c r="G16" i="12" s="1"/>
  <c r="H16" i="12" s="1"/>
  <c r="I15" i="12" s="1"/>
  <c r="E15" i="12"/>
  <c r="F15" i="12" s="1"/>
  <c r="G15" i="12" s="1"/>
  <c r="H15" i="12" s="1"/>
  <c r="E14" i="12"/>
  <c r="F14" i="12" s="1"/>
  <c r="G14" i="12" s="1"/>
  <c r="H14" i="12" s="1"/>
  <c r="I14" i="12" s="1"/>
  <c r="E13" i="12"/>
  <c r="F13" i="12" s="1"/>
  <c r="G13" i="12" s="1"/>
  <c r="H13" i="12" s="1"/>
  <c r="E12" i="12"/>
  <c r="F12" i="12" s="1"/>
  <c r="G12" i="12" s="1"/>
  <c r="H12" i="12" s="1"/>
  <c r="I12" i="12" s="1"/>
  <c r="E11" i="12"/>
  <c r="F11" i="12" s="1"/>
  <c r="G11" i="12" s="1"/>
  <c r="H11" i="12" s="1"/>
  <c r="E10" i="12"/>
  <c r="F10" i="12" s="1"/>
  <c r="G10" i="12" s="1"/>
  <c r="H10" i="12" s="1"/>
  <c r="E9" i="12"/>
  <c r="F9" i="12" s="1"/>
  <c r="G9" i="12" s="1"/>
  <c r="H9" i="12" s="1"/>
  <c r="I9" i="12" s="1"/>
  <c r="E8" i="12"/>
  <c r="F8" i="12" s="1"/>
  <c r="G8" i="12" s="1"/>
  <c r="H8" i="12" s="1"/>
  <c r="E7" i="12"/>
  <c r="F7" i="12" s="1"/>
  <c r="G7" i="12" s="1"/>
  <c r="H7" i="12" s="1"/>
  <c r="E6" i="12"/>
  <c r="F6" i="12" s="1"/>
  <c r="G6" i="12" s="1"/>
  <c r="H6" i="12" s="1"/>
  <c r="E5" i="12"/>
  <c r="F5" i="12" s="1"/>
  <c r="G5" i="12" s="1"/>
  <c r="H5" i="12" s="1"/>
  <c r="I5" i="12" s="1"/>
  <c r="E4" i="12"/>
  <c r="F4" i="12" s="1"/>
  <c r="G4" i="12" s="1"/>
  <c r="H4" i="12" s="1"/>
  <c r="E3" i="12"/>
  <c r="F3" i="12" s="1"/>
  <c r="G3" i="12" s="1"/>
  <c r="H3" i="12" s="1"/>
  <c r="I3" i="12" s="1"/>
  <c r="E3" i="11"/>
  <c r="F3" i="11" s="1"/>
  <c r="G3" i="11" s="1"/>
  <c r="H3" i="11" s="1"/>
  <c r="E24" i="10"/>
  <c r="F24" i="10" s="1"/>
  <c r="G24" i="10" s="1"/>
  <c r="H24" i="10" s="1"/>
  <c r="I23" i="10" s="1"/>
  <c r="E23" i="10"/>
  <c r="F23" i="10" s="1"/>
  <c r="G23" i="10" s="1"/>
  <c r="H23" i="10" s="1"/>
  <c r="E22" i="10"/>
  <c r="F22" i="10" s="1"/>
  <c r="G22" i="10" s="1"/>
  <c r="H22" i="10" s="1"/>
  <c r="E21" i="10"/>
  <c r="F21" i="10" s="1"/>
  <c r="G21" i="10" s="1"/>
  <c r="H21" i="10" s="1"/>
  <c r="E20" i="10"/>
  <c r="F20" i="10" s="1"/>
  <c r="G20" i="10" s="1"/>
  <c r="H20" i="10" s="1"/>
  <c r="E19" i="10"/>
  <c r="F19" i="10" s="1"/>
  <c r="G19" i="10" s="1"/>
  <c r="H19" i="10" s="1"/>
  <c r="I19" i="10" s="1"/>
  <c r="E18" i="10"/>
  <c r="F18" i="10" s="1"/>
  <c r="G18" i="10" s="1"/>
  <c r="H18" i="10" s="1"/>
  <c r="E17" i="10"/>
  <c r="F17" i="10" s="1"/>
  <c r="G17" i="10" s="1"/>
  <c r="H17" i="10" s="1"/>
  <c r="I17" i="10" s="1"/>
  <c r="E16" i="10"/>
  <c r="F16" i="10" s="1"/>
  <c r="G16" i="10" s="1"/>
  <c r="H16" i="10" s="1"/>
  <c r="I16" i="10" s="1"/>
  <c r="E15" i="10"/>
  <c r="F15" i="10" s="1"/>
  <c r="G15" i="10" s="1"/>
  <c r="H15" i="10" s="1"/>
  <c r="E14" i="10"/>
  <c r="F14" i="10" s="1"/>
  <c r="G14" i="10" s="1"/>
  <c r="H14" i="10" s="1"/>
  <c r="E13" i="10"/>
  <c r="F13" i="10" s="1"/>
  <c r="G13" i="10" s="1"/>
  <c r="H13" i="10" s="1"/>
  <c r="E12" i="10"/>
  <c r="F12" i="10" s="1"/>
  <c r="G12" i="10" s="1"/>
  <c r="H12" i="10" s="1"/>
  <c r="I12" i="10" s="1"/>
  <c r="E11" i="10"/>
  <c r="F11" i="10" s="1"/>
  <c r="G11" i="10" s="1"/>
  <c r="H11" i="10" s="1"/>
  <c r="I9" i="10" s="1"/>
  <c r="E10" i="10"/>
  <c r="F10" i="10" s="1"/>
  <c r="G10" i="10" s="1"/>
  <c r="H10" i="10" s="1"/>
  <c r="E9" i="10"/>
  <c r="F9" i="10" s="1"/>
  <c r="G9" i="10" s="1"/>
  <c r="H9" i="10" s="1"/>
  <c r="E8" i="10"/>
  <c r="F8" i="10" s="1"/>
  <c r="G8" i="10" s="1"/>
  <c r="H8" i="10" s="1"/>
  <c r="E7" i="10"/>
  <c r="F7" i="10" s="1"/>
  <c r="G7" i="10" s="1"/>
  <c r="H7" i="10" s="1"/>
  <c r="E6" i="10"/>
  <c r="F6" i="10" s="1"/>
  <c r="G6" i="10" s="1"/>
  <c r="H6" i="10" s="1"/>
  <c r="E5" i="10"/>
  <c r="F5" i="10" s="1"/>
  <c r="G5" i="10" s="1"/>
  <c r="H5" i="10" s="1"/>
  <c r="I5" i="10" s="1"/>
  <c r="E4" i="10"/>
  <c r="F4" i="10" s="1"/>
  <c r="G4" i="10" s="1"/>
  <c r="H4" i="10" s="1"/>
  <c r="E3" i="10"/>
  <c r="F3" i="10" s="1"/>
  <c r="G3" i="10" s="1"/>
  <c r="H3" i="10" s="1"/>
  <c r="I3" i="10" s="1"/>
  <c r="E24" i="9"/>
  <c r="F24" i="9" s="1"/>
  <c r="G24" i="9" s="1"/>
  <c r="H24" i="9" s="1"/>
  <c r="E23" i="9"/>
  <c r="F23" i="9" s="1"/>
  <c r="G23" i="9" s="1"/>
  <c r="H23" i="9" s="1"/>
  <c r="I23" i="9" s="1"/>
  <c r="E22" i="9"/>
  <c r="F22" i="9" s="1"/>
  <c r="G22" i="9" s="1"/>
  <c r="H22" i="9" s="1"/>
  <c r="E21" i="9"/>
  <c r="F21" i="9" s="1"/>
  <c r="G21" i="9" s="1"/>
  <c r="H21" i="9" s="1"/>
  <c r="E20" i="9"/>
  <c r="F20" i="9" s="1"/>
  <c r="G20" i="9" s="1"/>
  <c r="H20" i="9" s="1"/>
  <c r="E19" i="9"/>
  <c r="F19" i="9" s="1"/>
  <c r="G19" i="9" s="1"/>
  <c r="H19" i="9" s="1"/>
  <c r="I19" i="9" s="1"/>
  <c r="E18" i="9"/>
  <c r="F18" i="9" s="1"/>
  <c r="G18" i="9" s="1"/>
  <c r="H18" i="9" s="1"/>
  <c r="E17" i="9"/>
  <c r="F17" i="9" s="1"/>
  <c r="G17" i="9" s="1"/>
  <c r="H17" i="9" s="1"/>
  <c r="E16" i="9"/>
  <c r="F16" i="9"/>
  <c r="G16" i="9" s="1"/>
  <c r="H16" i="9" s="1"/>
  <c r="E15" i="9"/>
  <c r="F15" i="9"/>
  <c r="G15" i="9" s="1"/>
  <c r="H15" i="9" s="1"/>
  <c r="E14" i="9"/>
  <c r="F14" i="9" s="1"/>
  <c r="G14" i="9" s="1"/>
  <c r="H14" i="9" s="1"/>
  <c r="E13" i="9"/>
  <c r="F13" i="9" s="1"/>
  <c r="G13" i="9" s="1"/>
  <c r="H13" i="9" s="1"/>
  <c r="E12" i="9"/>
  <c r="F12" i="9" s="1"/>
  <c r="G12" i="9" s="1"/>
  <c r="H12" i="9" s="1"/>
  <c r="I12" i="9" s="1"/>
  <c r="E11" i="9"/>
  <c r="F11" i="9" s="1"/>
  <c r="G11" i="9" s="1"/>
  <c r="H11" i="9" s="1"/>
  <c r="E10" i="9"/>
  <c r="F10" i="9" s="1"/>
  <c r="G10" i="9" s="1"/>
  <c r="H10" i="9" s="1"/>
  <c r="E9" i="9"/>
  <c r="F9" i="9" s="1"/>
  <c r="G9" i="9" s="1"/>
  <c r="H9" i="9" s="1"/>
  <c r="I9" i="9" s="1"/>
  <c r="E8" i="9"/>
  <c r="F8" i="9" s="1"/>
  <c r="G8" i="9" s="1"/>
  <c r="H8" i="9" s="1"/>
  <c r="E7" i="9"/>
  <c r="F7" i="9" s="1"/>
  <c r="G7" i="9" s="1"/>
  <c r="H7" i="9" s="1"/>
  <c r="E6" i="9"/>
  <c r="F6" i="9" s="1"/>
  <c r="G6" i="9" s="1"/>
  <c r="H6" i="9" s="1"/>
  <c r="E5" i="9"/>
  <c r="F5" i="9" s="1"/>
  <c r="G5" i="9" s="1"/>
  <c r="H5" i="9" s="1"/>
  <c r="I5" i="9" s="1"/>
  <c r="E4" i="9"/>
  <c r="F4" i="9" s="1"/>
  <c r="G4" i="9" s="1"/>
  <c r="H4" i="9" s="1"/>
  <c r="E3" i="9"/>
  <c r="F3" i="9" s="1"/>
  <c r="G3" i="9" s="1"/>
  <c r="H3" i="9" s="1"/>
  <c r="I3" i="9" s="1"/>
  <c r="E4" i="8"/>
  <c r="F4" i="8" s="1"/>
  <c r="G4" i="8" s="1"/>
  <c r="H4" i="8" s="1"/>
  <c r="E3" i="8"/>
  <c r="F3" i="8" s="1"/>
  <c r="G3" i="8" s="1"/>
  <c r="H3" i="8" s="1"/>
  <c r="E10" i="7"/>
  <c r="F10" i="7" s="1"/>
  <c r="G10" i="7" s="1"/>
  <c r="H10" i="7" s="1"/>
  <c r="E9" i="7"/>
  <c r="F9" i="7" s="1"/>
  <c r="G9" i="7" s="1"/>
  <c r="H9" i="7" s="1"/>
  <c r="E8" i="7"/>
  <c r="F8" i="7" s="1"/>
  <c r="G8" i="7" s="1"/>
  <c r="H8" i="7" s="1"/>
  <c r="E7" i="7"/>
  <c r="F7" i="7" s="1"/>
  <c r="G7" i="7" s="1"/>
  <c r="H7" i="7" s="1"/>
  <c r="E6" i="7"/>
  <c r="F6" i="7" s="1"/>
  <c r="G6" i="7" s="1"/>
  <c r="H6" i="7" s="1"/>
  <c r="E5" i="7"/>
  <c r="F5" i="7" s="1"/>
  <c r="G5" i="7" s="1"/>
  <c r="H5" i="7" s="1"/>
  <c r="E4" i="7"/>
  <c r="F4" i="7" s="1"/>
  <c r="G4" i="7" s="1"/>
  <c r="H4" i="7" s="1"/>
  <c r="E3" i="7"/>
  <c r="F3" i="7" s="1"/>
  <c r="G3" i="7" s="1"/>
  <c r="H3" i="7" s="1"/>
  <c r="E10" i="6"/>
  <c r="F10" i="6" s="1"/>
  <c r="G10" i="6" s="1"/>
  <c r="H10" i="6" s="1"/>
  <c r="E9" i="6"/>
  <c r="F9" i="6" s="1"/>
  <c r="G9" i="6" s="1"/>
  <c r="H9" i="6" s="1"/>
  <c r="E8" i="6"/>
  <c r="F8" i="6" s="1"/>
  <c r="G8" i="6" s="1"/>
  <c r="H8" i="6" s="1"/>
  <c r="E7" i="6"/>
  <c r="F7" i="6" s="1"/>
  <c r="G7" i="6" s="1"/>
  <c r="H7" i="6" s="1"/>
  <c r="F6" i="6"/>
  <c r="G6" i="6" s="1"/>
  <c r="H6" i="6" s="1"/>
  <c r="E6" i="6"/>
  <c r="E5" i="6"/>
  <c r="F5" i="6" s="1"/>
  <c r="G5" i="6" s="1"/>
  <c r="H5" i="6" s="1"/>
  <c r="E4" i="6"/>
  <c r="F4" i="6" s="1"/>
  <c r="G4" i="6" s="1"/>
  <c r="H4" i="6" s="1"/>
  <c r="E3" i="6"/>
  <c r="F3" i="6" s="1"/>
  <c r="G3" i="6" s="1"/>
  <c r="H3" i="6" s="1"/>
  <c r="B3" i="5"/>
  <c r="E12" i="5"/>
  <c r="F12" i="5" s="1"/>
  <c r="E11" i="5"/>
  <c r="F11" i="5" s="1"/>
  <c r="E10" i="5"/>
  <c r="F10" i="5" s="1"/>
  <c r="E9" i="5"/>
  <c r="F9" i="5" s="1"/>
  <c r="E8" i="5"/>
  <c r="F8" i="5" s="1"/>
  <c r="E7" i="5"/>
  <c r="F7" i="5" s="1"/>
  <c r="E6" i="5"/>
  <c r="F6" i="5" s="1"/>
  <c r="E5" i="5"/>
  <c r="F5" i="5" s="1"/>
  <c r="E4" i="5"/>
  <c r="F4" i="5" s="1"/>
  <c r="E3" i="5"/>
  <c r="F3" i="5" s="1"/>
  <c r="B3" i="4"/>
  <c r="E12" i="4"/>
  <c r="F12" i="4" s="1"/>
  <c r="E11" i="4"/>
  <c r="F11" i="4" s="1"/>
  <c r="E10" i="4"/>
  <c r="F10" i="4" s="1"/>
  <c r="E9" i="4"/>
  <c r="F9" i="4" s="1"/>
  <c r="E8" i="4"/>
  <c r="F8" i="4" s="1"/>
  <c r="E7" i="4"/>
  <c r="F7" i="4" s="1"/>
  <c r="E6" i="4"/>
  <c r="F6" i="4" s="1"/>
  <c r="E5" i="4"/>
  <c r="F5" i="4" s="1"/>
  <c r="E4" i="4"/>
  <c r="F4" i="4" s="1"/>
  <c r="E3" i="4"/>
  <c r="F3" i="4" s="1"/>
  <c r="E13" i="3"/>
  <c r="F13" i="3" s="1"/>
  <c r="G13" i="3" s="1"/>
  <c r="H13" i="3" s="1"/>
  <c r="E12" i="3"/>
  <c r="F12" i="3" s="1"/>
  <c r="G12" i="3" s="1"/>
  <c r="H12" i="3" s="1"/>
  <c r="E11" i="3"/>
  <c r="F11" i="3" s="1"/>
  <c r="G11" i="3" s="1"/>
  <c r="H11" i="3" s="1"/>
  <c r="E10" i="3"/>
  <c r="F10" i="3" s="1"/>
  <c r="G10" i="3" s="1"/>
  <c r="H10" i="3" s="1"/>
  <c r="E9" i="3"/>
  <c r="F9" i="3" s="1"/>
  <c r="G9" i="3" s="1"/>
  <c r="H9" i="3" s="1"/>
  <c r="E8" i="3"/>
  <c r="F8" i="3" s="1"/>
  <c r="G8" i="3" s="1"/>
  <c r="H8" i="3" s="1"/>
  <c r="E7" i="3"/>
  <c r="F7" i="3" s="1"/>
  <c r="G7" i="3" s="1"/>
  <c r="H7" i="3" s="1"/>
  <c r="E6" i="3"/>
  <c r="F6" i="3" s="1"/>
  <c r="G6" i="3" s="1"/>
  <c r="H6" i="3" s="1"/>
  <c r="I6" i="3" s="1"/>
  <c r="E5" i="3"/>
  <c r="F5" i="3" s="1"/>
  <c r="G5" i="3" s="1"/>
  <c r="H5" i="3" s="1"/>
  <c r="E4" i="3"/>
  <c r="F4" i="3" s="1"/>
  <c r="G4" i="3" s="1"/>
  <c r="H4" i="3" s="1"/>
  <c r="I4" i="3" s="1"/>
  <c r="E13" i="2"/>
  <c r="F13" i="2" s="1"/>
  <c r="G13" i="2" s="1"/>
  <c r="H13" i="2" s="1"/>
  <c r="E12" i="2"/>
  <c r="F12" i="2" s="1"/>
  <c r="G12" i="2" s="1"/>
  <c r="H12" i="2" s="1"/>
  <c r="E11" i="2"/>
  <c r="F11" i="2" s="1"/>
  <c r="G11" i="2" s="1"/>
  <c r="H11" i="2" s="1"/>
  <c r="E10" i="2"/>
  <c r="F10" i="2" s="1"/>
  <c r="G10" i="2" s="1"/>
  <c r="H10" i="2" s="1"/>
  <c r="E9" i="2"/>
  <c r="F9" i="2" s="1"/>
  <c r="G9" i="2" s="1"/>
  <c r="H9" i="2" s="1"/>
  <c r="E8" i="2"/>
  <c r="F8" i="2" s="1"/>
  <c r="G8" i="2" s="1"/>
  <c r="H8" i="2" s="1"/>
  <c r="I8" i="2" s="1"/>
  <c r="E7" i="2"/>
  <c r="F7" i="2" s="1"/>
  <c r="G7" i="2" s="1"/>
  <c r="H7" i="2" s="1"/>
  <c r="E6" i="2"/>
  <c r="F6" i="2" s="1"/>
  <c r="G6" i="2" s="1"/>
  <c r="H6" i="2" s="1"/>
  <c r="I6" i="2" s="1"/>
  <c r="E5" i="2"/>
  <c r="F5" i="2" s="1"/>
  <c r="G5" i="2" s="1"/>
  <c r="H5" i="2" s="1"/>
  <c r="E4" i="2"/>
  <c r="F4" i="2" s="1"/>
  <c r="G4" i="2" s="1"/>
  <c r="H4" i="2" s="1"/>
  <c r="I4" i="2" s="1"/>
  <c r="E3" i="1"/>
  <c r="F3" i="1" s="1"/>
  <c r="G3" i="1" s="1"/>
  <c r="H3" i="1" s="1"/>
  <c r="E4" i="1"/>
  <c r="F4" i="1" s="1"/>
  <c r="G4" i="1" s="1"/>
  <c r="H4" i="1" s="1"/>
  <c r="E5" i="1"/>
  <c r="F5" i="1" s="1"/>
  <c r="G5" i="1" s="1"/>
  <c r="H5" i="1" s="1"/>
  <c r="E6" i="1"/>
  <c r="F6" i="1" s="1"/>
  <c r="G6" i="1" s="1"/>
  <c r="H6" i="1" s="1"/>
  <c r="I6" i="1" s="1"/>
  <c r="E7" i="1"/>
  <c r="F7" i="1" s="1"/>
  <c r="G7" i="1" s="1"/>
  <c r="H7" i="1" s="1"/>
  <c r="I7" i="1" s="1"/>
  <c r="E8" i="1"/>
  <c r="F8" i="1" s="1"/>
  <c r="G8" i="1" s="1"/>
  <c r="H8" i="1" s="1"/>
  <c r="I8" i="1" s="1"/>
  <c r="E9" i="1"/>
  <c r="F9" i="1" s="1"/>
  <c r="G9" i="1" s="1"/>
  <c r="H9" i="1" s="1"/>
  <c r="I9" i="1" s="1"/>
  <c r="E10" i="1"/>
  <c r="F10" i="1" s="1"/>
  <c r="G10" i="1" s="1"/>
  <c r="H10" i="1" s="1"/>
  <c r="I10" i="1" s="1"/>
  <c r="F5" i="35" l="1"/>
  <c r="F3" i="35" a="1"/>
  <c r="F3" i="35" s="1"/>
  <c r="F4" i="35"/>
  <c r="I17" i="9"/>
  <c r="I21" i="9"/>
  <c r="L4" i="43"/>
  <c r="J7" i="44"/>
  <c r="K7" i="44" s="1"/>
  <c r="G7" i="44"/>
  <c r="H7" i="44" s="1"/>
  <c r="J6" i="44"/>
  <c r="K6" i="44" s="1"/>
  <c r="L6" i="44" s="1"/>
  <c r="G6" i="44"/>
  <c r="H6" i="44" s="1"/>
  <c r="I6" i="44" s="1"/>
  <c r="J5" i="46"/>
  <c r="K5" i="46" s="1"/>
  <c r="G5" i="46"/>
  <c r="H5" i="46" s="1"/>
  <c r="G12" i="46"/>
  <c r="H12" i="46" s="1"/>
  <c r="J12" i="46"/>
  <c r="K12" i="46" s="1"/>
  <c r="J13" i="46"/>
  <c r="K13" i="46" s="1"/>
  <c r="G13" i="46"/>
  <c r="H13" i="46" s="1"/>
  <c r="G6" i="46"/>
  <c r="H6" i="46" s="1"/>
  <c r="J6" i="46"/>
  <c r="K6" i="46" s="1"/>
  <c r="G14" i="46"/>
  <c r="H14" i="46" s="1"/>
  <c r="J14" i="46"/>
  <c r="K14" i="46" s="1"/>
  <c r="J7" i="46"/>
  <c r="K7" i="46" s="1"/>
  <c r="G7" i="46"/>
  <c r="H7" i="46" s="1"/>
  <c r="J8" i="46"/>
  <c r="K8" i="46" s="1"/>
  <c r="G8" i="46"/>
  <c r="H8" i="46" s="1"/>
  <c r="G16" i="46"/>
  <c r="H16" i="46" s="1"/>
  <c r="J16" i="46"/>
  <c r="K16" i="46" s="1"/>
  <c r="J15" i="46"/>
  <c r="K15" i="46" s="1"/>
  <c r="G15" i="46"/>
  <c r="H15" i="46" s="1"/>
  <c r="G9" i="46"/>
  <c r="H9" i="46" s="1"/>
  <c r="J9" i="46"/>
  <c r="K9" i="46" s="1"/>
  <c r="J17" i="46"/>
  <c r="K17" i="46" s="1"/>
  <c r="G17" i="46"/>
  <c r="H17" i="46" s="1"/>
  <c r="J10" i="46"/>
  <c r="K10" i="46" s="1"/>
  <c r="G10" i="46"/>
  <c r="H10" i="46" s="1"/>
  <c r="J18" i="46"/>
  <c r="K18" i="46" s="1"/>
  <c r="G18" i="46"/>
  <c r="H18" i="46" s="1"/>
  <c r="G11" i="46"/>
  <c r="H11" i="46" s="1"/>
  <c r="J11" i="46"/>
  <c r="K11" i="46" s="1"/>
  <c r="J19" i="46"/>
  <c r="K19" i="46" s="1"/>
  <c r="G19" i="46"/>
  <c r="H19" i="46" s="1"/>
  <c r="J7" i="45"/>
  <c r="K7" i="45" s="1"/>
  <c r="G7" i="45"/>
  <c r="H7" i="45" s="1"/>
  <c r="J9" i="44"/>
  <c r="K9" i="44" s="1"/>
  <c r="G9" i="44"/>
  <c r="H9" i="44" s="1"/>
  <c r="G8" i="44"/>
  <c r="H8" i="44" s="1"/>
  <c r="J8" i="44"/>
  <c r="K8" i="44" s="1"/>
  <c r="L4" i="44"/>
  <c r="K3" i="35" s="1"/>
  <c r="J11" i="44"/>
  <c r="K11" i="44" s="1"/>
  <c r="G11" i="44"/>
  <c r="H11" i="44" s="1"/>
  <c r="G12" i="44"/>
  <c r="H12" i="44" s="1"/>
  <c r="J12" i="44"/>
  <c r="K12" i="44" s="1"/>
  <c r="J13" i="44"/>
  <c r="K13" i="44" s="1"/>
  <c r="G13" i="44"/>
  <c r="H13" i="44" s="1"/>
  <c r="G4" i="44"/>
  <c r="H4" i="44" s="1"/>
  <c r="G5" i="44"/>
  <c r="H5" i="44" s="1"/>
  <c r="G10" i="44"/>
  <c r="H10" i="44" s="1"/>
  <c r="J8" i="43"/>
  <c r="K8" i="43" s="1"/>
  <c r="G8" i="43"/>
  <c r="H8" i="43" s="1"/>
  <c r="I8" i="43" s="1"/>
  <c r="J10" i="43"/>
  <c r="K10" i="43" s="1"/>
  <c r="G10" i="43"/>
  <c r="H10" i="43" s="1"/>
  <c r="J11" i="43"/>
  <c r="K11" i="43" s="1"/>
  <c r="G11" i="43"/>
  <c r="H11" i="43" s="1"/>
  <c r="G6" i="43"/>
  <c r="H6" i="43" s="1"/>
  <c r="J6" i="43"/>
  <c r="K6" i="43" s="1"/>
  <c r="G12" i="43"/>
  <c r="H12" i="43" s="1"/>
  <c r="J12" i="43"/>
  <c r="K12" i="43" s="1"/>
  <c r="G7" i="43"/>
  <c r="H7" i="43" s="1"/>
  <c r="J7" i="43"/>
  <c r="K7" i="43" s="1"/>
  <c r="G4" i="43"/>
  <c r="H4" i="43" s="1"/>
  <c r="G5" i="43"/>
  <c r="H5" i="43" s="1"/>
  <c r="G9" i="43"/>
  <c r="H9" i="43" s="1"/>
  <c r="G13" i="43"/>
  <c r="H13" i="43" s="1"/>
  <c r="G7" i="15"/>
  <c r="H5" i="15"/>
  <c r="J5" i="15"/>
  <c r="K5" i="15" s="1"/>
  <c r="H6" i="15"/>
  <c r="H7" i="15"/>
  <c r="J6" i="15"/>
  <c r="K6" i="15" s="1"/>
  <c r="H7" i="17"/>
  <c r="K7" i="17" s="1"/>
  <c r="J19" i="17"/>
  <c r="J11" i="17"/>
  <c r="H16" i="17"/>
  <c r="H12" i="17"/>
  <c r="J16" i="17"/>
  <c r="J8" i="17"/>
  <c r="H19" i="17"/>
  <c r="H11" i="17"/>
  <c r="G16" i="17"/>
  <c r="G8" i="17"/>
  <c r="H8" i="17" s="1"/>
  <c r="K8" i="17" s="1"/>
  <c r="J15" i="17"/>
  <c r="J7" i="17"/>
  <c r="H5" i="17"/>
  <c r="K5" i="17" s="1"/>
  <c r="G15" i="17"/>
  <c r="H15" i="17" s="1"/>
  <c r="K15" i="17" s="1"/>
  <c r="G7" i="17"/>
  <c r="J14" i="17"/>
  <c r="J6" i="17"/>
  <c r="H13" i="17"/>
  <c r="H17" i="17"/>
  <c r="K17" i="17" s="1"/>
  <c r="H9" i="17"/>
  <c r="K9" i="17" s="1"/>
  <c r="J13" i="17"/>
  <c r="K13" i="17" s="1"/>
  <c r="J11" i="2"/>
  <c r="K11" i="2" s="1"/>
  <c r="J8" i="2"/>
  <c r="J7" i="2"/>
  <c r="J4" i="2"/>
  <c r="K4" i="2" s="1"/>
  <c r="J12" i="2"/>
  <c r="K12" i="2" s="1"/>
  <c r="G3" i="19"/>
  <c r="H3" i="19" s="1"/>
  <c r="K12" i="17"/>
  <c r="H6" i="17"/>
  <c r="H14" i="17"/>
  <c r="K14" i="17" s="1"/>
  <c r="H18" i="17"/>
  <c r="K18" i="17" s="1"/>
  <c r="H10" i="17"/>
  <c r="K10" i="17" s="1"/>
  <c r="G5" i="16"/>
  <c r="H5" i="16" s="1"/>
  <c r="G10" i="16"/>
  <c r="H10" i="16" s="1"/>
  <c r="G9" i="16"/>
  <c r="H9" i="16" s="1"/>
  <c r="G7" i="16"/>
  <c r="H7" i="16" s="1"/>
  <c r="G6" i="16"/>
  <c r="H6" i="16" s="1"/>
  <c r="G3" i="16"/>
  <c r="H3" i="16" s="1"/>
  <c r="J10" i="2"/>
  <c r="K10" i="2" s="1"/>
  <c r="J9" i="2"/>
  <c r="K9" i="2" s="1"/>
  <c r="J6" i="2"/>
  <c r="J13" i="2"/>
  <c r="K13" i="2" s="1"/>
  <c r="J5" i="2"/>
  <c r="K5" i="2" s="1"/>
  <c r="J10" i="3"/>
  <c r="J8" i="3"/>
  <c r="K8" i="3" s="1"/>
  <c r="J9" i="3"/>
  <c r="J7" i="3"/>
  <c r="K7" i="3" s="1"/>
  <c r="J6" i="3"/>
  <c r="K6" i="3" s="1"/>
  <c r="L6" i="3" s="1"/>
  <c r="J13" i="3"/>
  <c r="J5" i="3"/>
  <c r="J12" i="3"/>
  <c r="K12" i="3" s="1"/>
  <c r="J4" i="3"/>
  <c r="K4" i="3" s="1"/>
  <c r="K8" i="2"/>
  <c r="J11" i="3"/>
  <c r="K11" i="3" s="1"/>
  <c r="G3" i="23"/>
  <c r="H3" i="23" s="1"/>
  <c r="G5" i="23"/>
  <c r="H5" i="23" s="1"/>
  <c r="G12" i="23"/>
  <c r="H12" i="23" s="1"/>
  <c r="G8" i="23"/>
  <c r="H8" i="23" s="1"/>
  <c r="G4" i="23"/>
  <c r="H4" i="23" s="1"/>
  <c r="G10" i="23"/>
  <c r="H10" i="23" s="1"/>
  <c r="G6" i="23"/>
  <c r="H6" i="23" s="1"/>
  <c r="G10" i="5"/>
  <c r="H10" i="5" s="1"/>
  <c r="G6" i="5"/>
  <c r="H6" i="5" s="1"/>
  <c r="G8" i="5"/>
  <c r="H8" i="5" s="1"/>
  <c r="G9" i="5"/>
  <c r="H9" i="5" s="1"/>
  <c r="G3" i="5"/>
  <c r="H3" i="5" s="1"/>
  <c r="G12" i="5"/>
  <c r="H12" i="5" s="1"/>
  <c r="G7" i="5"/>
  <c r="H7" i="5" s="1"/>
  <c r="G11" i="5"/>
  <c r="H11" i="5" s="1"/>
  <c r="G4" i="5"/>
  <c r="H4" i="5" s="1"/>
  <c r="G5" i="5"/>
  <c r="H5" i="5" s="1"/>
  <c r="I5" i="5" s="1"/>
  <c r="G6" i="4"/>
  <c r="H6" i="4" s="1"/>
  <c r="G3" i="4"/>
  <c r="H3" i="4" s="1"/>
  <c r="G4" i="4"/>
  <c r="H4" i="4" s="1"/>
  <c r="G12" i="4"/>
  <c r="H12" i="4" s="1"/>
  <c r="G5" i="4"/>
  <c r="H5" i="4" s="1"/>
  <c r="I5" i="4" s="1"/>
  <c r="G7" i="4"/>
  <c r="H7" i="4" s="1"/>
  <c r="G8" i="4"/>
  <c r="H8" i="4" s="1"/>
  <c r="G9" i="4"/>
  <c r="H9" i="4" s="1"/>
  <c r="G10" i="4"/>
  <c r="H10" i="4" s="1"/>
  <c r="G11" i="4"/>
  <c r="H11" i="4" s="1"/>
  <c r="I3" i="5" l="1"/>
  <c r="I3" i="4"/>
  <c r="L4" i="2"/>
  <c r="L4" i="3"/>
  <c r="L12" i="46"/>
  <c r="L7" i="46"/>
  <c r="I12" i="46"/>
  <c r="I5" i="46"/>
  <c r="I7" i="46"/>
  <c r="L5" i="46"/>
  <c r="I4" i="44"/>
  <c r="I6" i="43"/>
  <c r="L6" i="43"/>
  <c r="I4" i="43"/>
  <c r="L7" i="17"/>
  <c r="K16" i="17"/>
  <c r="K11" i="17"/>
  <c r="K6" i="17"/>
  <c r="L5" i="17" s="1"/>
  <c r="K19" i="17"/>
  <c r="K9" i="3"/>
  <c r="K6" i="2"/>
  <c r="K7" i="2"/>
  <c r="K10" i="3"/>
  <c r="K5" i="3"/>
  <c r="K13" i="3"/>
  <c r="L6" i="2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<sst xmlns="http://schemas.openxmlformats.org/spreadsheetml/2006/main" count="371" uniqueCount="19">
  <si>
    <t>Weight</t>
  </si>
  <si>
    <t>Fallout</t>
  </si>
  <si>
    <t>How much to order</t>
  </si>
  <si>
    <t>Powder Type</t>
  </si>
  <si>
    <t>Date</t>
  </si>
  <si>
    <t>Total</t>
  </si>
  <si>
    <t># of Bulk Packs</t>
  </si>
  <si>
    <t>Demand</t>
  </si>
  <si>
    <t>725450A</t>
  </si>
  <si>
    <t>518091/2/3</t>
  </si>
  <si>
    <t>518011/2/3</t>
  </si>
  <si>
    <t>518160F</t>
  </si>
  <si>
    <t>727120G</t>
  </si>
  <si>
    <t>727110G</t>
  </si>
  <si>
    <t>727110F</t>
  </si>
  <si>
    <t>726780F</t>
  </si>
  <si>
    <t>725451A</t>
  </si>
  <si>
    <t>725452A</t>
  </si>
  <si>
    <t>Week Ending: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</si>
</sst>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1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9900FF"/>
        <bgColor indexed="64"/>
      </patternFill>
    </fill>
    <fill>
      <patternFill patternType="solid">
        <fgColor rgb="FFFF0066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rgb="FFFF99FF"/>
        <bgColor indexed="64"/>
      </patternFill>
    </fill>
    <fill>
      <patternFill patternType="solid">
        <fgColor theme="0" tint="-0.34998626667073579"/>
        <bgColor indexed="64"/>
      </patternFill>
    </fill>
  </fills>
  <borders count="3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97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3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164" fontId="0" fillId="0" borderId="4" xfId="0" applyNumberFormat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6" xfId="0" applyBorder="1" applyAlignment="1">
      <alignment horizontal="center"/>
    </xf>
    <xf numFmtId="3" fontId="0" fillId="0" borderId="1" xfId="0" applyNumberFormat="1" applyBorder="1" applyAlignment="1">
      <alignment horizontal="center"/>
    </xf>
    <xf numFmtId="14" fontId="0" fillId="0" borderId="1" xfId="0" applyNumberFormat="1" applyBorder="1" applyAlignment="1">
      <alignment horizontal="center"/>
    </xf>
    <xf numFmtId="0" fontId="0" fillId="0" borderId="1" xfId="0" applyNumberFormat="1" applyBorder="1" applyAlignment="1">
      <alignment horizontal="center"/>
    </xf>
    <xf numFmtId="164" fontId="0" fillId="0" borderId="3" xfId="0" applyNumberFormat="1" applyBorder="1" applyAlignment="1">
      <alignment horizontal="center"/>
    </xf>
    <xf numFmtId="0" fontId="0" fillId="0" borderId="0" xfId="0" applyBorder="1" applyAlignment="1">
      <alignment horizontal="center"/>
    </xf>
    <xf numFmtId="164" fontId="0" fillId="0" borderId="9" xfId="0" applyNumberFormat="1" applyBorder="1" applyAlignment="1">
      <alignment horizontal="center"/>
    </xf>
    <xf numFmtId="0" fontId="0" fillId="0" borderId="11" xfId="0" applyBorder="1" applyAlignment="1">
      <alignment horizontal="center"/>
    </xf>
    <xf numFmtId="3" fontId="0" fillId="0" borderId="11" xfId="0" applyNumberFormat="1" applyBorder="1" applyAlignment="1">
      <alignment horizontal="center"/>
    </xf>
    <xf numFmtId="164" fontId="0" fillId="0" borderId="12" xfId="0" applyNumberFormat="1" applyBorder="1" applyAlignment="1">
      <alignment horizontal="center"/>
    </xf>
    <xf numFmtId="14" fontId="0" fillId="0" borderId="5" xfId="0" applyNumberFormat="1" applyBorder="1" applyAlignment="1">
      <alignment horizontal="center"/>
    </xf>
    <xf numFmtId="3" fontId="0" fillId="0" borderId="6" xfId="0" applyNumberFormat="1" applyBorder="1" applyAlignment="1">
      <alignment horizontal="center"/>
    </xf>
    <xf numFmtId="164" fontId="0" fillId="0" borderId="7" xfId="0" applyNumberFormat="1" applyBorder="1" applyAlignment="1">
      <alignment horizontal="center"/>
    </xf>
    <xf numFmtId="14" fontId="0" fillId="0" borderId="8" xfId="0" applyNumberFormat="1" applyBorder="1" applyAlignment="1">
      <alignment horizontal="center"/>
    </xf>
    <xf numFmtId="14" fontId="0" fillId="0" borderId="10" xfId="0" applyNumberFormat="1" applyBorder="1" applyAlignment="1">
      <alignment horizontal="center"/>
    </xf>
    <xf numFmtId="3" fontId="0" fillId="0" borderId="8" xfId="0" applyNumberFormat="1" applyBorder="1" applyAlignment="1">
      <alignment horizontal="center"/>
    </xf>
    <xf numFmtId="3" fontId="0" fillId="0" borderId="5" xfId="0" applyNumberFormat="1" applyBorder="1" applyAlignment="1">
      <alignment horizontal="center"/>
    </xf>
    <xf numFmtId="0" fontId="0" fillId="2" borderId="0" xfId="0" applyNumberFormat="1" applyFill="1" applyAlignment="1">
      <alignment horizontal="center"/>
    </xf>
    <xf numFmtId="3" fontId="0" fillId="0" borderId="2" xfId="0" applyNumberFormat="1" applyBorder="1" applyAlignment="1">
      <alignment horizontal="center"/>
    </xf>
    <xf numFmtId="0" fontId="0" fillId="2" borderId="1" xfId="0" applyNumberFormat="1" applyFill="1" applyBorder="1" applyAlignment="1">
      <alignment horizontal="center"/>
    </xf>
    <xf numFmtId="3" fontId="0" fillId="0" borderId="10" xfId="0" applyNumberFormat="1" applyBorder="1" applyAlignment="1">
      <alignment horizontal="center"/>
    </xf>
    <xf numFmtId="164" fontId="0" fillId="0" borderId="11" xfId="0" applyNumberFormat="1" applyBorder="1" applyAlignment="1">
      <alignment horizontal="center"/>
    </xf>
    <xf numFmtId="14" fontId="0" fillId="0" borderId="2" xfId="0" applyNumberFormat="1" applyBorder="1" applyAlignment="1">
      <alignment horizontal="center"/>
    </xf>
    <xf numFmtId="0" fontId="0" fillId="0" borderId="11" xfId="0" applyFill="1" applyBorder="1" applyAlignment="1">
      <alignment horizontal="center"/>
    </xf>
    <xf numFmtId="0" fontId="0" fillId="0" borderId="3" xfId="0" applyFill="1" applyBorder="1" applyAlignment="1">
      <alignment horizontal="center"/>
    </xf>
    <xf numFmtId="14" fontId="0" fillId="0" borderId="14" xfId="0" applyNumberFormat="1" applyBorder="1" applyAlignment="1">
      <alignment horizontal="center"/>
    </xf>
    <xf numFmtId="14" fontId="0" fillId="0" borderId="16" xfId="0" applyNumberFormat="1" applyBorder="1" applyAlignment="1">
      <alignment horizontal="center"/>
    </xf>
    <xf numFmtId="0" fontId="0" fillId="0" borderId="17" xfId="0" applyBorder="1" applyAlignment="1">
      <alignment horizontal="center"/>
    </xf>
    <xf numFmtId="3" fontId="0" fillId="0" borderId="16" xfId="0" applyNumberFormat="1" applyBorder="1" applyAlignment="1">
      <alignment horizontal="center"/>
    </xf>
    <xf numFmtId="164" fontId="0" fillId="0" borderId="18" xfId="0" applyNumberFormat="1" applyBorder="1" applyAlignment="1">
      <alignment horizontal="center"/>
    </xf>
    <xf numFmtId="14" fontId="0" fillId="0" borderId="20" xfId="0" applyNumberFormat="1" applyBorder="1" applyAlignment="1">
      <alignment horizontal="center"/>
    </xf>
    <xf numFmtId="0" fontId="0" fillId="0" borderId="21" xfId="0" applyBorder="1" applyAlignment="1">
      <alignment horizontal="center"/>
    </xf>
    <xf numFmtId="3" fontId="0" fillId="0" borderId="20" xfId="0" applyNumberFormat="1" applyBorder="1" applyAlignment="1">
      <alignment horizontal="center"/>
    </xf>
    <xf numFmtId="164" fontId="0" fillId="0" borderId="22" xfId="0" applyNumberFormat="1" applyBorder="1" applyAlignment="1">
      <alignment horizontal="center"/>
    </xf>
    <xf numFmtId="14" fontId="0" fillId="0" borderId="23" xfId="0" applyNumberFormat="1" applyBorder="1" applyAlignment="1">
      <alignment horizontal="center"/>
    </xf>
    <xf numFmtId="0" fontId="0" fillId="0" borderId="24" xfId="0" applyBorder="1" applyAlignment="1">
      <alignment horizontal="center"/>
    </xf>
    <xf numFmtId="3" fontId="0" fillId="0" borderId="23" xfId="0" applyNumberFormat="1" applyBorder="1" applyAlignment="1">
      <alignment horizontal="center"/>
    </xf>
    <xf numFmtId="164" fontId="0" fillId="0" borderId="25" xfId="0" applyNumberFormat="1" applyBorder="1" applyAlignment="1">
      <alignment horizontal="center"/>
    </xf>
    <xf numFmtId="164" fontId="0" fillId="0" borderId="24" xfId="0" applyNumberFormat="1" applyBorder="1" applyAlignment="1">
      <alignment horizontal="center"/>
    </xf>
    <xf numFmtId="14" fontId="0" fillId="0" borderId="26" xfId="0" applyNumberFormat="1" applyBorder="1" applyAlignment="1">
      <alignment horizontal="center"/>
    </xf>
    <xf numFmtId="0" fontId="0" fillId="0" borderId="27" xfId="0" applyBorder="1" applyAlignment="1">
      <alignment horizontal="center"/>
    </xf>
    <xf numFmtId="3" fontId="0" fillId="0" borderId="26" xfId="0" applyNumberFormat="1" applyBorder="1" applyAlignment="1">
      <alignment horizontal="center"/>
    </xf>
    <xf numFmtId="164" fontId="0" fillId="0" borderId="28" xfId="0" applyNumberFormat="1" applyBorder="1" applyAlignment="1">
      <alignment horizontal="center"/>
    </xf>
    <xf numFmtId="3" fontId="0" fillId="0" borderId="17" xfId="0" applyNumberFormat="1" applyBorder="1" applyAlignment="1">
      <alignment horizontal="center"/>
    </xf>
    <xf numFmtId="3" fontId="0" fillId="0" borderId="21" xfId="0" applyNumberFormat="1" applyBorder="1" applyAlignment="1">
      <alignment horizontal="center"/>
    </xf>
    <xf numFmtId="3" fontId="0" fillId="0" borderId="24" xfId="0" applyNumberFormat="1" applyBorder="1" applyAlignment="1">
      <alignment horizontal="center"/>
    </xf>
    <xf numFmtId="18" fontId="0" fillId="0" borderId="0" xfId="0" applyNumberFormat="1" applyAlignment="1">
      <alignment horizontal="center"/>
    </xf>
    <xf numFmtId="164" fontId="2" fillId="0" borderId="11" xfId="0" applyNumberFormat="1" applyFont="1" applyBorder="1" applyAlignment="1">
      <alignment horizontal="center"/>
    </xf>
    <xf numFmtId="164" fontId="2" fillId="0" borderId="24" xfId="0" applyNumberFormat="1" applyFont="1" applyBorder="1" applyAlignment="1">
      <alignment horizontal="center"/>
    </xf>
    <xf numFmtId="164" fontId="2" fillId="0" borderId="27" xfId="0" applyNumberFormat="1" applyFont="1" applyBorder="1" applyAlignment="1">
      <alignment horizontal="center"/>
    </xf>
    <xf numFmtId="164" fontId="2" fillId="0" borderId="31" xfId="0" applyNumberFormat="1" applyFont="1" applyBorder="1" applyAlignment="1">
      <alignment horizontal="center"/>
    </xf>
    <xf numFmtId="164" fontId="2" fillId="0" borderId="15" xfId="0" applyNumberFormat="1" applyFont="1" applyBorder="1" applyAlignment="1">
      <alignment horizontal="center"/>
    </xf>
    <xf numFmtId="164" fontId="2" fillId="0" borderId="19" xfId="0" applyNumberFormat="1" applyFont="1" applyBorder="1" applyAlignment="1">
      <alignment horizontal="center"/>
    </xf>
    <xf numFmtId="164" fontId="0" fillId="0" borderId="25" xfId="0" applyNumberFormat="1" applyBorder="1" applyAlignment="1">
      <alignment horizontal="center" vertical="center"/>
    </xf>
    <xf numFmtId="14" fontId="0" fillId="0" borderId="0" xfId="0" applyNumberFormat="1"/>
    <xf numFmtId="0" fontId="1" fillId="5" borderId="1" xfId="0" applyFont="1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1" fillId="7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8" borderId="1" xfId="0" applyFont="1" applyFill="1" applyBorder="1" applyAlignment="1">
      <alignment horizontal="center"/>
    </xf>
    <xf numFmtId="0" fontId="1" fillId="9" borderId="1" xfId="0" applyFont="1" applyFill="1" applyBorder="1" applyAlignment="1">
      <alignment horizontal="center"/>
    </xf>
    <xf numFmtId="0" fontId="0" fillId="10" borderId="1" xfId="0" applyFill="1" applyBorder="1" applyAlignment="1">
      <alignment horizontal="center"/>
    </xf>
    <xf numFmtId="0" fontId="1" fillId="11" borderId="1" xfId="0" applyFont="1" applyFill="1" applyBorder="1" applyAlignment="1">
      <alignment horizontal="center"/>
    </xf>
    <xf numFmtId="0" fontId="0" fillId="12" borderId="1" xfId="0" applyFill="1" applyBorder="1" applyAlignment="1">
      <alignment horizontal="center"/>
    </xf>
    <xf numFmtId="0" fontId="0" fillId="13" borderId="1" xfId="0" applyFill="1" applyBorder="1" applyAlignment="1">
      <alignment horizontal="center"/>
    </xf>
    <xf numFmtId="0" fontId="1" fillId="14" borderId="1" xfId="0" applyFont="1" applyFill="1" applyBorder="1" applyAlignment="1">
      <alignment horizontal="center"/>
    </xf>
    <xf numFmtId="0" fontId="0" fillId="15" borderId="1" xfId="0" applyFill="1" applyBorder="1" applyAlignment="1">
      <alignment horizontal="center"/>
    </xf>
    <xf numFmtId="0" fontId="0" fillId="16" borderId="1" xfId="0" applyFill="1" applyBorder="1" applyAlignment="1">
      <alignment horizontal="center"/>
    </xf>
    <xf numFmtId="0" fontId="0" fillId="4" borderId="4" xfId="0" applyFill="1" applyBorder="1" applyAlignment="1">
      <alignment horizontal="center"/>
    </xf>
    <xf numFmtId="14" fontId="0" fillId="0" borderId="15" xfId="0" applyNumberFormat="1" applyBorder="1" applyAlignment="1">
      <alignment horizontal="center"/>
    </xf>
    <xf numFmtId="14" fontId="0" fillId="0" borderId="29" xfId="0" applyNumberFormat="1" applyBorder="1" applyAlignment="1">
      <alignment horizontal="center"/>
    </xf>
    <xf numFmtId="14" fontId="0" fillId="0" borderId="31" xfId="0" applyNumberFormat="1" applyBorder="1" applyAlignment="1">
      <alignment horizontal="center"/>
    </xf>
    <xf numFmtId="164" fontId="2" fillId="0" borderId="30" xfId="0" applyNumberFormat="1" applyFont="1" applyBorder="1" applyAlignment="1">
      <alignment horizontal="center" vertical="center"/>
    </xf>
    <xf numFmtId="164" fontId="2" fillId="0" borderId="29" xfId="0" applyNumberFormat="1" applyFont="1" applyBorder="1" applyAlignment="1">
      <alignment horizontal="center" vertical="center"/>
    </xf>
    <xf numFmtId="164" fontId="2" fillId="0" borderId="14" xfId="0" applyNumberFormat="1" applyFont="1" applyBorder="1" applyAlignment="1">
      <alignment horizontal="center" vertical="center"/>
    </xf>
    <xf numFmtId="0" fontId="0" fillId="2" borderId="2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164" fontId="0" fillId="0" borderId="2" xfId="0" applyNumberFormat="1" applyBorder="1" applyAlignment="1">
      <alignment horizontal="center"/>
    </xf>
    <xf numFmtId="164" fontId="0" fillId="0" borderId="4" xfId="0" applyNumberFormat="1" applyBorder="1" applyAlignment="1">
      <alignment horizontal="center"/>
    </xf>
    <xf numFmtId="164" fontId="0" fillId="0" borderId="30" xfId="0" applyNumberFormat="1" applyBorder="1" applyAlignment="1">
      <alignment horizontal="center" vertical="center"/>
    </xf>
    <xf numFmtId="164" fontId="0" fillId="0" borderId="29" xfId="0" applyNumberFormat="1" applyBorder="1" applyAlignment="1">
      <alignment horizontal="center" vertical="center"/>
    </xf>
    <xf numFmtId="164" fontId="0" fillId="0" borderId="14" xfId="0" applyNumberFormat="1" applyBorder="1" applyAlignment="1">
      <alignment horizontal="center" vertical="center"/>
    </xf>
    <xf numFmtId="164" fontId="0" fillId="0" borderId="13" xfId="0" applyNumberFormat="1" applyBorder="1" applyAlignment="1">
      <alignment horizontal="center" vertical="center"/>
    </xf>
    <xf numFmtId="164" fontId="0" fillId="0" borderId="31" xfId="0" applyNumberFormat="1" applyBorder="1" applyAlignment="1">
      <alignment horizontal="center" vertical="center"/>
    </xf>
    <xf numFmtId="164" fontId="0" fillId="0" borderId="30" xfId="0" applyNumberFormat="1" applyBorder="1" applyAlignment="1">
      <alignment horizontal="center"/>
    </xf>
    <xf numFmtId="164" fontId="0" fillId="0" borderId="29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99FF"/>
      <color rgb="FF00FF00"/>
      <color rgb="FF00FFFF"/>
      <color rgb="FFFF0066"/>
      <color rgb="FF9900FF"/>
      <color rgb="FF00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calcChain" Target="calcChain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sheetMetadata" Target="metadata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worksheet" Target="worksheets/sheet4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microsoft.com/office/2011/relationships/webextension" Target="../webextensions/webextension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microsoft.com/office/2011/relationships/webextension" Target="../webextensions/webextension2.xm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microsoft.com/office/2011/relationships/webextension" Target="../webextensions/webextension3.xml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microsoft.com/office/2011/relationships/webextension" Target="../webextensions/webextension4.xml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microsoft.com/office/2011/relationships/webextension" Target="../webextensions/webextension5.xml"/></Relationships>
</file>

<file path=xl/drawings/_rels/drawing6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microsoft.com/office/2011/relationships/webextension" Target="../webextensions/webextension6.xml"/></Relationships>
</file>

<file path=xl/drawings/_rels/drawing7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microsoft.com/office/2011/relationships/webextension" Target="../webextensions/webextension7.xml"/></Relationships>
</file>

<file path=xl/drawings/_rels/drawing8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microsoft.com/office/2011/relationships/webextension" Target="../webextensions/webextension8.xml"/></Relationships>
</file>

<file path=xl/drawings/_rels/drawing9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microsoft.com/office/2011/relationships/webextension" Target="../webextensions/webextension9.xml"/></Relationships>
</file>

<file path=xl/drawings/_rels/drawing10.xml.rels><?xml version="1.0" encoding="UTF-8" standalone="yes"?>
<Relationships xmlns="http://schemas.openxmlformats.org/package/2006/relationships"><Relationship Id="rId2" Type="http://schemas.openxmlformats.org/officeDocument/2006/relationships/image" Target="../media/image4.png"/><Relationship Id="rId1" Type="http://schemas.microsoft.com/office/2011/relationships/webextension" Target="../webextensions/webextension10.xml"/></Relationships>
</file>

<file path=xl/drawings/_rels/drawing11.xml.rels><?xml version="1.0" encoding="UTF-8" standalone="yes"?>
<Relationships xmlns="http://schemas.openxmlformats.org/package/2006/relationships"><Relationship Id="rId2" Type="http://schemas.openxmlformats.org/officeDocument/2006/relationships/image" Target="../media/image4.png"/><Relationship Id="rId1" Type="http://schemas.microsoft.com/office/2011/relationships/webextension" Target="../webextensions/webextension11.xml"/></Relationships>
</file>

<file path=xl/drawings/_rels/drawing1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microsoft.com/office/2011/relationships/webextension" Target="../webextensions/webextension12.xml"/></Relationships>
</file>

<file path=xl/drawings/_rels/drawing13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microsoft.com/office/2011/relationships/webextension" Target="../webextensions/webextension13.xml"/></Relationships>
</file>

<file path=xl/drawings/_rels/drawing14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microsoft.com/office/2011/relationships/webextension" Target="../webextensions/webextension14.xml"/></Relationships>
</file>

<file path=xl/drawings/_rels/drawing15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microsoft.com/office/2011/relationships/webextension" Target="../webextensions/webextension15.xml"/></Relationships>
</file>

<file path=xl/drawings/_rels/drawing16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microsoft.com/office/2011/relationships/webextension" Target="../webextensions/webextension16.xml"/></Relationships>
</file>

<file path=xl/drawings/_rels/drawing17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microsoft.com/office/2011/relationships/webextension" Target="../webextensions/webextension17.xml"/></Relationships>
</file>

<file path=xl/drawings/_rels/drawing18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microsoft.com/office/2011/relationships/webextension" Target="../webextensions/webextension18.xml"/></Relationships>
</file>

<file path=xl/drawings/_rels/drawing19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microsoft.com/office/2011/relationships/webextension" Target="../webextensions/webextension19.xml"/></Relationships>
</file>

<file path=xl/drawings/_rels/drawing20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microsoft.com/office/2011/relationships/webextension" Target="../webextensions/webextension20.xml"/></Relationships>
</file>

<file path=xl/drawings/_rels/drawing2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microsoft.com/office/2011/relationships/webextension" Target="../webextensions/webextension21.xml"/></Relationships>
</file>

<file path=xl/drawings/_rels/drawing2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microsoft.com/office/2011/relationships/webextension" Target="../webextensions/webextension22.xml"/></Relationships>
</file>

<file path=xl/drawings/_rels/drawing23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microsoft.com/office/2011/relationships/webextension" Target="../webextensions/webextension23.xml"/></Relationships>
</file>

<file path=xl/drawings/_rels/drawing24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microsoft.com/office/2011/relationships/webextension" Target="../webextensions/webextension24.xml"/></Relationships>
</file>

<file path=xl/drawings/_rels/drawing25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microsoft.com/office/2011/relationships/webextension" Target="../webextensions/webextension25.xml"/></Relationships>
</file>

<file path=xl/drawings/_rels/drawing26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microsoft.com/office/2011/relationships/webextension" Target="../webextensions/webextension26.xml"/></Relationships>
</file>

<file path=xl/drawings/_rels/drawing27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microsoft.com/office/2011/relationships/webextension" Target="../webextensions/webextension27.xml"/></Relationships>
</file>

<file path=xl/drawings/_rels/drawing28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microsoft.com/office/2011/relationships/webextension" Target="../webextensions/webextension28.xml"/></Relationships>
</file>

<file path=xl/drawings/_rels/drawing29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microsoft.com/office/2011/relationships/webextension" Target="../webextensions/webextension29.xml"/></Relationships>
</file>

<file path=xl/drawings/_rels/drawing30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microsoft.com/office/2011/relationships/webextension" Target="../webextensions/webextension30.xml"/></Relationships>
</file>

<file path=xl/drawings/_rels/drawing3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microsoft.com/office/2011/relationships/webextension" Target="../webextensions/webextension31.xml"/></Relationships>
</file>

<file path=xl/drawings/_rels/drawing3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microsoft.com/office/2011/relationships/webextension" Target="../webextensions/webextension32.xml"/></Relationships>
</file>

<file path=xl/drawings/_rels/drawing33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microsoft.com/office/2011/relationships/webextension" Target="../webextensions/webextension33.xml"/></Relationships>
</file>

<file path=xl/drawings/_rels/drawing34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microsoft.com/office/2011/relationships/webextension" Target="../webextensions/webextension34.xml"/></Relationships>
</file>

<file path=xl/drawings/_rels/drawing35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microsoft.com/office/2011/relationships/webextension" Target="../webextensions/webextension35.xml"/></Relationships>
</file>

<file path=xl/drawings/_rels/drawing36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microsoft.com/office/2011/relationships/webextension" Target="../webextensions/webextension36.xml"/></Relationships>
</file>

<file path=xl/drawings/_rels/drawing37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microsoft.com/office/2011/relationships/webextension" Target="../webextensions/webextension37.xml"/></Relationships>
</file>

<file path=xl/drawings/_rels/drawing38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microsoft.com/office/2011/relationships/webextension" Target="../webextensions/webextension38.xml"/></Relationships>
</file>

<file path=xl/drawings/_rels/drawing39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microsoft.com/office/2011/relationships/webextension" Target="../webextensions/webextension3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4</xdr:row>
      <xdr:rowOff>184897</xdr:rowOff>
    </xdr:from>
    <xdr:to>
      <xdr:col>1</xdr:col>
      <xdr:colOff>1042147</xdr:colOff>
      <xdr:row>15</xdr:row>
      <xdr:rowOff>151280</xdr:rowOff>
    </xdr:to>
    <mc:AlternateContent xmlns:mc="http://schemas.openxmlformats.org/markup-compatibility/2006">
      <mc:Choice xmlns:we="http://schemas.microsoft.com/office/webextensions/webextension/2010/11" Requires="we">
        <xdr:graphicFrame macro="">
          <xdr:nvGraphicFramePr>
            <xdr:cNvPr id="2" name="Add-in 1" title="Mini Calendar and Date Picker">
              <a:extLst>
                <a:ext uri="{FF2B5EF4-FFF2-40B4-BE49-F238E27FC236}">
                  <a16:creationId xmlns:a16="http://schemas.microsoft.com/office/drawing/2014/main" id="{7BAA96BA-5024-4224-BB61-DAB89A132949}"/>
                </a:ext>
              </a:extLst>
            </xdr:cNvPr>
            <xdr:cNvGraphicFramePr>
              <a:graphicFrameLocks noGrp="1"/>
            </xdr:cNvGraphicFramePr>
          </xdr:nvGraphicFramePr>
          <xdr:xfrm>
            <a:off x="0" y="0"/>
            <a:ext cx="0" cy="0"/>
          </xdr:xfrm>
          <a:graphic>
            <a:graphicData uri="http://schemas.microsoft.com/office/webextensions/webextension/2010/11">
              <we:webextensionref xmlns:we="http://schemas.microsoft.com/office/webextensions/webextension/2010/11" xmlns:r="http://schemas.openxmlformats.org/officeDocument/2006/relationships" r:id="rId1"/>
            </a:graphicData>
          </a:graphic>
        </xdr:graphicFrame>
      </mc:Choice>
      <mc:Fallback>
        <xdr:pic>
          <xdr:nvPicPr>
            <xdr:cNvPr id="2" name="Add-in 1" title="Mini Calendar and Date Picker">
              <a:extLst>
                <a:ext uri="{FF2B5EF4-FFF2-40B4-BE49-F238E27FC236}">
                  <a16:creationId xmlns:a16="http://schemas.microsoft.com/office/drawing/2014/main" id="{7BAA96BA-5024-4224-BB61-DAB89A132949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prstGeom prst="rect">
              <a:avLst/>
            </a:prstGeom>
          </xdr:spPr>
        </xdr:pic>
      </mc:Fallback>
    </mc:AlternateContent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4</xdr:row>
      <xdr:rowOff>184897</xdr:rowOff>
    </xdr:from>
    <xdr:to>
      <xdr:col>1</xdr:col>
      <xdr:colOff>1042147</xdr:colOff>
      <xdr:row>15</xdr:row>
      <xdr:rowOff>151280</xdr:rowOff>
    </xdr:to>
    <mc:AlternateContent xmlns:mc="http://schemas.openxmlformats.org/markup-compatibility/2006">
      <mc:Choice xmlns:we="http://schemas.microsoft.com/office/webextensions/webextension/2010/11" Requires="we">
        <xdr:graphicFrame macro="">
          <xdr:nvGraphicFramePr>
            <xdr:cNvPr id="2" name="Add-in 1" title="Mini Calendar and Date Picker">
              <a:extLst>
                <a:ext uri="{FF2B5EF4-FFF2-40B4-BE49-F238E27FC236}">
                  <a16:creationId xmlns:a16="http://schemas.microsoft.com/office/drawing/2014/main" id="{DB0AC1E8-BFC0-408A-8B43-649D479B82BC}"/>
                </a:ext>
              </a:extLst>
            </xdr:cNvPr>
            <xdr:cNvGraphicFramePr>
              <a:graphicFrameLocks noGrp="1"/>
            </xdr:cNvGraphicFramePr>
          </xdr:nvGraphicFramePr>
          <xdr:xfrm>
            <a:off x="0" y="0"/>
            <a:ext cx="0" cy="0"/>
          </xdr:xfrm>
          <a:graphic>
            <a:graphicData uri="http://schemas.microsoft.com/office/webextensions/webextension/2010/11">
              <we:webextensionref xmlns:we="http://schemas.microsoft.com/office/webextensions/webextension/2010/11" xmlns:r="http://schemas.openxmlformats.org/officeDocument/2006/relationships" r:id="rId1"/>
            </a:graphicData>
          </a:graphic>
        </xdr:graphicFrame>
      </mc:Choice>
      <mc:Fallback>
        <xdr:pic>
          <xdr:nvPicPr>
            <xdr:cNvPr id="2" name="Add-in 1" title="Mini Calendar and Date Picker">
              <a:extLst>
                <a:ext uri="{FF2B5EF4-FFF2-40B4-BE49-F238E27FC236}">
                  <a16:creationId xmlns:a16="http://schemas.microsoft.com/office/drawing/2014/main" id="{DB0AC1E8-BFC0-408A-8B43-649D479B82BC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prstGeom prst="rect">
              <a:avLst/>
            </a:prstGeom>
          </xdr:spPr>
        </xdr:pic>
      </mc:Fallback>
    </mc:AlternateContent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5</xdr:row>
      <xdr:rowOff>0</xdr:rowOff>
    </xdr:from>
    <xdr:to>
      <xdr:col>1</xdr:col>
      <xdr:colOff>1047750</xdr:colOff>
      <xdr:row>15</xdr:row>
      <xdr:rowOff>171450</xdr:rowOff>
    </xdr:to>
    <mc:AlternateContent xmlns:mc="http://schemas.openxmlformats.org/markup-compatibility/2006">
      <mc:Choice xmlns:we="http://schemas.microsoft.com/office/webextensions/webextension/2010/11" Requires="we">
        <xdr:graphicFrame macro="">
          <xdr:nvGraphicFramePr>
            <xdr:cNvPr id="2" name="Add-in 1" title="Mini Calendar and Date Picker">
              <a:extLst>
                <a:ext uri="{FF2B5EF4-FFF2-40B4-BE49-F238E27FC236}">
                  <a16:creationId xmlns:a16="http://schemas.microsoft.com/office/drawing/2014/main" id="{1E58A311-79BF-46EF-BFFD-5DDDCC7D8526}"/>
                </a:ext>
              </a:extLst>
            </xdr:cNvPr>
            <xdr:cNvGraphicFramePr>
              <a:graphicFrameLocks noGrp="1"/>
            </xdr:cNvGraphicFramePr>
          </xdr:nvGraphicFramePr>
          <xdr:xfrm>
            <a:off x="0" y="0"/>
            <a:ext cx="0" cy="0"/>
          </xdr:xfrm>
          <a:graphic>
            <a:graphicData uri="http://schemas.microsoft.com/office/webextensions/webextension/2010/11">
              <we:webextensionref xmlns:we="http://schemas.microsoft.com/office/webextensions/webextension/2010/11" xmlns:r="http://schemas.openxmlformats.org/officeDocument/2006/relationships" r:id="rId1"/>
            </a:graphicData>
          </a:graphic>
        </xdr:graphicFrame>
      </mc:Choice>
      <mc:Fallback>
        <xdr:pic>
          <xdr:nvPicPr>
            <xdr:cNvPr id="2" name="Add-in 1" title="Mini Calendar and Date Picker">
              <a:extLst>
                <a:ext uri="{FF2B5EF4-FFF2-40B4-BE49-F238E27FC236}">
                  <a16:creationId xmlns:a16="http://schemas.microsoft.com/office/drawing/2014/main" id="{1E58A311-79BF-46EF-BFFD-5DDDCC7D8526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prstGeom prst="rect">
              <a:avLst/>
            </a:prstGeom>
          </xdr:spPr>
        </xdr:pic>
      </mc:Fallback>
    </mc:AlternateContent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5</xdr:row>
      <xdr:rowOff>0</xdr:rowOff>
    </xdr:from>
    <xdr:to>
      <xdr:col>1</xdr:col>
      <xdr:colOff>1047750</xdr:colOff>
      <xdr:row>15</xdr:row>
      <xdr:rowOff>171450</xdr:rowOff>
    </xdr:to>
    <mc:AlternateContent xmlns:mc="http://schemas.openxmlformats.org/markup-compatibility/2006">
      <mc:Choice xmlns:we="http://schemas.microsoft.com/office/webextensions/webextension/2010/11" Requires="we">
        <xdr:graphicFrame macro="">
          <xdr:nvGraphicFramePr>
            <xdr:cNvPr id="2" name="Add-in 1" title="Mini Calendar and Date Picker">
              <a:extLst>
                <a:ext uri="{FF2B5EF4-FFF2-40B4-BE49-F238E27FC236}">
                  <a16:creationId xmlns:a16="http://schemas.microsoft.com/office/drawing/2014/main" id="{93E82170-A4CE-43E2-88F3-7B2F9ED0BE83}"/>
                </a:ext>
              </a:extLst>
            </xdr:cNvPr>
            <xdr:cNvGraphicFramePr>
              <a:graphicFrameLocks noGrp="1"/>
            </xdr:cNvGraphicFramePr>
          </xdr:nvGraphicFramePr>
          <xdr:xfrm>
            <a:off x="0" y="0"/>
            <a:ext cx="0" cy="0"/>
          </xdr:xfrm>
          <a:graphic>
            <a:graphicData uri="http://schemas.microsoft.com/office/webextensions/webextension/2010/11">
              <we:webextensionref xmlns:we="http://schemas.microsoft.com/office/webextensions/webextension/2010/11" xmlns:r="http://schemas.openxmlformats.org/officeDocument/2006/relationships" r:id="rId1"/>
            </a:graphicData>
          </a:graphic>
        </xdr:graphicFrame>
      </mc:Choice>
      <mc:Fallback>
        <xdr:pic>
          <xdr:nvPicPr>
            <xdr:cNvPr id="2" name="Add-in 1" title="Mini Calendar and Date Picker">
              <a:extLst>
                <a:ext uri="{FF2B5EF4-FFF2-40B4-BE49-F238E27FC236}">
                  <a16:creationId xmlns:a16="http://schemas.microsoft.com/office/drawing/2014/main" id="{93E82170-A4CE-43E2-88F3-7B2F9ED0BE83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prstGeom prst="rect">
              <a:avLst/>
            </a:prstGeom>
          </xdr:spPr>
        </xdr:pic>
      </mc:Fallback>
    </mc:AlternateContent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4</xdr:row>
      <xdr:rowOff>0</xdr:rowOff>
    </xdr:from>
    <xdr:to>
      <xdr:col>1</xdr:col>
      <xdr:colOff>1047750</xdr:colOff>
      <xdr:row>14</xdr:row>
      <xdr:rowOff>171450</xdr:rowOff>
    </xdr:to>
    <mc:AlternateContent xmlns:mc="http://schemas.openxmlformats.org/markup-compatibility/2006">
      <mc:Choice xmlns:we="http://schemas.microsoft.com/office/webextensions/webextension/2010/11" Requires="we">
        <xdr:graphicFrame macro="">
          <xdr:nvGraphicFramePr>
            <xdr:cNvPr id="2" name="Add-in 1" title="Mini Calendar and Date Picker">
              <a:extLst>
                <a:ext uri="{FF2B5EF4-FFF2-40B4-BE49-F238E27FC236}">
                  <a16:creationId xmlns:a16="http://schemas.microsoft.com/office/drawing/2014/main" id="{6524979E-72DE-456A-95F5-350A5BF73A9C}"/>
                </a:ext>
              </a:extLst>
            </xdr:cNvPr>
            <xdr:cNvGraphicFramePr>
              <a:graphicFrameLocks noGrp="1"/>
            </xdr:cNvGraphicFramePr>
          </xdr:nvGraphicFramePr>
          <xdr:xfrm>
            <a:off x="0" y="0"/>
            <a:ext cx="0" cy="0"/>
          </xdr:xfrm>
          <a:graphic>
            <a:graphicData uri="http://schemas.microsoft.com/office/webextensions/webextension/2010/11">
              <we:webextensionref xmlns:we="http://schemas.microsoft.com/office/webextensions/webextension/2010/11" xmlns:r="http://schemas.openxmlformats.org/officeDocument/2006/relationships" r:id="rId1"/>
            </a:graphicData>
          </a:graphic>
        </xdr:graphicFrame>
      </mc:Choice>
      <mc:Fallback>
        <xdr:pic>
          <xdr:nvPicPr>
            <xdr:cNvPr id="2" name="Add-in 1" title="Mini Calendar and Date Picker">
              <a:extLst>
                <a:ext uri="{FF2B5EF4-FFF2-40B4-BE49-F238E27FC236}">
                  <a16:creationId xmlns:a16="http://schemas.microsoft.com/office/drawing/2014/main" id="{6524979E-72DE-456A-95F5-350A5BF73A9C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prstGeom prst="rect">
              <a:avLst/>
            </a:prstGeom>
          </xdr:spPr>
        </xdr:pic>
      </mc:Fallback>
    </mc:AlternateContent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4</xdr:row>
      <xdr:rowOff>0</xdr:rowOff>
    </xdr:from>
    <xdr:to>
      <xdr:col>1</xdr:col>
      <xdr:colOff>1047750</xdr:colOff>
      <xdr:row>14</xdr:row>
      <xdr:rowOff>171450</xdr:rowOff>
    </xdr:to>
    <mc:AlternateContent xmlns:mc="http://schemas.openxmlformats.org/markup-compatibility/2006">
      <mc:Choice xmlns:we="http://schemas.microsoft.com/office/webextensions/webextension/2010/11" Requires="we">
        <xdr:graphicFrame macro="">
          <xdr:nvGraphicFramePr>
            <xdr:cNvPr id="3" name="Add-in 2" title="Mini Calendar and Date Picker">
              <a:extLst>
                <a:ext uri="{FF2B5EF4-FFF2-40B4-BE49-F238E27FC236}">
                  <a16:creationId xmlns:a16="http://schemas.microsoft.com/office/drawing/2014/main" id="{0E94CEDB-3A5E-4BB7-B128-96BCFBE954E0}"/>
                </a:ext>
              </a:extLst>
            </xdr:cNvPr>
            <xdr:cNvGraphicFramePr>
              <a:graphicFrameLocks noGrp="1"/>
            </xdr:cNvGraphicFramePr>
          </xdr:nvGraphicFramePr>
          <xdr:xfrm>
            <a:off x="0" y="0"/>
            <a:ext cx="0" cy="0"/>
          </xdr:xfrm>
          <a:graphic>
            <a:graphicData uri="http://schemas.microsoft.com/office/webextensions/webextension/2010/11">
              <we:webextensionref xmlns:we="http://schemas.microsoft.com/office/webextensions/webextension/2010/11" xmlns:r="http://schemas.openxmlformats.org/officeDocument/2006/relationships" r:id="rId1"/>
            </a:graphicData>
          </a:graphic>
        </xdr:graphicFrame>
      </mc:Choice>
      <mc:Fallback>
        <xdr:pic>
          <xdr:nvPicPr>
            <xdr:cNvPr id="3" name="Add-in 2" title="Mini Calendar and Date Picker">
              <a:extLst>
                <a:ext uri="{FF2B5EF4-FFF2-40B4-BE49-F238E27FC236}">
                  <a16:creationId xmlns:a16="http://schemas.microsoft.com/office/drawing/2014/main" id="{0E94CEDB-3A5E-4BB7-B128-96BCFBE954E0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prstGeom prst="rect">
              <a:avLst/>
            </a:prstGeom>
          </xdr:spPr>
        </xdr:pic>
      </mc:Fallback>
    </mc:AlternateContent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4</xdr:row>
      <xdr:rowOff>0</xdr:rowOff>
    </xdr:from>
    <xdr:to>
      <xdr:col>1</xdr:col>
      <xdr:colOff>1047750</xdr:colOff>
      <xdr:row>14</xdr:row>
      <xdr:rowOff>171450</xdr:rowOff>
    </xdr:to>
    <mc:AlternateContent xmlns:mc="http://schemas.openxmlformats.org/markup-compatibility/2006">
      <mc:Choice xmlns:we="http://schemas.microsoft.com/office/webextensions/webextension/2010/11" Requires="we">
        <xdr:graphicFrame macro="">
          <xdr:nvGraphicFramePr>
            <xdr:cNvPr id="2" name="Add-in 1" title="Mini Calendar and Date Picker">
              <a:extLst>
                <a:ext uri="{FF2B5EF4-FFF2-40B4-BE49-F238E27FC236}">
                  <a16:creationId xmlns:a16="http://schemas.microsoft.com/office/drawing/2014/main" id="{2BB74AAC-6804-44DB-99C5-FDDD7E003F4F}"/>
                </a:ext>
              </a:extLst>
            </xdr:cNvPr>
            <xdr:cNvGraphicFramePr>
              <a:graphicFrameLocks noGrp="1"/>
            </xdr:cNvGraphicFramePr>
          </xdr:nvGraphicFramePr>
          <xdr:xfrm>
            <a:off x="0" y="0"/>
            <a:ext cx="0" cy="0"/>
          </xdr:xfrm>
          <a:graphic>
            <a:graphicData uri="http://schemas.microsoft.com/office/webextensions/webextension/2010/11">
              <we:webextensionref xmlns:we="http://schemas.microsoft.com/office/webextensions/webextension/2010/11" xmlns:r="http://schemas.openxmlformats.org/officeDocument/2006/relationships" r:id="rId1"/>
            </a:graphicData>
          </a:graphic>
        </xdr:graphicFrame>
      </mc:Choice>
      <mc:Fallback>
        <xdr:pic>
          <xdr:nvPicPr>
            <xdr:cNvPr id="2" name="Add-in 1" title="Mini Calendar and Date Picker">
              <a:extLst>
                <a:ext uri="{FF2B5EF4-FFF2-40B4-BE49-F238E27FC236}">
                  <a16:creationId xmlns:a16="http://schemas.microsoft.com/office/drawing/2014/main" id="{2BB74AAC-6804-44DB-99C5-FDDD7E003F4F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prstGeom prst="rect">
              <a:avLst/>
            </a:prstGeom>
          </xdr:spPr>
        </xdr:pic>
      </mc:Fallback>
    </mc:AlternateContent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4</xdr:row>
      <xdr:rowOff>0</xdr:rowOff>
    </xdr:from>
    <xdr:to>
      <xdr:col>1</xdr:col>
      <xdr:colOff>1047750</xdr:colOff>
      <xdr:row>14</xdr:row>
      <xdr:rowOff>171450</xdr:rowOff>
    </xdr:to>
    <mc:AlternateContent xmlns:mc="http://schemas.openxmlformats.org/markup-compatibility/2006">
      <mc:Choice xmlns:we="http://schemas.microsoft.com/office/webextensions/webextension/2010/11" Requires="we">
        <xdr:graphicFrame macro="">
          <xdr:nvGraphicFramePr>
            <xdr:cNvPr id="2" name="Add-in 1" title="Mini Calendar and Date Picker">
              <a:extLst>
                <a:ext uri="{FF2B5EF4-FFF2-40B4-BE49-F238E27FC236}">
                  <a16:creationId xmlns:a16="http://schemas.microsoft.com/office/drawing/2014/main" id="{6AD40D6C-0E6D-4ABA-A9B4-E81D66E9BDCB}"/>
                </a:ext>
              </a:extLst>
            </xdr:cNvPr>
            <xdr:cNvGraphicFramePr>
              <a:graphicFrameLocks noGrp="1"/>
            </xdr:cNvGraphicFramePr>
          </xdr:nvGraphicFramePr>
          <xdr:xfrm>
            <a:off x="0" y="0"/>
            <a:ext cx="0" cy="0"/>
          </xdr:xfrm>
          <a:graphic>
            <a:graphicData uri="http://schemas.microsoft.com/office/webextensions/webextension/2010/11">
              <we:webextensionref xmlns:we="http://schemas.microsoft.com/office/webextensions/webextension/2010/11" xmlns:r="http://schemas.openxmlformats.org/officeDocument/2006/relationships" r:id="rId1"/>
            </a:graphicData>
          </a:graphic>
        </xdr:graphicFrame>
      </mc:Choice>
      <mc:Fallback>
        <xdr:pic>
          <xdr:nvPicPr>
            <xdr:cNvPr id="2" name="Add-in 1" title="Mini Calendar and Date Picker">
              <a:extLst>
                <a:ext uri="{FF2B5EF4-FFF2-40B4-BE49-F238E27FC236}">
                  <a16:creationId xmlns:a16="http://schemas.microsoft.com/office/drawing/2014/main" id="{6AD40D6C-0E6D-4ABA-A9B4-E81D66E9BDCB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prstGeom prst="rect">
              <a:avLst/>
            </a:prstGeom>
          </xdr:spPr>
        </xdr:pic>
      </mc:Fallback>
    </mc:AlternateContent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4</xdr:row>
      <xdr:rowOff>0</xdr:rowOff>
    </xdr:from>
    <xdr:to>
      <xdr:col>1</xdr:col>
      <xdr:colOff>1047750</xdr:colOff>
      <xdr:row>15</xdr:row>
      <xdr:rowOff>0</xdr:rowOff>
    </xdr:to>
    <mc:AlternateContent xmlns:mc="http://schemas.openxmlformats.org/markup-compatibility/2006">
      <mc:Choice xmlns:we="http://schemas.microsoft.com/office/webextensions/webextension/2010/11" Requires="we">
        <xdr:graphicFrame macro="">
          <xdr:nvGraphicFramePr>
            <xdr:cNvPr id="2" name="Add-in 1" title="Mini Calendar and Date Picker">
              <a:extLst>
                <a:ext uri="{FF2B5EF4-FFF2-40B4-BE49-F238E27FC236}">
                  <a16:creationId xmlns:a16="http://schemas.microsoft.com/office/drawing/2014/main" id="{095F1B40-EEDA-4F9C-833D-F3B2106C6F35}"/>
                </a:ext>
              </a:extLst>
            </xdr:cNvPr>
            <xdr:cNvGraphicFramePr>
              <a:graphicFrameLocks noGrp="1"/>
            </xdr:cNvGraphicFramePr>
          </xdr:nvGraphicFramePr>
          <xdr:xfrm>
            <a:off x="0" y="0"/>
            <a:ext cx="0" cy="0"/>
          </xdr:xfrm>
          <a:graphic>
            <a:graphicData uri="http://schemas.microsoft.com/office/webextensions/webextension/2010/11">
              <we:webextensionref xmlns:we="http://schemas.microsoft.com/office/webextensions/webextension/2010/11" xmlns:r="http://schemas.openxmlformats.org/officeDocument/2006/relationships" r:id="rId1"/>
            </a:graphicData>
          </a:graphic>
        </xdr:graphicFrame>
      </mc:Choice>
      <mc:Fallback>
        <xdr:pic>
          <xdr:nvPicPr>
            <xdr:cNvPr id="2" name="Add-in 1" title="Mini Calendar and Date Picker">
              <a:extLst>
                <a:ext uri="{FF2B5EF4-FFF2-40B4-BE49-F238E27FC236}">
                  <a16:creationId xmlns:a16="http://schemas.microsoft.com/office/drawing/2014/main" id="{095F1B40-EEDA-4F9C-833D-F3B2106C6F35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prstGeom prst="rect">
              <a:avLst/>
            </a:prstGeom>
          </xdr:spPr>
        </xdr:pic>
      </mc:Fallback>
    </mc:AlternateContent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4</xdr:row>
      <xdr:rowOff>0</xdr:rowOff>
    </xdr:from>
    <xdr:to>
      <xdr:col>1</xdr:col>
      <xdr:colOff>1047750</xdr:colOff>
      <xdr:row>15</xdr:row>
      <xdr:rowOff>0</xdr:rowOff>
    </xdr:to>
    <mc:AlternateContent xmlns:mc="http://schemas.openxmlformats.org/markup-compatibility/2006">
      <mc:Choice xmlns:we="http://schemas.microsoft.com/office/webextensions/webextension/2010/11" Requires="we">
        <xdr:graphicFrame macro="">
          <xdr:nvGraphicFramePr>
            <xdr:cNvPr id="2" name="Add-in 1" title="Mini Calendar and Date Picker">
              <a:extLst>
                <a:ext uri="{FF2B5EF4-FFF2-40B4-BE49-F238E27FC236}">
                  <a16:creationId xmlns:a16="http://schemas.microsoft.com/office/drawing/2014/main" id="{40C3B9B6-CD21-4B06-8A27-2D8770D0A94A}"/>
                </a:ext>
              </a:extLst>
            </xdr:cNvPr>
            <xdr:cNvGraphicFramePr>
              <a:graphicFrameLocks noGrp="1"/>
            </xdr:cNvGraphicFramePr>
          </xdr:nvGraphicFramePr>
          <xdr:xfrm>
            <a:off x="0" y="0"/>
            <a:ext cx="0" cy="0"/>
          </xdr:xfrm>
          <a:graphic>
            <a:graphicData uri="http://schemas.microsoft.com/office/webextensions/webextension/2010/11">
              <we:webextensionref xmlns:we="http://schemas.microsoft.com/office/webextensions/webextension/2010/11" xmlns:r="http://schemas.openxmlformats.org/officeDocument/2006/relationships" r:id="rId1"/>
            </a:graphicData>
          </a:graphic>
        </xdr:graphicFrame>
      </mc:Choice>
      <mc:Fallback>
        <xdr:pic>
          <xdr:nvPicPr>
            <xdr:cNvPr id="2" name="Add-in 1" title="Mini Calendar and Date Picker">
              <a:extLst>
                <a:ext uri="{FF2B5EF4-FFF2-40B4-BE49-F238E27FC236}">
                  <a16:creationId xmlns:a16="http://schemas.microsoft.com/office/drawing/2014/main" id="{40C3B9B6-CD21-4B06-8A27-2D8770D0A94A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prstGeom prst="rect">
              <a:avLst/>
            </a:prstGeom>
          </xdr:spPr>
        </xdr:pic>
      </mc:Fallback>
    </mc:AlternateContent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4</xdr:row>
      <xdr:rowOff>0</xdr:rowOff>
    </xdr:from>
    <xdr:to>
      <xdr:col>1</xdr:col>
      <xdr:colOff>1047750</xdr:colOff>
      <xdr:row>15</xdr:row>
      <xdr:rowOff>0</xdr:rowOff>
    </xdr:to>
    <mc:AlternateContent xmlns:mc="http://schemas.openxmlformats.org/markup-compatibility/2006">
      <mc:Choice xmlns:we="http://schemas.microsoft.com/office/webextensions/webextension/2010/11" Requires="we">
        <xdr:graphicFrame macro="">
          <xdr:nvGraphicFramePr>
            <xdr:cNvPr id="2" name="Add-in 1" title="Mini Calendar and Date Picker">
              <a:extLst>
                <a:ext uri="{FF2B5EF4-FFF2-40B4-BE49-F238E27FC236}">
                  <a16:creationId xmlns:a16="http://schemas.microsoft.com/office/drawing/2014/main" id="{A8E41145-5401-42A9-8E85-D8A187549A63}"/>
                </a:ext>
              </a:extLst>
            </xdr:cNvPr>
            <xdr:cNvGraphicFramePr>
              <a:graphicFrameLocks noGrp="1"/>
            </xdr:cNvGraphicFramePr>
          </xdr:nvGraphicFramePr>
          <xdr:xfrm>
            <a:off x="0" y="0"/>
            <a:ext cx="0" cy="0"/>
          </xdr:xfrm>
          <a:graphic>
            <a:graphicData uri="http://schemas.microsoft.com/office/webextensions/webextension/2010/11">
              <we:webextensionref xmlns:we="http://schemas.microsoft.com/office/webextensions/webextension/2010/11" xmlns:r="http://schemas.openxmlformats.org/officeDocument/2006/relationships" r:id="rId1"/>
            </a:graphicData>
          </a:graphic>
        </xdr:graphicFrame>
      </mc:Choice>
      <mc:Fallback>
        <xdr:pic>
          <xdr:nvPicPr>
            <xdr:cNvPr id="2" name="Add-in 1" title="Mini Calendar and Date Picker">
              <a:extLst>
                <a:ext uri="{FF2B5EF4-FFF2-40B4-BE49-F238E27FC236}">
                  <a16:creationId xmlns:a16="http://schemas.microsoft.com/office/drawing/2014/main" id="{A8E41145-5401-42A9-8E85-D8A187549A63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prstGeom prst="rect">
              <a:avLst/>
            </a:prstGeom>
          </xdr:spPr>
        </xdr:pic>
      </mc:Fallback>
    </mc:AlternateContent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4</xdr:row>
      <xdr:rowOff>0</xdr:rowOff>
    </xdr:from>
    <xdr:to>
      <xdr:col>1</xdr:col>
      <xdr:colOff>1047750</xdr:colOff>
      <xdr:row>15</xdr:row>
      <xdr:rowOff>0</xdr:rowOff>
    </xdr:to>
    <mc:AlternateContent xmlns:mc="http://schemas.openxmlformats.org/markup-compatibility/2006">
      <mc:Choice xmlns:we="http://schemas.microsoft.com/office/webextensions/webextension/2010/11" Requires="we">
        <xdr:graphicFrame macro="">
          <xdr:nvGraphicFramePr>
            <xdr:cNvPr id="2" name="Add-in 1" title="Mini Calendar and Date Picker">
              <a:extLst>
                <a:ext uri="{FF2B5EF4-FFF2-40B4-BE49-F238E27FC236}">
                  <a16:creationId xmlns:a16="http://schemas.microsoft.com/office/drawing/2014/main" id="{1A0D052C-E561-44F4-8A6E-692852183A1B}"/>
                </a:ext>
              </a:extLst>
            </xdr:cNvPr>
            <xdr:cNvGraphicFramePr>
              <a:graphicFrameLocks noGrp="1"/>
            </xdr:cNvGraphicFramePr>
          </xdr:nvGraphicFramePr>
          <xdr:xfrm>
            <a:off x="0" y="0"/>
            <a:ext cx="0" cy="0"/>
          </xdr:xfrm>
          <a:graphic>
            <a:graphicData uri="http://schemas.microsoft.com/office/webextensions/webextension/2010/11">
              <we:webextensionref xmlns:we="http://schemas.microsoft.com/office/webextensions/webextension/2010/11" xmlns:r="http://schemas.openxmlformats.org/officeDocument/2006/relationships" r:id="rId1"/>
            </a:graphicData>
          </a:graphic>
        </xdr:graphicFrame>
      </mc:Choice>
      <mc:Fallback>
        <xdr:pic>
          <xdr:nvPicPr>
            <xdr:cNvPr id="2" name="Add-in 1" title="Mini Calendar and Date Picker">
              <a:extLst>
                <a:ext uri="{FF2B5EF4-FFF2-40B4-BE49-F238E27FC236}">
                  <a16:creationId xmlns:a16="http://schemas.microsoft.com/office/drawing/2014/main" id="{1A0D052C-E561-44F4-8A6E-692852183A1B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prstGeom prst="rect">
              <a:avLst/>
            </a:prstGeom>
          </xdr:spPr>
        </xdr:pic>
      </mc:Fallback>
    </mc:AlternateContent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19050</xdr:colOff>
      <xdr:row>3</xdr:row>
      <xdr:rowOff>47625</xdr:rowOff>
    </xdr:from>
    <xdr:to>
      <xdr:col>1</xdr:col>
      <xdr:colOff>1066800</xdr:colOff>
      <xdr:row>14</xdr:row>
      <xdr:rowOff>38100</xdr:rowOff>
    </xdr:to>
    <mc:AlternateContent xmlns:mc="http://schemas.openxmlformats.org/markup-compatibility/2006">
      <mc:Choice xmlns:we="http://schemas.microsoft.com/office/webextensions/webextension/2010/11" Requires="we">
        <xdr:graphicFrame macro="">
          <xdr:nvGraphicFramePr>
            <xdr:cNvPr id="2" name="Add-in 1" title="Mini Calendar and Date Picker">
              <a:extLst>
                <a:ext uri="{FF2B5EF4-FFF2-40B4-BE49-F238E27FC236}">
                  <a16:creationId xmlns:a16="http://schemas.microsoft.com/office/drawing/2014/main" id="{5252F6F8-9B66-4CAC-AD56-36D9C2B5AA3C}"/>
                </a:ext>
              </a:extLst>
            </xdr:cNvPr>
            <xdr:cNvGraphicFramePr>
              <a:graphicFrameLocks noGrp="1"/>
            </xdr:cNvGraphicFramePr>
          </xdr:nvGraphicFramePr>
          <xdr:xfrm>
            <a:off x="0" y="0"/>
            <a:ext cx="0" cy="0"/>
          </xdr:xfrm>
          <a:graphic>
            <a:graphicData uri="http://schemas.microsoft.com/office/webextensions/webextension/2010/11">
              <we:webextensionref xmlns:we="http://schemas.microsoft.com/office/webextensions/webextension/2010/11" xmlns:r="http://schemas.openxmlformats.org/officeDocument/2006/relationships" r:id="rId1"/>
            </a:graphicData>
          </a:graphic>
        </xdr:graphicFrame>
      </mc:Choice>
      <mc:Fallback>
        <xdr:pic>
          <xdr:nvPicPr>
            <xdr:cNvPr id="2" name="Add-in 1" title="Mini Calendar and Date Picker">
              <a:extLst>
                <a:ext uri="{FF2B5EF4-FFF2-40B4-BE49-F238E27FC236}">
                  <a16:creationId xmlns:a16="http://schemas.microsoft.com/office/drawing/2014/main" id="{5252F6F8-9B66-4CAC-AD56-36D9C2B5AA3C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prstGeom prst="rect">
              <a:avLst/>
            </a:prstGeom>
          </xdr:spPr>
        </xdr:pic>
      </mc:Fallback>
    </mc:AlternateContent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4</xdr:row>
      <xdr:rowOff>0</xdr:rowOff>
    </xdr:from>
    <xdr:to>
      <xdr:col>1</xdr:col>
      <xdr:colOff>1047750</xdr:colOff>
      <xdr:row>14</xdr:row>
      <xdr:rowOff>180975</xdr:rowOff>
    </xdr:to>
    <mc:AlternateContent xmlns:mc="http://schemas.openxmlformats.org/markup-compatibility/2006">
      <mc:Choice xmlns:we="http://schemas.microsoft.com/office/webextensions/webextension/2010/11" Requires="we">
        <xdr:graphicFrame macro="">
          <xdr:nvGraphicFramePr>
            <xdr:cNvPr id="2" name="Add-in 1" title="Mini Calendar and Date Picker">
              <a:extLst>
                <a:ext uri="{FF2B5EF4-FFF2-40B4-BE49-F238E27FC236}">
                  <a16:creationId xmlns:a16="http://schemas.microsoft.com/office/drawing/2014/main" id="{28B847B8-C503-4F2B-AE39-C59B9FE40443}"/>
                </a:ext>
              </a:extLst>
            </xdr:cNvPr>
            <xdr:cNvGraphicFramePr>
              <a:graphicFrameLocks noGrp="1"/>
            </xdr:cNvGraphicFramePr>
          </xdr:nvGraphicFramePr>
          <xdr:xfrm>
            <a:off x="0" y="0"/>
            <a:ext cx="0" cy="0"/>
          </xdr:xfrm>
          <a:graphic>
            <a:graphicData uri="http://schemas.microsoft.com/office/webextensions/webextension/2010/11">
              <we:webextensionref xmlns:we="http://schemas.microsoft.com/office/webextensions/webextension/2010/11" xmlns:r="http://schemas.openxmlformats.org/officeDocument/2006/relationships" r:id="rId1"/>
            </a:graphicData>
          </a:graphic>
        </xdr:graphicFrame>
      </mc:Choice>
      <mc:Fallback>
        <xdr:pic>
          <xdr:nvPicPr>
            <xdr:cNvPr id="2" name="Add-in 1" title="Mini Calendar and Date Picker">
              <a:extLst>
                <a:ext uri="{FF2B5EF4-FFF2-40B4-BE49-F238E27FC236}">
                  <a16:creationId xmlns:a16="http://schemas.microsoft.com/office/drawing/2014/main" id="{28B847B8-C503-4F2B-AE39-C59B9FE40443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prstGeom prst="rect">
              <a:avLst/>
            </a:prstGeom>
          </xdr:spPr>
        </xdr:pic>
      </mc:Fallback>
    </mc:AlternateContent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4</xdr:row>
      <xdr:rowOff>0</xdr:rowOff>
    </xdr:from>
    <xdr:to>
      <xdr:col>1</xdr:col>
      <xdr:colOff>1047750</xdr:colOff>
      <xdr:row>15</xdr:row>
      <xdr:rowOff>0</xdr:rowOff>
    </xdr:to>
    <mc:AlternateContent xmlns:mc="http://schemas.openxmlformats.org/markup-compatibility/2006">
      <mc:Choice xmlns:we="http://schemas.microsoft.com/office/webextensions/webextension/2010/11" Requires="we">
        <xdr:graphicFrame macro="">
          <xdr:nvGraphicFramePr>
            <xdr:cNvPr id="2" name="Add-in 1" title="Mini Calendar and Date Picker">
              <a:extLst>
                <a:ext uri="{FF2B5EF4-FFF2-40B4-BE49-F238E27FC236}">
                  <a16:creationId xmlns:a16="http://schemas.microsoft.com/office/drawing/2014/main" id="{7D4A6F16-FA4C-4EAD-A7B4-E9DE8B48F5D4}"/>
                </a:ext>
              </a:extLst>
            </xdr:cNvPr>
            <xdr:cNvGraphicFramePr>
              <a:graphicFrameLocks noGrp="1"/>
            </xdr:cNvGraphicFramePr>
          </xdr:nvGraphicFramePr>
          <xdr:xfrm>
            <a:off x="0" y="0"/>
            <a:ext cx="0" cy="0"/>
          </xdr:xfrm>
          <a:graphic>
            <a:graphicData uri="http://schemas.microsoft.com/office/webextensions/webextension/2010/11">
              <we:webextensionref xmlns:we="http://schemas.microsoft.com/office/webextensions/webextension/2010/11" xmlns:r="http://schemas.openxmlformats.org/officeDocument/2006/relationships" r:id="rId1"/>
            </a:graphicData>
          </a:graphic>
        </xdr:graphicFrame>
      </mc:Choice>
      <mc:Fallback>
        <xdr:pic>
          <xdr:nvPicPr>
            <xdr:cNvPr id="2" name="Add-in 1" title="Mini Calendar and Date Picker">
              <a:extLst>
                <a:ext uri="{FF2B5EF4-FFF2-40B4-BE49-F238E27FC236}">
                  <a16:creationId xmlns:a16="http://schemas.microsoft.com/office/drawing/2014/main" id="{7D4A6F16-FA4C-4EAD-A7B4-E9DE8B48F5D4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prstGeom prst="rect">
              <a:avLst/>
            </a:prstGeom>
          </xdr:spPr>
        </xdr:pic>
      </mc:Fallback>
    </mc:AlternateContent>
    <xdr:clientData/>
  </xdr:twoCellAnchor>
</xdr:wsDr>
</file>

<file path=xl/drawings/drawing1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6</xdr:row>
      <xdr:rowOff>0</xdr:rowOff>
    </xdr:from>
    <xdr:to>
      <xdr:col>1</xdr:col>
      <xdr:colOff>1047750</xdr:colOff>
      <xdr:row>16</xdr:row>
      <xdr:rowOff>180975</xdr:rowOff>
    </xdr:to>
    <mc:AlternateContent xmlns:mc="http://schemas.openxmlformats.org/markup-compatibility/2006">
      <mc:Choice xmlns:we="http://schemas.microsoft.com/office/webextensions/webextension/2010/11" Requires="we">
        <xdr:graphicFrame macro="">
          <xdr:nvGraphicFramePr>
            <xdr:cNvPr id="2" name="Add-in 1" title="Mini Calendar and Date Picker">
              <a:extLst>
                <a:ext uri="{FF2B5EF4-FFF2-40B4-BE49-F238E27FC236}">
                  <a16:creationId xmlns:a16="http://schemas.microsoft.com/office/drawing/2014/main" id="{43A2D9AF-5E47-407F-909E-22FDAA148793}"/>
                </a:ext>
              </a:extLst>
            </xdr:cNvPr>
            <xdr:cNvGraphicFramePr>
              <a:graphicFrameLocks noGrp="1"/>
            </xdr:cNvGraphicFramePr>
          </xdr:nvGraphicFramePr>
          <xdr:xfrm>
            <a:off x="0" y="0"/>
            <a:ext cx="0" cy="0"/>
          </xdr:xfrm>
          <a:graphic>
            <a:graphicData uri="http://schemas.microsoft.com/office/webextensions/webextension/2010/11">
              <we:webextensionref xmlns:we="http://schemas.microsoft.com/office/webextensions/webextension/2010/11" xmlns:r="http://schemas.openxmlformats.org/officeDocument/2006/relationships" r:id="rId1"/>
            </a:graphicData>
          </a:graphic>
        </xdr:graphicFrame>
      </mc:Choice>
      <mc:Fallback>
        <xdr:pic>
          <xdr:nvPicPr>
            <xdr:cNvPr id="2" name="Add-in 1" title="Mini Calendar and Date Picker">
              <a:extLst>
                <a:ext uri="{FF2B5EF4-FFF2-40B4-BE49-F238E27FC236}">
                  <a16:creationId xmlns:a16="http://schemas.microsoft.com/office/drawing/2014/main" id="{43A2D9AF-5E47-407F-909E-22FDAA148793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prstGeom prst="rect">
              <a:avLst/>
            </a:prstGeom>
          </xdr:spPr>
        </xdr:pic>
      </mc:Fallback>
    </mc:AlternateContent>
    <xdr:clientData/>
  </xdr:twoCellAnchor>
</xdr:wsDr>
</file>

<file path=xl/drawings/drawing17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6</xdr:row>
      <xdr:rowOff>0</xdr:rowOff>
    </xdr:from>
    <xdr:to>
      <xdr:col>1</xdr:col>
      <xdr:colOff>1047750</xdr:colOff>
      <xdr:row>16</xdr:row>
      <xdr:rowOff>180975</xdr:rowOff>
    </xdr:to>
    <mc:AlternateContent xmlns:mc="http://schemas.openxmlformats.org/markup-compatibility/2006">
      <mc:Choice xmlns:we="http://schemas.microsoft.com/office/webextensions/webextension/2010/11" Requires="we">
        <xdr:graphicFrame macro="">
          <xdr:nvGraphicFramePr>
            <xdr:cNvPr id="2" name="Add-in 1" title="Mini Calendar and Date Picker">
              <a:extLst>
                <a:ext uri="{FF2B5EF4-FFF2-40B4-BE49-F238E27FC236}">
                  <a16:creationId xmlns:a16="http://schemas.microsoft.com/office/drawing/2014/main" id="{885DBD56-C36D-47E2-BDA3-A013709A0DD0}"/>
                </a:ext>
              </a:extLst>
            </xdr:cNvPr>
            <xdr:cNvGraphicFramePr>
              <a:graphicFrameLocks noGrp="1"/>
            </xdr:cNvGraphicFramePr>
          </xdr:nvGraphicFramePr>
          <xdr:xfrm>
            <a:off x="0" y="0"/>
            <a:ext cx="0" cy="0"/>
          </xdr:xfrm>
          <a:graphic>
            <a:graphicData uri="http://schemas.microsoft.com/office/webextensions/webextension/2010/11">
              <we:webextensionref xmlns:we="http://schemas.microsoft.com/office/webextensions/webextension/2010/11" xmlns:r="http://schemas.openxmlformats.org/officeDocument/2006/relationships" r:id="rId1"/>
            </a:graphicData>
          </a:graphic>
        </xdr:graphicFrame>
      </mc:Choice>
      <mc:Fallback>
        <xdr:pic>
          <xdr:nvPicPr>
            <xdr:cNvPr id="2" name="Add-in 1" title="Mini Calendar and Date Picker">
              <a:extLst>
                <a:ext uri="{FF2B5EF4-FFF2-40B4-BE49-F238E27FC236}">
                  <a16:creationId xmlns:a16="http://schemas.microsoft.com/office/drawing/2014/main" id="{885DBD56-C36D-47E2-BDA3-A013709A0DD0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prstGeom prst="rect">
              <a:avLst/>
            </a:prstGeom>
          </xdr:spPr>
        </xdr:pic>
      </mc:Fallback>
    </mc:AlternateContent>
    <xdr:clientData/>
  </xdr:twoCellAnchor>
</xdr:wsDr>
</file>

<file path=xl/drawings/drawing18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4</xdr:row>
      <xdr:rowOff>0</xdr:rowOff>
    </xdr:from>
    <xdr:to>
      <xdr:col>1</xdr:col>
      <xdr:colOff>1042147</xdr:colOff>
      <xdr:row>14</xdr:row>
      <xdr:rowOff>168089</xdr:rowOff>
    </xdr:to>
    <mc:AlternateContent xmlns:mc="http://schemas.openxmlformats.org/markup-compatibility/2006">
      <mc:Choice xmlns:we="http://schemas.microsoft.com/office/webextensions/webextension/2010/11" Requires="we">
        <xdr:graphicFrame macro="">
          <xdr:nvGraphicFramePr>
            <xdr:cNvPr id="2" name="Add-in 1" title="Mini Calendar and Date Picker">
              <a:extLst>
                <a:ext uri="{FF2B5EF4-FFF2-40B4-BE49-F238E27FC236}">
                  <a16:creationId xmlns:a16="http://schemas.microsoft.com/office/drawing/2014/main" id="{2F3E7730-D250-4D83-AB8D-505C5242FCC7}"/>
                </a:ext>
              </a:extLst>
            </xdr:cNvPr>
            <xdr:cNvGraphicFramePr>
              <a:graphicFrameLocks noGrp="1"/>
            </xdr:cNvGraphicFramePr>
          </xdr:nvGraphicFramePr>
          <xdr:xfrm>
            <a:off x="0" y="0"/>
            <a:ext cx="0" cy="0"/>
          </xdr:xfrm>
          <a:graphic>
            <a:graphicData uri="http://schemas.microsoft.com/office/webextensions/webextension/2010/11">
              <we:webextensionref xmlns:we="http://schemas.microsoft.com/office/webextensions/webextension/2010/11" xmlns:r="http://schemas.openxmlformats.org/officeDocument/2006/relationships" r:id="rId1"/>
            </a:graphicData>
          </a:graphic>
        </xdr:graphicFrame>
      </mc:Choice>
      <mc:Fallback>
        <xdr:pic>
          <xdr:nvPicPr>
            <xdr:cNvPr id="2" name="Add-in 1" title="Mini Calendar and Date Picker">
              <a:extLst>
                <a:ext uri="{FF2B5EF4-FFF2-40B4-BE49-F238E27FC236}">
                  <a16:creationId xmlns:a16="http://schemas.microsoft.com/office/drawing/2014/main" id="{2F3E7730-D250-4D83-AB8D-505C5242FCC7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prstGeom prst="rect">
              <a:avLst/>
            </a:prstGeom>
          </xdr:spPr>
        </xdr:pic>
      </mc:Fallback>
    </mc:AlternateContent>
    <xdr:clientData/>
  </xdr:twoCellAnchor>
</xdr:wsDr>
</file>

<file path=xl/drawings/drawing19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6</xdr:row>
      <xdr:rowOff>0</xdr:rowOff>
    </xdr:from>
    <xdr:to>
      <xdr:col>1</xdr:col>
      <xdr:colOff>1047750</xdr:colOff>
      <xdr:row>16</xdr:row>
      <xdr:rowOff>180975</xdr:rowOff>
    </xdr:to>
    <mc:AlternateContent xmlns:mc="http://schemas.openxmlformats.org/markup-compatibility/2006">
      <mc:Choice xmlns:we="http://schemas.microsoft.com/office/webextensions/webextension/2010/11" Requires="we">
        <xdr:graphicFrame macro="">
          <xdr:nvGraphicFramePr>
            <xdr:cNvPr id="2" name="Add-in 1" title="Mini Calendar and Date Picker">
              <a:extLst>
                <a:ext uri="{FF2B5EF4-FFF2-40B4-BE49-F238E27FC236}">
                  <a16:creationId xmlns:a16="http://schemas.microsoft.com/office/drawing/2014/main" id="{271865FB-A709-4537-94B6-8D33C2325B62}"/>
                </a:ext>
              </a:extLst>
            </xdr:cNvPr>
            <xdr:cNvGraphicFramePr>
              <a:graphicFrameLocks noGrp="1"/>
            </xdr:cNvGraphicFramePr>
          </xdr:nvGraphicFramePr>
          <xdr:xfrm>
            <a:off x="0" y="0"/>
            <a:ext cx="0" cy="0"/>
          </xdr:xfrm>
          <a:graphic>
            <a:graphicData uri="http://schemas.microsoft.com/office/webextensions/webextension/2010/11">
              <we:webextensionref xmlns:we="http://schemas.microsoft.com/office/webextensions/webextension/2010/11" xmlns:r="http://schemas.openxmlformats.org/officeDocument/2006/relationships" r:id="rId1"/>
            </a:graphicData>
          </a:graphic>
        </xdr:graphicFrame>
      </mc:Choice>
      <mc:Fallback>
        <xdr:pic>
          <xdr:nvPicPr>
            <xdr:cNvPr id="2" name="Add-in 1" title="Mini Calendar and Date Picker">
              <a:extLst>
                <a:ext uri="{FF2B5EF4-FFF2-40B4-BE49-F238E27FC236}">
                  <a16:creationId xmlns:a16="http://schemas.microsoft.com/office/drawing/2014/main" id="{271865FB-A709-4537-94B6-8D33C2325B62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prstGeom prst="rect">
              <a:avLst/>
            </a:prstGeom>
          </xdr:spPr>
        </xdr:pic>
      </mc:Fallback>
    </mc:AlternateContent>
    <xdr:clientData/>
  </xdr:twoCellAnchor>
</xdr:wsDr>
</file>

<file path=xl/drawings/drawing20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6</xdr:row>
      <xdr:rowOff>0</xdr:rowOff>
    </xdr:from>
    <xdr:to>
      <xdr:col>1</xdr:col>
      <xdr:colOff>1047750</xdr:colOff>
      <xdr:row>16</xdr:row>
      <xdr:rowOff>180975</xdr:rowOff>
    </xdr:to>
    <mc:AlternateContent xmlns:mc="http://schemas.openxmlformats.org/markup-compatibility/2006">
      <mc:Choice xmlns:we="http://schemas.microsoft.com/office/webextensions/webextension/2010/11" Requires="we">
        <xdr:graphicFrame macro="">
          <xdr:nvGraphicFramePr>
            <xdr:cNvPr id="2" name="Add-in 1" title="Mini Calendar and Date Picker">
              <a:extLst>
                <a:ext uri="{FF2B5EF4-FFF2-40B4-BE49-F238E27FC236}">
                  <a16:creationId xmlns:a16="http://schemas.microsoft.com/office/drawing/2014/main" id="{38125A87-1CD2-4530-83D1-4BDBA14F8277}"/>
                </a:ext>
              </a:extLst>
            </xdr:cNvPr>
            <xdr:cNvGraphicFramePr>
              <a:graphicFrameLocks noGrp="1"/>
            </xdr:cNvGraphicFramePr>
          </xdr:nvGraphicFramePr>
          <xdr:xfrm>
            <a:off x="0" y="0"/>
            <a:ext cx="0" cy="0"/>
          </xdr:xfrm>
          <a:graphic>
            <a:graphicData uri="http://schemas.microsoft.com/office/webextensions/webextension/2010/11">
              <we:webextensionref xmlns:we="http://schemas.microsoft.com/office/webextensions/webextension/2010/11" xmlns:r="http://schemas.openxmlformats.org/officeDocument/2006/relationships" r:id="rId1"/>
            </a:graphicData>
          </a:graphic>
        </xdr:graphicFrame>
      </mc:Choice>
      <mc:Fallback>
        <xdr:pic>
          <xdr:nvPicPr>
            <xdr:cNvPr id="2" name="Add-in 1" title="Mini Calendar and Date Picker">
              <a:extLst>
                <a:ext uri="{FF2B5EF4-FFF2-40B4-BE49-F238E27FC236}">
                  <a16:creationId xmlns:a16="http://schemas.microsoft.com/office/drawing/2014/main" id="{38125A87-1CD2-4530-83D1-4BDBA14F8277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prstGeom prst="rect">
              <a:avLst/>
            </a:prstGeom>
          </xdr:spPr>
        </xdr:pic>
      </mc:Fallback>
    </mc:AlternateContent>
    <xdr:clientData/>
  </xdr:twoCellAnchor>
</xdr:wsDr>
</file>

<file path=xl/drawings/drawing2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4</xdr:row>
      <xdr:rowOff>0</xdr:rowOff>
    </xdr:from>
    <xdr:to>
      <xdr:col>1</xdr:col>
      <xdr:colOff>1047750</xdr:colOff>
      <xdr:row>15</xdr:row>
      <xdr:rowOff>0</xdr:rowOff>
    </xdr:to>
    <mc:AlternateContent xmlns:mc="http://schemas.openxmlformats.org/markup-compatibility/2006">
      <mc:Choice xmlns:we="http://schemas.microsoft.com/office/webextensions/webextension/2010/11" Requires="we">
        <xdr:graphicFrame macro="">
          <xdr:nvGraphicFramePr>
            <xdr:cNvPr id="2" name="Add-in 1" title="Mini Calendar and Date Picker">
              <a:extLst>
                <a:ext uri="{FF2B5EF4-FFF2-40B4-BE49-F238E27FC236}">
                  <a16:creationId xmlns:a16="http://schemas.microsoft.com/office/drawing/2014/main" id="{2813CE3B-FC15-4CC6-A59C-35022D26F7CB}"/>
                </a:ext>
              </a:extLst>
            </xdr:cNvPr>
            <xdr:cNvGraphicFramePr>
              <a:graphicFrameLocks noGrp="1"/>
            </xdr:cNvGraphicFramePr>
          </xdr:nvGraphicFramePr>
          <xdr:xfrm>
            <a:off x="0" y="0"/>
            <a:ext cx="0" cy="0"/>
          </xdr:xfrm>
          <a:graphic>
            <a:graphicData uri="http://schemas.microsoft.com/office/webextensions/webextension/2010/11">
              <we:webextensionref xmlns:we="http://schemas.microsoft.com/office/webextensions/webextension/2010/11" xmlns:r="http://schemas.openxmlformats.org/officeDocument/2006/relationships" r:id="rId1"/>
            </a:graphicData>
          </a:graphic>
        </xdr:graphicFrame>
      </mc:Choice>
      <mc:Fallback>
        <xdr:pic>
          <xdr:nvPicPr>
            <xdr:cNvPr id="2" name="Add-in 1" title="Mini Calendar and Date Picker">
              <a:extLst>
                <a:ext uri="{FF2B5EF4-FFF2-40B4-BE49-F238E27FC236}">
                  <a16:creationId xmlns:a16="http://schemas.microsoft.com/office/drawing/2014/main" id="{2813CE3B-FC15-4CC6-A59C-35022D26F7CB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prstGeom prst="rect">
              <a:avLst/>
            </a:prstGeom>
          </xdr:spPr>
        </xdr:pic>
      </mc:Fallback>
    </mc:AlternateContent>
    <xdr:clientData/>
  </xdr:twoCellAnchor>
</xdr:wsDr>
</file>

<file path=xl/drawings/drawing2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4</xdr:row>
      <xdr:rowOff>0</xdr:rowOff>
    </xdr:from>
    <xdr:to>
      <xdr:col>1</xdr:col>
      <xdr:colOff>1047750</xdr:colOff>
      <xdr:row>14</xdr:row>
      <xdr:rowOff>171450</xdr:rowOff>
    </xdr:to>
    <mc:AlternateContent xmlns:mc="http://schemas.openxmlformats.org/markup-compatibility/2006">
      <mc:Choice xmlns:we="http://schemas.microsoft.com/office/webextensions/webextension/2010/11" Requires="we">
        <xdr:graphicFrame macro="">
          <xdr:nvGraphicFramePr>
            <xdr:cNvPr id="2" name="Add-in 1" title="Mini Calendar and Date Picker">
              <a:extLst>
                <a:ext uri="{FF2B5EF4-FFF2-40B4-BE49-F238E27FC236}">
                  <a16:creationId xmlns:a16="http://schemas.microsoft.com/office/drawing/2014/main" id="{ACB24C45-CC78-4A17-8A3D-47F1CB3DEAC2}"/>
                </a:ext>
              </a:extLst>
            </xdr:cNvPr>
            <xdr:cNvGraphicFramePr>
              <a:graphicFrameLocks noGrp="1"/>
            </xdr:cNvGraphicFramePr>
          </xdr:nvGraphicFramePr>
          <xdr:xfrm>
            <a:off x="0" y="0"/>
            <a:ext cx="0" cy="0"/>
          </xdr:xfrm>
          <a:graphic>
            <a:graphicData uri="http://schemas.microsoft.com/office/webextensions/webextension/2010/11">
              <we:webextensionref xmlns:we="http://schemas.microsoft.com/office/webextensions/webextension/2010/11" xmlns:r="http://schemas.openxmlformats.org/officeDocument/2006/relationships" r:id="rId1"/>
            </a:graphicData>
          </a:graphic>
        </xdr:graphicFrame>
      </mc:Choice>
      <mc:Fallback>
        <xdr:pic>
          <xdr:nvPicPr>
            <xdr:cNvPr id="2" name="Add-in 1" title="Mini Calendar and Date Picker">
              <a:extLst>
                <a:ext uri="{FF2B5EF4-FFF2-40B4-BE49-F238E27FC236}">
                  <a16:creationId xmlns:a16="http://schemas.microsoft.com/office/drawing/2014/main" id="{ACB24C45-CC78-4A17-8A3D-47F1CB3DEAC2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prstGeom prst="rect">
              <a:avLst/>
            </a:prstGeom>
          </xdr:spPr>
        </xdr:pic>
      </mc:Fallback>
    </mc:AlternateContent>
    <xdr:clientData/>
  </xdr:twoCellAnchor>
</xdr:wsDr>
</file>

<file path=xl/drawings/drawing2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4</xdr:row>
      <xdr:rowOff>0</xdr:rowOff>
    </xdr:from>
    <xdr:to>
      <xdr:col>1</xdr:col>
      <xdr:colOff>1047750</xdr:colOff>
      <xdr:row>14</xdr:row>
      <xdr:rowOff>171450</xdr:rowOff>
    </xdr:to>
    <mc:AlternateContent xmlns:mc="http://schemas.openxmlformats.org/markup-compatibility/2006">
      <mc:Choice xmlns:we="http://schemas.microsoft.com/office/webextensions/webextension/2010/11" Requires="we">
        <xdr:graphicFrame macro="">
          <xdr:nvGraphicFramePr>
            <xdr:cNvPr id="2" name="Add-in 1" title="Mini Calendar and Date Picker">
              <a:extLst>
                <a:ext uri="{FF2B5EF4-FFF2-40B4-BE49-F238E27FC236}">
                  <a16:creationId xmlns:a16="http://schemas.microsoft.com/office/drawing/2014/main" id="{151B93D3-5553-4F9E-8805-5F7E550B451A}"/>
                </a:ext>
              </a:extLst>
            </xdr:cNvPr>
            <xdr:cNvGraphicFramePr>
              <a:graphicFrameLocks noGrp="1"/>
            </xdr:cNvGraphicFramePr>
          </xdr:nvGraphicFramePr>
          <xdr:xfrm>
            <a:off x="0" y="0"/>
            <a:ext cx="0" cy="0"/>
          </xdr:xfrm>
          <a:graphic>
            <a:graphicData uri="http://schemas.microsoft.com/office/webextensions/webextension/2010/11">
              <we:webextensionref xmlns:we="http://schemas.microsoft.com/office/webextensions/webextension/2010/11" xmlns:r="http://schemas.openxmlformats.org/officeDocument/2006/relationships" r:id="rId1"/>
            </a:graphicData>
          </a:graphic>
        </xdr:graphicFrame>
      </mc:Choice>
      <mc:Fallback>
        <xdr:pic>
          <xdr:nvPicPr>
            <xdr:cNvPr id="2" name="Add-in 1" title="Mini Calendar and Date Picker">
              <a:extLst>
                <a:ext uri="{FF2B5EF4-FFF2-40B4-BE49-F238E27FC236}">
                  <a16:creationId xmlns:a16="http://schemas.microsoft.com/office/drawing/2014/main" id="{151B93D3-5553-4F9E-8805-5F7E550B451A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prstGeom prst="rect">
              <a:avLst/>
            </a:prstGeom>
          </xdr:spPr>
        </xdr:pic>
      </mc:Fallback>
    </mc:AlternateContent>
    <xdr:clientData/>
  </xdr:twoCellAnchor>
</xdr:wsDr>
</file>

<file path=xl/drawings/drawing2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4</xdr:row>
      <xdr:rowOff>0</xdr:rowOff>
    </xdr:from>
    <xdr:to>
      <xdr:col>1</xdr:col>
      <xdr:colOff>1047750</xdr:colOff>
      <xdr:row>14</xdr:row>
      <xdr:rowOff>171450</xdr:rowOff>
    </xdr:to>
    <mc:AlternateContent xmlns:mc="http://schemas.openxmlformats.org/markup-compatibility/2006">
      <mc:Choice xmlns:we="http://schemas.microsoft.com/office/webextensions/webextension/2010/11" Requires="we">
        <xdr:graphicFrame macro="">
          <xdr:nvGraphicFramePr>
            <xdr:cNvPr id="2" name="Add-in 1" title="Mini Calendar and Date Picker">
              <a:extLst>
                <a:ext uri="{FF2B5EF4-FFF2-40B4-BE49-F238E27FC236}">
                  <a16:creationId xmlns:a16="http://schemas.microsoft.com/office/drawing/2014/main" id="{1628DF0F-DB0A-41BB-ABF2-89CB117EB1AB}"/>
                </a:ext>
              </a:extLst>
            </xdr:cNvPr>
            <xdr:cNvGraphicFramePr>
              <a:graphicFrameLocks noGrp="1"/>
            </xdr:cNvGraphicFramePr>
          </xdr:nvGraphicFramePr>
          <xdr:xfrm>
            <a:off x="0" y="0"/>
            <a:ext cx="0" cy="0"/>
          </xdr:xfrm>
          <a:graphic>
            <a:graphicData uri="http://schemas.microsoft.com/office/webextensions/webextension/2010/11">
              <we:webextensionref xmlns:we="http://schemas.microsoft.com/office/webextensions/webextension/2010/11" xmlns:r="http://schemas.openxmlformats.org/officeDocument/2006/relationships" r:id="rId1"/>
            </a:graphicData>
          </a:graphic>
        </xdr:graphicFrame>
      </mc:Choice>
      <mc:Fallback>
        <xdr:pic>
          <xdr:nvPicPr>
            <xdr:cNvPr id="2" name="Add-in 1" title="Mini Calendar and Date Picker">
              <a:extLst>
                <a:ext uri="{FF2B5EF4-FFF2-40B4-BE49-F238E27FC236}">
                  <a16:creationId xmlns:a16="http://schemas.microsoft.com/office/drawing/2014/main" id="{1628DF0F-DB0A-41BB-ABF2-89CB117EB1AB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prstGeom prst="rect">
              <a:avLst/>
            </a:prstGeom>
          </xdr:spPr>
        </xdr:pic>
      </mc:Fallback>
    </mc:AlternateContent>
    <xdr:clientData/>
  </xdr:twoCellAnchor>
</xdr:wsDr>
</file>

<file path=xl/drawings/drawing2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4</xdr:row>
      <xdr:rowOff>0</xdr:rowOff>
    </xdr:from>
    <xdr:to>
      <xdr:col>1</xdr:col>
      <xdr:colOff>1047750</xdr:colOff>
      <xdr:row>14</xdr:row>
      <xdr:rowOff>180975</xdr:rowOff>
    </xdr:to>
    <mc:AlternateContent xmlns:mc="http://schemas.openxmlformats.org/markup-compatibility/2006">
      <mc:Choice xmlns:we="http://schemas.microsoft.com/office/webextensions/webextension/2010/11" Requires="we">
        <xdr:graphicFrame macro="">
          <xdr:nvGraphicFramePr>
            <xdr:cNvPr id="2" name="Add-in 1" title="Mini Calendar and Date Picker">
              <a:extLst>
                <a:ext uri="{FF2B5EF4-FFF2-40B4-BE49-F238E27FC236}">
                  <a16:creationId xmlns:a16="http://schemas.microsoft.com/office/drawing/2014/main" id="{E8F975BA-C21F-43AC-A937-63505FC3E0E6}"/>
                </a:ext>
              </a:extLst>
            </xdr:cNvPr>
            <xdr:cNvGraphicFramePr>
              <a:graphicFrameLocks noGrp="1"/>
            </xdr:cNvGraphicFramePr>
          </xdr:nvGraphicFramePr>
          <xdr:xfrm>
            <a:off x="0" y="0"/>
            <a:ext cx="0" cy="0"/>
          </xdr:xfrm>
          <a:graphic>
            <a:graphicData uri="http://schemas.microsoft.com/office/webextensions/webextension/2010/11">
              <we:webextensionref xmlns:we="http://schemas.microsoft.com/office/webextensions/webextension/2010/11" xmlns:r="http://schemas.openxmlformats.org/officeDocument/2006/relationships" r:id="rId1"/>
            </a:graphicData>
          </a:graphic>
        </xdr:graphicFrame>
      </mc:Choice>
      <mc:Fallback>
        <xdr:pic>
          <xdr:nvPicPr>
            <xdr:cNvPr id="2" name="Add-in 1" title="Mini Calendar and Date Picker">
              <a:extLst>
                <a:ext uri="{FF2B5EF4-FFF2-40B4-BE49-F238E27FC236}">
                  <a16:creationId xmlns:a16="http://schemas.microsoft.com/office/drawing/2014/main" id="{E8F975BA-C21F-43AC-A937-63505FC3E0E6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prstGeom prst="rect">
              <a:avLst/>
            </a:prstGeom>
          </xdr:spPr>
        </xdr:pic>
      </mc:Fallback>
    </mc:AlternateContent>
    <xdr:clientData/>
  </xdr:twoCellAnchor>
</xdr:wsDr>
</file>

<file path=xl/drawings/drawing2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4</xdr:row>
      <xdr:rowOff>0</xdr:rowOff>
    </xdr:from>
    <xdr:to>
      <xdr:col>1</xdr:col>
      <xdr:colOff>1047750</xdr:colOff>
      <xdr:row>15</xdr:row>
      <xdr:rowOff>0</xdr:rowOff>
    </xdr:to>
    <mc:AlternateContent xmlns:mc="http://schemas.openxmlformats.org/markup-compatibility/2006">
      <mc:Choice xmlns:we="http://schemas.microsoft.com/office/webextensions/webextension/2010/11" Requires="we">
        <xdr:graphicFrame macro="">
          <xdr:nvGraphicFramePr>
            <xdr:cNvPr id="2" name="Add-in 1" title="Mini Calendar and Date Picker">
              <a:extLst>
                <a:ext uri="{FF2B5EF4-FFF2-40B4-BE49-F238E27FC236}">
                  <a16:creationId xmlns:a16="http://schemas.microsoft.com/office/drawing/2014/main" id="{FC3938D4-E993-4E69-9D86-8117F523F9D2}"/>
                </a:ext>
              </a:extLst>
            </xdr:cNvPr>
            <xdr:cNvGraphicFramePr>
              <a:graphicFrameLocks noGrp="1"/>
            </xdr:cNvGraphicFramePr>
          </xdr:nvGraphicFramePr>
          <xdr:xfrm>
            <a:off x="0" y="0"/>
            <a:ext cx="0" cy="0"/>
          </xdr:xfrm>
          <a:graphic>
            <a:graphicData uri="http://schemas.microsoft.com/office/webextensions/webextension/2010/11">
              <we:webextensionref xmlns:we="http://schemas.microsoft.com/office/webextensions/webextension/2010/11" xmlns:r="http://schemas.openxmlformats.org/officeDocument/2006/relationships" r:id="rId1"/>
            </a:graphicData>
          </a:graphic>
        </xdr:graphicFrame>
      </mc:Choice>
      <mc:Fallback>
        <xdr:pic>
          <xdr:nvPicPr>
            <xdr:cNvPr id="2" name="Add-in 1" title="Mini Calendar and Date Picker">
              <a:extLst>
                <a:ext uri="{FF2B5EF4-FFF2-40B4-BE49-F238E27FC236}">
                  <a16:creationId xmlns:a16="http://schemas.microsoft.com/office/drawing/2014/main" id="{FC3938D4-E993-4E69-9D86-8117F523F9D2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prstGeom prst="rect">
              <a:avLst/>
            </a:prstGeom>
          </xdr:spPr>
        </xdr:pic>
      </mc:Fallback>
    </mc:AlternateContent>
    <xdr:clientData/>
  </xdr:twoCellAnchor>
</xdr:wsDr>
</file>

<file path=xl/drawings/drawing27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4</xdr:row>
      <xdr:rowOff>0</xdr:rowOff>
    </xdr:from>
    <xdr:to>
      <xdr:col>1</xdr:col>
      <xdr:colOff>1047750</xdr:colOff>
      <xdr:row>14</xdr:row>
      <xdr:rowOff>171450</xdr:rowOff>
    </xdr:to>
    <mc:AlternateContent xmlns:mc="http://schemas.openxmlformats.org/markup-compatibility/2006">
      <mc:Choice xmlns:we="http://schemas.microsoft.com/office/webextensions/webextension/2010/11" Requires="we">
        <xdr:graphicFrame macro="">
          <xdr:nvGraphicFramePr>
            <xdr:cNvPr id="2" name="Add-in 1" title="Mini Calendar and Date Picker">
              <a:extLst>
                <a:ext uri="{FF2B5EF4-FFF2-40B4-BE49-F238E27FC236}">
                  <a16:creationId xmlns:a16="http://schemas.microsoft.com/office/drawing/2014/main" id="{A201EA53-E6B7-480D-AC1D-DA93188F7CB4}"/>
                </a:ext>
              </a:extLst>
            </xdr:cNvPr>
            <xdr:cNvGraphicFramePr>
              <a:graphicFrameLocks noGrp="1"/>
            </xdr:cNvGraphicFramePr>
          </xdr:nvGraphicFramePr>
          <xdr:xfrm>
            <a:off x="0" y="0"/>
            <a:ext cx="0" cy="0"/>
          </xdr:xfrm>
          <a:graphic>
            <a:graphicData uri="http://schemas.microsoft.com/office/webextensions/webextension/2010/11">
              <we:webextensionref xmlns:we="http://schemas.microsoft.com/office/webextensions/webextension/2010/11" xmlns:r="http://schemas.openxmlformats.org/officeDocument/2006/relationships" r:id="rId1"/>
            </a:graphicData>
          </a:graphic>
        </xdr:graphicFrame>
      </mc:Choice>
      <mc:Fallback>
        <xdr:pic>
          <xdr:nvPicPr>
            <xdr:cNvPr id="2" name="Add-in 1" title="Mini Calendar and Date Picker">
              <a:extLst>
                <a:ext uri="{FF2B5EF4-FFF2-40B4-BE49-F238E27FC236}">
                  <a16:creationId xmlns:a16="http://schemas.microsoft.com/office/drawing/2014/main" id="{A201EA53-E6B7-480D-AC1D-DA93188F7CB4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prstGeom prst="rect">
              <a:avLst/>
            </a:prstGeom>
          </xdr:spPr>
        </xdr:pic>
      </mc:Fallback>
    </mc:AlternateContent>
    <xdr:clientData/>
  </xdr:twoCellAnchor>
</xdr:wsDr>
</file>

<file path=xl/drawings/drawing28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4</xdr:row>
      <xdr:rowOff>0</xdr:rowOff>
    </xdr:from>
    <xdr:to>
      <xdr:col>1</xdr:col>
      <xdr:colOff>1047750</xdr:colOff>
      <xdr:row>14</xdr:row>
      <xdr:rowOff>171450</xdr:rowOff>
    </xdr:to>
    <mc:AlternateContent xmlns:mc="http://schemas.openxmlformats.org/markup-compatibility/2006">
      <mc:Choice xmlns:we="http://schemas.microsoft.com/office/webextensions/webextension/2010/11" Requires="we">
        <xdr:graphicFrame macro="">
          <xdr:nvGraphicFramePr>
            <xdr:cNvPr id="2" name="Add-in 1" title="Mini Calendar and Date Picker">
              <a:extLst>
                <a:ext uri="{FF2B5EF4-FFF2-40B4-BE49-F238E27FC236}">
                  <a16:creationId xmlns:a16="http://schemas.microsoft.com/office/drawing/2014/main" id="{9E942CC6-680E-4068-837A-79B031BF7F31}"/>
                </a:ext>
              </a:extLst>
            </xdr:cNvPr>
            <xdr:cNvGraphicFramePr>
              <a:graphicFrameLocks noGrp="1"/>
            </xdr:cNvGraphicFramePr>
          </xdr:nvGraphicFramePr>
          <xdr:xfrm>
            <a:off x="0" y="0"/>
            <a:ext cx="0" cy="0"/>
          </xdr:xfrm>
          <a:graphic>
            <a:graphicData uri="http://schemas.microsoft.com/office/webextensions/webextension/2010/11">
              <we:webextensionref xmlns:we="http://schemas.microsoft.com/office/webextensions/webextension/2010/11" xmlns:r="http://schemas.openxmlformats.org/officeDocument/2006/relationships" r:id="rId1"/>
            </a:graphicData>
          </a:graphic>
        </xdr:graphicFrame>
      </mc:Choice>
      <mc:Fallback>
        <xdr:pic>
          <xdr:nvPicPr>
            <xdr:cNvPr id="2" name="Add-in 1" title="Mini Calendar and Date Picker">
              <a:extLst>
                <a:ext uri="{FF2B5EF4-FFF2-40B4-BE49-F238E27FC236}">
                  <a16:creationId xmlns:a16="http://schemas.microsoft.com/office/drawing/2014/main" id="{9E942CC6-680E-4068-837A-79B031BF7F31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prstGeom prst="rect">
              <a:avLst/>
            </a:prstGeom>
          </xdr:spPr>
        </xdr:pic>
      </mc:Fallback>
    </mc:AlternateContent>
    <xdr:clientData/>
  </xdr:twoCellAnchor>
</xdr:wsDr>
</file>

<file path=xl/drawings/drawing29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4</xdr:row>
      <xdr:rowOff>0</xdr:rowOff>
    </xdr:from>
    <xdr:to>
      <xdr:col>1</xdr:col>
      <xdr:colOff>1047750</xdr:colOff>
      <xdr:row>14</xdr:row>
      <xdr:rowOff>171450</xdr:rowOff>
    </xdr:to>
    <mc:AlternateContent xmlns:mc="http://schemas.openxmlformats.org/markup-compatibility/2006">
      <mc:Choice xmlns:we="http://schemas.microsoft.com/office/webextensions/webextension/2010/11" Requires="we">
        <xdr:graphicFrame macro="">
          <xdr:nvGraphicFramePr>
            <xdr:cNvPr id="2" name="Add-in 1" title="Mini Calendar and Date Picker">
              <a:extLst>
                <a:ext uri="{FF2B5EF4-FFF2-40B4-BE49-F238E27FC236}">
                  <a16:creationId xmlns:a16="http://schemas.microsoft.com/office/drawing/2014/main" id="{E973DDE1-B661-44B1-98F3-1054E4E07100}"/>
                </a:ext>
              </a:extLst>
            </xdr:cNvPr>
            <xdr:cNvGraphicFramePr>
              <a:graphicFrameLocks noGrp="1"/>
            </xdr:cNvGraphicFramePr>
          </xdr:nvGraphicFramePr>
          <xdr:xfrm>
            <a:off x="0" y="0"/>
            <a:ext cx="0" cy="0"/>
          </xdr:xfrm>
          <a:graphic>
            <a:graphicData uri="http://schemas.microsoft.com/office/webextensions/webextension/2010/11">
              <we:webextensionref xmlns:we="http://schemas.microsoft.com/office/webextensions/webextension/2010/11" xmlns:r="http://schemas.openxmlformats.org/officeDocument/2006/relationships" r:id="rId1"/>
            </a:graphicData>
          </a:graphic>
        </xdr:graphicFrame>
      </mc:Choice>
      <mc:Fallback>
        <xdr:pic>
          <xdr:nvPicPr>
            <xdr:cNvPr id="2" name="Add-in 1" title="Mini Calendar and Date Picker">
              <a:extLst>
                <a:ext uri="{FF2B5EF4-FFF2-40B4-BE49-F238E27FC236}">
                  <a16:creationId xmlns:a16="http://schemas.microsoft.com/office/drawing/2014/main" id="{E973DDE1-B661-44B1-98F3-1054E4E07100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prstGeom prst="rect">
              <a:avLst/>
            </a:prstGeom>
          </xdr:spPr>
        </xdr:pic>
      </mc:Fallback>
    </mc:AlternateContent>
    <xdr:clientData/>
  </xdr:twoCellAnchor>
</xdr:wsDr>
</file>

<file path=xl/drawings/drawing30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4</xdr:row>
      <xdr:rowOff>0</xdr:rowOff>
    </xdr:from>
    <xdr:to>
      <xdr:col>1</xdr:col>
      <xdr:colOff>1047750</xdr:colOff>
      <xdr:row>14</xdr:row>
      <xdr:rowOff>180975</xdr:rowOff>
    </xdr:to>
    <mc:AlternateContent xmlns:mc="http://schemas.openxmlformats.org/markup-compatibility/2006">
      <mc:Choice xmlns:we="http://schemas.microsoft.com/office/webextensions/webextension/2010/11" Requires="we">
        <xdr:graphicFrame macro="">
          <xdr:nvGraphicFramePr>
            <xdr:cNvPr id="2" name="Add-in 1" title="Mini Calendar and Date Picker">
              <a:extLst>
                <a:ext uri="{FF2B5EF4-FFF2-40B4-BE49-F238E27FC236}">
                  <a16:creationId xmlns:a16="http://schemas.microsoft.com/office/drawing/2014/main" id="{2D494E2E-00DF-4008-87E7-1A141888F3BA}"/>
                </a:ext>
              </a:extLst>
            </xdr:cNvPr>
            <xdr:cNvGraphicFramePr>
              <a:graphicFrameLocks noGrp="1"/>
            </xdr:cNvGraphicFramePr>
          </xdr:nvGraphicFramePr>
          <xdr:xfrm>
            <a:off x="0" y="0"/>
            <a:ext cx="0" cy="0"/>
          </xdr:xfrm>
          <a:graphic>
            <a:graphicData uri="http://schemas.microsoft.com/office/webextensions/webextension/2010/11">
              <we:webextensionref xmlns:we="http://schemas.microsoft.com/office/webextensions/webextension/2010/11" xmlns:r="http://schemas.openxmlformats.org/officeDocument/2006/relationships" r:id="rId1"/>
            </a:graphicData>
          </a:graphic>
        </xdr:graphicFrame>
      </mc:Choice>
      <mc:Fallback>
        <xdr:pic>
          <xdr:nvPicPr>
            <xdr:cNvPr id="2" name="Add-in 1" title="Mini Calendar and Date Picker">
              <a:extLst>
                <a:ext uri="{FF2B5EF4-FFF2-40B4-BE49-F238E27FC236}">
                  <a16:creationId xmlns:a16="http://schemas.microsoft.com/office/drawing/2014/main" id="{2D494E2E-00DF-4008-87E7-1A141888F3BA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prstGeom prst="rect">
              <a:avLst/>
            </a:prstGeom>
          </xdr:spPr>
        </xdr:pic>
      </mc:Fallback>
    </mc:AlternateContent>
    <xdr:clientData/>
  </xdr:twoCellAnchor>
</xdr:wsDr>
</file>

<file path=xl/drawings/drawing3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4</xdr:row>
      <xdr:rowOff>0</xdr:rowOff>
    </xdr:from>
    <xdr:to>
      <xdr:col>1</xdr:col>
      <xdr:colOff>1047750</xdr:colOff>
      <xdr:row>14</xdr:row>
      <xdr:rowOff>171450</xdr:rowOff>
    </xdr:to>
    <mc:AlternateContent xmlns:mc="http://schemas.openxmlformats.org/markup-compatibility/2006">
      <mc:Choice xmlns:we="http://schemas.microsoft.com/office/webextensions/webextension/2010/11" Requires="we">
        <xdr:graphicFrame macro="">
          <xdr:nvGraphicFramePr>
            <xdr:cNvPr id="2" name="Add-in 1" title="Mini Calendar and Date Picker">
              <a:extLst>
                <a:ext uri="{FF2B5EF4-FFF2-40B4-BE49-F238E27FC236}">
                  <a16:creationId xmlns:a16="http://schemas.microsoft.com/office/drawing/2014/main" id="{B62E044D-D130-4A6B-A34C-F399D82F7C6A}"/>
                </a:ext>
              </a:extLst>
            </xdr:cNvPr>
            <xdr:cNvGraphicFramePr>
              <a:graphicFrameLocks noGrp="1"/>
            </xdr:cNvGraphicFramePr>
          </xdr:nvGraphicFramePr>
          <xdr:xfrm>
            <a:off x="0" y="0"/>
            <a:ext cx="0" cy="0"/>
          </xdr:xfrm>
          <a:graphic>
            <a:graphicData uri="http://schemas.microsoft.com/office/webextensions/webextension/2010/11">
              <we:webextensionref xmlns:we="http://schemas.microsoft.com/office/webextensions/webextension/2010/11" xmlns:r="http://schemas.openxmlformats.org/officeDocument/2006/relationships" r:id="rId1"/>
            </a:graphicData>
          </a:graphic>
        </xdr:graphicFrame>
      </mc:Choice>
      <mc:Fallback>
        <xdr:pic>
          <xdr:nvPicPr>
            <xdr:cNvPr id="2" name="Add-in 1" title="Mini Calendar and Date Picker">
              <a:extLst>
                <a:ext uri="{FF2B5EF4-FFF2-40B4-BE49-F238E27FC236}">
                  <a16:creationId xmlns:a16="http://schemas.microsoft.com/office/drawing/2014/main" id="{B62E044D-D130-4A6B-A34C-F399D82F7C6A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prstGeom prst="rect">
              <a:avLst/>
            </a:prstGeom>
          </xdr:spPr>
        </xdr:pic>
      </mc:Fallback>
    </mc:AlternateContent>
    <xdr:clientData/>
  </xdr:twoCellAnchor>
</xdr:wsDr>
</file>

<file path=xl/drawings/drawing3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4</xdr:row>
      <xdr:rowOff>0</xdr:rowOff>
    </xdr:from>
    <xdr:to>
      <xdr:col>1</xdr:col>
      <xdr:colOff>1047750</xdr:colOff>
      <xdr:row>14</xdr:row>
      <xdr:rowOff>171450</xdr:rowOff>
    </xdr:to>
    <mc:AlternateContent xmlns:mc="http://schemas.openxmlformats.org/markup-compatibility/2006">
      <mc:Choice xmlns:we="http://schemas.microsoft.com/office/webextensions/webextension/2010/11" Requires="we">
        <xdr:graphicFrame macro="">
          <xdr:nvGraphicFramePr>
            <xdr:cNvPr id="2" name="Add-in 1" title="Mini Calendar and Date Picker">
              <a:extLst>
                <a:ext uri="{FF2B5EF4-FFF2-40B4-BE49-F238E27FC236}">
                  <a16:creationId xmlns:a16="http://schemas.microsoft.com/office/drawing/2014/main" id="{11D15D4F-621B-4C0A-B862-1D80C0806A5C}"/>
                </a:ext>
              </a:extLst>
            </xdr:cNvPr>
            <xdr:cNvGraphicFramePr>
              <a:graphicFrameLocks noGrp="1"/>
            </xdr:cNvGraphicFramePr>
          </xdr:nvGraphicFramePr>
          <xdr:xfrm>
            <a:off x="0" y="0"/>
            <a:ext cx="0" cy="0"/>
          </xdr:xfrm>
          <a:graphic>
            <a:graphicData uri="http://schemas.microsoft.com/office/webextensions/webextension/2010/11">
              <we:webextensionref xmlns:we="http://schemas.microsoft.com/office/webextensions/webextension/2010/11" xmlns:r="http://schemas.openxmlformats.org/officeDocument/2006/relationships" r:id="rId1"/>
            </a:graphicData>
          </a:graphic>
        </xdr:graphicFrame>
      </mc:Choice>
      <mc:Fallback>
        <xdr:pic>
          <xdr:nvPicPr>
            <xdr:cNvPr id="2" name="Add-in 1" title="Mini Calendar and Date Picker">
              <a:extLst>
                <a:ext uri="{FF2B5EF4-FFF2-40B4-BE49-F238E27FC236}">
                  <a16:creationId xmlns:a16="http://schemas.microsoft.com/office/drawing/2014/main" id="{11D15D4F-621B-4C0A-B862-1D80C0806A5C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prstGeom prst="rect">
              <a:avLst/>
            </a:prstGeom>
          </xdr:spPr>
        </xdr:pic>
      </mc:Fallback>
    </mc:AlternateContent>
    <xdr:clientData/>
  </xdr:twoCellAnchor>
</xdr:wsDr>
</file>

<file path=xl/drawings/drawing3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4</xdr:row>
      <xdr:rowOff>0</xdr:rowOff>
    </xdr:from>
    <xdr:to>
      <xdr:col>1</xdr:col>
      <xdr:colOff>1047750</xdr:colOff>
      <xdr:row>15</xdr:row>
      <xdr:rowOff>0</xdr:rowOff>
    </xdr:to>
    <mc:AlternateContent xmlns:mc="http://schemas.openxmlformats.org/markup-compatibility/2006">
      <mc:Choice xmlns:we="http://schemas.microsoft.com/office/webextensions/webextension/2010/11" Requires="we">
        <xdr:graphicFrame macro="">
          <xdr:nvGraphicFramePr>
            <xdr:cNvPr id="2" name="Add-in 1" title="Mini Calendar and Date Picker">
              <a:extLst>
                <a:ext uri="{FF2B5EF4-FFF2-40B4-BE49-F238E27FC236}">
                  <a16:creationId xmlns:a16="http://schemas.microsoft.com/office/drawing/2014/main" id="{2D04D40D-3D0D-426D-8D67-49086D3A4CC1}"/>
                </a:ext>
              </a:extLst>
            </xdr:cNvPr>
            <xdr:cNvGraphicFramePr>
              <a:graphicFrameLocks noGrp="1"/>
            </xdr:cNvGraphicFramePr>
          </xdr:nvGraphicFramePr>
          <xdr:xfrm>
            <a:off x="0" y="0"/>
            <a:ext cx="0" cy="0"/>
          </xdr:xfrm>
          <a:graphic>
            <a:graphicData uri="http://schemas.microsoft.com/office/webextensions/webextension/2010/11">
              <we:webextensionref xmlns:we="http://schemas.microsoft.com/office/webextensions/webextension/2010/11" xmlns:r="http://schemas.openxmlformats.org/officeDocument/2006/relationships" r:id="rId1"/>
            </a:graphicData>
          </a:graphic>
        </xdr:graphicFrame>
      </mc:Choice>
      <mc:Fallback>
        <xdr:pic>
          <xdr:nvPicPr>
            <xdr:cNvPr id="2" name="Add-in 1" title="Mini Calendar and Date Picker">
              <a:extLst>
                <a:ext uri="{FF2B5EF4-FFF2-40B4-BE49-F238E27FC236}">
                  <a16:creationId xmlns:a16="http://schemas.microsoft.com/office/drawing/2014/main" id="{2D04D40D-3D0D-426D-8D67-49086D3A4CC1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prstGeom prst="rect">
              <a:avLst/>
            </a:prstGeom>
          </xdr:spPr>
        </xdr:pic>
      </mc:Fallback>
    </mc:AlternateContent>
    <xdr:clientData/>
  </xdr:twoCellAnchor>
</xdr:wsDr>
</file>

<file path=xl/drawings/drawing3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4</xdr:row>
      <xdr:rowOff>0</xdr:rowOff>
    </xdr:from>
    <xdr:to>
      <xdr:col>1</xdr:col>
      <xdr:colOff>1047750</xdr:colOff>
      <xdr:row>14</xdr:row>
      <xdr:rowOff>171450</xdr:rowOff>
    </xdr:to>
    <mc:AlternateContent xmlns:mc="http://schemas.openxmlformats.org/markup-compatibility/2006">
      <mc:Choice xmlns:we="http://schemas.microsoft.com/office/webextensions/webextension/2010/11" Requires="we">
        <xdr:graphicFrame macro="">
          <xdr:nvGraphicFramePr>
            <xdr:cNvPr id="2" name="Add-in 1" title="Mini Calendar and Date Picker">
              <a:extLst>
                <a:ext uri="{FF2B5EF4-FFF2-40B4-BE49-F238E27FC236}">
                  <a16:creationId xmlns:a16="http://schemas.microsoft.com/office/drawing/2014/main" id="{7B4EE715-2E6F-40D3-BC43-20FB5B361CBE}"/>
                </a:ext>
              </a:extLst>
            </xdr:cNvPr>
            <xdr:cNvGraphicFramePr>
              <a:graphicFrameLocks noGrp="1"/>
            </xdr:cNvGraphicFramePr>
          </xdr:nvGraphicFramePr>
          <xdr:xfrm>
            <a:off x="0" y="0"/>
            <a:ext cx="0" cy="0"/>
          </xdr:xfrm>
          <a:graphic>
            <a:graphicData uri="http://schemas.microsoft.com/office/webextensions/webextension/2010/11">
              <we:webextensionref xmlns:we="http://schemas.microsoft.com/office/webextensions/webextension/2010/11" xmlns:r="http://schemas.openxmlformats.org/officeDocument/2006/relationships" r:id="rId1"/>
            </a:graphicData>
          </a:graphic>
        </xdr:graphicFrame>
      </mc:Choice>
      <mc:Fallback>
        <xdr:pic>
          <xdr:nvPicPr>
            <xdr:cNvPr id="2" name="Add-in 1" title="Mini Calendar and Date Picker">
              <a:extLst>
                <a:ext uri="{FF2B5EF4-FFF2-40B4-BE49-F238E27FC236}">
                  <a16:creationId xmlns:a16="http://schemas.microsoft.com/office/drawing/2014/main" id="{7B4EE715-2E6F-40D3-BC43-20FB5B361CBE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prstGeom prst="rect">
              <a:avLst/>
            </a:prstGeom>
          </xdr:spPr>
        </xdr:pic>
      </mc:Fallback>
    </mc:AlternateContent>
    <xdr:clientData/>
  </xdr:twoCellAnchor>
</xdr:wsDr>
</file>

<file path=xl/drawings/drawing3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4</xdr:row>
      <xdr:rowOff>0</xdr:rowOff>
    </xdr:from>
    <xdr:to>
      <xdr:col>1</xdr:col>
      <xdr:colOff>1047750</xdr:colOff>
      <xdr:row>14</xdr:row>
      <xdr:rowOff>171450</xdr:rowOff>
    </xdr:to>
    <mc:AlternateContent xmlns:mc="http://schemas.openxmlformats.org/markup-compatibility/2006">
      <mc:Choice xmlns:we="http://schemas.microsoft.com/office/webextensions/webextension/2010/11" Requires="we">
        <xdr:graphicFrame macro="">
          <xdr:nvGraphicFramePr>
            <xdr:cNvPr id="2" name="Add-in 1" title="Mini Calendar and Date Picker">
              <a:extLst>
                <a:ext uri="{FF2B5EF4-FFF2-40B4-BE49-F238E27FC236}">
                  <a16:creationId xmlns:a16="http://schemas.microsoft.com/office/drawing/2014/main" id="{7CD29CB0-2C11-4916-954B-4A54CA155294}"/>
                </a:ext>
              </a:extLst>
            </xdr:cNvPr>
            <xdr:cNvGraphicFramePr>
              <a:graphicFrameLocks noGrp="1"/>
            </xdr:cNvGraphicFramePr>
          </xdr:nvGraphicFramePr>
          <xdr:xfrm>
            <a:off x="0" y="0"/>
            <a:ext cx="0" cy="0"/>
          </xdr:xfrm>
          <a:graphic>
            <a:graphicData uri="http://schemas.microsoft.com/office/webextensions/webextension/2010/11">
              <we:webextensionref xmlns:we="http://schemas.microsoft.com/office/webextensions/webextension/2010/11" xmlns:r="http://schemas.openxmlformats.org/officeDocument/2006/relationships" r:id="rId1"/>
            </a:graphicData>
          </a:graphic>
        </xdr:graphicFrame>
      </mc:Choice>
      <mc:Fallback>
        <xdr:pic>
          <xdr:nvPicPr>
            <xdr:cNvPr id="2" name="Add-in 1" title="Mini Calendar and Date Picker">
              <a:extLst>
                <a:ext uri="{FF2B5EF4-FFF2-40B4-BE49-F238E27FC236}">
                  <a16:creationId xmlns:a16="http://schemas.microsoft.com/office/drawing/2014/main" id="{7CD29CB0-2C11-4916-954B-4A54CA155294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prstGeom prst="rect">
              <a:avLst/>
            </a:prstGeom>
          </xdr:spPr>
        </xdr:pic>
      </mc:Fallback>
    </mc:AlternateContent>
    <xdr:clientData/>
  </xdr:twoCellAnchor>
</xdr:wsDr>
</file>

<file path=xl/drawings/drawing3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4</xdr:row>
      <xdr:rowOff>0</xdr:rowOff>
    </xdr:from>
    <xdr:to>
      <xdr:col>1</xdr:col>
      <xdr:colOff>1047750</xdr:colOff>
      <xdr:row>15</xdr:row>
      <xdr:rowOff>0</xdr:rowOff>
    </xdr:to>
    <mc:AlternateContent xmlns:mc="http://schemas.openxmlformats.org/markup-compatibility/2006">
      <mc:Choice xmlns:we="http://schemas.microsoft.com/office/webextensions/webextension/2010/11" Requires="we">
        <xdr:graphicFrame macro="">
          <xdr:nvGraphicFramePr>
            <xdr:cNvPr id="2" name="Add-in 1" title="Mini Calendar and Date Picker">
              <a:extLst>
                <a:ext uri="{FF2B5EF4-FFF2-40B4-BE49-F238E27FC236}">
                  <a16:creationId xmlns:a16="http://schemas.microsoft.com/office/drawing/2014/main" id="{BBFD7404-1B29-4064-A313-84197A8D05BA}"/>
                </a:ext>
              </a:extLst>
            </xdr:cNvPr>
            <xdr:cNvGraphicFramePr>
              <a:graphicFrameLocks noGrp="1"/>
            </xdr:cNvGraphicFramePr>
          </xdr:nvGraphicFramePr>
          <xdr:xfrm>
            <a:off x="0" y="0"/>
            <a:ext cx="0" cy="0"/>
          </xdr:xfrm>
          <a:graphic>
            <a:graphicData uri="http://schemas.microsoft.com/office/webextensions/webextension/2010/11">
              <we:webextensionref xmlns:we="http://schemas.microsoft.com/office/webextensions/webextension/2010/11" xmlns:r="http://schemas.openxmlformats.org/officeDocument/2006/relationships" r:id="rId1"/>
            </a:graphicData>
          </a:graphic>
        </xdr:graphicFrame>
      </mc:Choice>
      <mc:Fallback>
        <xdr:pic>
          <xdr:nvPicPr>
            <xdr:cNvPr id="2" name="Add-in 1" title="Mini Calendar and Date Picker">
              <a:extLst>
                <a:ext uri="{FF2B5EF4-FFF2-40B4-BE49-F238E27FC236}">
                  <a16:creationId xmlns:a16="http://schemas.microsoft.com/office/drawing/2014/main" id="{BBFD7404-1B29-4064-A313-84197A8D05BA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prstGeom prst="rect">
              <a:avLst/>
            </a:prstGeom>
          </xdr:spPr>
        </xdr:pic>
      </mc:Fallback>
    </mc:AlternateContent>
    <xdr:clientData/>
  </xdr:twoCellAnchor>
</xdr:wsDr>
</file>

<file path=xl/drawings/drawing37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4</xdr:row>
      <xdr:rowOff>0</xdr:rowOff>
    </xdr:from>
    <xdr:to>
      <xdr:col>1</xdr:col>
      <xdr:colOff>1047750</xdr:colOff>
      <xdr:row>14</xdr:row>
      <xdr:rowOff>190500</xdr:rowOff>
    </xdr:to>
    <mc:AlternateContent xmlns:mc="http://schemas.openxmlformats.org/markup-compatibility/2006">
      <mc:Choice xmlns:we="http://schemas.microsoft.com/office/webextensions/webextension/2010/11" Requires="we">
        <xdr:graphicFrame macro="">
          <xdr:nvGraphicFramePr>
            <xdr:cNvPr id="2" name="Add-in 1" title="Mini Calendar and Date Picker">
              <a:extLst>
                <a:ext uri="{FF2B5EF4-FFF2-40B4-BE49-F238E27FC236}">
                  <a16:creationId xmlns:a16="http://schemas.microsoft.com/office/drawing/2014/main" id="{A22BE809-241C-4ECA-874A-9AB84E3788D1}"/>
                </a:ext>
              </a:extLst>
            </xdr:cNvPr>
            <xdr:cNvGraphicFramePr>
              <a:graphicFrameLocks noGrp="1"/>
            </xdr:cNvGraphicFramePr>
          </xdr:nvGraphicFramePr>
          <xdr:xfrm>
            <a:off x="0" y="0"/>
            <a:ext cx="0" cy="0"/>
          </xdr:xfrm>
          <a:graphic>
            <a:graphicData uri="http://schemas.microsoft.com/office/webextensions/webextension/2010/11">
              <we:webextensionref xmlns:we="http://schemas.microsoft.com/office/webextensions/webextension/2010/11" xmlns:r="http://schemas.openxmlformats.org/officeDocument/2006/relationships" r:id="rId1"/>
            </a:graphicData>
          </a:graphic>
        </xdr:graphicFrame>
      </mc:Choice>
      <mc:Fallback>
        <xdr:pic>
          <xdr:nvPicPr>
            <xdr:cNvPr id="2" name="Add-in 1" title="Mini Calendar and Date Picker">
              <a:extLst>
                <a:ext uri="{FF2B5EF4-FFF2-40B4-BE49-F238E27FC236}">
                  <a16:creationId xmlns:a16="http://schemas.microsoft.com/office/drawing/2014/main" id="{A22BE809-241C-4ECA-874A-9AB84E3788D1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prstGeom prst="rect">
              <a:avLst/>
            </a:prstGeom>
          </xdr:spPr>
        </xdr:pic>
      </mc:Fallback>
    </mc:AlternateContent>
    <xdr:clientData/>
  </xdr:twoCellAnchor>
</xdr:wsDr>
</file>

<file path=xl/drawings/drawing38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5</xdr:row>
      <xdr:rowOff>0</xdr:rowOff>
    </xdr:from>
    <xdr:to>
      <xdr:col>3</xdr:col>
      <xdr:colOff>1047750</xdr:colOff>
      <xdr:row>16</xdr:row>
      <xdr:rowOff>0</xdr:rowOff>
    </xdr:to>
    <mc:AlternateContent xmlns:mc="http://schemas.openxmlformats.org/markup-compatibility/2006">
      <mc:Choice xmlns:we="http://schemas.microsoft.com/office/webextensions/webextension/2010/11" Requires="we">
        <xdr:graphicFrame macro="">
          <xdr:nvGraphicFramePr>
            <xdr:cNvPr id="2" name="Add-in 1" title="Mini Calendar and Date Picker">
              <a:extLst>
                <a:ext uri="{FF2B5EF4-FFF2-40B4-BE49-F238E27FC236}">
                  <a16:creationId xmlns:a16="http://schemas.microsoft.com/office/drawing/2014/main" id="{8BA8077E-18C3-40AB-A1D6-86BF112F349F}"/>
                </a:ext>
              </a:extLst>
            </xdr:cNvPr>
            <xdr:cNvGraphicFramePr>
              <a:graphicFrameLocks noGrp="1"/>
            </xdr:cNvGraphicFramePr>
          </xdr:nvGraphicFramePr>
          <xdr:xfrm>
            <a:off x="0" y="0"/>
            <a:ext cx="0" cy="0"/>
          </xdr:xfrm>
          <a:graphic>
            <a:graphicData uri="http://schemas.microsoft.com/office/webextensions/webextension/2010/11">
              <we:webextensionref xmlns:we="http://schemas.microsoft.com/office/webextensions/webextension/2010/11" xmlns:r="http://schemas.openxmlformats.org/officeDocument/2006/relationships" r:id="rId1"/>
            </a:graphicData>
          </a:graphic>
        </xdr:graphicFrame>
      </mc:Choice>
      <mc:Fallback>
        <xdr:pic>
          <xdr:nvPicPr>
            <xdr:cNvPr id="2" name="Add-in 1" title="Mini Calendar and Date Picker">
              <a:extLst>
                <a:ext uri="{FF2B5EF4-FFF2-40B4-BE49-F238E27FC236}">
                  <a16:creationId xmlns:a16="http://schemas.microsoft.com/office/drawing/2014/main" id="{8BA8077E-18C3-40AB-A1D6-86BF112F349F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prstGeom prst="rect">
              <a:avLst/>
            </a:prstGeom>
          </xdr:spPr>
        </xdr:pic>
      </mc:Fallback>
    </mc:AlternateContent>
    <xdr:clientData/>
  </xdr:twoCellAnchor>
</xdr:wsDr>
</file>

<file path=xl/drawings/drawing39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4</xdr:row>
      <xdr:rowOff>0</xdr:rowOff>
    </xdr:from>
    <xdr:to>
      <xdr:col>1</xdr:col>
      <xdr:colOff>1047750</xdr:colOff>
      <xdr:row>14</xdr:row>
      <xdr:rowOff>180975</xdr:rowOff>
    </xdr:to>
    <mc:AlternateContent xmlns:mc="http://schemas.openxmlformats.org/markup-compatibility/2006">
      <mc:Choice xmlns:we="http://schemas.microsoft.com/office/webextensions/webextension/2010/11" Requires="we">
        <xdr:graphicFrame macro="">
          <xdr:nvGraphicFramePr>
            <xdr:cNvPr id="2" name="Add-in 1" title="Mini Calendar and Date Picker">
              <a:extLst>
                <a:ext uri="{FF2B5EF4-FFF2-40B4-BE49-F238E27FC236}">
                  <a16:creationId xmlns:a16="http://schemas.microsoft.com/office/drawing/2014/main" id="{96EC2A03-BE95-4400-A76D-7A362FC033F8}"/>
                </a:ext>
              </a:extLst>
            </xdr:cNvPr>
            <xdr:cNvGraphicFramePr>
              <a:graphicFrameLocks noGrp="1"/>
            </xdr:cNvGraphicFramePr>
          </xdr:nvGraphicFramePr>
          <xdr:xfrm>
            <a:off x="0" y="0"/>
            <a:ext cx="0" cy="0"/>
          </xdr:xfrm>
          <a:graphic>
            <a:graphicData uri="http://schemas.microsoft.com/office/webextensions/webextension/2010/11">
              <we:webextensionref xmlns:we="http://schemas.microsoft.com/office/webextensions/webextension/2010/11" xmlns:r="http://schemas.openxmlformats.org/officeDocument/2006/relationships" r:id="rId1"/>
            </a:graphicData>
          </a:graphic>
        </xdr:graphicFrame>
      </mc:Choice>
      <mc:Fallback>
        <xdr:pic>
          <xdr:nvPicPr>
            <xdr:cNvPr id="2" name="Add-in 1" title="Mini Calendar and Date Picker">
              <a:extLst>
                <a:ext uri="{FF2B5EF4-FFF2-40B4-BE49-F238E27FC236}">
                  <a16:creationId xmlns:a16="http://schemas.microsoft.com/office/drawing/2014/main" id="{96EC2A03-BE95-4400-A76D-7A362FC033F8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prstGeom prst="rect">
              <a:avLst/>
            </a:prstGeom>
          </xdr:spPr>
        </xdr:pic>
      </mc:Fallback>
    </mc:AlternateContent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webextension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webextensions/_rels/webextension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webextensions/_rels/webextension3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webextensions/_rels/webextension4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webextensions/_rels/webextension5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webextensions/_rels/webextension6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webextensions/_rels/webextension7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webextensions/_rels/webextension8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webextensions/_rels/webextension9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webextensions/_rels/webextension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webextensions/_rels/webextension11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webextensions/_rels/webextension1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webextensions/_rels/webextension13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webextensions/_rels/webextension14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webextensions/_rels/webextension15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webextensions/_rels/webextension16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webextensions/_rels/webextension17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webextensions/_rels/webextension18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webextensions/_rels/webextension19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webextensions/_rels/webextension20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webextensions/_rels/webextension21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webextensions/_rels/webextension2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webextensions/_rels/webextension23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webextensions/_rels/webextension24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webextensions/_rels/webextension25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webextensions/_rels/webextension26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webextensions/_rels/webextension27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webextensions/_rels/webextension28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webextensions/_rels/webextension29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webextensions/_rels/webextension30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webextensions/_rels/webextension31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webextensions/_rels/webextension3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webextensions/_rels/webextension33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webextensions/_rels/webextension34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webextensions/_rels/webextension35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webextensions/_rels/webextension36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webextensions/_rels/webextension37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webextensions/_rels/webextension38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webextensions/_rels/webextension39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webextensions/webextension1.xml><?xml version="1.0" encoding="utf-8"?>
<we:webextension xmlns:we="http://schemas.microsoft.com/office/webextensions/webextension/2010/11" id="{7BAA96BA-5024-4224-BB61-DAB89A132949}">
  <we:reference id="wa102957665" version="1.3.0.0" store="en-US" storeType="OMEX"/>
  <we:alternateReferences>
    <we:reference id="WA102957665" version="1.3.0.0" store="WA102957665" storeType="OMEX"/>
  </we:alternateReferences>
  <we:properties/>
  <we:bindings/>
  <we:snapshot xmlns:r="http://schemas.openxmlformats.org/officeDocument/2006/relationships" r:embed="rId1"/>
</we:webextension>
</file>

<file path=xl/webextensions/webextension2.xml><?xml version="1.0" encoding="utf-8"?>
<we:webextension xmlns:we="http://schemas.microsoft.com/office/webextensions/webextension/2010/11" id="{DB0AC1E8-BFC0-408A-8B43-649D479B82BC}">
  <we:reference id="wa102957665" version="1.3.0.0" store="en-US" storeType="OMEX"/>
  <we:alternateReferences>
    <we:reference id="WA102957665" version="1.3.0.0" store="WA102957665" storeType="OMEX"/>
  </we:alternateReferences>
  <we:properties/>
  <we:bindings/>
  <we:snapshot xmlns:r="http://schemas.openxmlformats.org/officeDocument/2006/relationships" r:embed="rId1"/>
</we:webextension>
</file>

<file path=xl/webextensions/webextension3.xml><?xml version="1.0" encoding="utf-8"?>
<we:webextension xmlns:we="http://schemas.microsoft.com/office/webextensions/webextension/2010/11" id="{1E58A311-79BF-46EF-BFFD-5DDDCC7D8526}">
  <we:reference id="wa102957665" version="1.3.0.0" store="en-US" storeType="OMEX"/>
  <we:alternateReferences>
    <we:reference id="WA102957665" version="1.3.0.0" store="WA102957665" storeType="OMEX"/>
  </we:alternateReferences>
  <we:properties/>
  <we:bindings/>
  <we:snapshot xmlns:r="http://schemas.openxmlformats.org/officeDocument/2006/relationships" r:embed="rId1"/>
</we:webextension>
</file>

<file path=xl/webextensions/webextension4.xml><?xml version="1.0" encoding="utf-8"?>
<we:webextension xmlns:we="http://schemas.microsoft.com/office/webextensions/webextension/2010/11" id="{93E82170-A4CE-43E2-88F3-7B2F9ED0BE83}">
  <we:reference id="wa102957665" version="1.3.0.0" store="en-US" storeType="OMEX"/>
  <we:alternateReferences>
    <we:reference id="WA102957665" version="1.3.0.0" store="WA102957665" storeType="OMEX"/>
  </we:alternateReferences>
  <we:properties/>
  <we:bindings/>
  <we:snapshot xmlns:r="http://schemas.openxmlformats.org/officeDocument/2006/relationships" r:embed="rId1"/>
</we:webextension>
</file>

<file path=xl/webextensions/webextension5.xml><?xml version="1.0" encoding="utf-8"?>
<we:webextension xmlns:we="http://schemas.microsoft.com/office/webextensions/webextension/2010/11" id="{6524979E-72DE-456A-95F5-350A5BF73A9C}">
  <we:reference id="wa102957665" version="1.3.0.0" store="en-US" storeType="OMEX"/>
  <we:alternateReferences>
    <we:reference id="WA102957665" version="1.3.0.0" store="WA102957665" storeType="OMEX"/>
  </we:alternateReferences>
  <we:properties/>
  <we:bindings/>
  <we:snapshot xmlns:r="http://schemas.openxmlformats.org/officeDocument/2006/relationships" r:embed="rId1"/>
</we:webextension>
</file>

<file path=xl/webextensions/webextension6.xml><?xml version="1.0" encoding="utf-8"?>
<we:webextension xmlns:we="http://schemas.microsoft.com/office/webextensions/webextension/2010/11" id="{0E94CEDB-3A5E-4BB7-B128-96BCFBE954E0}">
  <we:reference id="wa102957665" version="1.3.0.0" store="en-US" storeType="OMEX"/>
  <we:alternateReferences>
    <we:reference id="WA102957665" version="1.3.0.0" store="WA102957665" storeType="OMEX"/>
  </we:alternateReferences>
  <we:properties>
    <we:property name="opt_month" value="&quot;2022-11-01&quot;"/>
  </we:properties>
  <we:bindings/>
  <we:snapshot xmlns:r="http://schemas.openxmlformats.org/officeDocument/2006/relationships" r:embed="rId1"/>
</we:webextension>
</file>

<file path=xl/webextensions/webextension7.xml><?xml version="1.0" encoding="utf-8"?>
<we:webextension xmlns:we="http://schemas.microsoft.com/office/webextensions/webextension/2010/11" id="{2BB74AAC-6804-44DB-99C5-FDDD7E003F4F}">
  <we:reference id="wa102957665" version="1.3.0.0" store="en-US" storeType="OMEX"/>
  <we:alternateReferences>
    <we:reference id="WA102957665" version="1.3.0.0" store="WA102957665" storeType="OMEX"/>
  </we:alternateReferences>
  <we:properties/>
  <we:bindings/>
  <we:snapshot xmlns:r="http://schemas.openxmlformats.org/officeDocument/2006/relationships" r:embed="rId1"/>
</we:webextension>
</file>

<file path=xl/webextensions/webextension8.xml><?xml version="1.0" encoding="utf-8"?>
<we:webextension xmlns:we="http://schemas.microsoft.com/office/webextensions/webextension/2010/11" id="{6AD40D6C-0E6D-4ABA-A9B4-E81D66E9BDCB}">
  <we:reference id="wa102957665" version="1.3.0.0" store="en-US" storeType="OMEX"/>
  <we:alternateReferences>
    <we:reference id="WA102957665" version="1.3.0.0" store="WA102957665" storeType="OMEX"/>
  </we:alternateReferences>
  <we:properties/>
  <we:bindings/>
  <we:snapshot xmlns:r="http://schemas.openxmlformats.org/officeDocument/2006/relationships" r:embed="rId1"/>
</we:webextension>
</file>

<file path=xl/webextensions/webextension9.xml><?xml version="1.0" encoding="utf-8"?>
<we:webextension xmlns:we="http://schemas.microsoft.com/office/webextensions/webextension/2010/11" id="{095F1B40-EEDA-4F9C-833D-F3B2106C6F35}">
  <we:reference id="wa102957665" version="1.3.0.0" store="en-US" storeType="OMEX"/>
  <we:alternateReferences>
    <we:reference id="WA102957665" version="1.3.0.0" store="WA102957665" storeType="OMEX"/>
  </we:alternateReferences>
  <we:properties/>
  <we:bindings/>
  <we:snapshot xmlns:r="http://schemas.openxmlformats.org/officeDocument/2006/relationships" r:embed="rId1"/>
</we:webextension>
</file>

<file path=xl/webextensions/webextension10.xml><?xml version="1.0" encoding="utf-8"?>
<we:webextension xmlns:we="http://schemas.microsoft.com/office/webextensions/webextension/2010/11" id="{40C3B9B6-CD21-4B06-8A27-2D8770D0A94A}">
  <we:reference id="wa102957665" version="1.3.0.0" store="en-US" storeType="OMEX"/>
  <we:alternateReferences>
    <we:reference id="WA102957665" version="1.3.0.0" store="WA102957665" storeType="OMEX"/>
  </we:alternateReferences>
  <we:properties/>
  <we:bindings/>
  <we:snapshot xmlns:r="http://schemas.openxmlformats.org/officeDocument/2006/relationships" r:embed="rId1"/>
</we:webextension>
</file>

<file path=xl/webextensions/webextension11.xml><?xml version="1.0" encoding="utf-8"?>
<we:webextension xmlns:we="http://schemas.microsoft.com/office/webextensions/webextension/2010/11" id="{A8E41145-5401-42A9-8E85-D8A187549A63}">
  <we:reference id="wa102957665" version="1.3.0.0" store="en-US" storeType="OMEX"/>
  <we:alternateReferences>
    <we:reference id="WA102957665" version="1.3.0.0" store="WA102957665" storeType="OMEX"/>
  </we:alternateReferences>
  <we:properties/>
  <we:bindings/>
  <we:snapshot xmlns:r="http://schemas.openxmlformats.org/officeDocument/2006/relationships" r:embed="rId1"/>
</we:webextension>
</file>

<file path=xl/webextensions/webextension12.xml><?xml version="1.0" encoding="utf-8"?>
<we:webextension xmlns:we="http://schemas.microsoft.com/office/webextensions/webextension/2010/11" id="{1A0D052C-E561-44F4-8A6E-692852183A1B}">
  <we:reference id="wa102957665" version="1.3.0.0" store="en-US" storeType="OMEX"/>
  <we:alternateReferences>
    <we:reference id="WA102957665" version="1.3.0.0" store="WA102957665" storeType="OMEX"/>
  </we:alternateReferences>
  <we:properties/>
  <we:bindings/>
  <we:snapshot xmlns:r="http://schemas.openxmlformats.org/officeDocument/2006/relationships" r:embed="rId1"/>
</we:webextension>
</file>

<file path=xl/webextensions/webextension13.xml><?xml version="1.0" encoding="utf-8"?>
<we:webextension xmlns:we="http://schemas.microsoft.com/office/webextensions/webextension/2010/11" id="{5252F6F8-9B66-4CAC-AD56-36D9C2B5AA3C}">
  <we:reference id="wa102957665" version="1.3.0.0" store="en-US" storeType="OMEX"/>
  <we:alternateReferences>
    <we:reference id="WA102957665" version="1.3.0.0" store="WA102957665" storeType="OMEX"/>
  </we:alternateReferences>
  <we:properties/>
  <we:bindings/>
  <we:snapshot xmlns:r="http://schemas.openxmlformats.org/officeDocument/2006/relationships" r:embed="rId1"/>
</we:webextension>
</file>

<file path=xl/webextensions/webextension14.xml><?xml version="1.0" encoding="utf-8"?>
<we:webextension xmlns:we="http://schemas.microsoft.com/office/webextensions/webextension/2010/11" id="{28B847B8-C503-4F2B-AE39-C59B9FE40443}">
  <we:reference id="wa102957665" version="1.3.0.0" store="en-US" storeType="OMEX"/>
  <we:alternateReferences>
    <we:reference id="WA102957665" version="1.3.0.0" store="WA102957665" storeType="OMEX"/>
  </we:alternateReferences>
  <we:properties/>
  <we:bindings/>
  <we:snapshot xmlns:r="http://schemas.openxmlformats.org/officeDocument/2006/relationships" r:embed="rId1"/>
</we:webextension>
</file>

<file path=xl/webextensions/webextension15.xml><?xml version="1.0" encoding="utf-8"?>
<we:webextension xmlns:we="http://schemas.microsoft.com/office/webextensions/webextension/2010/11" id="{7D4A6F16-FA4C-4EAD-A7B4-E9DE8B48F5D4}">
  <we:reference id="wa102957665" version="1.3.0.0" store="en-US" storeType="OMEX"/>
  <we:alternateReferences>
    <we:reference id="WA102957665" version="1.3.0.0" store="WA102957665" storeType="OMEX"/>
  </we:alternateReferences>
  <we:properties/>
  <we:bindings/>
  <we:snapshot xmlns:r="http://schemas.openxmlformats.org/officeDocument/2006/relationships" r:embed="rId1"/>
</we:webextension>
</file>

<file path=xl/webextensions/webextension16.xml><?xml version="1.0" encoding="utf-8"?>
<we:webextension xmlns:we="http://schemas.microsoft.com/office/webextensions/webextension/2010/11" id="{43A2D9AF-5E47-407F-909E-22FDAA148793}">
  <we:reference id="wa102957665" version="1.3.0.0" store="en-US" storeType="OMEX"/>
  <we:alternateReferences>
    <we:reference id="WA102957665" version="1.3.0.0" store="WA102957665" storeType="OMEX"/>
  </we:alternateReferences>
  <we:properties/>
  <we:bindings/>
  <we:snapshot xmlns:r="http://schemas.openxmlformats.org/officeDocument/2006/relationships" r:embed="rId1"/>
</we:webextension>
</file>

<file path=xl/webextensions/webextension17.xml><?xml version="1.0" encoding="utf-8"?>
<we:webextension xmlns:we="http://schemas.microsoft.com/office/webextensions/webextension/2010/11" id="{885DBD56-C36D-47E2-BDA3-A013709A0DD0}">
  <we:reference id="wa102957665" version="1.3.0.0" store="en-US" storeType="OMEX"/>
  <we:alternateReferences>
    <we:reference id="WA102957665" version="1.3.0.0" store="WA102957665" storeType="OMEX"/>
  </we:alternateReferences>
  <we:properties/>
  <we:bindings/>
  <we:snapshot xmlns:r="http://schemas.openxmlformats.org/officeDocument/2006/relationships" r:embed="rId1"/>
</we:webextension>
</file>

<file path=xl/webextensions/webextension18.xml><?xml version="1.0" encoding="utf-8"?>
<we:webextension xmlns:we="http://schemas.microsoft.com/office/webextensions/webextension/2010/11" id="{2F3E7730-D250-4D83-AB8D-505C5242FCC7}">
  <we:reference id="wa102957665" version="1.3.0.0" store="en-US" storeType="OMEX"/>
  <we:alternateReferences>
    <we:reference id="WA102957665" version="1.3.0.0" store="WA102957665" storeType="OMEX"/>
  </we:alternateReferences>
  <we:properties/>
  <we:bindings/>
  <we:snapshot xmlns:r="http://schemas.openxmlformats.org/officeDocument/2006/relationships" r:embed="rId1"/>
</we:webextension>
</file>

<file path=xl/webextensions/webextension19.xml><?xml version="1.0" encoding="utf-8"?>
<we:webextension xmlns:we="http://schemas.microsoft.com/office/webextensions/webextension/2010/11" id="{271865FB-A709-4537-94B6-8D33C2325B62}">
  <we:reference id="wa102957665" version="1.3.0.0" store="en-US" storeType="OMEX"/>
  <we:alternateReferences>
    <we:reference id="WA102957665" version="1.3.0.0" store="WA102957665" storeType="OMEX"/>
  </we:alternateReferences>
  <we:properties/>
  <we:bindings/>
  <we:snapshot xmlns:r="http://schemas.openxmlformats.org/officeDocument/2006/relationships" r:embed="rId1"/>
</we:webextension>
</file>

<file path=xl/webextensions/webextension20.xml><?xml version="1.0" encoding="utf-8"?>
<we:webextension xmlns:we="http://schemas.microsoft.com/office/webextensions/webextension/2010/11" id="{38125A87-1CD2-4530-83D1-4BDBA14F8277}">
  <we:reference id="wa102957665" version="1.3.0.0" store="en-US" storeType="OMEX"/>
  <we:alternateReferences>
    <we:reference id="WA102957665" version="1.3.0.0" store="WA102957665" storeType="OMEX"/>
  </we:alternateReferences>
  <we:properties/>
  <we:bindings/>
  <we:snapshot xmlns:r="http://schemas.openxmlformats.org/officeDocument/2006/relationships" r:embed="rId1"/>
</we:webextension>
</file>

<file path=xl/webextensions/webextension21.xml><?xml version="1.0" encoding="utf-8"?>
<we:webextension xmlns:we="http://schemas.microsoft.com/office/webextensions/webextension/2010/11" id="{2813CE3B-FC15-4CC6-A59C-35022D26F7CB}">
  <we:reference id="wa102957665" version="1.3.0.0" store="en-US" storeType="OMEX"/>
  <we:alternateReferences>
    <we:reference id="WA102957665" version="1.3.0.0" store="WA102957665" storeType="OMEX"/>
  </we:alternateReferences>
  <we:properties/>
  <we:bindings/>
  <we:snapshot xmlns:r="http://schemas.openxmlformats.org/officeDocument/2006/relationships" r:embed="rId1"/>
</we:webextension>
</file>

<file path=xl/webextensions/webextension22.xml><?xml version="1.0" encoding="utf-8"?>
<we:webextension xmlns:we="http://schemas.microsoft.com/office/webextensions/webextension/2010/11" id="{ACB24C45-CC78-4A17-8A3D-47F1CB3DEAC2}">
  <we:reference id="wa102957665" version="1.3.0.0" store="en-US" storeType="OMEX"/>
  <we:alternateReferences>
    <we:reference id="WA102957665" version="1.3.0.0" store="WA102957665" storeType="OMEX"/>
  </we:alternateReferences>
  <we:properties/>
  <we:bindings/>
  <we:snapshot xmlns:r="http://schemas.openxmlformats.org/officeDocument/2006/relationships" r:embed="rId1"/>
</we:webextension>
</file>

<file path=xl/webextensions/webextension23.xml><?xml version="1.0" encoding="utf-8"?>
<we:webextension xmlns:we="http://schemas.microsoft.com/office/webextensions/webextension/2010/11" id="{151B93D3-5553-4F9E-8805-5F7E550B451A}">
  <we:reference id="wa102957665" version="1.3.0.0" store="en-US" storeType="OMEX"/>
  <we:alternateReferences>
    <we:reference id="WA102957665" version="1.3.0.0" store="WA102957665" storeType="OMEX"/>
  </we:alternateReferences>
  <we:properties/>
  <we:bindings/>
  <we:snapshot xmlns:r="http://schemas.openxmlformats.org/officeDocument/2006/relationships" r:embed="rId1"/>
</we:webextension>
</file>

<file path=xl/webextensions/webextension24.xml><?xml version="1.0" encoding="utf-8"?>
<we:webextension xmlns:we="http://schemas.microsoft.com/office/webextensions/webextension/2010/11" id="{1628DF0F-DB0A-41BB-ABF2-89CB117EB1AB}">
  <we:reference id="wa102957665" version="1.3.0.0" store="en-US" storeType="OMEX"/>
  <we:alternateReferences>
    <we:reference id="WA102957665" version="1.3.0.0" store="WA102957665" storeType="OMEX"/>
  </we:alternateReferences>
  <we:properties/>
  <we:bindings/>
  <we:snapshot xmlns:r="http://schemas.openxmlformats.org/officeDocument/2006/relationships" r:embed="rId1"/>
</we:webextension>
</file>

<file path=xl/webextensions/webextension25.xml><?xml version="1.0" encoding="utf-8"?>
<we:webextension xmlns:we="http://schemas.microsoft.com/office/webextensions/webextension/2010/11" id="{E8F975BA-C21F-43AC-A937-63505FC3E0E6}">
  <we:reference id="wa102957665" version="1.3.0.0" store="en-US" storeType="OMEX"/>
  <we:alternateReferences>
    <we:reference id="WA102957665" version="1.3.0.0" store="WA102957665" storeType="OMEX"/>
  </we:alternateReferences>
  <we:properties/>
  <we:bindings/>
  <we:snapshot xmlns:r="http://schemas.openxmlformats.org/officeDocument/2006/relationships" r:embed="rId1"/>
</we:webextension>
</file>

<file path=xl/webextensions/webextension26.xml><?xml version="1.0" encoding="utf-8"?>
<we:webextension xmlns:we="http://schemas.microsoft.com/office/webextensions/webextension/2010/11" id="{FC3938D4-E993-4E69-9D86-8117F523F9D2}">
  <we:reference id="wa102957665" version="1.3.0.0" store="en-US" storeType="OMEX"/>
  <we:alternateReferences>
    <we:reference id="WA102957665" version="1.3.0.0" store="WA102957665" storeType="OMEX"/>
  </we:alternateReferences>
  <we:properties/>
  <we:bindings/>
  <we:snapshot xmlns:r="http://schemas.openxmlformats.org/officeDocument/2006/relationships" r:embed="rId1"/>
</we:webextension>
</file>

<file path=xl/webextensions/webextension27.xml><?xml version="1.0" encoding="utf-8"?>
<we:webextension xmlns:we="http://schemas.microsoft.com/office/webextensions/webextension/2010/11" id="{A201EA53-E6B7-480D-AC1D-DA93188F7CB4}">
  <we:reference id="wa102957665" version="1.3.0.0" store="en-US" storeType="OMEX"/>
  <we:alternateReferences>
    <we:reference id="WA102957665" version="1.3.0.0" store="WA102957665" storeType="OMEX"/>
  </we:alternateReferences>
  <we:properties/>
  <we:bindings/>
  <we:snapshot xmlns:r="http://schemas.openxmlformats.org/officeDocument/2006/relationships" r:embed="rId1"/>
</we:webextension>
</file>

<file path=xl/webextensions/webextension28.xml><?xml version="1.0" encoding="utf-8"?>
<we:webextension xmlns:we="http://schemas.microsoft.com/office/webextensions/webextension/2010/11" id="{9E942CC6-680E-4068-837A-79B031BF7F31}">
  <we:reference id="wa102957665" version="1.3.0.0" store="en-US" storeType="OMEX"/>
  <we:alternateReferences>
    <we:reference id="WA102957665" version="1.3.0.0" store="WA102957665" storeType="OMEX"/>
  </we:alternateReferences>
  <we:properties/>
  <we:bindings/>
  <we:snapshot xmlns:r="http://schemas.openxmlformats.org/officeDocument/2006/relationships" r:embed="rId1"/>
</we:webextension>
</file>

<file path=xl/webextensions/webextension29.xml><?xml version="1.0" encoding="utf-8"?>
<we:webextension xmlns:we="http://schemas.microsoft.com/office/webextensions/webextension/2010/11" id="{E973DDE1-B661-44B1-98F3-1054E4E07100}">
  <we:reference id="wa102957665" version="1.3.0.0" store="en-US" storeType="OMEX"/>
  <we:alternateReferences>
    <we:reference id="WA102957665" version="1.3.0.0" store="WA102957665" storeType="OMEX"/>
  </we:alternateReferences>
  <we:properties/>
  <we:bindings/>
  <we:snapshot xmlns:r="http://schemas.openxmlformats.org/officeDocument/2006/relationships" r:embed="rId1"/>
</we:webextension>
</file>

<file path=xl/webextensions/webextension30.xml><?xml version="1.0" encoding="utf-8"?>
<we:webextension xmlns:we="http://schemas.microsoft.com/office/webextensions/webextension/2010/11" id="{2D494E2E-00DF-4008-87E7-1A141888F3BA}">
  <we:reference id="wa102957665" version="1.3.0.0" store="en-US" storeType="OMEX"/>
  <we:alternateReferences>
    <we:reference id="WA102957665" version="1.3.0.0" store="WA102957665" storeType="OMEX"/>
  </we:alternateReferences>
  <we:properties/>
  <we:bindings/>
  <we:snapshot xmlns:r="http://schemas.openxmlformats.org/officeDocument/2006/relationships" r:embed="rId1"/>
</we:webextension>
</file>

<file path=xl/webextensions/webextension31.xml><?xml version="1.0" encoding="utf-8"?>
<we:webextension xmlns:we="http://schemas.microsoft.com/office/webextensions/webextension/2010/11" id="{B62E044D-D130-4A6B-A34C-F399D82F7C6A}">
  <we:reference id="wa102957665" version="1.3.0.0" store="en-US" storeType="OMEX"/>
  <we:alternateReferences>
    <we:reference id="WA102957665" version="1.3.0.0" store="WA102957665" storeType="OMEX"/>
  </we:alternateReferences>
  <we:properties/>
  <we:bindings/>
  <we:snapshot xmlns:r="http://schemas.openxmlformats.org/officeDocument/2006/relationships" r:embed="rId1"/>
</we:webextension>
</file>

<file path=xl/webextensions/webextension32.xml><?xml version="1.0" encoding="utf-8"?>
<we:webextension xmlns:we="http://schemas.microsoft.com/office/webextensions/webextension/2010/11" id="{11D15D4F-621B-4C0A-B862-1D80C0806A5C}">
  <we:reference id="wa102957665" version="1.3.0.0" store="en-US" storeType="OMEX"/>
  <we:alternateReferences>
    <we:reference id="WA102957665" version="1.3.0.0" store="WA102957665" storeType="OMEX"/>
  </we:alternateReferences>
  <we:properties/>
  <we:bindings/>
  <we:snapshot xmlns:r="http://schemas.openxmlformats.org/officeDocument/2006/relationships" r:embed="rId1"/>
</we:webextension>
</file>

<file path=xl/webextensions/webextension33.xml><?xml version="1.0" encoding="utf-8"?>
<we:webextension xmlns:we="http://schemas.microsoft.com/office/webextensions/webextension/2010/11" id="{2D04D40D-3D0D-426D-8D67-49086D3A4CC1}">
  <we:reference id="wa102957665" version="1.3.0.0" store="en-US" storeType="OMEX"/>
  <we:alternateReferences>
    <we:reference id="WA102957665" version="1.3.0.0" store="WA102957665" storeType="OMEX"/>
  </we:alternateReferences>
  <we:properties/>
  <we:bindings/>
  <we:snapshot xmlns:r="http://schemas.openxmlformats.org/officeDocument/2006/relationships" r:embed="rId1"/>
</we:webextension>
</file>

<file path=xl/webextensions/webextension34.xml><?xml version="1.0" encoding="utf-8"?>
<we:webextension xmlns:we="http://schemas.microsoft.com/office/webextensions/webextension/2010/11" id="{7B4EE715-2E6F-40D3-BC43-20FB5B361CBE}">
  <we:reference id="wa102957665" version="1.3.0.0" store="en-US" storeType="OMEX"/>
  <we:alternateReferences>
    <we:reference id="WA102957665" version="1.3.0.0" store="WA102957665" storeType="OMEX"/>
  </we:alternateReferences>
  <we:properties/>
  <we:bindings/>
  <we:snapshot xmlns:r="http://schemas.openxmlformats.org/officeDocument/2006/relationships" r:embed="rId1"/>
</we:webextension>
</file>

<file path=xl/webextensions/webextension35.xml><?xml version="1.0" encoding="utf-8"?>
<we:webextension xmlns:we="http://schemas.microsoft.com/office/webextensions/webextension/2010/11" id="{7CD29CB0-2C11-4916-954B-4A54CA155294}">
  <we:reference id="wa102957665" version="1.3.0.0" store="en-US" storeType="OMEX"/>
  <we:alternateReferences>
    <we:reference id="WA102957665" version="1.3.0.0" store="WA102957665" storeType="OMEX"/>
  </we:alternateReferences>
  <we:properties/>
  <we:bindings/>
  <we:snapshot xmlns:r="http://schemas.openxmlformats.org/officeDocument/2006/relationships" r:embed="rId1"/>
</we:webextension>
</file>

<file path=xl/webextensions/webextension36.xml><?xml version="1.0" encoding="utf-8"?>
<we:webextension xmlns:we="http://schemas.microsoft.com/office/webextensions/webextension/2010/11" id="{BBFD7404-1B29-4064-A313-84197A8D05BA}">
  <we:reference id="wa102957665" version="1.3.0.0" store="en-US" storeType="OMEX"/>
  <we:alternateReferences>
    <we:reference id="WA102957665" version="1.3.0.0" store="WA102957665" storeType="OMEX"/>
  </we:alternateReferences>
  <we:properties>
    <we:property name="opt_month" value="&quot;2022-12-01&quot;"/>
  </we:properties>
  <we:bindings/>
  <we:snapshot xmlns:r="http://schemas.openxmlformats.org/officeDocument/2006/relationships" r:embed="rId1"/>
</we:webextension>
</file>

<file path=xl/webextensions/webextension37.xml><?xml version="1.0" encoding="utf-8"?>
<we:webextension xmlns:we="http://schemas.microsoft.com/office/webextensions/webextension/2010/11" id="{A22BE809-241C-4ECA-874A-9AB84E3788D1}">
  <we:reference id="wa102957665" version="1.3.0.0" store="en-US" storeType="OMEX"/>
  <we:alternateReferences>
    <we:reference id="WA102957665" version="1.3.0.0" store="WA102957665" storeType="OMEX"/>
  </we:alternateReferences>
  <we:properties/>
  <we:bindings/>
  <we:snapshot xmlns:r="http://schemas.openxmlformats.org/officeDocument/2006/relationships" r:embed="rId1"/>
</we:webextension>
</file>

<file path=xl/webextensions/webextension38.xml><?xml version="1.0" encoding="utf-8"?>
<we:webextension xmlns:we="http://schemas.microsoft.com/office/webextensions/webextension/2010/11" id="{8BA8077E-18C3-40AB-A1D6-86BF112F349F}">
  <we:reference id="wa102957665" version="1.3.0.0" store="en-US" storeType="OMEX"/>
  <we:alternateReferences>
    <we:reference id="WA102957665" version="1.3.0.0" store="WA102957665" storeType="OMEX"/>
  </we:alternateReferences>
  <we:properties/>
  <we:bindings/>
  <we:snapshot xmlns:r="http://schemas.openxmlformats.org/officeDocument/2006/relationships" r:embed="rId1"/>
</we:webextension>
</file>

<file path=xl/webextensions/webextension39.xml><?xml version="1.0" encoding="utf-8"?>
<we:webextension xmlns:we="http://schemas.microsoft.com/office/webextensions/webextension/2010/11" id="{96EC2A03-BE95-4400-A76D-7A362FC033F8}">
  <we:reference id="wa102957665" version="1.3.0.0" store="en-US" storeType="OMEX"/>
  <we:alternateReferences>
    <we:reference id="WA102957665" version="1.3.0.0" store="WA102957665" storeType="OMEX"/>
  </we:alternateReferences>
  <we:properties/>
  <we:bindings/>
  <we:snapshot xmlns:r="http://schemas.openxmlformats.org/officeDocument/2006/relationships" r:embed="rId1"/>
</we:webextension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9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10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11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12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2.xml"/><Relationship Id="rId1" Type="http://schemas.openxmlformats.org/officeDocument/2006/relationships/printerSettings" Target="../printerSettings/printerSettings13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3.xml"/><Relationship Id="rId1" Type="http://schemas.openxmlformats.org/officeDocument/2006/relationships/printerSettings" Target="../printerSettings/printerSettings14.bin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4.xml"/><Relationship Id="rId1" Type="http://schemas.openxmlformats.org/officeDocument/2006/relationships/printerSettings" Target="../printerSettings/printerSettings15.bin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5.xml"/><Relationship Id="rId1" Type="http://schemas.openxmlformats.org/officeDocument/2006/relationships/printerSettings" Target="../printerSettings/printerSettings16.bin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6.xml"/><Relationship Id="rId1" Type="http://schemas.openxmlformats.org/officeDocument/2006/relationships/printerSettings" Target="../printerSettings/printerSettings17.bin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7.xml"/><Relationship Id="rId1" Type="http://schemas.openxmlformats.org/officeDocument/2006/relationships/printerSettings" Target="../printerSettings/printerSettings18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8.xml"/></Relationships>
</file>

<file path=xl/worksheets/_rels/sheet2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9.xml"/><Relationship Id="rId1" Type="http://schemas.openxmlformats.org/officeDocument/2006/relationships/printerSettings" Target="../printerSettings/printerSettings19.bin"/></Relationships>
</file>

<file path=xl/worksheets/_rels/sheet2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0.xml"/><Relationship Id="rId1" Type="http://schemas.openxmlformats.org/officeDocument/2006/relationships/printerSettings" Target="../printerSettings/printerSettings20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1.xml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2.xml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3.xml"/></Relationships>
</file>

<file path=xl/worksheets/_rels/sheet2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4.xml"/><Relationship Id="rId1" Type="http://schemas.openxmlformats.org/officeDocument/2006/relationships/printerSettings" Target="../printerSettings/printerSettings21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5.xml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6.xml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7.xml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8.xml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9.xml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0.xml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1.xml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2.xml"/></Relationships>
</file>

<file path=xl/worksheets/_rels/sheet3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3.xml"/><Relationship Id="rId1" Type="http://schemas.openxmlformats.org/officeDocument/2006/relationships/printerSettings" Target="../printerSettings/printerSettings22.bin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4.xml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5.xml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6.xml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7.xml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8.xml"/></Relationships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9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BD8002-59A6-4F8B-B6B2-0A6ACB214982}">
  <dimension ref="A1"/>
  <sheetViews>
    <sheetView workbookViewId="0">
      <selection sqref="A1:XFD1"/>
    </sheetView>
  </sheetViews>
  <sheetFormatPr defaultRowHeight="15" x14ac:dyDescent="0.25"/>
  <sheetData>
    <row r="1" customFormat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FEAFC4-5014-47B1-8B09-708BB9266453}">
  <dimension ref="A1:U12"/>
  <sheetViews>
    <sheetView tabSelected="1" workbookViewId="0">
      <pane xSplit="3" ySplit="2" topLeftCell="K3" activePane="bottomRight" state="frozen"/>
      <selection pane="topRight" activeCell="D1" sqref="D1"/>
      <selection pane="bottomLeft" activeCell="A3" sqref="A3"/>
      <selection pane="bottomRight" activeCell="K4" sqref="K4"/>
    </sheetView>
  </sheetViews>
  <sheetFormatPr defaultRowHeight="15" x14ac:dyDescent="0.25"/>
  <cols>
    <col min="1" max="2" width="18.5703125" style="1" customWidth="1"/>
    <col min="3" max="3" width="18.5703125" style="2" customWidth="1"/>
    <col min="4" max="21" width="18.5703125" style="1" customWidth="1"/>
  </cols>
  <sheetData>
    <row r="1" spans="1:21" ht="15.75" thickBot="1" x14ac:dyDescent="0.3">
      <c r="C1" s="2" t="s">
        <v>18</v>
      </c>
    </row>
    <row r="2" spans="1:21" ht="15.75" thickBot="1" x14ac:dyDescent="0.3">
      <c r="A2" s="10" t="s">
        <v>3</v>
      </c>
      <c r="B2" s="10" t="s">
        <v>0</v>
      </c>
      <c r="C2" s="13" t="s">
        <v>4</v>
      </c>
      <c r="D2" s="79">
        <v>90801</v>
      </c>
      <c r="E2" s="66">
        <v>90847</v>
      </c>
      <c r="F2" s="67">
        <v>90849</v>
      </c>
      <c r="G2" s="69">
        <v>90853</v>
      </c>
      <c r="H2" s="68">
        <v>90858</v>
      </c>
      <c r="I2" s="70">
        <v>90860</v>
      </c>
      <c r="J2" s="71">
        <v>90866</v>
      </c>
      <c r="K2" s="72">
        <v>90875</v>
      </c>
      <c r="L2" s="73">
        <v>90880</v>
      </c>
      <c r="M2" s="74">
        <v>90881</v>
      </c>
      <c r="N2" s="75">
        <v>90882</v>
      </c>
      <c r="O2" s="76">
        <v>90885</v>
      </c>
      <c r="P2" s="9">
        <v>90899</v>
      </c>
      <c r="Q2" s="78">
        <v>90812</v>
      </c>
      <c r="R2" s="77">
        <v>90821</v>
      </c>
      <c r="S2" s="78">
        <v>90834</v>
      </c>
      <c r="T2" s="78">
        <v>90850</v>
      </c>
      <c r="U2" s="10">
        <v>90900</v>
      </c>
    </row>
    <row r="3" spans="1:21" ht="15.75" thickBot="1" x14ac:dyDescent="0.3">
      <c r="A3" s="9"/>
      <c r="B3" s="10"/>
      <c r="C3" s="80">
        <v>44898</v>
      </c>
      <c r="D3" s="4">
        <v>0.20307839999999999</v>
      </c>
      <c r="E3" s="1">
        <v>0.48635999999999996</v>
      </c>
      <c r="F3" s="1" cm="1">
        <f t="array" ref="F3">SUM('723570'!$I$3:$I$4+'723940A'!$I$3:$I$4)</f>
        <v>1.1793845700000001</v>
      </c>
      <c r="I3" s="1">
        <v>9.5247683999999992</v>
      </c>
      <c r="J3" s="1">
        <f>SUM('727170'!I3+'727190'!I3)</f>
        <v>5.7629375999999999</v>
      </c>
      <c r="K3" s="1">
        <f>SUM('5108014(01)'!L4:L5,'518014(09)'!L4:L5,'718470'!$I$3,'718480'!I3)</f>
        <v>4.84743105</v>
      </c>
    </row>
    <row r="4" spans="1:21" x14ac:dyDescent="0.25">
      <c r="C4" s="81">
        <v>44905</v>
      </c>
      <c r="D4" s="4">
        <v>0.66000479999999995</v>
      </c>
      <c r="E4" s="1">
        <v>0.48635999999999996</v>
      </c>
      <c r="F4" s="1">
        <f>SUM('723550A'!I3,'723570'!$I$5:$I$8,'723940A'!$I$5:$I$8)</f>
        <v>8.33606172</v>
      </c>
      <c r="I4" s="1">
        <v>9.7754201999999992</v>
      </c>
      <c r="J4" s="1">
        <f>SUM('727170'!I4+'727190'!I4)</f>
        <v>5.6581055999999998</v>
      </c>
    </row>
    <row r="5" spans="1:21" x14ac:dyDescent="0.25">
      <c r="C5" s="81">
        <v>44912</v>
      </c>
      <c r="D5" s="4">
        <v>1.523088</v>
      </c>
      <c r="E5" s="1">
        <v>0.48635999999999996</v>
      </c>
      <c r="F5" s="1">
        <f>SUM('723550A'!I4,'723570'!$I$9:$I$11,'723940A'!$I$9:$I$11)</f>
        <v>7.1738251200000001</v>
      </c>
      <c r="I5" s="1">
        <v>9.7754201999999992</v>
      </c>
      <c r="J5" s="1">
        <f>SUM('727170'!I5+'727190'!I5)</f>
        <v>6.6848947199999991</v>
      </c>
    </row>
    <row r="6" spans="1:21" x14ac:dyDescent="0.25">
      <c r="C6" s="81">
        <v>44919</v>
      </c>
      <c r="D6" s="4">
        <v>0.86308319999999994</v>
      </c>
      <c r="E6" s="1">
        <v>0.55335608999999997</v>
      </c>
      <c r="I6" s="1">
        <v>9.5247683999999992</v>
      </c>
      <c r="J6" s="1">
        <f>SUM('727170'!I6+'727190'!I6)</f>
        <v>5.4014083199999998</v>
      </c>
    </row>
    <row r="7" spans="1:21" ht="15.75" thickBot="1" x14ac:dyDescent="0.3">
      <c r="C7" s="82">
        <v>44926</v>
      </c>
      <c r="D7" s="4">
        <v>0</v>
      </c>
      <c r="E7" s="1">
        <v>0.27382067999999998</v>
      </c>
      <c r="F7" s="1">
        <v>0</v>
      </c>
      <c r="I7" s="1">
        <v>0</v>
      </c>
      <c r="J7" s="1">
        <v>0</v>
      </c>
    </row>
    <row r="8" spans="1:21" x14ac:dyDescent="0.25">
      <c r="C8" s="80">
        <v>44933</v>
      </c>
      <c r="D8" s="4">
        <v>0.761544</v>
      </c>
      <c r="E8" s="1">
        <v>0.23065622999999999</v>
      </c>
      <c r="I8" s="1">
        <v>8.5221611999999993</v>
      </c>
      <c r="J8" s="1">
        <f>SUM('727170'!I7+'727190'!I7)</f>
        <v>6.53302944</v>
      </c>
    </row>
    <row r="9" spans="1:21" x14ac:dyDescent="0.25">
      <c r="C9" s="81">
        <v>44940</v>
      </c>
      <c r="D9" s="4">
        <v>0.81231359999999997</v>
      </c>
      <c r="E9" s="1">
        <v>0.2018394</v>
      </c>
      <c r="I9" s="1">
        <v>10.276723799999999</v>
      </c>
      <c r="J9" s="1">
        <f>SUM('727170'!I8+'727190'!I8)</f>
        <v>6.53302944</v>
      </c>
    </row>
    <row r="10" spans="1:21" x14ac:dyDescent="0.25">
      <c r="C10" s="81">
        <v>44947</v>
      </c>
      <c r="D10" s="4">
        <v>0.20307839999999999</v>
      </c>
      <c r="E10" s="1">
        <v>0.2018394</v>
      </c>
      <c r="I10" s="1">
        <v>10.026071999999999</v>
      </c>
      <c r="J10" s="1">
        <f>SUM('727170'!I9+'727190'!I9)</f>
        <v>6.53302944</v>
      </c>
    </row>
    <row r="11" spans="1:21" ht="15.75" thickBot="1" x14ac:dyDescent="0.3">
      <c r="C11" s="82">
        <v>44954</v>
      </c>
      <c r="D11" s="4">
        <v>0.71077440000000003</v>
      </c>
      <c r="E11" s="1">
        <v>0.2018394</v>
      </c>
      <c r="I11" s="1">
        <v>8.2715093999999993</v>
      </c>
      <c r="J11" s="1">
        <f>SUM('727170'!I10+'727190'!I10)</f>
        <v>6.53302944</v>
      </c>
    </row>
    <row r="12" spans="1:21" x14ac:dyDescent="0.25">
      <c r="C12" s="36">
        <v>44961</v>
      </c>
      <c r="D12" s="4">
        <v>0.81231359999999997</v>
      </c>
      <c r="E12" s="1">
        <v>8.0735760000000004E-2</v>
      </c>
      <c r="J12" s="1">
        <f>SUM('727170'!I11,'727190'!I11)</f>
        <v>26.13211776</v>
      </c>
    </row>
  </sheetData>
  <pageMargins left="0.7" right="0.7" top="0.75" bottom="0.75" header="0.3" footer="0.3"/>
  <pageSetup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B7AFD9-A0FE-4338-8556-6C2B0A235DC5}">
  <sheetPr>
    <tabColor rgb="FFFF0000"/>
  </sheetPr>
  <dimension ref="A1:L19"/>
  <sheetViews>
    <sheetView zoomScale="85" zoomScaleNormal="85" workbookViewId="0">
      <selection activeCell="C4" sqref="C4:L5"/>
    </sheetView>
  </sheetViews>
  <sheetFormatPr defaultRowHeight="15" x14ac:dyDescent="0.25"/>
  <cols>
    <col min="1" max="2" width="18.5703125" style="1" customWidth="1"/>
    <col min="3" max="3" width="18.5703125" style="2" customWidth="1"/>
    <col min="4" max="6" width="18.5703125" style="1" customWidth="1"/>
    <col min="7" max="7" width="18.5703125" style="3" customWidth="1"/>
    <col min="8" max="9" width="18.5703125" style="5" customWidth="1"/>
    <col min="10" max="11" width="18.5703125" customWidth="1"/>
    <col min="12" max="12" width="18.5703125" style="5" customWidth="1"/>
  </cols>
  <sheetData>
    <row r="1" spans="1:12" ht="15.75" thickBot="1" x14ac:dyDescent="0.3">
      <c r="A1" s="10" t="s">
        <v>3</v>
      </c>
      <c r="B1" s="10" t="s">
        <v>0</v>
      </c>
    </row>
    <row r="2" spans="1:12" ht="15.75" thickBot="1" x14ac:dyDescent="0.3">
      <c r="A2" s="9">
        <v>90875</v>
      </c>
      <c r="B2" s="6">
        <v>1.9201999999999999</v>
      </c>
      <c r="C2" s="21"/>
      <c r="D2" s="11"/>
      <c r="E2" s="11"/>
      <c r="F2" s="11"/>
      <c r="G2" s="14" t="s">
        <v>10</v>
      </c>
      <c r="H2" s="86">
        <v>90853</v>
      </c>
      <c r="I2" s="87"/>
      <c r="J2" s="14">
        <v>518014</v>
      </c>
      <c r="K2" s="86">
        <v>90875</v>
      </c>
      <c r="L2" s="87"/>
    </row>
    <row r="3" spans="1:12" ht="15.75" thickBot="1" x14ac:dyDescent="0.3">
      <c r="A3" s="10" t="s">
        <v>3</v>
      </c>
      <c r="B3" s="6" t="s">
        <v>0</v>
      </c>
      <c r="C3" s="13" t="s">
        <v>4</v>
      </c>
      <c r="D3" s="10" t="s">
        <v>7</v>
      </c>
      <c r="E3" s="10" t="s">
        <v>1</v>
      </c>
      <c r="F3" s="6" t="s">
        <v>5</v>
      </c>
      <c r="G3" s="12" t="s">
        <v>2</v>
      </c>
      <c r="H3" s="88" t="s">
        <v>6</v>
      </c>
      <c r="I3" s="89"/>
      <c r="J3" s="12" t="s">
        <v>2</v>
      </c>
      <c r="K3" s="88" t="s">
        <v>6</v>
      </c>
      <c r="L3" s="89"/>
    </row>
    <row r="4" spans="1:12" ht="15.75" thickBot="1" x14ac:dyDescent="0.3">
      <c r="A4" s="9">
        <v>90853</v>
      </c>
      <c r="B4" s="6">
        <v>12.580500000000001</v>
      </c>
      <c r="C4" s="21">
        <v>44900</v>
      </c>
      <c r="D4" s="11">
        <v>200</v>
      </c>
      <c r="E4" s="11">
        <f t="shared" ref="E4:E13" si="0">(D4*0.05)</f>
        <v>10</v>
      </c>
      <c r="F4" s="11">
        <f t="shared" ref="F4:F13" si="1">SUM(D4:E4)</f>
        <v>210</v>
      </c>
      <c r="G4" s="27">
        <f t="shared" ref="G4:G13" si="2">(F4*$B$4)</f>
        <v>2641.9050000000002</v>
      </c>
      <c r="H4" s="23">
        <f t="shared" ref="H4:H13" si="3">(G4/5000)</f>
        <v>0.52838099999999999</v>
      </c>
      <c r="I4" s="85">
        <f>SUM(H4:H5)</f>
        <v>1.585143</v>
      </c>
      <c r="J4" s="27">
        <f t="shared" ref="J4:J13" si="4">(F4*$B$2)</f>
        <v>403.24199999999996</v>
      </c>
      <c r="K4" s="23">
        <f t="shared" ref="K4:K13" si="5">(J4/5000)</f>
        <v>8.0648399999999995E-2</v>
      </c>
      <c r="L4" s="85">
        <f>SUM(K4:K5)</f>
        <v>0.24194519999999997</v>
      </c>
    </row>
    <row r="5" spans="1:12" x14ac:dyDescent="0.25">
      <c r="C5" s="37">
        <v>44902</v>
      </c>
      <c r="D5" s="38">
        <v>400</v>
      </c>
      <c r="E5" s="38">
        <f t="shared" si="0"/>
        <v>20</v>
      </c>
      <c r="F5" s="38">
        <f t="shared" si="1"/>
        <v>420</v>
      </c>
      <c r="G5" s="39">
        <f t="shared" si="2"/>
        <v>5283.81</v>
      </c>
      <c r="H5" s="40">
        <f t="shared" si="3"/>
        <v>1.056762</v>
      </c>
      <c r="I5" s="84"/>
      <c r="J5" s="39">
        <f t="shared" si="4"/>
        <v>806.48399999999992</v>
      </c>
      <c r="K5" s="40">
        <f t="shared" si="5"/>
        <v>0.16129679999999999</v>
      </c>
      <c r="L5" s="84"/>
    </row>
    <row r="6" spans="1:12" x14ac:dyDescent="0.25">
      <c r="C6" s="41">
        <v>44907</v>
      </c>
      <c r="D6" s="42">
        <v>200</v>
      </c>
      <c r="E6" s="42">
        <f t="shared" si="0"/>
        <v>10</v>
      </c>
      <c r="F6" s="42">
        <f t="shared" si="1"/>
        <v>210</v>
      </c>
      <c r="G6" s="43">
        <f t="shared" si="2"/>
        <v>2641.9050000000002</v>
      </c>
      <c r="H6" s="44">
        <f t="shared" si="3"/>
        <v>0.52838099999999999</v>
      </c>
      <c r="I6" s="83">
        <f>SUM(H6:H7)</f>
        <v>1.3209525</v>
      </c>
      <c r="J6" s="43">
        <f t="shared" si="4"/>
        <v>403.24199999999996</v>
      </c>
      <c r="K6" s="44">
        <f t="shared" si="5"/>
        <v>8.0648399999999995E-2</v>
      </c>
      <c r="L6" s="83">
        <f>SUM(K6:K7)</f>
        <v>0.20162099999999999</v>
      </c>
    </row>
    <row r="7" spans="1:12" x14ac:dyDescent="0.25">
      <c r="C7" s="37">
        <v>44908</v>
      </c>
      <c r="D7" s="38">
        <v>300</v>
      </c>
      <c r="E7" s="38">
        <f t="shared" si="0"/>
        <v>15</v>
      </c>
      <c r="F7" s="38">
        <f t="shared" si="1"/>
        <v>315</v>
      </c>
      <c r="G7" s="39">
        <f t="shared" si="2"/>
        <v>3962.8575000000001</v>
      </c>
      <c r="H7" s="40">
        <f t="shared" si="3"/>
        <v>0.79257149999999998</v>
      </c>
      <c r="I7" s="84"/>
      <c r="J7" s="39">
        <f t="shared" si="4"/>
        <v>604.86299999999994</v>
      </c>
      <c r="K7" s="40">
        <f t="shared" si="5"/>
        <v>0.12097259999999999</v>
      </c>
      <c r="L7" s="84"/>
    </row>
    <row r="8" spans="1:12" ht="19.5" thickBot="1" x14ac:dyDescent="0.35">
      <c r="C8" s="25">
        <v>44914</v>
      </c>
      <c r="D8" s="18">
        <v>2757</v>
      </c>
      <c r="E8" s="18">
        <f t="shared" si="0"/>
        <v>137.85</v>
      </c>
      <c r="F8" s="18">
        <f t="shared" si="1"/>
        <v>2894.85</v>
      </c>
      <c r="G8" s="31">
        <f t="shared" si="2"/>
        <v>36418.660425000002</v>
      </c>
      <c r="H8" s="20">
        <f t="shared" si="3"/>
        <v>7.2837320850000005</v>
      </c>
      <c r="I8" s="58">
        <f>SUM(H8)</f>
        <v>7.2837320850000005</v>
      </c>
      <c r="J8" s="31">
        <f t="shared" si="4"/>
        <v>5558.6909699999997</v>
      </c>
      <c r="K8" s="20">
        <f t="shared" si="5"/>
        <v>1.111738194</v>
      </c>
      <c r="L8" s="61">
        <v>1.111738194</v>
      </c>
    </row>
    <row r="9" spans="1:12" ht="18.75" x14ac:dyDescent="0.3">
      <c r="C9" s="45">
        <v>44928</v>
      </c>
      <c r="D9" s="46">
        <v>285</v>
      </c>
      <c r="E9" s="46">
        <f t="shared" si="0"/>
        <v>14.25</v>
      </c>
      <c r="F9" s="46">
        <f t="shared" si="1"/>
        <v>299.25</v>
      </c>
      <c r="G9" s="47">
        <f t="shared" si="2"/>
        <v>3764.7146250000001</v>
      </c>
      <c r="H9" s="48">
        <f t="shared" si="3"/>
        <v>0.75294292500000004</v>
      </c>
      <c r="I9" s="59">
        <v>0.75294292500000004</v>
      </c>
      <c r="J9" s="47">
        <f t="shared" si="4"/>
        <v>574.61984999999993</v>
      </c>
      <c r="K9" s="48">
        <f t="shared" si="5"/>
        <v>0.11492396999999999</v>
      </c>
      <c r="L9" s="62">
        <v>0.11492396999999999</v>
      </c>
    </row>
    <row r="10" spans="1:12" ht="18.75" x14ac:dyDescent="0.3">
      <c r="C10" s="50">
        <v>44935</v>
      </c>
      <c r="D10" s="51">
        <v>494</v>
      </c>
      <c r="E10" s="51">
        <f t="shared" si="0"/>
        <v>24.700000000000003</v>
      </c>
      <c r="F10" s="51">
        <f t="shared" si="1"/>
        <v>518.70000000000005</v>
      </c>
      <c r="G10" s="52">
        <f t="shared" si="2"/>
        <v>6525.5053500000013</v>
      </c>
      <c r="H10" s="53">
        <f t="shared" si="3"/>
        <v>1.3051010700000003</v>
      </c>
      <c r="I10" s="60">
        <v>1.3051010700000003</v>
      </c>
      <c r="J10" s="52">
        <f t="shared" si="4"/>
        <v>996.00774000000001</v>
      </c>
      <c r="K10" s="53">
        <f t="shared" si="5"/>
        <v>0.19920154800000001</v>
      </c>
      <c r="L10" s="63">
        <v>0.19920154800000001</v>
      </c>
    </row>
    <row r="11" spans="1:12" ht="18.75" x14ac:dyDescent="0.3">
      <c r="C11" s="50">
        <v>44942</v>
      </c>
      <c r="D11" s="51">
        <v>231</v>
      </c>
      <c r="E11" s="51">
        <f t="shared" si="0"/>
        <v>11.55</v>
      </c>
      <c r="F11" s="51">
        <f t="shared" si="1"/>
        <v>242.55</v>
      </c>
      <c r="G11" s="52">
        <f t="shared" si="2"/>
        <v>3051.4002750000004</v>
      </c>
      <c r="H11" s="53">
        <f t="shared" si="3"/>
        <v>0.61028005500000004</v>
      </c>
      <c r="I11" s="60">
        <v>0.61028005500000004</v>
      </c>
      <c r="J11" s="52">
        <f t="shared" si="4"/>
        <v>465.74450999999999</v>
      </c>
      <c r="K11" s="53">
        <f t="shared" si="5"/>
        <v>9.3148901999999992E-2</v>
      </c>
      <c r="L11" s="63">
        <v>9.3148901999999992E-2</v>
      </c>
    </row>
    <row r="12" spans="1:12" ht="18.75" x14ac:dyDescent="0.3">
      <c r="C12" s="50">
        <v>44949</v>
      </c>
      <c r="D12" s="51">
        <v>489</v>
      </c>
      <c r="E12" s="51">
        <f t="shared" si="0"/>
        <v>24.450000000000003</v>
      </c>
      <c r="F12" s="51">
        <f t="shared" si="1"/>
        <v>513.45000000000005</v>
      </c>
      <c r="G12" s="52">
        <f t="shared" si="2"/>
        <v>6459.4577250000011</v>
      </c>
      <c r="H12" s="53">
        <f t="shared" si="3"/>
        <v>1.2918915450000001</v>
      </c>
      <c r="I12" s="60">
        <v>1.2918915450000001</v>
      </c>
      <c r="J12" s="52">
        <f t="shared" si="4"/>
        <v>985.92669000000001</v>
      </c>
      <c r="K12" s="53">
        <f t="shared" si="5"/>
        <v>0.19718533799999999</v>
      </c>
      <c r="L12" s="63">
        <v>0.19718533799999999</v>
      </c>
    </row>
    <row r="13" spans="1:12" ht="19.5" thickBot="1" x14ac:dyDescent="0.35">
      <c r="C13" s="25">
        <v>44956</v>
      </c>
      <c r="D13" s="18">
        <v>461</v>
      </c>
      <c r="E13" s="18">
        <f t="shared" si="0"/>
        <v>23.05</v>
      </c>
      <c r="F13" s="18">
        <f t="shared" si="1"/>
        <v>484.05</v>
      </c>
      <c r="G13" s="31">
        <f t="shared" si="2"/>
        <v>6089.5910250000006</v>
      </c>
      <c r="H13" s="20">
        <f t="shared" si="3"/>
        <v>1.2179182050000001</v>
      </c>
      <c r="I13" s="58">
        <v>1.2179182050000001</v>
      </c>
      <c r="J13" s="31">
        <f t="shared" si="4"/>
        <v>929.47280999999998</v>
      </c>
      <c r="K13" s="20">
        <f t="shared" si="5"/>
        <v>0.18589456199999999</v>
      </c>
      <c r="L13" s="61">
        <v>0.18589456199999999</v>
      </c>
    </row>
    <row r="19" spans="10:10" x14ac:dyDescent="0.25">
      <c r="J19" s="65">
        <v>44890</v>
      </c>
    </row>
  </sheetData>
  <mergeCells count="8">
    <mergeCell ref="I6:I7"/>
    <mergeCell ref="L6:L7"/>
    <mergeCell ref="L4:L5"/>
    <mergeCell ref="H2:I2"/>
    <mergeCell ref="H3:I3"/>
    <mergeCell ref="K2:L2"/>
    <mergeCell ref="K3:L3"/>
    <mergeCell ref="I4:I5"/>
  </mergeCells>
  <pageMargins left="0.7" right="0.7" top="0.75" bottom="0.75" header="0.3" footer="0.3"/>
  <pageSetup orientation="landscape" r:id="rId1"/>
  <ignoredErrors>
    <ignoredError sqref="J4:J13" formula="1"/>
  </ignoredErrors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5D5812-6095-4B9D-99E8-6DF4B89AFDD9}">
  <sheetPr>
    <tabColor rgb="FFFFC000"/>
  </sheetPr>
  <dimension ref="A1:L19"/>
  <sheetViews>
    <sheetView topLeftCell="F1" zoomScale="85" zoomScaleNormal="85" workbookViewId="0">
      <selection activeCell="C4" sqref="C4:L5"/>
    </sheetView>
  </sheetViews>
  <sheetFormatPr defaultRowHeight="15" x14ac:dyDescent="0.25"/>
  <cols>
    <col min="1" max="2" width="18.5703125" style="1" customWidth="1"/>
    <col min="3" max="3" width="18.5703125" style="2" customWidth="1"/>
    <col min="4" max="6" width="18.5703125" style="1" customWidth="1"/>
    <col min="7" max="7" width="18.5703125" style="3" customWidth="1"/>
    <col min="8" max="9" width="18.5703125" style="5" customWidth="1"/>
    <col min="10" max="11" width="18.5703125" customWidth="1"/>
    <col min="12" max="12" width="18.5703125" style="5" customWidth="1"/>
  </cols>
  <sheetData>
    <row r="1" spans="1:12" ht="15.75" thickBot="1" x14ac:dyDescent="0.3">
      <c r="A1" s="10" t="s">
        <v>3</v>
      </c>
      <c r="B1" s="10" t="s">
        <v>0</v>
      </c>
    </row>
    <row r="2" spans="1:12" ht="15.75" thickBot="1" x14ac:dyDescent="0.3">
      <c r="A2" s="9">
        <v>90875</v>
      </c>
      <c r="B2" s="6">
        <v>1.9201999999999999</v>
      </c>
      <c r="C2" s="21"/>
      <c r="D2" s="11"/>
      <c r="E2" s="11"/>
      <c r="F2" s="11"/>
      <c r="G2" s="14" t="s">
        <v>10</v>
      </c>
      <c r="H2" s="86">
        <v>90853</v>
      </c>
      <c r="I2" s="87"/>
      <c r="J2" s="14">
        <v>518014</v>
      </c>
      <c r="K2" s="86">
        <v>90875</v>
      </c>
      <c r="L2" s="87"/>
    </row>
    <row r="3" spans="1:12" ht="15.75" thickBot="1" x14ac:dyDescent="0.3">
      <c r="A3" s="10" t="s">
        <v>3</v>
      </c>
      <c r="B3" s="6" t="s">
        <v>0</v>
      </c>
      <c r="C3" s="13" t="s">
        <v>4</v>
      </c>
      <c r="D3" s="10" t="s">
        <v>7</v>
      </c>
      <c r="E3" s="10" t="s">
        <v>1</v>
      </c>
      <c r="F3" s="6" t="s">
        <v>5</v>
      </c>
      <c r="G3" s="12" t="s">
        <v>2</v>
      </c>
      <c r="H3" s="88" t="s">
        <v>6</v>
      </c>
      <c r="I3" s="89"/>
      <c r="J3" s="12" t="s">
        <v>2</v>
      </c>
      <c r="K3" s="88" t="s">
        <v>6</v>
      </c>
      <c r="L3" s="89"/>
    </row>
    <row r="4" spans="1:12" ht="15.75" thickBot="1" x14ac:dyDescent="0.3">
      <c r="A4" s="9">
        <v>90853</v>
      </c>
      <c r="B4" s="6">
        <v>12.580500000000001</v>
      </c>
      <c r="C4" s="21">
        <v>44900</v>
      </c>
      <c r="D4" s="11">
        <v>200</v>
      </c>
      <c r="E4" s="11">
        <f t="shared" ref="E4:E13" si="0">(D4*0.05)</f>
        <v>10</v>
      </c>
      <c r="F4" s="11">
        <f t="shared" ref="F4:F13" si="1">SUM(D4:E4)</f>
        <v>210</v>
      </c>
      <c r="G4" s="27">
        <f t="shared" ref="G4:G13" si="2">(F4*$B$4)</f>
        <v>2641.9050000000002</v>
      </c>
      <c r="H4" s="23">
        <f t="shared" ref="H4:H13" si="3">(G4/5000)</f>
        <v>0.52838099999999999</v>
      </c>
      <c r="I4" s="85">
        <f>SUM(H4:H5)</f>
        <v>1.585143</v>
      </c>
      <c r="J4" s="27">
        <f t="shared" ref="J4:J13" si="4">(F4*$B$2)</f>
        <v>403.24199999999996</v>
      </c>
      <c r="K4" s="23">
        <f t="shared" ref="K4:K13" si="5">(J4/5000)</f>
        <v>8.0648399999999995E-2</v>
      </c>
      <c r="L4" s="85">
        <f>SUM(K4:K5)</f>
        <v>0.24194519999999997</v>
      </c>
    </row>
    <row r="5" spans="1:12" x14ac:dyDescent="0.25">
      <c r="C5" s="37">
        <v>44902</v>
      </c>
      <c r="D5" s="38">
        <v>400</v>
      </c>
      <c r="E5" s="38">
        <f t="shared" si="0"/>
        <v>20</v>
      </c>
      <c r="F5" s="38">
        <f t="shared" si="1"/>
        <v>420</v>
      </c>
      <c r="G5" s="39">
        <f t="shared" si="2"/>
        <v>5283.81</v>
      </c>
      <c r="H5" s="40">
        <f t="shared" si="3"/>
        <v>1.056762</v>
      </c>
      <c r="I5" s="84"/>
      <c r="J5" s="39">
        <f t="shared" si="4"/>
        <v>806.48399999999992</v>
      </c>
      <c r="K5" s="40">
        <f t="shared" si="5"/>
        <v>0.16129679999999999</v>
      </c>
      <c r="L5" s="84"/>
    </row>
    <row r="6" spans="1:12" x14ac:dyDescent="0.25">
      <c r="C6" s="41">
        <v>44907</v>
      </c>
      <c r="D6" s="42">
        <v>200</v>
      </c>
      <c r="E6" s="42">
        <f t="shared" si="0"/>
        <v>10</v>
      </c>
      <c r="F6" s="42">
        <f t="shared" si="1"/>
        <v>210</v>
      </c>
      <c r="G6" s="43">
        <f t="shared" si="2"/>
        <v>2641.9050000000002</v>
      </c>
      <c r="H6" s="44">
        <f t="shared" si="3"/>
        <v>0.52838099999999999</v>
      </c>
      <c r="I6" s="83">
        <f>SUM(H6:H7)</f>
        <v>1.3209525</v>
      </c>
      <c r="J6" s="43">
        <f t="shared" si="4"/>
        <v>403.24199999999996</v>
      </c>
      <c r="K6" s="44">
        <f t="shared" si="5"/>
        <v>8.0648399999999995E-2</v>
      </c>
      <c r="L6" s="83">
        <f>SUM(K6:K7)</f>
        <v>0.20162099999999999</v>
      </c>
    </row>
    <row r="7" spans="1:12" x14ac:dyDescent="0.25">
      <c r="C7" s="37">
        <v>44908</v>
      </c>
      <c r="D7" s="38">
        <v>300</v>
      </c>
      <c r="E7" s="38">
        <f t="shared" si="0"/>
        <v>15</v>
      </c>
      <c r="F7" s="38">
        <f t="shared" si="1"/>
        <v>315</v>
      </c>
      <c r="G7" s="39">
        <f t="shared" si="2"/>
        <v>3962.8575000000001</v>
      </c>
      <c r="H7" s="40">
        <f t="shared" si="3"/>
        <v>0.79257149999999998</v>
      </c>
      <c r="I7" s="84"/>
      <c r="J7" s="39">
        <f t="shared" si="4"/>
        <v>604.86299999999994</v>
      </c>
      <c r="K7" s="40">
        <f t="shared" si="5"/>
        <v>0.12097259999999999</v>
      </c>
      <c r="L7" s="84"/>
    </row>
    <row r="8" spans="1:12" ht="19.5" thickBot="1" x14ac:dyDescent="0.35">
      <c r="C8" s="25">
        <v>44914</v>
      </c>
      <c r="D8" s="18">
        <v>2757</v>
      </c>
      <c r="E8" s="18">
        <f t="shared" si="0"/>
        <v>137.85</v>
      </c>
      <c r="F8" s="18">
        <f t="shared" si="1"/>
        <v>2894.85</v>
      </c>
      <c r="G8" s="31">
        <f t="shared" si="2"/>
        <v>36418.660425000002</v>
      </c>
      <c r="H8" s="20">
        <f t="shared" si="3"/>
        <v>7.2837320850000005</v>
      </c>
      <c r="I8" s="58">
        <f>SUM(H8)</f>
        <v>7.2837320850000005</v>
      </c>
      <c r="J8" s="31">
        <f t="shared" si="4"/>
        <v>5558.6909699999997</v>
      </c>
      <c r="K8" s="20">
        <f t="shared" si="5"/>
        <v>1.111738194</v>
      </c>
      <c r="L8" s="61">
        <v>1.111738194</v>
      </c>
    </row>
    <row r="9" spans="1:12" ht="18.75" x14ac:dyDescent="0.3">
      <c r="C9" s="45">
        <v>44928</v>
      </c>
      <c r="D9" s="46">
        <v>285</v>
      </c>
      <c r="E9" s="46">
        <f t="shared" si="0"/>
        <v>14.25</v>
      </c>
      <c r="F9" s="46">
        <f t="shared" si="1"/>
        <v>299.25</v>
      </c>
      <c r="G9" s="47">
        <f t="shared" si="2"/>
        <v>3764.7146250000001</v>
      </c>
      <c r="H9" s="48">
        <f t="shared" si="3"/>
        <v>0.75294292500000004</v>
      </c>
      <c r="I9" s="59">
        <v>0.75294292500000004</v>
      </c>
      <c r="J9" s="47">
        <f t="shared" si="4"/>
        <v>574.61984999999993</v>
      </c>
      <c r="K9" s="48">
        <f t="shared" si="5"/>
        <v>0.11492396999999999</v>
      </c>
      <c r="L9" s="62">
        <v>0.11492396999999999</v>
      </c>
    </row>
    <row r="10" spans="1:12" ht="18.75" x14ac:dyDescent="0.3">
      <c r="C10" s="50">
        <v>44935</v>
      </c>
      <c r="D10" s="51">
        <v>494</v>
      </c>
      <c r="E10" s="51">
        <f t="shared" si="0"/>
        <v>24.700000000000003</v>
      </c>
      <c r="F10" s="51">
        <f t="shared" si="1"/>
        <v>518.70000000000005</v>
      </c>
      <c r="G10" s="52">
        <f t="shared" si="2"/>
        <v>6525.5053500000013</v>
      </c>
      <c r="H10" s="53">
        <f t="shared" si="3"/>
        <v>1.3051010700000003</v>
      </c>
      <c r="I10" s="60">
        <v>1.3051010700000003</v>
      </c>
      <c r="J10" s="52">
        <f t="shared" si="4"/>
        <v>996.00774000000001</v>
      </c>
      <c r="K10" s="53">
        <f t="shared" si="5"/>
        <v>0.19920154800000001</v>
      </c>
      <c r="L10" s="63">
        <v>0.19920154800000001</v>
      </c>
    </row>
    <row r="11" spans="1:12" ht="18.75" x14ac:dyDescent="0.3">
      <c r="C11" s="50">
        <v>44942</v>
      </c>
      <c r="D11" s="51">
        <v>231</v>
      </c>
      <c r="E11" s="51">
        <f t="shared" si="0"/>
        <v>11.55</v>
      </c>
      <c r="F11" s="51">
        <f t="shared" si="1"/>
        <v>242.55</v>
      </c>
      <c r="G11" s="52">
        <f t="shared" si="2"/>
        <v>3051.4002750000004</v>
      </c>
      <c r="H11" s="53">
        <f t="shared" si="3"/>
        <v>0.61028005500000004</v>
      </c>
      <c r="I11" s="60">
        <v>0.61028005500000004</v>
      </c>
      <c r="J11" s="52">
        <f t="shared" si="4"/>
        <v>465.74450999999999</v>
      </c>
      <c r="K11" s="53">
        <f t="shared" si="5"/>
        <v>9.3148901999999992E-2</v>
      </c>
      <c r="L11" s="63">
        <v>9.3148901999999992E-2</v>
      </c>
    </row>
    <row r="12" spans="1:12" ht="18.75" x14ac:dyDescent="0.3">
      <c r="C12" s="50">
        <v>44949</v>
      </c>
      <c r="D12" s="51">
        <v>489</v>
      </c>
      <c r="E12" s="51">
        <f t="shared" si="0"/>
        <v>24.450000000000003</v>
      </c>
      <c r="F12" s="51">
        <f t="shared" si="1"/>
        <v>513.45000000000005</v>
      </c>
      <c r="G12" s="52">
        <f t="shared" si="2"/>
        <v>6459.4577250000011</v>
      </c>
      <c r="H12" s="53">
        <f t="shared" si="3"/>
        <v>1.2918915450000001</v>
      </c>
      <c r="I12" s="60">
        <v>1.2918915450000001</v>
      </c>
      <c r="J12" s="52">
        <f t="shared" si="4"/>
        <v>985.92669000000001</v>
      </c>
      <c r="K12" s="53">
        <f t="shared" si="5"/>
        <v>0.19718533799999999</v>
      </c>
      <c r="L12" s="63">
        <v>0.19718533799999999</v>
      </c>
    </row>
    <row r="13" spans="1:12" ht="19.5" thickBot="1" x14ac:dyDescent="0.35">
      <c r="C13" s="25">
        <v>44956</v>
      </c>
      <c r="D13" s="18">
        <v>461</v>
      </c>
      <c r="E13" s="18">
        <f t="shared" si="0"/>
        <v>23.05</v>
      </c>
      <c r="F13" s="18">
        <f t="shared" si="1"/>
        <v>484.05</v>
      </c>
      <c r="G13" s="31">
        <f t="shared" si="2"/>
        <v>6089.5910250000006</v>
      </c>
      <c r="H13" s="20">
        <f t="shared" si="3"/>
        <v>1.2179182050000001</v>
      </c>
      <c r="I13" s="58">
        <v>1.2179182050000001</v>
      </c>
      <c r="J13" s="31">
        <f t="shared" si="4"/>
        <v>929.47280999999998</v>
      </c>
      <c r="K13" s="20">
        <f t="shared" si="5"/>
        <v>0.18589456199999999</v>
      </c>
      <c r="L13" s="61">
        <v>0.18589456199999999</v>
      </c>
    </row>
    <row r="19" spans="10:10" x14ac:dyDescent="0.25">
      <c r="J19" s="65">
        <v>44890</v>
      </c>
    </row>
  </sheetData>
  <mergeCells count="8">
    <mergeCell ref="I4:I5"/>
    <mergeCell ref="L4:L5"/>
    <mergeCell ref="I6:I7"/>
    <mergeCell ref="L6:L7"/>
    <mergeCell ref="H2:I2"/>
    <mergeCell ref="K2:L2"/>
    <mergeCell ref="H3:I3"/>
    <mergeCell ref="K3:L3"/>
  </mergeCells>
  <pageMargins left="0.7" right="0.7" top="0.75" bottom="0.75" header="0.3" footer="0.3"/>
  <pageSetup orientation="landscape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5707A6-2027-471D-8C63-AA74AEA2CE40}">
  <sheetPr>
    <tabColor rgb="FFFF0000"/>
  </sheetPr>
  <dimension ref="A1:L19"/>
  <sheetViews>
    <sheetView workbookViewId="0">
      <selection activeCell="C4" sqref="C4:L5"/>
    </sheetView>
  </sheetViews>
  <sheetFormatPr defaultRowHeight="15" x14ac:dyDescent="0.25"/>
  <cols>
    <col min="1" max="2" width="18.5703125" style="1" customWidth="1"/>
    <col min="3" max="3" width="18.5703125" style="2" customWidth="1"/>
    <col min="4" max="6" width="18.5703125" style="1" customWidth="1"/>
    <col min="7" max="7" width="18.5703125" style="3" customWidth="1"/>
    <col min="8" max="9" width="18.5703125" style="5" customWidth="1"/>
    <col min="10" max="10" width="18.5703125" style="3" customWidth="1"/>
    <col min="11" max="12" width="18.5703125" style="5" customWidth="1"/>
  </cols>
  <sheetData>
    <row r="1" spans="1:12" ht="15.75" thickBot="1" x14ac:dyDescent="0.3">
      <c r="A1" s="10" t="s">
        <v>3</v>
      </c>
      <c r="B1" s="10" t="s">
        <v>0</v>
      </c>
    </row>
    <row r="2" spans="1:12" ht="15.75" thickBot="1" x14ac:dyDescent="0.3">
      <c r="A2" s="9">
        <v>90875</v>
      </c>
      <c r="B2" s="6">
        <v>1.9201999999999999</v>
      </c>
      <c r="C2" s="21"/>
      <c r="D2" s="11"/>
      <c r="E2" s="11"/>
      <c r="F2" s="11"/>
      <c r="G2" s="27" t="s">
        <v>9</v>
      </c>
      <c r="H2" s="9">
        <v>90853</v>
      </c>
      <c r="I2" s="9"/>
      <c r="J2" s="27">
        <v>518014</v>
      </c>
      <c r="K2" s="9">
        <v>90875</v>
      </c>
      <c r="L2" s="9"/>
    </row>
    <row r="3" spans="1:12" ht="15.75" thickBot="1" x14ac:dyDescent="0.3">
      <c r="A3" s="10" t="s">
        <v>3</v>
      </c>
      <c r="B3" s="6" t="s">
        <v>0</v>
      </c>
      <c r="C3" s="13" t="s">
        <v>4</v>
      </c>
      <c r="D3" s="10" t="s">
        <v>7</v>
      </c>
      <c r="E3" s="10" t="s">
        <v>1</v>
      </c>
      <c r="F3" s="6" t="s">
        <v>5</v>
      </c>
      <c r="G3" s="12" t="s">
        <v>2</v>
      </c>
      <c r="H3" s="8" t="s">
        <v>6</v>
      </c>
      <c r="I3" s="8"/>
      <c r="J3" s="12" t="s">
        <v>2</v>
      </c>
      <c r="K3" s="8" t="s">
        <v>6</v>
      </c>
      <c r="L3" s="8"/>
    </row>
    <row r="4" spans="1:12" ht="15.75" thickBot="1" x14ac:dyDescent="0.3">
      <c r="A4" s="9">
        <v>90853</v>
      </c>
      <c r="B4" s="6">
        <v>11.8696</v>
      </c>
      <c r="C4" s="21">
        <v>44900</v>
      </c>
      <c r="D4" s="11">
        <v>900</v>
      </c>
      <c r="E4" s="11">
        <f t="shared" ref="E4:E13" si="0">(D4*0.05)</f>
        <v>45</v>
      </c>
      <c r="F4" s="11">
        <f t="shared" ref="F4:F13" si="1">SUM(D4:E4)</f>
        <v>945</v>
      </c>
      <c r="G4" s="27">
        <f t="shared" ref="G4:G13" si="2">(F4*$B$4)</f>
        <v>11216.772000000001</v>
      </c>
      <c r="H4" s="23">
        <f t="shared" ref="H4:H13" si="3">(G4/5000)</f>
        <v>2.2433544000000003</v>
      </c>
      <c r="I4" s="92">
        <f>SUM(H4:H5)</f>
        <v>6.7300632000000009</v>
      </c>
      <c r="J4" s="27">
        <f t="shared" ref="J4:J13" si="4">(F4*$B$2)</f>
        <v>1814.5889999999999</v>
      </c>
      <c r="K4" s="23">
        <f t="shared" ref="K4:K13" si="5">(J4/5000)</f>
        <v>0.36291780000000001</v>
      </c>
      <c r="L4" s="92">
        <f>SUM(K4:K5)</f>
        <v>1.0887534000000001</v>
      </c>
    </row>
    <row r="5" spans="1:12" x14ac:dyDescent="0.25">
      <c r="C5" s="37">
        <v>44902</v>
      </c>
      <c r="D5" s="38">
        <v>1800</v>
      </c>
      <c r="E5" s="38">
        <f t="shared" si="0"/>
        <v>90</v>
      </c>
      <c r="F5" s="38">
        <f t="shared" si="1"/>
        <v>1890</v>
      </c>
      <c r="G5" s="39">
        <f t="shared" si="2"/>
        <v>22433.544000000002</v>
      </c>
      <c r="H5" s="40">
        <f t="shared" si="3"/>
        <v>4.4867088000000006</v>
      </c>
      <c r="I5" s="91"/>
      <c r="J5" s="39">
        <f t="shared" si="4"/>
        <v>3629.1779999999999</v>
      </c>
      <c r="K5" s="40">
        <f t="shared" si="5"/>
        <v>0.72583560000000003</v>
      </c>
      <c r="L5" s="91"/>
    </row>
    <row r="6" spans="1:12" x14ac:dyDescent="0.25">
      <c r="C6" s="41">
        <v>44907</v>
      </c>
      <c r="D6" s="42">
        <v>900</v>
      </c>
      <c r="E6" s="42">
        <f t="shared" si="0"/>
        <v>45</v>
      </c>
      <c r="F6" s="42">
        <f t="shared" si="1"/>
        <v>945</v>
      </c>
      <c r="G6" s="43">
        <f t="shared" si="2"/>
        <v>11216.772000000001</v>
      </c>
      <c r="H6" s="44">
        <f t="shared" si="3"/>
        <v>2.2433544000000003</v>
      </c>
      <c r="I6" s="90">
        <f>SUM(H6:H7)</f>
        <v>5.6083860000000003</v>
      </c>
      <c r="J6" s="43">
        <f t="shared" si="4"/>
        <v>1814.5889999999999</v>
      </c>
      <c r="K6" s="44">
        <f t="shared" si="5"/>
        <v>0.36291780000000001</v>
      </c>
      <c r="L6" s="90">
        <f>SUM(K6:K7)</f>
        <v>0.90729449999999989</v>
      </c>
    </row>
    <row r="7" spans="1:12" x14ac:dyDescent="0.25">
      <c r="C7" s="37">
        <v>44908</v>
      </c>
      <c r="D7" s="38">
        <v>1350</v>
      </c>
      <c r="E7" s="38">
        <f t="shared" si="0"/>
        <v>67.5</v>
      </c>
      <c r="F7" s="38">
        <f t="shared" si="1"/>
        <v>1417.5</v>
      </c>
      <c r="G7" s="39">
        <f t="shared" si="2"/>
        <v>16825.157999999999</v>
      </c>
      <c r="H7" s="40">
        <f t="shared" si="3"/>
        <v>3.3650316</v>
      </c>
      <c r="I7" s="91"/>
      <c r="J7" s="39">
        <f t="shared" si="4"/>
        <v>2721.8834999999999</v>
      </c>
      <c r="K7" s="40">
        <f t="shared" si="5"/>
        <v>0.54437669999999994</v>
      </c>
      <c r="L7" s="91"/>
    </row>
    <row r="8" spans="1:12" ht="15.75" thickBot="1" x14ac:dyDescent="0.3">
      <c r="C8" s="25">
        <v>44914</v>
      </c>
      <c r="D8" s="18">
        <v>4357</v>
      </c>
      <c r="E8" s="18">
        <f t="shared" si="0"/>
        <v>217.85000000000002</v>
      </c>
      <c r="F8" s="18">
        <f t="shared" si="1"/>
        <v>4574.8500000000004</v>
      </c>
      <c r="G8" s="31">
        <f t="shared" si="2"/>
        <v>54301.639560000003</v>
      </c>
      <c r="H8" s="20">
        <f t="shared" si="3"/>
        <v>10.860327912000001</v>
      </c>
      <c r="I8" s="20">
        <v>10.860327912000001</v>
      </c>
      <c r="J8" s="31">
        <f t="shared" si="4"/>
        <v>8784.6269700000012</v>
      </c>
      <c r="K8" s="20">
        <f t="shared" si="5"/>
        <v>1.7569253940000003</v>
      </c>
      <c r="L8" s="20">
        <v>1.7569253940000003</v>
      </c>
    </row>
    <row r="9" spans="1:12" x14ac:dyDescent="0.25">
      <c r="C9" s="45">
        <v>44928</v>
      </c>
      <c r="D9" s="46">
        <v>376</v>
      </c>
      <c r="E9" s="46">
        <f t="shared" si="0"/>
        <v>18.8</v>
      </c>
      <c r="F9" s="46">
        <f t="shared" si="1"/>
        <v>394.8</v>
      </c>
      <c r="G9" s="47">
        <f t="shared" si="2"/>
        <v>4686.1180800000002</v>
      </c>
      <c r="H9" s="48">
        <f t="shared" si="3"/>
        <v>0.93722361600000004</v>
      </c>
      <c r="I9" s="48">
        <v>0.93722361600000004</v>
      </c>
      <c r="J9" s="47">
        <f t="shared" si="4"/>
        <v>758.09496000000001</v>
      </c>
      <c r="K9" s="48">
        <f t="shared" si="5"/>
        <v>0.15161899200000001</v>
      </c>
      <c r="L9" s="48">
        <v>0.15161899200000001</v>
      </c>
    </row>
    <row r="10" spans="1:12" x14ac:dyDescent="0.25">
      <c r="C10" s="50">
        <v>44935</v>
      </c>
      <c r="D10" s="51">
        <v>890</v>
      </c>
      <c r="E10" s="51">
        <f t="shared" si="0"/>
        <v>44.5</v>
      </c>
      <c r="F10" s="51">
        <f t="shared" si="1"/>
        <v>934.5</v>
      </c>
      <c r="G10" s="52">
        <f t="shared" si="2"/>
        <v>11092.1412</v>
      </c>
      <c r="H10" s="53">
        <f t="shared" si="3"/>
        <v>2.2184282400000002</v>
      </c>
      <c r="I10" s="53">
        <v>2.2184282400000002</v>
      </c>
      <c r="J10" s="52">
        <f t="shared" si="4"/>
        <v>1794.4268999999999</v>
      </c>
      <c r="K10" s="53">
        <f t="shared" si="5"/>
        <v>0.35888537999999998</v>
      </c>
      <c r="L10" s="53">
        <v>0.35888537999999998</v>
      </c>
    </row>
    <row r="11" spans="1:12" x14ac:dyDescent="0.25">
      <c r="C11" s="50">
        <v>44942</v>
      </c>
      <c r="D11" s="51">
        <v>443</v>
      </c>
      <c r="E11" s="51">
        <f t="shared" si="0"/>
        <v>22.150000000000002</v>
      </c>
      <c r="F11" s="51">
        <f t="shared" si="1"/>
        <v>465.15</v>
      </c>
      <c r="G11" s="52">
        <f t="shared" si="2"/>
        <v>5521.14444</v>
      </c>
      <c r="H11" s="53">
        <f t="shared" si="3"/>
        <v>1.104228888</v>
      </c>
      <c r="I11" s="53">
        <v>1.104228888</v>
      </c>
      <c r="J11" s="52">
        <f t="shared" si="4"/>
        <v>893.18102999999996</v>
      </c>
      <c r="K11" s="53">
        <f t="shared" si="5"/>
        <v>0.17863620599999999</v>
      </c>
      <c r="L11" s="53">
        <v>0.17863620599999999</v>
      </c>
    </row>
    <row r="12" spans="1:12" x14ac:dyDescent="0.25">
      <c r="C12" s="50">
        <v>44949</v>
      </c>
      <c r="D12" s="51">
        <v>1778</v>
      </c>
      <c r="E12" s="51">
        <f t="shared" si="0"/>
        <v>88.9</v>
      </c>
      <c r="F12" s="51">
        <f t="shared" si="1"/>
        <v>1866.9</v>
      </c>
      <c r="G12" s="52">
        <f t="shared" si="2"/>
        <v>22159.356240000001</v>
      </c>
      <c r="H12" s="53">
        <f t="shared" si="3"/>
        <v>4.4318712480000002</v>
      </c>
      <c r="I12" s="53">
        <v>4.4318712480000002</v>
      </c>
      <c r="J12" s="52">
        <f t="shared" si="4"/>
        <v>3584.8213799999999</v>
      </c>
      <c r="K12" s="53">
        <f t="shared" si="5"/>
        <v>0.71696427600000001</v>
      </c>
      <c r="L12" s="53">
        <v>0.71696427600000001</v>
      </c>
    </row>
    <row r="13" spans="1:12" ht="15.75" thickBot="1" x14ac:dyDescent="0.3">
      <c r="C13" s="25">
        <v>44956</v>
      </c>
      <c r="D13" s="18">
        <v>2294</v>
      </c>
      <c r="E13" s="18">
        <f t="shared" si="0"/>
        <v>114.7</v>
      </c>
      <c r="F13" s="18">
        <f t="shared" si="1"/>
        <v>2408.6999999999998</v>
      </c>
      <c r="G13" s="31">
        <f t="shared" si="2"/>
        <v>28590.305519999998</v>
      </c>
      <c r="H13" s="20">
        <f t="shared" si="3"/>
        <v>5.7180611039999993</v>
      </c>
      <c r="I13" s="20">
        <v>5.7180611039999993</v>
      </c>
      <c r="J13" s="31">
        <f t="shared" si="4"/>
        <v>4625.185739999999</v>
      </c>
      <c r="K13" s="20">
        <f t="shared" si="5"/>
        <v>0.92503714799999981</v>
      </c>
      <c r="L13" s="20">
        <v>0.92503714799999981</v>
      </c>
    </row>
    <row r="19" spans="10:10" x14ac:dyDescent="0.25">
      <c r="J19" s="3">
        <v>44881</v>
      </c>
    </row>
  </sheetData>
  <mergeCells count="4">
    <mergeCell ref="L6:L7"/>
    <mergeCell ref="L4:L5"/>
    <mergeCell ref="I6:I7"/>
    <mergeCell ref="I4:I5"/>
  </mergeCells>
  <pageMargins left="0.7" right="0.7" top="0.75" bottom="0.75" header="0.3" footer="0.3"/>
  <pageSetup orientation="landscape" r:id="rId1"/>
  <ignoredErrors>
    <ignoredError sqref="J4:J12 J13" formula="1"/>
  </ignoredErrors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9C92C2-7CBD-4525-A824-DE93363C85AA}">
  <sheetPr>
    <tabColor rgb="FFFFC000"/>
  </sheetPr>
  <dimension ref="A1:L19"/>
  <sheetViews>
    <sheetView topLeftCell="G1" workbookViewId="0">
      <selection activeCell="C4" sqref="C4:L5"/>
    </sheetView>
  </sheetViews>
  <sheetFormatPr defaultRowHeight="15" x14ac:dyDescent="0.25"/>
  <cols>
    <col min="1" max="2" width="18.5703125" style="1" customWidth="1"/>
    <col min="3" max="3" width="18.5703125" style="2" customWidth="1"/>
    <col min="4" max="6" width="18.5703125" style="1" customWidth="1"/>
    <col min="7" max="7" width="18.5703125" style="3" customWidth="1"/>
    <col min="8" max="9" width="18.5703125" style="5" customWidth="1"/>
    <col min="10" max="10" width="18.5703125" style="3" customWidth="1"/>
    <col min="11" max="12" width="18.5703125" style="5" customWidth="1"/>
  </cols>
  <sheetData>
    <row r="1" spans="1:12" ht="15.75" thickBot="1" x14ac:dyDescent="0.3">
      <c r="A1" s="10" t="s">
        <v>3</v>
      </c>
      <c r="B1" s="10" t="s">
        <v>0</v>
      </c>
    </row>
    <row r="2" spans="1:12" ht="15.75" thickBot="1" x14ac:dyDescent="0.3">
      <c r="A2" s="9">
        <v>90875</v>
      </c>
      <c r="B2" s="6">
        <v>1.9201999999999999</v>
      </c>
      <c r="C2" s="21"/>
      <c r="D2" s="11"/>
      <c r="E2" s="11"/>
      <c r="F2" s="11"/>
      <c r="G2" s="27" t="s">
        <v>9</v>
      </c>
      <c r="H2" s="9">
        <v>90853</v>
      </c>
      <c r="I2" s="9"/>
      <c r="J2" s="27">
        <v>518014</v>
      </c>
      <c r="K2" s="9">
        <v>90875</v>
      </c>
      <c r="L2" s="9"/>
    </row>
    <row r="3" spans="1:12" ht="15.75" thickBot="1" x14ac:dyDescent="0.3">
      <c r="A3" s="10" t="s">
        <v>3</v>
      </c>
      <c r="B3" s="6" t="s">
        <v>0</v>
      </c>
      <c r="C3" s="13" t="s">
        <v>4</v>
      </c>
      <c r="D3" s="10" t="s">
        <v>7</v>
      </c>
      <c r="E3" s="10" t="s">
        <v>1</v>
      </c>
      <c r="F3" s="6" t="s">
        <v>5</v>
      </c>
      <c r="G3" s="12" t="s">
        <v>2</v>
      </c>
      <c r="H3" s="8" t="s">
        <v>6</v>
      </c>
      <c r="I3" s="8"/>
      <c r="J3" s="12" t="s">
        <v>2</v>
      </c>
      <c r="K3" s="8" t="s">
        <v>6</v>
      </c>
      <c r="L3" s="8"/>
    </row>
    <row r="4" spans="1:12" ht="15.75" thickBot="1" x14ac:dyDescent="0.3">
      <c r="A4" s="9">
        <v>90853</v>
      </c>
      <c r="B4" s="6">
        <v>11.8696</v>
      </c>
      <c r="C4" s="21">
        <v>44900</v>
      </c>
      <c r="D4" s="11">
        <v>900</v>
      </c>
      <c r="E4" s="11">
        <f t="shared" ref="E4:E13" si="0">(D4*0.05)</f>
        <v>45</v>
      </c>
      <c r="F4" s="11">
        <f t="shared" ref="F4:F13" si="1">SUM(D4:E4)</f>
        <v>945</v>
      </c>
      <c r="G4" s="27">
        <f t="shared" ref="G4:G13" si="2">(F4*$B$4)</f>
        <v>11216.772000000001</v>
      </c>
      <c r="H4" s="23">
        <f t="shared" ref="H4:H13" si="3">(G4/5000)</f>
        <v>2.2433544000000003</v>
      </c>
      <c r="I4" s="92">
        <f>SUM(H4:H5)</f>
        <v>6.7300632000000009</v>
      </c>
      <c r="J4" s="27">
        <f t="shared" ref="J4:J13" si="4">(F4*$B$2)</f>
        <v>1814.5889999999999</v>
      </c>
      <c r="K4" s="23">
        <f t="shared" ref="K4:K13" si="5">(J4/5000)</f>
        <v>0.36291780000000001</v>
      </c>
      <c r="L4" s="92">
        <f>SUM(K4:K5)</f>
        <v>1.0887534000000001</v>
      </c>
    </row>
    <row r="5" spans="1:12" x14ac:dyDescent="0.25">
      <c r="C5" s="37">
        <v>44902</v>
      </c>
      <c r="D5" s="38">
        <v>1800</v>
      </c>
      <c r="E5" s="38">
        <f t="shared" si="0"/>
        <v>90</v>
      </c>
      <c r="F5" s="38">
        <f t="shared" si="1"/>
        <v>1890</v>
      </c>
      <c r="G5" s="39">
        <f t="shared" si="2"/>
        <v>22433.544000000002</v>
      </c>
      <c r="H5" s="40">
        <f t="shared" si="3"/>
        <v>4.4867088000000006</v>
      </c>
      <c r="I5" s="91"/>
      <c r="J5" s="39">
        <f t="shared" si="4"/>
        <v>3629.1779999999999</v>
      </c>
      <c r="K5" s="40">
        <f t="shared" si="5"/>
        <v>0.72583560000000003</v>
      </c>
      <c r="L5" s="91"/>
    </row>
    <row r="6" spans="1:12" x14ac:dyDescent="0.25">
      <c r="C6" s="41">
        <v>44907</v>
      </c>
      <c r="D6" s="42">
        <v>900</v>
      </c>
      <c r="E6" s="42">
        <f t="shared" si="0"/>
        <v>45</v>
      </c>
      <c r="F6" s="42">
        <f t="shared" si="1"/>
        <v>945</v>
      </c>
      <c r="G6" s="43">
        <f t="shared" si="2"/>
        <v>11216.772000000001</v>
      </c>
      <c r="H6" s="44">
        <f t="shared" si="3"/>
        <v>2.2433544000000003</v>
      </c>
      <c r="I6" s="90">
        <f>SUM(H6:H7)</f>
        <v>5.6083860000000003</v>
      </c>
      <c r="J6" s="43">
        <f t="shared" si="4"/>
        <v>1814.5889999999999</v>
      </c>
      <c r="K6" s="44">
        <f t="shared" si="5"/>
        <v>0.36291780000000001</v>
      </c>
      <c r="L6" s="90">
        <f>SUM(K6:K7)</f>
        <v>0.90729449999999989</v>
      </c>
    </row>
    <row r="7" spans="1:12" x14ac:dyDescent="0.25">
      <c r="C7" s="37">
        <v>44908</v>
      </c>
      <c r="D7" s="38">
        <v>1350</v>
      </c>
      <c r="E7" s="38">
        <f t="shared" si="0"/>
        <v>67.5</v>
      </c>
      <c r="F7" s="38">
        <f t="shared" si="1"/>
        <v>1417.5</v>
      </c>
      <c r="G7" s="39">
        <f t="shared" si="2"/>
        <v>16825.157999999999</v>
      </c>
      <c r="H7" s="40">
        <f t="shared" si="3"/>
        <v>3.3650316</v>
      </c>
      <c r="I7" s="91"/>
      <c r="J7" s="39">
        <f t="shared" si="4"/>
        <v>2721.8834999999999</v>
      </c>
      <c r="K7" s="40">
        <f t="shared" si="5"/>
        <v>0.54437669999999994</v>
      </c>
      <c r="L7" s="91"/>
    </row>
    <row r="8" spans="1:12" ht="15.75" thickBot="1" x14ac:dyDescent="0.3">
      <c r="C8" s="25">
        <v>44914</v>
      </c>
      <c r="D8" s="18">
        <v>4357</v>
      </c>
      <c r="E8" s="18">
        <f t="shared" si="0"/>
        <v>217.85000000000002</v>
      </c>
      <c r="F8" s="18">
        <f t="shared" si="1"/>
        <v>4574.8500000000004</v>
      </c>
      <c r="G8" s="31">
        <f t="shared" si="2"/>
        <v>54301.639560000003</v>
      </c>
      <c r="H8" s="20">
        <f t="shared" si="3"/>
        <v>10.860327912000001</v>
      </c>
      <c r="I8" s="20">
        <v>10.860327912000001</v>
      </c>
      <c r="J8" s="31">
        <f t="shared" si="4"/>
        <v>8784.6269700000012</v>
      </c>
      <c r="K8" s="20">
        <f t="shared" si="5"/>
        <v>1.7569253940000003</v>
      </c>
      <c r="L8" s="20">
        <v>1.7569253940000003</v>
      </c>
    </row>
    <row r="9" spans="1:12" x14ac:dyDescent="0.25">
      <c r="C9" s="45">
        <v>44928</v>
      </c>
      <c r="D9" s="46">
        <v>376</v>
      </c>
      <c r="E9" s="46">
        <f t="shared" si="0"/>
        <v>18.8</v>
      </c>
      <c r="F9" s="46">
        <f t="shared" si="1"/>
        <v>394.8</v>
      </c>
      <c r="G9" s="47">
        <f t="shared" si="2"/>
        <v>4686.1180800000002</v>
      </c>
      <c r="H9" s="48">
        <f t="shared" si="3"/>
        <v>0.93722361600000004</v>
      </c>
      <c r="I9" s="48">
        <v>0.93722361600000004</v>
      </c>
      <c r="J9" s="47">
        <f t="shared" si="4"/>
        <v>758.09496000000001</v>
      </c>
      <c r="K9" s="48">
        <f t="shared" si="5"/>
        <v>0.15161899200000001</v>
      </c>
      <c r="L9" s="48">
        <v>0.15161899200000001</v>
      </c>
    </row>
    <row r="10" spans="1:12" x14ac:dyDescent="0.25">
      <c r="C10" s="50">
        <v>44935</v>
      </c>
      <c r="D10" s="51">
        <v>890</v>
      </c>
      <c r="E10" s="51">
        <f t="shared" si="0"/>
        <v>44.5</v>
      </c>
      <c r="F10" s="51">
        <f t="shared" si="1"/>
        <v>934.5</v>
      </c>
      <c r="G10" s="52">
        <f t="shared" si="2"/>
        <v>11092.1412</v>
      </c>
      <c r="H10" s="53">
        <f t="shared" si="3"/>
        <v>2.2184282400000002</v>
      </c>
      <c r="I10" s="53">
        <v>2.2184282400000002</v>
      </c>
      <c r="J10" s="52">
        <f t="shared" si="4"/>
        <v>1794.4268999999999</v>
      </c>
      <c r="K10" s="53">
        <f t="shared" si="5"/>
        <v>0.35888537999999998</v>
      </c>
      <c r="L10" s="53">
        <v>0.35888537999999998</v>
      </c>
    </row>
    <row r="11" spans="1:12" x14ac:dyDescent="0.25">
      <c r="C11" s="50">
        <v>44942</v>
      </c>
      <c r="D11" s="51">
        <v>443</v>
      </c>
      <c r="E11" s="51">
        <f t="shared" si="0"/>
        <v>22.150000000000002</v>
      </c>
      <c r="F11" s="51">
        <f t="shared" si="1"/>
        <v>465.15</v>
      </c>
      <c r="G11" s="52">
        <f t="shared" si="2"/>
        <v>5521.14444</v>
      </c>
      <c r="H11" s="53">
        <f t="shared" si="3"/>
        <v>1.104228888</v>
      </c>
      <c r="I11" s="53">
        <v>1.104228888</v>
      </c>
      <c r="J11" s="52">
        <f t="shared" si="4"/>
        <v>893.18102999999996</v>
      </c>
      <c r="K11" s="53">
        <f t="shared" si="5"/>
        <v>0.17863620599999999</v>
      </c>
      <c r="L11" s="53">
        <v>0.17863620599999999</v>
      </c>
    </row>
    <row r="12" spans="1:12" x14ac:dyDescent="0.25">
      <c r="C12" s="50">
        <v>44949</v>
      </c>
      <c r="D12" s="51">
        <v>1778</v>
      </c>
      <c r="E12" s="51">
        <f t="shared" si="0"/>
        <v>88.9</v>
      </c>
      <c r="F12" s="51">
        <f t="shared" si="1"/>
        <v>1866.9</v>
      </c>
      <c r="G12" s="52">
        <f t="shared" si="2"/>
        <v>22159.356240000001</v>
      </c>
      <c r="H12" s="53">
        <f t="shared" si="3"/>
        <v>4.4318712480000002</v>
      </c>
      <c r="I12" s="53">
        <v>4.4318712480000002</v>
      </c>
      <c r="J12" s="52">
        <f t="shared" si="4"/>
        <v>3584.8213799999999</v>
      </c>
      <c r="K12" s="53">
        <f t="shared" si="5"/>
        <v>0.71696427600000001</v>
      </c>
      <c r="L12" s="53">
        <v>0.71696427600000001</v>
      </c>
    </row>
    <row r="13" spans="1:12" ht="15.75" thickBot="1" x14ac:dyDescent="0.3">
      <c r="C13" s="25">
        <v>44956</v>
      </c>
      <c r="D13" s="18">
        <v>2294</v>
      </c>
      <c r="E13" s="18">
        <f t="shared" si="0"/>
        <v>114.7</v>
      </c>
      <c r="F13" s="18">
        <f t="shared" si="1"/>
        <v>2408.6999999999998</v>
      </c>
      <c r="G13" s="31">
        <f t="shared" si="2"/>
        <v>28590.305519999998</v>
      </c>
      <c r="H13" s="20">
        <f t="shared" si="3"/>
        <v>5.7180611039999993</v>
      </c>
      <c r="I13" s="20">
        <v>5.7180611039999993</v>
      </c>
      <c r="J13" s="31">
        <f t="shared" si="4"/>
        <v>4625.185739999999</v>
      </c>
      <c r="K13" s="20">
        <f t="shared" si="5"/>
        <v>0.92503714799999981</v>
      </c>
      <c r="L13" s="20">
        <v>0.92503714799999981</v>
      </c>
    </row>
    <row r="19" spans="10:10" x14ac:dyDescent="0.25">
      <c r="J19" s="3">
        <v>44881</v>
      </c>
    </row>
  </sheetData>
  <mergeCells count="4">
    <mergeCell ref="I4:I5"/>
    <mergeCell ref="L4:L5"/>
    <mergeCell ref="I6:I7"/>
    <mergeCell ref="L6:L7"/>
  </mergeCells>
  <pageMargins left="0.7" right="0.7" top="0.75" bottom="0.75" header="0.3" footer="0.3"/>
  <pageSetup orientation="landscape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018EEF-E06A-4F02-86D7-C6FD1485E5CD}">
  <sheetPr>
    <tabColor rgb="FFFF0000"/>
  </sheetPr>
  <dimension ref="A1:I21"/>
  <sheetViews>
    <sheetView workbookViewId="0">
      <selection activeCell="C3" sqref="C3:I4"/>
    </sheetView>
  </sheetViews>
  <sheetFormatPr defaultRowHeight="15" x14ac:dyDescent="0.25"/>
  <cols>
    <col min="1" max="2" width="18.5703125" style="1" customWidth="1"/>
    <col min="3" max="3" width="18.5703125" style="2" customWidth="1"/>
    <col min="4" max="6" width="18.5703125" style="1" customWidth="1"/>
    <col min="7" max="7" width="18.5703125" style="3" customWidth="1"/>
    <col min="8" max="9" width="18.5703125" style="5" customWidth="1"/>
  </cols>
  <sheetData>
    <row r="1" spans="1:9" ht="15.75" thickBot="1" x14ac:dyDescent="0.3">
      <c r="G1" s="3" t="s">
        <v>11</v>
      </c>
      <c r="H1" s="28">
        <v>90853</v>
      </c>
      <c r="I1" s="28"/>
    </row>
    <row r="2" spans="1:9" ht="15.75" thickBot="1" x14ac:dyDescent="0.3">
      <c r="A2" s="10" t="s">
        <v>3</v>
      </c>
      <c r="B2" s="6" t="s">
        <v>0</v>
      </c>
      <c r="C2" s="13" t="s">
        <v>4</v>
      </c>
      <c r="D2" s="10" t="s">
        <v>7</v>
      </c>
      <c r="E2" s="10" t="s">
        <v>1</v>
      </c>
      <c r="F2" s="10" t="s">
        <v>5</v>
      </c>
      <c r="G2" s="12" t="s">
        <v>2</v>
      </c>
      <c r="H2" s="8" t="s">
        <v>6</v>
      </c>
      <c r="I2" s="8"/>
    </row>
    <row r="3" spans="1:9" ht="15.75" thickBot="1" x14ac:dyDescent="0.3">
      <c r="A3" s="9">
        <v>90853</v>
      </c>
      <c r="B3" s="6">
        <f>SUM(4.40246+2.7006+1.7946)</f>
        <v>8.8976599999999983</v>
      </c>
      <c r="C3" s="21">
        <v>44900</v>
      </c>
      <c r="D3" s="11">
        <v>1008</v>
      </c>
      <c r="E3" s="11">
        <f t="shared" ref="E3:E12" si="0">(D3*0.05)</f>
        <v>50.400000000000006</v>
      </c>
      <c r="F3" s="11">
        <f t="shared" ref="F3:F12" si="1">SUM(D3:E3)</f>
        <v>1058.4000000000001</v>
      </c>
      <c r="G3" s="22">
        <f t="shared" ref="G3:G12" si="2">(F3*$B$3)</f>
        <v>9417.2833439999995</v>
      </c>
      <c r="H3" s="23">
        <f t="shared" ref="H3:H12" si="3">(G3/5000)</f>
        <v>1.8834566687999998</v>
      </c>
      <c r="I3" s="92">
        <f>SUM(H3:H4)</f>
        <v>5.6503700063999993</v>
      </c>
    </row>
    <row r="4" spans="1:9" x14ac:dyDescent="0.25">
      <c r="C4" s="37">
        <v>44902</v>
      </c>
      <c r="D4" s="38">
        <v>2016</v>
      </c>
      <c r="E4" s="38">
        <f t="shared" si="0"/>
        <v>100.80000000000001</v>
      </c>
      <c r="F4" s="38">
        <f t="shared" si="1"/>
        <v>2116.8000000000002</v>
      </c>
      <c r="G4" s="54">
        <f t="shared" si="2"/>
        <v>18834.566687999999</v>
      </c>
      <c r="H4" s="40">
        <f t="shared" si="3"/>
        <v>3.7669133375999997</v>
      </c>
      <c r="I4" s="91"/>
    </row>
    <row r="5" spans="1:9" x14ac:dyDescent="0.25">
      <c r="C5" s="41">
        <v>44907</v>
      </c>
      <c r="D5" s="42">
        <v>1008</v>
      </c>
      <c r="E5" s="42">
        <f t="shared" si="0"/>
        <v>50.400000000000006</v>
      </c>
      <c r="F5" s="42">
        <f t="shared" si="1"/>
        <v>1058.4000000000001</v>
      </c>
      <c r="G5" s="55">
        <f t="shared" si="2"/>
        <v>9417.2833439999995</v>
      </c>
      <c r="H5" s="44">
        <f t="shared" si="3"/>
        <v>1.8834566687999998</v>
      </c>
      <c r="I5" s="90">
        <f>SUM(H5:H6)</f>
        <v>4.574109052799999</v>
      </c>
    </row>
    <row r="6" spans="1:9" x14ac:dyDescent="0.25">
      <c r="C6" s="37">
        <v>44908</v>
      </c>
      <c r="D6" s="38">
        <v>1440</v>
      </c>
      <c r="E6" s="38">
        <f t="shared" si="0"/>
        <v>72</v>
      </c>
      <c r="F6" s="38">
        <f t="shared" si="1"/>
        <v>1512</v>
      </c>
      <c r="G6" s="54">
        <f t="shared" si="2"/>
        <v>13453.261919999997</v>
      </c>
      <c r="H6" s="40">
        <f t="shared" si="3"/>
        <v>2.6906523839999994</v>
      </c>
      <c r="I6" s="91"/>
    </row>
    <row r="7" spans="1:9" ht="15.75" thickBot="1" x14ac:dyDescent="0.3">
      <c r="C7" s="25">
        <v>44914</v>
      </c>
      <c r="D7" s="18">
        <v>11232</v>
      </c>
      <c r="E7" s="18">
        <f t="shared" si="0"/>
        <v>561.6</v>
      </c>
      <c r="F7" s="18">
        <f t="shared" si="1"/>
        <v>11793.6</v>
      </c>
      <c r="G7" s="19">
        <f t="shared" si="2"/>
        <v>104935.44297599998</v>
      </c>
      <c r="H7" s="20">
        <f t="shared" si="3"/>
        <v>20.987088595199996</v>
      </c>
      <c r="I7" s="20">
        <v>20.987088595199996</v>
      </c>
    </row>
    <row r="8" spans="1:9" x14ac:dyDescent="0.25">
      <c r="C8" s="45">
        <v>44928</v>
      </c>
      <c r="D8" s="46">
        <v>1440</v>
      </c>
      <c r="E8" s="46">
        <f t="shared" si="0"/>
        <v>72</v>
      </c>
      <c r="F8" s="46">
        <f t="shared" si="1"/>
        <v>1512</v>
      </c>
      <c r="G8" s="56">
        <f t="shared" si="2"/>
        <v>13453.261919999997</v>
      </c>
      <c r="H8" s="48">
        <f t="shared" si="3"/>
        <v>2.6906523839999994</v>
      </c>
      <c r="I8" s="48">
        <v>2.6906523839999994</v>
      </c>
    </row>
    <row r="9" spans="1:9" x14ac:dyDescent="0.25">
      <c r="C9" s="37">
        <v>44935</v>
      </c>
      <c r="D9" s="38">
        <v>2736</v>
      </c>
      <c r="E9" s="38">
        <f t="shared" si="0"/>
        <v>136.80000000000001</v>
      </c>
      <c r="F9" s="38">
        <f t="shared" si="1"/>
        <v>2872.8</v>
      </c>
      <c r="G9" s="54">
        <f t="shared" si="2"/>
        <v>25561.197647999998</v>
      </c>
      <c r="H9" s="40">
        <f t="shared" si="3"/>
        <v>5.1122395295999992</v>
      </c>
      <c r="I9" s="40">
        <v>5.1122395295999992</v>
      </c>
    </row>
    <row r="10" spans="1:9" x14ac:dyDescent="0.25">
      <c r="C10" s="37">
        <v>44942</v>
      </c>
      <c r="D10" s="38">
        <v>1440</v>
      </c>
      <c r="E10" s="38">
        <f t="shared" si="0"/>
        <v>72</v>
      </c>
      <c r="F10" s="38">
        <f t="shared" si="1"/>
        <v>1512</v>
      </c>
      <c r="G10" s="54">
        <f t="shared" si="2"/>
        <v>13453.261919999997</v>
      </c>
      <c r="H10" s="40">
        <f t="shared" si="3"/>
        <v>2.6906523839999994</v>
      </c>
      <c r="I10" s="40">
        <v>2.6906523839999994</v>
      </c>
    </row>
    <row r="11" spans="1:9" x14ac:dyDescent="0.25">
      <c r="C11" s="37">
        <v>44949</v>
      </c>
      <c r="D11" s="38">
        <v>1728</v>
      </c>
      <c r="E11" s="38">
        <f t="shared" si="0"/>
        <v>86.4</v>
      </c>
      <c r="F11" s="38">
        <f t="shared" si="1"/>
        <v>1814.4</v>
      </c>
      <c r="G11" s="54">
        <f t="shared" si="2"/>
        <v>16143.914303999998</v>
      </c>
      <c r="H11" s="40">
        <f t="shared" si="3"/>
        <v>3.2287828607999995</v>
      </c>
      <c r="I11" s="40">
        <v>3.2287828607999995</v>
      </c>
    </row>
    <row r="12" spans="1:9" ht="15.75" thickBot="1" x14ac:dyDescent="0.3">
      <c r="C12" s="25">
        <v>44956</v>
      </c>
      <c r="D12" s="18">
        <v>2448</v>
      </c>
      <c r="E12" s="18">
        <f t="shared" si="0"/>
        <v>122.4</v>
      </c>
      <c r="F12" s="18">
        <f t="shared" si="1"/>
        <v>2570.4</v>
      </c>
      <c r="G12" s="19">
        <f t="shared" si="2"/>
        <v>22870.545263999997</v>
      </c>
      <c r="H12" s="20">
        <f t="shared" si="3"/>
        <v>4.574109052799999</v>
      </c>
      <c r="I12" s="20">
        <v>4.574109052799999</v>
      </c>
    </row>
    <row r="21" spans="2:2" x14ac:dyDescent="0.25">
      <c r="B21" s="2">
        <v>44866</v>
      </c>
    </row>
  </sheetData>
  <mergeCells count="2">
    <mergeCell ref="I5:I6"/>
    <mergeCell ref="I3:I4"/>
  </mergeCells>
  <pageMargins left="0.7" right="0.7" top="0.75" bottom="0.75" header="0.3" footer="0.3"/>
  <pageSetup orientation="landscape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F0A4C4-FEC1-40A7-9FCC-119834E83B2A}">
  <sheetPr>
    <tabColor rgb="FFFF0000"/>
  </sheetPr>
  <dimension ref="A1:I18"/>
  <sheetViews>
    <sheetView workbookViewId="0">
      <selection activeCell="C3" sqref="C3:I3"/>
    </sheetView>
  </sheetViews>
  <sheetFormatPr defaultRowHeight="15" x14ac:dyDescent="0.25"/>
  <cols>
    <col min="1" max="2" width="18.5703125" style="1" customWidth="1"/>
    <col min="3" max="3" width="18.5703125" style="2" customWidth="1"/>
    <col min="4" max="6" width="18.5703125" style="1" customWidth="1"/>
    <col min="7" max="7" width="18.5703125" style="3" customWidth="1"/>
    <col min="8" max="9" width="18.5703125" style="5" customWidth="1"/>
  </cols>
  <sheetData>
    <row r="1" spans="1:9" ht="15.75" thickBot="1" x14ac:dyDescent="0.3">
      <c r="G1" s="14"/>
      <c r="H1" s="30">
        <f>A3</f>
        <v>90853</v>
      </c>
      <c r="I1" s="30"/>
    </row>
    <row r="2" spans="1:9" ht="15.75" thickBot="1" x14ac:dyDescent="0.3">
      <c r="A2" s="10" t="s">
        <v>3</v>
      </c>
      <c r="B2" s="10" t="s">
        <v>0</v>
      </c>
      <c r="C2" s="13" t="s">
        <v>4</v>
      </c>
      <c r="D2" s="10" t="s">
        <v>7</v>
      </c>
      <c r="E2" s="10" t="s">
        <v>1</v>
      </c>
      <c r="F2" s="6" t="s">
        <v>5</v>
      </c>
      <c r="G2" s="12" t="s">
        <v>2</v>
      </c>
      <c r="H2" s="8" t="s">
        <v>6</v>
      </c>
      <c r="I2" s="8"/>
    </row>
    <row r="3" spans="1:9" ht="15.75" thickBot="1" x14ac:dyDescent="0.3">
      <c r="A3" s="9">
        <v>90853</v>
      </c>
      <c r="B3" s="10">
        <f>SUM(1.1287+0.0324)</f>
        <v>1.1611</v>
      </c>
      <c r="C3" s="21">
        <v>44900</v>
      </c>
      <c r="D3" s="11">
        <v>2106</v>
      </c>
      <c r="E3" s="11">
        <f t="shared" ref="E3:E12" si="0">(D3*0.05)</f>
        <v>105.30000000000001</v>
      </c>
      <c r="F3" s="11">
        <f t="shared" ref="F3:F12" si="1">SUM(D3:E3)</f>
        <v>2211.3000000000002</v>
      </c>
      <c r="G3" s="27">
        <f t="shared" ref="G3:G12" si="2">(F3*$B$3)</f>
        <v>2567.5404300000005</v>
      </c>
      <c r="H3" s="23">
        <f t="shared" ref="H3:H12" si="3">(G3/5000)</f>
        <v>0.51350808600000009</v>
      </c>
      <c r="I3" s="92">
        <f>SUM(H3:H4)</f>
        <v>1.5405242580000003</v>
      </c>
    </row>
    <row r="4" spans="1:9" x14ac:dyDescent="0.25">
      <c r="C4" s="37">
        <v>44902</v>
      </c>
      <c r="D4" s="38">
        <v>4212</v>
      </c>
      <c r="E4" s="38">
        <f t="shared" si="0"/>
        <v>210.60000000000002</v>
      </c>
      <c r="F4" s="38">
        <f t="shared" si="1"/>
        <v>4422.6000000000004</v>
      </c>
      <c r="G4" s="39">
        <f t="shared" si="2"/>
        <v>5135.0808600000009</v>
      </c>
      <c r="H4" s="40">
        <f t="shared" si="3"/>
        <v>1.0270161720000002</v>
      </c>
      <c r="I4" s="91"/>
    </row>
    <row r="5" spans="1:9" x14ac:dyDescent="0.25">
      <c r="C5" s="24">
        <v>44907</v>
      </c>
      <c r="D5" s="16">
        <v>2106</v>
      </c>
      <c r="E5" s="16">
        <f t="shared" si="0"/>
        <v>105.30000000000001</v>
      </c>
      <c r="F5" s="16">
        <f t="shared" si="1"/>
        <v>2211.3000000000002</v>
      </c>
      <c r="G5" s="26">
        <f t="shared" si="2"/>
        <v>2567.5404300000005</v>
      </c>
      <c r="H5" s="17">
        <f t="shared" si="3"/>
        <v>0.51350808600000009</v>
      </c>
      <c r="I5" s="90">
        <f>SUM(H5:H6)</f>
        <v>1.264019904</v>
      </c>
    </row>
    <row r="6" spans="1:9" x14ac:dyDescent="0.25">
      <c r="C6" s="37">
        <v>44908</v>
      </c>
      <c r="D6" s="38">
        <v>3078</v>
      </c>
      <c r="E6" s="38">
        <f t="shared" si="0"/>
        <v>153.9</v>
      </c>
      <c r="F6" s="38">
        <f t="shared" si="1"/>
        <v>3231.9</v>
      </c>
      <c r="G6" s="39">
        <f t="shared" si="2"/>
        <v>3752.5590900000002</v>
      </c>
      <c r="H6" s="40">
        <f t="shared" si="3"/>
        <v>0.750511818</v>
      </c>
      <c r="I6" s="91"/>
    </row>
    <row r="7" spans="1:9" ht="15.75" thickBot="1" x14ac:dyDescent="0.3">
      <c r="C7" s="25">
        <v>44914</v>
      </c>
      <c r="D7" s="18">
        <v>7290</v>
      </c>
      <c r="E7" s="18">
        <f t="shared" si="0"/>
        <v>364.5</v>
      </c>
      <c r="F7" s="18">
        <f t="shared" si="1"/>
        <v>7654.5</v>
      </c>
      <c r="G7" s="31">
        <f t="shared" si="2"/>
        <v>8887.6399500000007</v>
      </c>
      <c r="H7" s="20">
        <f t="shared" si="3"/>
        <v>1.7775279900000001</v>
      </c>
      <c r="I7" s="20">
        <v>1.7775279900000001</v>
      </c>
    </row>
    <row r="8" spans="1:9" x14ac:dyDescent="0.25">
      <c r="C8" s="45">
        <v>44928</v>
      </c>
      <c r="D8" s="46">
        <v>1134</v>
      </c>
      <c r="E8" s="46">
        <f t="shared" si="0"/>
        <v>56.7</v>
      </c>
      <c r="F8" s="46">
        <f t="shared" si="1"/>
        <v>1190.7</v>
      </c>
      <c r="G8" s="47">
        <f t="shared" si="2"/>
        <v>1382.5217700000001</v>
      </c>
      <c r="H8" s="48">
        <f t="shared" si="3"/>
        <v>0.27650435400000001</v>
      </c>
      <c r="I8" s="48">
        <v>0.27650435400000001</v>
      </c>
    </row>
    <row r="9" spans="1:9" x14ac:dyDescent="0.25">
      <c r="C9" s="37">
        <v>44935</v>
      </c>
      <c r="D9" s="38">
        <v>3240</v>
      </c>
      <c r="E9" s="38">
        <f t="shared" si="0"/>
        <v>162</v>
      </c>
      <c r="F9" s="38">
        <f t="shared" si="1"/>
        <v>3402</v>
      </c>
      <c r="G9" s="39">
        <f t="shared" si="2"/>
        <v>3950.0621999999998</v>
      </c>
      <c r="H9" s="40">
        <f t="shared" si="3"/>
        <v>0.79001243999999993</v>
      </c>
      <c r="I9" s="40">
        <v>0.79001243999999993</v>
      </c>
    </row>
    <row r="10" spans="1:9" x14ac:dyDescent="0.25">
      <c r="C10" s="37">
        <v>44942</v>
      </c>
      <c r="D10" s="38">
        <v>1134</v>
      </c>
      <c r="E10" s="38">
        <f t="shared" si="0"/>
        <v>56.7</v>
      </c>
      <c r="F10" s="38">
        <f t="shared" si="1"/>
        <v>1190.7</v>
      </c>
      <c r="G10" s="39">
        <f t="shared" si="2"/>
        <v>1382.5217700000001</v>
      </c>
      <c r="H10" s="40">
        <f t="shared" si="3"/>
        <v>0.27650435400000001</v>
      </c>
      <c r="I10" s="40">
        <v>0.27650435400000001</v>
      </c>
    </row>
    <row r="11" spans="1:9" x14ac:dyDescent="0.25">
      <c r="C11" s="37">
        <v>44949</v>
      </c>
      <c r="D11" s="38">
        <v>1782</v>
      </c>
      <c r="E11" s="38">
        <f t="shared" si="0"/>
        <v>89.100000000000009</v>
      </c>
      <c r="F11" s="38">
        <f t="shared" si="1"/>
        <v>1871.1</v>
      </c>
      <c r="G11" s="39">
        <f t="shared" si="2"/>
        <v>2172.5342099999998</v>
      </c>
      <c r="H11" s="40">
        <f t="shared" si="3"/>
        <v>0.43450684199999995</v>
      </c>
      <c r="I11" s="40">
        <v>0.43450684199999995</v>
      </c>
    </row>
    <row r="12" spans="1:9" ht="15.75" thickBot="1" x14ac:dyDescent="0.3">
      <c r="C12" s="25">
        <v>44956</v>
      </c>
      <c r="D12" s="18">
        <v>2268</v>
      </c>
      <c r="E12" s="18">
        <f t="shared" si="0"/>
        <v>113.4</v>
      </c>
      <c r="F12" s="18">
        <f t="shared" si="1"/>
        <v>2381.4</v>
      </c>
      <c r="G12" s="31">
        <f t="shared" si="2"/>
        <v>2765.0435400000001</v>
      </c>
      <c r="H12" s="20">
        <f t="shared" si="3"/>
        <v>0.55300870800000002</v>
      </c>
      <c r="I12" s="20">
        <v>0.55300870800000002</v>
      </c>
    </row>
    <row r="18" spans="2:2" x14ac:dyDescent="0.25">
      <c r="B18" s="57"/>
    </row>
  </sheetData>
  <mergeCells count="2">
    <mergeCell ref="I5:I6"/>
    <mergeCell ref="I3:I4"/>
  </mergeCells>
  <pageMargins left="0.7" right="0.7" top="0.75" bottom="0.75" header="0.3" footer="0.3"/>
  <pageSetup orientation="landscape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6EDFCD-4AE0-4201-B212-95AA020A5857}">
  <sheetPr>
    <tabColor rgb="FFFFC000"/>
  </sheetPr>
  <dimension ref="A1:I12"/>
  <sheetViews>
    <sheetView topLeftCell="E1" workbookViewId="0">
      <selection activeCell="C3" sqref="C3:I3"/>
    </sheetView>
  </sheetViews>
  <sheetFormatPr defaultRowHeight="15" x14ac:dyDescent="0.25"/>
  <cols>
    <col min="1" max="2" width="18.5703125" style="1" customWidth="1"/>
    <col min="3" max="3" width="18.5703125" style="2" customWidth="1"/>
    <col min="4" max="6" width="18.5703125" style="1" customWidth="1"/>
    <col min="7" max="7" width="18.5703125" style="3" customWidth="1"/>
    <col min="8" max="9" width="18.5703125" style="5" customWidth="1"/>
  </cols>
  <sheetData>
    <row r="1" spans="1:9" ht="15.75" thickBot="1" x14ac:dyDescent="0.3">
      <c r="G1" s="14"/>
      <c r="H1" s="30">
        <f>A3</f>
        <v>90875</v>
      </c>
      <c r="I1" s="30"/>
    </row>
    <row r="2" spans="1:9" ht="15.75" thickBot="1" x14ac:dyDescent="0.3">
      <c r="A2" s="10" t="s">
        <v>3</v>
      </c>
      <c r="B2" s="10" t="s">
        <v>0</v>
      </c>
      <c r="C2" s="13" t="s">
        <v>4</v>
      </c>
      <c r="D2" s="10" t="s">
        <v>7</v>
      </c>
      <c r="E2" s="10" t="s">
        <v>1</v>
      </c>
      <c r="F2" s="6" t="s">
        <v>5</v>
      </c>
      <c r="G2" s="12" t="s">
        <v>2</v>
      </c>
      <c r="H2" s="8" t="s">
        <v>6</v>
      </c>
      <c r="I2" s="8"/>
    </row>
    <row r="3" spans="1:9" ht="15.75" thickBot="1" x14ac:dyDescent="0.3">
      <c r="A3" s="9">
        <v>90875</v>
      </c>
      <c r="B3" s="10">
        <v>1.3391999999999999</v>
      </c>
      <c r="C3" s="45">
        <v>44896</v>
      </c>
      <c r="D3" s="46">
        <v>7350</v>
      </c>
      <c r="E3" s="46">
        <f t="shared" ref="E3:E10" si="0">(D3*0.05)</f>
        <v>367.5</v>
      </c>
      <c r="F3" s="46">
        <f t="shared" ref="F3:F10" si="1">SUM(D3:E3)</f>
        <v>7717.5</v>
      </c>
      <c r="G3" s="47">
        <f t="shared" ref="G3:G10" si="2">(F3*$B$3)</f>
        <v>10335.276</v>
      </c>
      <c r="H3" s="48">
        <f t="shared" ref="H3:H10" si="3">(G3/5000)</f>
        <v>2.0670552</v>
      </c>
      <c r="I3" s="48">
        <v>2.0670552</v>
      </c>
    </row>
    <row r="4" spans="1:9" x14ac:dyDescent="0.25">
      <c r="C4" s="37">
        <v>44903</v>
      </c>
      <c r="D4" s="38">
        <v>7350</v>
      </c>
      <c r="E4" s="38">
        <f t="shared" si="0"/>
        <v>367.5</v>
      </c>
      <c r="F4" s="38">
        <f t="shared" si="1"/>
        <v>7717.5</v>
      </c>
      <c r="G4" s="39">
        <f t="shared" si="2"/>
        <v>10335.276</v>
      </c>
      <c r="H4" s="40">
        <f t="shared" si="3"/>
        <v>2.0670552</v>
      </c>
      <c r="I4" s="40">
        <v>2.0670552</v>
      </c>
    </row>
    <row r="5" spans="1:9" ht="15.75" thickBot="1" x14ac:dyDescent="0.3">
      <c r="C5" s="25">
        <v>44910</v>
      </c>
      <c r="D5" s="18">
        <v>8400</v>
      </c>
      <c r="E5" s="18">
        <f t="shared" si="0"/>
        <v>420</v>
      </c>
      <c r="F5" s="18">
        <f t="shared" si="1"/>
        <v>8820</v>
      </c>
      <c r="G5" s="31">
        <f t="shared" si="2"/>
        <v>11811.743999999999</v>
      </c>
      <c r="H5" s="20">
        <f t="shared" si="3"/>
        <v>2.3623487999999999</v>
      </c>
      <c r="I5" s="20">
        <v>2.3623487999999999</v>
      </c>
    </row>
    <row r="6" spans="1:9" x14ac:dyDescent="0.25">
      <c r="C6" s="45">
        <v>44931</v>
      </c>
      <c r="D6" s="46">
        <v>8400</v>
      </c>
      <c r="E6" s="46">
        <f t="shared" si="0"/>
        <v>420</v>
      </c>
      <c r="F6" s="46">
        <f t="shared" si="1"/>
        <v>8820</v>
      </c>
      <c r="G6" s="47">
        <f t="shared" si="2"/>
        <v>11811.743999999999</v>
      </c>
      <c r="H6" s="48">
        <f t="shared" si="3"/>
        <v>2.3623487999999999</v>
      </c>
      <c r="I6" s="48">
        <v>2.3623487999999999</v>
      </c>
    </row>
    <row r="7" spans="1:9" x14ac:dyDescent="0.25">
      <c r="C7" s="37">
        <v>44938</v>
      </c>
      <c r="D7" s="38">
        <v>8400</v>
      </c>
      <c r="E7" s="38">
        <f t="shared" si="0"/>
        <v>420</v>
      </c>
      <c r="F7" s="38">
        <f t="shared" si="1"/>
        <v>8820</v>
      </c>
      <c r="G7" s="39">
        <f t="shared" si="2"/>
        <v>11811.743999999999</v>
      </c>
      <c r="H7" s="40">
        <f t="shared" si="3"/>
        <v>2.3623487999999999</v>
      </c>
      <c r="I7" s="40">
        <v>2.3623487999999999</v>
      </c>
    </row>
    <row r="8" spans="1:9" x14ac:dyDescent="0.25">
      <c r="C8" s="37">
        <v>44945</v>
      </c>
      <c r="D8" s="38">
        <v>12600</v>
      </c>
      <c r="E8" s="38">
        <f t="shared" si="0"/>
        <v>630</v>
      </c>
      <c r="F8" s="38">
        <f t="shared" si="1"/>
        <v>13230</v>
      </c>
      <c r="G8" s="39">
        <f t="shared" si="2"/>
        <v>17717.615999999998</v>
      </c>
      <c r="H8" s="40">
        <f t="shared" si="3"/>
        <v>3.5435231999999997</v>
      </c>
      <c r="I8" s="40">
        <v>3.5435231999999997</v>
      </c>
    </row>
    <row r="9" spans="1:9" ht="15.75" thickBot="1" x14ac:dyDescent="0.3">
      <c r="C9" s="25">
        <v>44952</v>
      </c>
      <c r="D9" s="18">
        <v>9450</v>
      </c>
      <c r="E9" s="18">
        <f t="shared" si="0"/>
        <v>472.5</v>
      </c>
      <c r="F9" s="18">
        <f t="shared" si="1"/>
        <v>9922.5</v>
      </c>
      <c r="G9" s="31">
        <f t="shared" si="2"/>
        <v>13288.212</v>
      </c>
      <c r="H9" s="20">
        <f t="shared" si="3"/>
        <v>2.6576423999999998</v>
      </c>
      <c r="I9" s="20">
        <v>2.6576423999999998</v>
      </c>
    </row>
    <row r="10" spans="1:9" x14ac:dyDescent="0.25">
      <c r="C10" s="21">
        <v>44959</v>
      </c>
      <c r="D10" s="1">
        <v>13650</v>
      </c>
      <c r="E10" s="1">
        <f t="shared" si="0"/>
        <v>682.5</v>
      </c>
      <c r="F10" s="1">
        <f t="shared" si="1"/>
        <v>14332.5</v>
      </c>
      <c r="G10" s="26">
        <f t="shared" si="2"/>
        <v>19194.083999999999</v>
      </c>
      <c r="H10" s="17">
        <f t="shared" si="3"/>
        <v>3.8388167999999996</v>
      </c>
      <c r="I10" s="17">
        <v>3.8388167999999996</v>
      </c>
    </row>
    <row r="11" spans="1:9" x14ac:dyDescent="0.25">
      <c r="E11"/>
      <c r="F11"/>
      <c r="G11"/>
      <c r="H11"/>
      <c r="I11"/>
    </row>
    <row r="12" spans="1:9" x14ac:dyDescent="0.25">
      <c r="E12"/>
      <c r="F12"/>
      <c r="G12"/>
      <c r="H12"/>
      <c r="I12"/>
    </row>
  </sheetData>
  <pageMargins left="0.7" right="0.7" top="0.75" bottom="0.75" header="0.3" footer="0.3"/>
  <pageSetup orientation="landscape" r:id="rId1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8AEE2D-48E8-431B-AEE5-1145654584F1}">
  <sheetPr>
    <tabColor rgb="FFFFC000"/>
  </sheetPr>
  <dimension ref="A1:I12"/>
  <sheetViews>
    <sheetView topLeftCell="E1" workbookViewId="0">
      <selection activeCell="I1" sqref="I1"/>
    </sheetView>
  </sheetViews>
  <sheetFormatPr defaultRowHeight="15" x14ac:dyDescent="0.25"/>
  <cols>
    <col min="1" max="2" width="18.5703125" style="1" customWidth="1"/>
    <col min="3" max="3" width="18.5703125" style="2" customWidth="1"/>
    <col min="4" max="6" width="18.5703125" style="1" customWidth="1"/>
    <col min="7" max="7" width="18.5703125" style="3" customWidth="1"/>
    <col min="8" max="9" width="18.5703125" style="5" customWidth="1"/>
  </cols>
  <sheetData>
    <row r="1" spans="1:9" ht="15.75" thickBot="1" x14ac:dyDescent="0.3">
      <c r="G1" s="14"/>
      <c r="H1" s="30">
        <f>A3</f>
        <v>90875</v>
      </c>
      <c r="I1" s="30">
        <v>90875</v>
      </c>
    </row>
    <row r="2" spans="1:9" ht="15.75" thickBot="1" x14ac:dyDescent="0.3">
      <c r="A2" s="10" t="s">
        <v>3</v>
      </c>
      <c r="B2" s="10" t="s">
        <v>0</v>
      </c>
      <c r="C2" s="13" t="s">
        <v>4</v>
      </c>
      <c r="D2" s="10" t="s">
        <v>7</v>
      </c>
      <c r="E2" s="10" t="s">
        <v>1</v>
      </c>
      <c r="F2" s="6" t="s">
        <v>5</v>
      </c>
      <c r="G2" s="12" t="s">
        <v>2</v>
      </c>
      <c r="H2" s="8" t="s">
        <v>6</v>
      </c>
      <c r="I2" s="8"/>
    </row>
    <row r="3" spans="1:9" ht="15.75" thickBot="1" x14ac:dyDescent="0.3">
      <c r="A3" s="9">
        <v>90875</v>
      </c>
      <c r="B3" s="10">
        <v>1.3149</v>
      </c>
      <c r="C3" s="45">
        <v>44896</v>
      </c>
      <c r="D3" s="46">
        <v>5250</v>
      </c>
      <c r="E3" s="46">
        <f t="shared" ref="E3:E10" si="0">(D3*0.05)</f>
        <v>262.5</v>
      </c>
      <c r="F3" s="46">
        <f t="shared" ref="F3:F10" si="1">SUM(D3:E3)</f>
        <v>5512.5</v>
      </c>
      <c r="G3" s="47">
        <f t="shared" ref="G3:G10" si="2">(F3*$B$3)</f>
        <v>7248.3862499999996</v>
      </c>
      <c r="H3" s="48">
        <f t="shared" ref="H3:H10" si="3">(G3/5000)</f>
        <v>1.4496772499999999</v>
      </c>
      <c r="I3" s="48">
        <v>1.4496772499999999</v>
      </c>
    </row>
    <row r="4" spans="1:9" x14ac:dyDescent="0.25">
      <c r="C4" s="37">
        <v>44903</v>
      </c>
      <c r="D4" s="38">
        <v>8400</v>
      </c>
      <c r="E4" s="38">
        <f t="shared" si="0"/>
        <v>420</v>
      </c>
      <c r="F4" s="38">
        <f t="shared" si="1"/>
        <v>8820</v>
      </c>
      <c r="G4" s="39">
        <f t="shared" si="2"/>
        <v>11597.418</v>
      </c>
      <c r="H4" s="40">
        <f t="shared" si="3"/>
        <v>2.3194835999999999</v>
      </c>
      <c r="I4" s="40">
        <v>2.3194835999999999</v>
      </c>
    </row>
    <row r="5" spans="1:9" ht="15.75" thickBot="1" x14ac:dyDescent="0.3">
      <c r="C5" s="25">
        <v>44910</v>
      </c>
      <c r="D5" s="18">
        <v>8400</v>
      </c>
      <c r="E5" s="18">
        <f t="shared" si="0"/>
        <v>420</v>
      </c>
      <c r="F5" s="18">
        <f t="shared" si="1"/>
        <v>8820</v>
      </c>
      <c r="G5" s="31">
        <f t="shared" si="2"/>
        <v>11597.418</v>
      </c>
      <c r="H5" s="20">
        <f t="shared" si="3"/>
        <v>2.3194835999999999</v>
      </c>
      <c r="I5" s="20">
        <v>2.3194835999999999</v>
      </c>
    </row>
    <row r="6" spans="1:9" x14ac:dyDescent="0.25">
      <c r="C6" s="45">
        <v>44931</v>
      </c>
      <c r="D6" s="46">
        <v>8400</v>
      </c>
      <c r="E6" s="46">
        <f t="shared" si="0"/>
        <v>420</v>
      </c>
      <c r="F6" s="46">
        <f t="shared" si="1"/>
        <v>8820</v>
      </c>
      <c r="G6" s="47">
        <f t="shared" si="2"/>
        <v>11597.418</v>
      </c>
      <c r="H6" s="48">
        <f t="shared" si="3"/>
        <v>2.3194835999999999</v>
      </c>
      <c r="I6" s="48">
        <v>2.3194835999999999</v>
      </c>
    </row>
    <row r="7" spans="1:9" x14ac:dyDescent="0.25">
      <c r="C7" s="37">
        <v>44938</v>
      </c>
      <c r="D7" s="38">
        <v>8400</v>
      </c>
      <c r="E7" s="38">
        <f t="shared" si="0"/>
        <v>420</v>
      </c>
      <c r="F7" s="38">
        <f t="shared" si="1"/>
        <v>8820</v>
      </c>
      <c r="G7" s="39">
        <f t="shared" si="2"/>
        <v>11597.418</v>
      </c>
      <c r="H7" s="40">
        <f t="shared" si="3"/>
        <v>2.3194835999999999</v>
      </c>
      <c r="I7" s="40">
        <v>2.3194835999999999</v>
      </c>
    </row>
    <row r="8" spans="1:9" x14ac:dyDescent="0.25">
      <c r="C8" s="37">
        <v>44945</v>
      </c>
      <c r="D8" s="38">
        <v>12600</v>
      </c>
      <c r="E8" s="38">
        <f t="shared" si="0"/>
        <v>630</v>
      </c>
      <c r="F8" s="38">
        <f t="shared" si="1"/>
        <v>13230</v>
      </c>
      <c r="G8" s="39">
        <f t="shared" si="2"/>
        <v>17396.127</v>
      </c>
      <c r="H8" s="40">
        <f t="shared" si="3"/>
        <v>3.4792254000000002</v>
      </c>
      <c r="I8" s="40">
        <v>3.4792254000000002</v>
      </c>
    </row>
    <row r="9" spans="1:9" ht="15.75" thickBot="1" x14ac:dyDescent="0.3">
      <c r="C9" s="25">
        <v>44952</v>
      </c>
      <c r="D9" s="18">
        <v>9450</v>
      </c>
      <c r="E9" s="18">
        <f t="shared" si="0"/>
        <v>472.5</v>
      </c>
      <c r="F9" s="18">
        <f t="shared" si="1"/>
        <v>9922.5</v>
      </c>
      <c r="G9" s="31">
        <f t="shared" si="2"/>
        <v>13047.09525</v>
      </c>
      <c r="H9" s="20">
        <f t="shared" si="3"/>
        <v>2.6094190500000001</v>
      </c>
      <c r="I9" s="20">
        <v>2.6094190500000001</v>
      </c>
    </row>
    <row r="10" spans="1:9" x14ac:dyDescent="0.25">
      <c r="C10" s="21">
        <v>44959</v>
      </c>
      <c r="D10" s="1">
        <v>13650</v>
      </c>
      <c r="E10" s="1">
        <f t="shared" si="0"/>
        <v>682.5</v>
      </c>
      <c r="F10" s="1">
        <f t="shared" si="1"/>
        <v>14332.5</v>
      </c>
      <c r="G10" s="26">
        <f t="shared" si="2"/>
        <v>18845.804250000001</v>
      </c>
      <c r="H10" s="17">
        <f t="shared" si="3"/>
        <v>3.76916085</v>
      </c>
      <c r="I10" s="17">
        <v>3.76916085</v>
      </c>
    </row>
    <row r="11" spans="1:9" x14ac:dyDescent="0.25">
      <c r="C11"/>
      <c r="D11"/>
      <c r="E11"/>
      <c r="F11"/>
      <c r="G11"/>
      <c r="H11"/>
      <c r="I11"/>
    </row>
    <row r="12" spans="1:9" x14ac:dyDescent="0.25">
      <c r="C12"/>
      <c r="D12"/>
      <c r="E12"/>
      <c r="F12"/>
      <c r="G12"/>
      <c r="H12"/>
      <c r="I12"/>
    </row>
  </sheetData>
  <pageMargins left="0.7" right="0.7" top="0.75" bottom="0.75" header="0.3" footer="0.3"/>
  <pageSetup orientation="landscape" r:id="rId1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ED7263-4424-46B2-A61E-265C723DC15E}">
  <sheetPr>
    <tabColor rgb="FF92D050"/>
  </sheetPr>
  <dimension ref="A1:I13"/>
  <sheetViews>
    <sheetView workbookViewId="0">
      <selection activeCell="I3" sqref="I3"/>
    </sheetView>
  </sheetViews>
  <sheetFormatPr defaultRowHeight="15" x14ac:dyDescent="0.25"/>
  <cols>
    <col min="1" max="2" width="18.5703125" style="1" customWidth="1"/>
    <col min="3" max="3" width="18.5703125" style="2" customWidth="1"/>
    <col min="4" max="6" width="18.5703125" style="1" customWidth="1"/>
    <col min="7" max="7" width="18.5703125" style="3" customWidth="1"/>
    <col min="8" max="9" width="18.5703125" style="5" customWidth="1"/>
  </cols>
  <sheetData>
    <row r="1" spans="1:9" ht="15.75" thickBot="1" x14ac:dyDescent="0.3">
      <c r="G1" s="14"/>
      <c r="H1" s="30">
        <f>A3</f>
        <v>90849</v>
      </c>
      <c r="I1" s="30"/>
    </row>
    <row r="2" spans="1:9" ht="15.75" thickBot="1" x14ac:dyDescent="0.3">
      <c r="A2" s="10" t="s">
        <v>3</v>
      </c>
      <c r="B2" s="10" t="s">
        <v>0</v>
      </c>
      <c r="C2" s="13" t="s">
        <v>4</v>
      </c>
      <c r="D2" s="10" t="s">
        <v>7</v>
      </c>
      <c r="E2" s="10" t="s">
        <v>1</v>
      </c>
      <c r="F2" s="6" t="s">
        <v>5</v>
      </c>
      <c r="G2" s="12" t="s">
        <v>2</v>
      </c>
      <c r="H2" s="8" t="s">
        <v>6</v>
      </c>
      <c r="I2" s="8"/>
    </row>
    <row r="3" spans="1:9" ht="15.75" thickBot="1" x14ac:dyDescent="0.3">
      <c r="A3" s="9">
        <v>90849</v>
      </c>
      <c r="B3" s="6">
        <v>4.431</v>
      </c>
      <c r="C3" s="45">
        <v>44899</v>
      </c>
      <c r="D3" s="46">
        <v>4320</v>
      </c>
      <c r="E3" s="46">
        <f>(D3*0.05)</f>
        <v>216</v>
      </c>
      <c r="F3" s="46">
        <f>SUM(D3:E3)</f>
        <v>4536</v>
      </c>
      <c r="G3" s="47">
        <f>(F3*$B$3)</f>
        <v>20099.016</v>
      </c>
      <c r="H3" s="48">
        <f>(G3/5000)</f>
        <v>4.0198032000000001</v>
      </c>
      <c r="I3" s="48">
        <v>4.0198032000000001</v>
      </c>
    </row>
    <row r="4" spans="1:9" ht="15.75" thickBot="1" x14ac:dyDescent="0.3">
      <c r="C4" s="25">
        <v>44908</v>
      </c>
      <c r="D4" s="18">
        <v>4320</v>
      </c>
      <c r="E4" s="18">
        <f t="shared" ref="E4" si="0">(D4*0.05)</f>
        <v>216</v>
      </c>
      <c r="F4" s="18">
        <f t="shared" ref="F4" si="1">SUM(D4:E4)</f>
        <v>4536</v>
      </c>
      <c r="G4" s="31">
        <f>(F4*$B$3)</f>
        <v>20099.016</v>
      </c>
      <c r="H4" s="20">
        <f t="shared" ref="H4" si="2">(G4/5000)</f>
        <v>4.0198032000000001</v>
      </c>
      <c r="I4" s="20">
        <v>4.0198032000000001</v>
      </c>
    </row>
    <row r="5" spans="1:9" x14ac:dyDescent="0.25">
      <c r="F5"/>
      <c r="G5"/>
      <c r="H5"/>
      <c r="I5"/>
    </row>
    <row r="6" spans="1:9" x14ac:dyDescent="0.25">
      <c r="F6"/>
      <c r="G6"/>
      <c r="H6"/>
      <c r="I6"/>
    </row>
    <row r="7" spans="1:9" x14ac:dyDescent="0.25">
      <c r="F7"/>
      <c r="G7"/>
      <c r="H7"/>
      <c r="I7"/>
    </row>
    <row r="8" spans="1:9" x14ac:dyDescent="0.25">
      <c r="F8"/>
      <c r="G8"/>
      <c r="H8"/>
      <c r="I8"/>
    </row>
    <row r="9" spans="1:9" x14ac:dyDescent="0.25">
      <c r="F9"/>
      <c r="G9"/>
      <c r="H9"/>
      <c r="I9"/>
    </row>
    <row r="10" spans="1:9" x14ac:dyDescent="0.25">
      <c r="F10"/>
      <c r="G10"/>
      <c r="H10"/>
      <c r="I10"/>
    </row>
    <row r="11" spans="1:9" x14ac:dyDescent="0.25">
      <c r="F11"/>
      <c r="G11"/>
      <c r="H11"/>
      <c r="I11"/>
    </row>
    <row r="12" spans="1:9" x14ac:dyDescent="0.25">
      <c r="F12"/>
      <c r="G12"/>
      <c r="H12"/>
      <c r="I12"/>
    </row>
    <row r="13" spans="1:9" x14ac:dyDescent="0.25">
      <c r="F13"/>
      <c r="G13"/>
      <c r="H13"/>
      <c r="I13"/>
    </row>
  </sheetData>
  <pageMargins left="0.7" right="0.7" top="0.75" bottom="0.75" header="0.3" footer="0.3"/>
  <pageSetup orientation="landscape" r:id="rId1"/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3ECD19-0A01-4409-86AA-A5E2B66C268C}">
  <sheetPr>
    <tabColor rgb="FF92D050"/>
  </sheetPr>
  <dimension ref="A1:I24"/>
  <sheetViews>
    <sheetView workbookViewId="0">
      <selection activeCell="C3" sqref="C3:I3"/>
    </sheetView>
  </sheetViews>
  <sheetFormatPr defaultRowHeight="15" x14ac:dyDescent="0.25"/>
  <cols>
    <col min="1" max="2" width="18.5703125" style="1" customWidth="1"/>
    <col min="3" max="3" width="18.5703125" style="2" customWidth="1"/>
    <col min="4" max="6" width="18.5703125" style="1" customWidth="1"/>
    <col min="7" max="7" width="18.5703125" style="3" customWidth="1"/>
    <col min="8" max="9" width="18.5703125" style="5" customWidth="1"/>
  </cols>
  <sheetData>
    <row r="1" spans="1:9" ht="15.75" thickBot="1" x14ac:dyDescent="0.3">
      <c r="G1" s="14"/>
      <c r="H1" s="30">
        <f>A3</f>
        <v>90849</v>
      </c>
      <c r="I1" s="30"/>
    </row>
    <row r="2" spans="1:9" ht="15.75" thickBot="1" x14ac:dyDescent="0.3">
      <c r="A2" s="10" t="s">
        <v>3</v>
      </c>
      <c r="B2" s="10" t="s">
        <v>0</v>
      </c>
      <c r="C2" s="13" t="s">
        <v>4</v>
      </c>
      <c r="D2" s="10" t="s">
        <v>7</v>
      </c>
      <c r="E2" s="10" t="s">
        <v>1</v>
      </c>
      <c r="F2" s="6" t="s">
        <v>5</v>
      </c>
      <c r="G2" s="12" t="s">
        <v>2</v>
      </c>
      <c r="H2" s="8" t="s">
        <v>6</v>
      </c>
      <c r="I2" s="8"/>
    </row>
    <row r="3" spans="1:9" ht="15.75" thickBot="1" x14ac:dyDescent="0.3">
      <c r="A3" s="9">
        <v>90849</v>
      </c>
      <c r="B3" s="10">
        <v>4.4640000000000004</v>
      </c>
      <c r="C3" s="21">
        <v>44897</v>
      </c>
      <c r="D3" s="11">
        <v>480</v>
      </c>
      <c r="E3" s="11">
        <f t="shared" ref="E3:E24" si="0">(D3*0.05)</f>
        <v>24</v>
      </c>
      <c r="F3" s="11">
        <f t="shared" ref="F3:F24" si="1">SUM(D3:E3)</f>
        <v>504</v>
      </c>
      <c r="G3" s="27">
        <f t="shared" ref="G3:G24" si="2">(F3*$B$3)</f>
        <v>2249.8560000000002</v>
      </c>
      <c r="H3" s="23">
        <f t="shared" ref="H3:H24" si="3">(G3/5000)</f>
        <v>0.44997120000000007</v>
      </c>
      <c r="I3" s="92">
        <f>SUM(H3:H4)</f>
        <v>0.73120320000000016</v>
      </c>
    </row>
    <row r="4" spans="1:9" x14ac:dyDescent="0.25">
      <c r="C4" s="37">
        <v>44897</v>
      </c>
      <c r="D4" s="38">
        <v>300</v>
      </c>
      <c r="E4" s="38">
        <f t="shared" si="0"/>
        <v>15</v>
      </c>
      <c r="F4" s="38">
        <f t="shared" si="1"/>
        <v>315</v>
      </c>
      <c r="G4" s="39">
        <f t="shared" si="2"/>
        <v>1406.16</v>
      </c>
      <c r="H4" s="40">
        <f t="shared" si="3"/>
        <v>0.28123200000000004</v>
      </c>
      <c r="I4" s="91"/>
    </row>
    <row r="5" spans="1:9" x14ac:dyDescent="0.25">
      <c r="C5" s="24">
        <v>44900</v>
      </c>
      <c r="D5" s="16">
        <v>720</v>
      </c>
      <c r="E5" s="16">
        <f t="shared" si="0"/>
        <v>36</v>
      </c>
      <c r="F5" s="16">
        <f t="shared" si="1"/>
        <v>756</v>
      </c>
      <c r="G5" s="26">
        <f t="shared" si="2"/>
        <v>3374.7840000000001</v>
      </c>
      <c r="H5" s="17">
        <f t="shared" si="3"/>
        <v>0.67495680000000002</v>
      </c>
      <c r="I5" s="90">
        <f>SUM(H5:H8)</f>
        <v>2.7560736000000006</v>
      </c>
    </row>
    <row r="6" spans="1:9" x14ac:dyDescent="0.25">
      <c r="C6" s="24">
        <v>44902</v>
      </c>
      <c r="D6" s="16">
        <v>960</v>
      </c>
      <c r="E6" s="16">
        <f t="shared" si="0"/>
        <v>48</v>
      </c>
      <c r="F6" s="16">
        <f t="shared" si="1"/>
        <v>1008</v>
      </c>
      <c r="G6" s="26">
        <f t="shared" si="2"/>
        <v>4499.7120000000004</v>
      </c>
      <c r="H6" s="17">
        <f t="shared" si="3"/>
        <v>0.89994240000000014</v>
      </c>
      <c r="I6" s="93"/>
    </row>
    <row r="7" spans="1:9" x14ac:dyDescent="0.25">
      <c r="C7" s="24">
        <v>44904</v>
      </c>
      <c r="D7" s="16">
        <v>960</v>
      </c>
      <c r="E7" s="16">
        <f t="shared" si="0"/>
        <v>48</v>
      </c>
      <c r="F7" s="16">
        <f t="shared" si="1"/>
        <v>1008</v>
      </c>
      <c r="G7" s="26">
        <f t="shared" si="2"/>
        <v>4499.7120000000004</v>
      </c>
      <c r="H7" s="17">
        <f t="shared" si="3"/>
        <v>0.89994240000000014</v>
      </c>
      <c r="I7" s="93"/>
    </row>
    <row r="8" spans="1:9" x14ac:dyDescent="0.25">
      <c r="C8" s="37">
        <v>44904</v>
      </c>
      <c r="D8" s="38">
        <v>300</v>
      </c>
      <c r="E8" s="38">
        <f t="shared" si="0"/>
        <v>15</v>
      </c>
      <c r="F8" s="38">
        <f t="shared" si="1"/>
        <v>315</v>
      </c>
      <c r="G8" s="39">
        <f t="shared" si="2"/>
        <v>1406.16</v>
      </c>
      <c r="H8" s="40">
        <f t="shared" si="3"/>
        <v>0.28123200000000004</v>
      </c>
      <c r="I8" s="91"/>
    </row>
    <row r="9" spans="1:9" x14ac:dyDescent="0.25">
      <c r="C9" s="24">
        <v>44907</v>
      </c>
      <c r="D9" s="16">
        <v>1200</v>
      </c>
      <c r="E9" s="16">
        <f t="shared" si="0"/>
        <v>60</v>
      </c>
      <c r="F9" s="16">
        <f t="shared" si="1"/>
        <v>1260</v>
      </c>
      <c r="G9" s="26">
        <f t="shared" si="2"/>
        <v>5624.64</v>
      </c>
      <c r="H9" s="17">
        <f t="shared" si="3"/>
        <v>1.1249280000000002</v>
      </c>
      <c r="I9" s="90">
        <f>SUM(H9:H11)</f>
        <v>1.7155152000000002</v>
      </c>
    </row>
    <row r="10" spans="1:9" x14ac:dyDescent="0.25">
      <c r="C10" s="24">
        <v>44911</v>
      </c>
      <c r="D10" s="16">
        <v>480</v>
      </c>
      <c r="E10" s="16">
        <f t="shared" si="0"/>
        <v>24</v>
      </c>
      <c r="F10" s="16">
        <f t="shared" si="1"/>
        <v>504</v>
      </c>
      <c r="G10" s="26">
        <f t="shared" si="2"/>
        <v>2249.8560000000002</v>
      </c>
      <c r="H10" s="17">
        <f t="shared" si="3"/>
        <v>0.44997120000000007</v>
      </c>
      <c r="I10" s="93"/>
    </row>
    <row r="11" spans="1:9" x14ac:dyDescent="0.25">
      <c r="C11" s="37">
        <v>44911</v>
      </c>
      <c r="D11" s="38">
        <v>150</v>
      </c>
      <c r="E11" s="38">
        <f t="shared" si="0"/>
        <v>7.5</v>
      </c>
      <c r="F11" s="38">
        <f t="shared" si="1"/>
        <v>157.5</v>
      </c>
      <c r="G11" s="39">
        <f t="shared" si="2"/>
        <v>703.08</v>
      </c>
      <c r="H11" s="40">
        <f t="shared" si="3"/>
        <v>0.14061600000000002</v>
      </c>
      <c r="I11" s="91"/>
    </row>
    <row r="12" spans="1:9" x14ac:dyDescent="0.25">
      <c r="C12" s="41">
        <v>44914</v>
      </c>
      <c r="D12" s="42">
        <v>720</v>
      </c>
      <c r="E12" s="42">
        <f t="shared" si="0"/>
        <v>36</v>
      </c>
      <c r="F12" s="42">
        <f t="shared" si="1"/>
        <v>756</v>
      </c>
      <c r="G12" s="43">
        <f t="shared" si="2"/>
        <v>3374.7840000000001</v>
      </c>
      <c r="H12" s="44">
        <f t="shared" si="3"/>
        <v>0.67495680000000002</v>
      </c>
      <c r="I12" s="90">
        <f>SUM(H12:H15)</f>
        <v>2.3623488000000004</v>
      </c>
    </row>
    <row r="13" spans="1:9" x14ac:dyDescent="0.25">
      <c r="C13" s="24">
        <v>44916</v>
      </c>
      <c r="D13" s="16">
        <v>720</v>
      </c>
      <c r="E13" s="16">
        <f t="shared" si="0"/>
        <v>36</v>
      </c>
      <c r="F13" s="16">
        <f t="shared" si="1"/>
        <v>756</v>
      </c>
      <c r="G13" s="26">
        <f t="shared" si="2"/>
        <v>3374.7840000000001</v>
      </c>
      <c r="H13" s="17">
        <f t="shared" si="3"/>
        <v>0.67495680000000002</v>
      </c>
      <c r="I13" s="93"/>
    </row>
    <row r="14" spans="1:9" x14ac:dyDescent="0.25">
      <c r="C14" s="24">
        <v>44918</v>
      </c>
      <c r="D14" s="16">
        <v>480</v>
      </c>
      <c r="E14" s="16">
        <f t="shared" si="0"/>
        <v>24</v>
      </c>
      <c r="F14" s="16">
        <f t="shared" si="1"/>
        <v>504</v>
      </c>
      <c r="G14" s="26">
        <f t="shared" si="2"/>
        <v>2249.8560000000002</v>
      </c>
      <c r="H14" s="17">
        <f t="shared" si="3"/>
        <v>0.44997120000000007</v>
      </c>
      <c r="I14" s="93"/>
    </row>
    <row r="15" spans="1:9" ht="15.75" thickBot="1" x14ac:dyDescent="0.3">
      <c r="C15" s="25">
        <v>44918</v>
      </c>
      <c r="D15" s="18">
        <v>600</v>
      </c>
      <c r="E15" s="18">
        <f t="shared" si="0"/>
        <v>30</v>
      </c>
      <c r="F15" s="18">
        <f t="shared" si="1"/>
        <v>630</v>
      </c>
      <c r="G15" s="31">
        <f t="shared" si="2"/>
        <v>2812.32</v>
      </c>
      <c r="H15" s="20">
        <f t="shared" si="3"/>
        <v>0.56246400000000008</v>
      </c>
      <c r="I15" s="94"/>
    </row>
    <row r="16" spans="1:9" x14ac:dyDescent="0.25">
      <c r="C16" s="45">
        <v>44928</v>
      </c>
      <c r="D16" s="46">
        <v>1680</v>
      </c>
      <c r="E16" s="46">
        <f t="shared" si="0"/>
        <v>84</v>
      </c>
      <c r="F16" s="46">
        <f t="shared" si="1"/>
        <v>1764</v>
      </c>
      <c r="G16" s="47">
        <f t="shared" si="2"/>
        <v>7874.496000000001</v>
      </c>
      <c r="H16" s="48">
        <f t="shared" si="3"/>
        <v>1.5748992000000002</v>
      </c>
      <c r="I16" s="48">
        <v>1.5748992000000002</v>
      </c>
    </row>
    <row r="17" spans="3:9" x14ac:dyDescent="0.25">
      <c r="C17" s="41">
        <v>44935</v>
      </c>
      <c r="D17" s="42">
        <v>1920</v>
      </c>
      <c r="E17" s="42">
        <f t="shared" si="0"/>
        <v>96</v>
      </c>
      <c r="F17" s="42">
        <f t="shared" si="1"/>
        <v>2016</v>
      </c>
      <c r="G17" s="43">
        <f t="shared" si="2"/>
        <v>8999.4240000000009</v>
      </c>
      <c r="H17" s="44">
        <f t="shared" si="3"/>
        <v>1.7998848000000003</v>
      </c>
      <c r="I17" s="90">
        <f>SUM(H17:H18)</f>
        <v>2.2217328000000003</v>
      </c>
    </row>
    <row r="18" spans="3:9" x14ac:dyDescent="0.25">
      <c r="C18" s="37">
        <v>44935</v>
      </c>
      <c r="D18" s="38">
        <v>450</v>
      </c>
      <c r="E18" s="38">
        <f t="shared" si="0"/>
        <v>22.5</v>
      </c>
      <c r="F18" s="38">
        <f t="shared" si="1"/>
        <v>472.5</v>
      </c>
      <c r="G18" s="39">
        <f t="shared" si="2"/>
        <v>2109.2400000000002</v>
      </c>
      <c r="H18" s="40">
        <f t="shared" si="3"/>
        <v>0.42184800000000006</v>
      </c>
      <c r="I18" s="91"/>
    </row>
    <row r="19" spans="3:9" x14ac:dyDescent="0.25">
      <c r="C19" s="41">
        <v>44942</v>
      </c>
      <c r="D19" s="42">
        <v>1680</v>
      </c>
      <c r="E19" s="42">
        <f t="shared" si="0"/>
        <v>84</v>
      </c>
      <c r="F19" s="42">
        <f t="shared" si="1"/>
        <v>1764</v>
      </c>
      <c r="G19" s="43">
        <f t="shared" si="2"/>
        <v>7874.496000000001</v>
      </c>
      <c r="H19" s="44">
        <f t="shared" si="3"/>
        <v>1.5748992000000002</v>
      </c>
      <c r="I19" s="90">
        <f>SUM(H19:H20)</f>
        <v>1.8561312000000001</v>
      </c>
    </row>
    <row r="20" spans="3:9" x14ac:dyDescent="0.25">
      <c r="C20" s="37">
        <v>44942</v>
      </c>
      <c r="D20" s="38">
        <v>300</v>
      </c>
      <c r="E20" s="38">
        <f t="shared" si="0"/>
        <v>15</v>
      </c>
      <c r="F20" s="38">
        <f t="shared" si="1"/>
        <v>315</v>
      </c>
      <c r="G20" s="39">
        <f t="shared" si="2"/>
        <v>1406.16</v>
      </c>
      <c r="H20" s="40">
        <f t="shared" si="3"/>
        <v>0.28123200000000004</v>
      </c>
      <c r="I20" s="91"/>
    </row>
    <row r="21" spans="3:9" x14ac:dyDescent="0.25">
      <c r="C21" s="41">
        <v>44949</v>
      </c>
      <c r="D21" s="42">
        <v>2160</v>
      </c>
      <c r="E21" s="42">
        <f t="shared" si="0"/>
        <v>108</v>
      </c>
      <c r="F21" s="42">
        <f t="shared" si="1"/>
        <v>2268</v>
      </c>
      <c r="G21" s="43">
        <f t="shared" si="2"/>
        <v>10124.352000000001</v>
      </c>
      <c r="H21" s="44">
        <f t="shared" si="3"/>
        <v>2.0248704000000002</v>
      </c>
      <c r="I21" s="90">
        <f>SUM(H21:H22)</f>
        <v>2.1654864000000003</v>
      </c>
    </row>
    <row r="22" spans="3:9" x14ac:dyDescent="0.25">
      <c r="C22" s="37">
        <v>44949</v>
      </c>
      <c r="D22" s="38">
        <v>150</v>
      </c>
      <c r="E22" s="38">
        <f t="shared" si="0"/>
        <v>7.5</v>
      </c>
      <c r="F22" s="38">
        <f t="shared" si="1"/>
        <v>157.5</v>
      </c>
      <c r="G22" s="39">
        <f t="shared" si="2"/>
        <v>703.08</v>
      </c>
      <c r="H22" s="40">
        <f t="shared" si="3"/>
        <v>0.14061600000000002</v>
      </c>
      <c r="I22" s="91"/>
    </row>
    <row r="23" spans="3:9" x14ac:dyDescent="0.25">
      <c r="C23" s="24">
        <v>44956</v>
      </c>
      <c r="D23" s="16">
        <v>1920</v>
      </c>
      <c r="E23" s="16">
        <f t="shared" si="0"/>
        <v>96</v>
      </c>
      <c r="F23" s="16">
        <f t="shared" si="1"/>
        <v>2016</v>
      </c>
      <c r="G23" s="26">
        <f t="shared" si="2"/>
        <v>8999.4240000000009</v>
      </c>
      <c r="H23" s="17">
        <f t="shared" si="3"/>
        <v>1.7998848000000003</v>
      </c>
      <c r="I23" s="90">
        <f>SUM(H23:H24)</f>
        <v>2.0811168000000002</v>
      </c>
    </row>
    <row r="24" spans="3:9" ht="15.75" thickBot="1" x14ac:dyDescent="0.3">
      <c r="C24" s="25">
        <v>44956</v>
      </c>
      <c r="D24" s="18">
        <v>300</v>
      </c>
      <c r="E24" s="18">
        <f t="shared" si="0"/>
        <v>15</v>
      </c>
      <c r="F24" s="18">
        <f t="shared" si="1"/>
        <v>315</v>
      </c>
      <c r="G24" s="31">
        <f t="shared" si="2"/>
        <v>1406.16</v>
      </c>
      <c r="H24" s="20">
        <f t="shared" si="3"/>
        <v>0.28123200000000004</v>
      </c>
      <c r="I24" s="94"/>
    </row>
  </sheetData>
  <mergeCells count="8">
    <mergeCell ref="I5:I8"/>
    <mergeCell ref="I3:I4"/>
    <mergeCell ref="I23:I24"/>
    <mergeCell ref="I21:I22"/>
    <mergeCell ref="I19:I20"/>
    <mergeCell ref="I17:I18"/>
    <mergeCell ref="I12:I15"/>
    <mergeCell ref="I9:I11"/>
  </mergeCells>
  <pageMargins left="0.7" right="0.7" top="0.75" bottom="0.75" header="0.3" footer="0.3"/>
  <pageSetup orientation="landscape" r:id="rId1"/>
  <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1E2A9A-1558-4A69-ABE5-83B5132C4DB0}">
  <sheetPr>
    <tabColor rgb="FF00B0F0"/>
  </sheetPr>
  <dimension ref="A1:I24"/>
  <sheetViews>
    <sheetView workbookViewId="0">
      <selection activeCell="C3" sqref="C3:I3"/>
    </sheetView>
  </sheetViews>
  <sheetFormatPr defaultRowHeight="15" x14ac:dyDescent="0.25"/>
  <cols>
    <col min="1" max="2" width="18.5703125" style="1" customWidth="1"/>
    <col min="3" max="3" width="18.5703125" style="2" customWidth="1"/>
    <col min="4" max="6" width="18.5703125" style="1" customWidth="1"/>
    <col min="7" max="7" width="18.5703125" style="3" customWidth="1"/>
    <col min="8" max="9" width="18.5703125" style="5" customWidth="1"/>
  </cols>
  <sheetData>
    <row r="1" spans="1:9" ht="15.75" thickBot="1" x14ac:dyDescent="0.3">
      <c r="G1" s="14"/>
      <c r="H1" s="30">
        <f>A3</f>
        <v>90801</v>
      </c>
      <c r="I1" s="30"/>
    </row>
    <row r="2" spans="1:9" ht="15.75" thickBot="1" x14ac:dyDescent="0.3">
      <c r="A2" s="10" t="s">
        <v>3</v>
      </c>
      <c r="B2" s="10" t="s">
        <v>0</v>
      </c>
      <c r="C2" s="13" t="s">
        <v>4</v>
      </c>
      <c r="D2" s="10" t="s">
        <v>7</v>
      </c>
      <c r="E2" s="10" t="s">
        <v>1</v>
      </c>
      <c r="F2" s="6" t="s">
        <v>5</v>
      </c>
      <c r="G2" s="12" t="s">
        <v>2</v>
      </c>
      <c r="H2" s="8" t="s">
        <v>6</v>
      </c>
      <c r="I2" s="8"/>
    </row>
    <row r="3" spans="1:9" ht="15.75" thickBot="1" x14ac:dyDescent="0.3">
      <c r="A3" s="9">
        <v>90801</v>
      </c>
      <c r="B3" s="10">
        <v>1.5109999999999999</v>
      </c>
      <c r="C3" s="21">
        <v>44897</v>
      </c>
      <c r="D3" s="11">
        <v>480</v>
      </c>
      <c r="E3" s="11">
        <f t="shared" ref="E3:E24" si="0">(D3*0.05)</f>
        <v>24</v>
      </c>
      <c r="F3" s="11">
        <f t="shared" ref="F3:F24" si="1">SUM(D3:E3)</f>
        <v>504</v>
      </c>
      <c r="G3" s="27">
        <f t="shared" ref="G3:G24" si="2">(F3*$B$3)</f>
        <v>761.54399999999998</v>
      </c>
      <c r="H3" s="23">
        <f t="shared" ref="H3:H24" si="3">(G3/5000)</f>
        <v>0.15230879999999999</v>
      </c>
      <c r="I3" s="92">
        <f>SUM(H3:H4)</f>
        <v>0.20307839999999999</v>
      </c>
    </row>
    <row r="4" spans="1:9" x14ac:dyDescent="0.25">
      <c r="C4" s="37">
        <v>44897</v>
      </c>
      <c r="D4" s="38">
        <v>160</v>
      </c>
      <c r="E4" s="38">
        <f t="shared" si="0"/>
        <v>8</v>
      </c>
      <c r="F4" s="38">
        <f t="shared" si="1"/>
        <v>168</v>
      </c>
      <c r="G4" s="39">
        <f t="shared" si="2"/>
        <v>253.84799999999998</v>
      </c>
      <c r="H4" s="40">
        <f t="shared" si="3"/>
        <v>5.0769599999999998E-2</v>
      </c>
      <c r="I4" s="91"/>
    </row>
    <row r="5" spans="1:9" x14ac:dyDescent="0.25">
      <c r="C5" s="41">
        <v>44900</v>
      </c>
      <c r="D5" s="42">
        <v>960</v>
      </c>
      <c r="E5" s="42">
        <f t="shared" si="0"/>
        <v>48</v>
      </c>
      <c r="F5" s="42">
        <f t="shared" si="1"/>
        <v>1008</v>
      </c>
      <c r="G5" s="43">
        <f t="shared" si="2"/>
        <v>1523.088</v>
      </c>
      <c r="H5" s="44">
        <f t="shared" si="3"/>
        <v>0.30461759999999999</v>
      </c>
      <c r="I5" s="90">
        <f>SUM(H5:H8)</f>
        <v>0.66000479999999995</v>
      </c>
    </row>
    <row r="6" spans="1:9" x14ac:dyDescent="0.25">
      <c r="C6" s="24">
        <v>44902</v>
      </c>
      <c r="D6" s="16">
        <v>480</v>
      </c>
      <c r="E6" s="16">
        <f t="shared" si="0"/>
        <v>24</v>
      </c>
      <c r="F6" s="16">
        <f t="shared" si="1"/>
        <v>504</v>
      </c>
      <c r="G6" s="26">
        <f t="shared" si="2"/>
        <v>761.54399999999998</v>
      </c>
      <c r="H6" s="17">
        <f t="shared" si="3"/>
        <v>0.15230879999999999</v>
      </c>
      <c r="I6" s="93"/>
    </row>
    <row r="7" spans="1:9" x14ac:dyDescent="0.25">
      <c r="C7" s="24">
        <v>44904</v>
      </c>
      <c r="D7" s="16">
        <v>480</v>
      </c>
      <c r="E7" s="16">
        <f t="shared" si="0"/>
        <v>24</v>
      </c>
      <c r="F7" s="16">
        <f t="shared" si="1"/>
        <v>504</v>
      </c>
      <c r="G7" s="26">
        <f t="shared" si="2"/>
        <v>761.54399999999998</v>
      </c>
      <c r="H7" s="17">
        <f t="shared" si="3"/>
        <v>0.15230879999999999</v>
      </c>
      <c r="I7" s="93"/>
    </row>
    <row r="8" spans="1:9" x14ac:dyDescent="0.25">
      <c r="C8" s="37">
        <v>44904</v>
      </c>
      <c r="D8" s="38">
        <v>160</v>
      </c>
      <c r="E8" s="38">
        <f t="shared" si="0"/>
        <v>8</v>
      </c>
      <c r="F8" s="38">
        <f t="shared" si="1"/>
        <v>168</v>
      </c>
      <c r="G8" s="39">
        <f t="shared" si="2"/>
        <v>253.84799999999998</v>
      </c>
      <c r="H8" s="40">
        <f t="shared" si="3"/>
        <v>5.0769599999999998E-2</v>
      </c>
      <c r="I8" s="91"/>
    </row>
    <row r="9" spans="1:9" x14ac:dyDescent="0.25">
      <c r="C9" s="41">
        <v>44907</v>
      </c>
      <c r="D9" s="42">
        <v>1920</v>
      </c>
      <c r="E9" s="42">
        <f t="shared" si="0"/>
        <v>96</v>
      </c>
      <c r="F9" s="42">
        <f t="shared" si="1"/>
        <v>2016</v>
      </c>
      <c r="G9" s="43">
        <f t="shared" si="2"/>
        <v>3046.1759999999999</v>
      </c>
      <c r="H9" s="44">
        <f t="shared" si="3"/>
        <v>0.60923519999999998</v>
      </c>
      <c r="I9" s="90">
        <f>SUM(H9:H11)</f>
        <v>1.523088</v>
      </c>
    </row>
    <row r="10" spans="1:9" x14ac:dyDescent="0.25">
      <c r="C10" s="24">
        <v>44911</v>
      </c>
      <c r="D10" s="16">
        <v>960</v>
      </c>
      <c r="E10" s="16">
        <f t="shared" si="0"/>
        <v>48</v>
      </c>
      <c r="F10" s="16">
        <f t="shared" si="1"/>
        <v>1008</v>
      </c>
      <c r="G10" s="26">
        <f t="shared" si="2"/>
        <v>1523.088</v>
      </c>
      <c r="H10" s="17">
        <f t="shared" si="3"/>
        <v>0.30461759999999999</v>
      </c>
      <c r="I10" s="93"/>
    </row>
    <row r="11" spans="1:9" x14ac:dyDescent="0.25">
      <c r="C11" s="37">
        <v>44911</v>
      </c>
      <c r="D11" s="38">
        <v>1920</v>
      </c>
      <c r="E11" s="38">
        <f t="shared" si="0"/>
        <v>96</v>
      </c>
      <c r="F11" s="38">
        <f t="shared" si="1"/>
        <v>2016</v>
      </c>
      <c r="G11" s="39">
        <f t="shared" si="2"/>
        <v>3046.1759999999999</v>
      </c>
      <c r="H11" s="40">
        <f t="shared" si="3"/>
        <v>0.60923519999999998</v>
      </c>
      <c r="I11" s="91"/>
    </row>
    <row r="12" spans="1:9" x14ac:dyDescent="0.25">
      <c r="C12" s="24">
        <v>44914</v>
      </c>
      <c r="D12" s="16">
        <v>320</v>
      </c>
      <c r="E12" s="16">
        <f t="shared" si="0"/>
        <v>16</v>
      </c>
      <c r="F12" s="16">
        <f t="shared" si="1"/>
        <v>336</v>
      </c>
      <c r="G12" s="26">
        <f t="shared" si="2"/>
        <v>507.69599999999997</v>
      </c>
      <c r="H12" s="17">
        <f t="shared" si="3"/>
        <v>0.1015392</v>
      </c>
      <c r="I12" s="90">
        <f>SUM(H12:H15)</f>
        <v>0.86308319999999994</v>
      </c>
    </row>
    <row r="13" spans="1:9" x14ac:dyDescent="0.25">
      <c r="C13" s="24">
        <v>44916</v>
      </c>
      <c r="D13" s="16">
        <v>480</v>
      </c>
      <c r="E13" s="16">
        <f t="shared" si="0"/>
        <v>24</v>
      </c>
      <c r="F13" s="16">
        <f t="shared" si="1"/>
        <v>504</v>
      </c>
      <c r="G13" s="26">
        <f t="shared" si="2"/>
        <v>761.54399999999998</v>
      </c>
      <c r="H13" s="17">
        <f t="shared" si="3"/>
        <v>0.15230879999999999</v>
      </c>
      <c r="I13" s="93"/>
    </row>
    <row r="14" spans="1:9" x14ac:dyDescent="0.25">
      <c r="C14" s="24">
        <v>44918</v>
      </c>
      <c r="D14" s="16">
        <v>480</v>
      </c>
      <c r="E14" s="16">
        <f t="shared" si="0"/>
        <v>24</v>
      </c>
      <c r="F14" s="16">
        <f t="shared" si="1"/>
        <v>504</v>
      </c>
      <c r="G14" s="26">
        <f t="shared" si="2"/>
        <v>761.54399999999998</v>
      </c>
      <c r="H14" s="17">
        <f t="shared" si="3"/>
        <v>0.15230879999999999</v>
      </c>
      <c r="I14" s="93"/>
    </row>
    <row r="15" spans="1:9" ht="15.75" thickBot="1" x14ac:dyDescent="0.3">
      <c r="C15" s="25">
        <v>44918</v>
      </c>
      <c r="D15" s="18">
        <v>1440</v>
      </c>
      <c r="E15" s="18">
        <f t="shared" si="0"/>
        <v>72</v>
      </c>
      <c r="F15" s="18">
        <f t="shared" si="1"/>
        <v>1512</v>
      </c>
      <c r="G15" s="31">
        <f t="shared" si="2"/>
        <v>2284.6320000000001</v>
      </c>
      <c r="H15" s="20">
        <f t="shared" si="3"/>
        <v>0.45692640000000001</v>
      </c>
      <c r="I15" s="94"/>
    </row>
    <row r="16" spans="1:9" x14ac:dyDescent="0.25">
      <c r="C16" s="45">
        <v>44928</v>
      </c>
      <c r="D16" s="46">
        <v>2400</v>
      </c>
      <c r="E16" s="46">
        <f t="shared" si="0"/>
        <v>120</v>
      </c>
      <c r="F16" s="46">
        <f t="shared" si="1"/>
        <v>2520</v>
      </c>
      <c r="G16" s="47">
        <f t="shared" si="2"/>
        <v>3807.72</v>
      </c>
      <c r="H16" s="48">
        <f t="shared" si="3"/>
        <v>0.761544</v>
      </c>
      <c r="I16" s="48">
        <f>H16</f>
        <v>0.761544</v>
      </c>
    </row>
    <row r="17" spans="3:9" x14ac:dyDescent="0.25">
      <c r="C17" s="41">
        <v>44935</v>
      </c>
      <c r="D17" s="42">
        <v>640</v>
      </c>
      <c r="E17" s="42">
        <f t="shared" si="0"/>
        <v>32</v>
      </c>
      <c r="F17" s="42">
        <f t="shared" si="1"/>
        <v>672</v>
      </c>
      <c r="G17" s="43">
        <f t="shared" si="2"/>
        <v>1015.3919999999999</v>
      </c>
      <c r="H17" s="44">
        <f t="shared" si="3"/>
        <v>0.20307839999999999</v>
      </c>
      <c r="I17" s="90">
        <f>SUM(H17:H18)</f>
        <v>0.81231359999999997</v>
      </c>
    </row>
    <row r="18" spans="3:9" x14ac:dyDescent="0.25">
      <c r="C18" s="37">
        <v>44935</v>
      </c>
      <c r="D18" s="38">
        <v>1920</v>
      </c>
      <c r="E18" s="38">
        <f t="shared" si="0"/>
        <v>96</v>
      </c>
      <c r="F18" s="38">
        <f t="shared" si="1"/>
        <v>2016</v>
      </c>
      <c r="G18" s="39">
        <f t="shared" si="2"/>
        <v>3046.1759999999999</v>
      </c>
      <c r="H18" s="40">
        <f t="shared" si="3"/>
        <v>0.60923519999999998</v>
      </c>
      <c r="I18" s="91"/>
    </row>
    <row r="19" spans="3:9" x14ac:dyDescent="0.25">
      <c r="C19" s="24">
        <v>44942</v>
      </c>
      <c r="D19" s="16">
        <v>320</v>
      </c>
      <c r="E19" s="16">
        <f t="shared" si="0"/>
        <v>16</v>
      </c>
      <c r="F19" s="16">
        <f t="shared" si="1"/>
        <v>336</v>
      </c>
      <c r="G19" s="26">
        <f t="shared" si="2"/>
        <v>507.69599999999997</v>
      </c>
      <c r="H19" s="17">
        <f t="shared" si="3"/>
        <v>0.1015392</v>
      </c>
      <c r="I19" s="90">
        <f>SUM(H19:H20)</f>
        <v>0.20307839999999999</v>
      </c>
    </row>
    <row r="20" spans="3:9" x14ac:dyDescent="0.25">
      <c r="C20" s="37">
        <v>44942</v>
      </c>
      <c r="D20" s="38">
        <v>320</v>
      </c>
      <c r="E20" s="38">
        <f t="shared" si="0"/>
        <v>16</v>
      </c>
      <c r="F20" s="38">
        <f t="shared" si="1"/>
        <v>336</v>
      </c>
      <c r="G20" s="39">
        <f t="shared" si="2"/>
        <v>507.69599999999997</v>
      </c>
      <c r="H20" s="40">
        <f t="shared" si="3"/>
        <v>0.1015392</v>
      </c>
      <c r="I20" s="91"/>
    </row>
    <row r="21" spans="3:9" x14ac:dyDescent="0.25">
      <c r="C21" s="24">
        <v>44949</v>
      </c>
      <c r="D21" s="16">
        <v>1920</v>
      </c>
      <c r="E21" s="16">
        <f t="shared" si="0"/>
        <v>96</v>
      </c>
      <c r="F21" s="16">
        <f t="shared" si="1"/>
        <v>2016</v>
      </c>
      <c r="G21" s="26">
        <f t="shared" si="2"/>
        <v>3046.1759999999999</v>
      </c>
      <c r="H21" s="17">
        <f t="shared" si="3"/>
        <v>0.60923519999999998</v>
      </c>
      <c r="I21" s="90">
        <f>SUM(H21:H22)</f>
        <v>0.71077440000000003</v>
      </c>
    </row>
    <row r="22" spans="3:9" x14ac:dyDescent="0.25">
      <c r="C22" s="37">
        <v>44949</v>
      </c>
      <c r="D22" s="38">
        <v>320</v>
      </c>
      <c r="E22" s="38">
        <f t="shared" si="0"/>
        <v>16</v>
      </c>
      <c r="F22" s="38">
        <f t="shared" si="1"/>
        <v>336</v>
      </c>
      <c r="G22" s="39">
        <f t="shared" si="2"/>
        <v>507.69599999999997</v>
      </c>
      <c r="H22" s="40">
        <f t="shared" si="3"/>
        <v>0.1015392</v>
      </c>
      <c r="I22" s="91"/>
    </row>
    <row r="23" spans="3:9" x14ac:dyDescent="0.25">
      <c r="C23" s="24">
        <v>44956</v>
      </c>
      <c r="D23" s="16">
        <v>2400</v>
      </c>
      <c r="E23" s="16">
        <f t="shared" si="0"/>
        <v>120</v>
      </c>
      <c r="F23" s="16">
        <f t="shared" si="1"/>
        <v>2520</v>
      </c>
      <c r="G23" s="26">
        <f t="shared" si="2"/>
        <v>3807.72</v>
      </c>
      <c r="H23" s="17">
        <f t="shared" si="3"/>
        <v>0.761544</v>
      </c>
      <c r="I23" s="90">
        <f>SUM(H23:H24)</f>
        <v>0.81231359999999997</v>
      </c>
    </row>
    <row r="24" spans="3:9" ht="15.75" thickBot="1" x14ac:dyDescent="0.3">
      <c r="C24" s="25">
        <v>44956</v>
      </c>
      <c r="D24" s="18">
        <v>160</v>
      </c>
      <c r="E24" s="18">
        <f t="shared" si="0"/>
        <v>8</v>
      </c>
      <c r="F24" s="18">
        <f t="shared" si="1"/>
        <v>168</v>
      </c>
      <c r="G24" s="31">
        <f t="shared" si="2"/>
        <v>253.84799999999998</v>
      </c>
      <c r="H24" s="20">
        <f t="shared" si="3"/>
        <v>5.0769599999999998E-2</v>
      </c>
      <c r="I24" s="94"/>
    </row>
  </sheetData>
  <mergeCells count="8">
    <mergeCell ref="I5:I8"/>
    <mergeCell ref="I3:I4"/>
    <mergeCell ref="I23:I24"/>
    <mergeCell ref="I21:I22"/>
    <mergeCell ref="I19:I20"/>
    <mergeCell ref="I17:I18"/>
    <mergeCell ref="I12:I15"/>
    <mergeCell ref="I9:I11"/>
  </mergeCells>
  <pageMargins left="0.7" right="0.7" top="0.75" bottom="0.75" header="0.3" footer="0.3"/>
  <pageSetup orientation="landscape" r:id="rId1"/>
  <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2D41B2-98B2-4622-A247-A22C61840404}">
  <sheetPr>
    <tabColor rgb="FF92D050"/>
  </sheetPr>
  <dimension ref="A1:I14"/>
  <sheetViews>
    <sheetView workbookViewId="0">
      <selection activeCell="I4" sqref="I4"/>
    </sheetView>
  </sheetViews>
  <sheetFormatPr defaultRowHeight="15" x14ac:dyDescent="0.25"/>
  <cols>
    <col min="1" max="2" width="18.5703125" style="1" customWidth="1"/>
    <col min="3" max="3" width="18.5703125" style="2" customWidth="1"/>
    <col min="4" max="6" width="18.5703125" style="1" customWidth="1"/>
    <col min="7" max="7" width="18.5703125" style="3" customWidth="1"/>
    <col min="8" max="9" width="18.5703125" style="5" customWidth="1"/>
  </cols>
  <sheetData>
    <row r="1" spans="1:9" ht="15.75" thickBot="1" x14ac:dyDescent="0.3">
      <c r="G1" s="14"/>
      <c r="H1" s="30">
        <f>A3</f>
        <v>90849</v>
      </c>
      <c r="I1" s="30"/>
    </row>
    <row r="2" spans="1:9" ht="15.75" thickBot="1" x14ac:dyDescent="0.3">
      <c r="A2" s="10" t="s">
        <v>3</v>
      </c>
      <c r="B2" s="10" t="s">
        <v>0</v>
      </c>
      <c r="C2" s="13" t="s">
        <v>4</v>
      </c>
      <c r="D2" s="10" t="s">
        <v>7</v>
      </c>
      <c r="E2" s="10" t="s">
        <v>1</v>
      </c>
      <c r="F2" s="6" t="s">
        <v>5</v>
      </c>
      <c r="G2" s="12" t="s">
        <v>2</v>
      </c>
      <c r="H2" s="8" t="s">
        <v>6</v>
      </c>
      <c r="I2" s="8"/>
    </row>
    <row r="3" spans="1:9" ht="15.75" thickBot="1" x14ac:dyDescent="0.3">
      <c r="A3" s="9">
        <v>90849</v>
      </c>
      <c r="B3" s="10">
        <v>3.4020999999999999</v>
      </c>
      <c r="C3" s="33">
        <v>44949</v>
      </c>
      <c r="D3" s="7">
        <v>654</v>
      </c>
      <c r="E3" s="7">
        <f>(D3*0.05)</f>
        <v>32.700000000000003</v>
      </c>
      <c r="F3" s="7">
        <f>SUM(D3:E3)</f>
        <v>686.7</v>
      </c>
      <c r="G3" s="29">
        <f>(F3*$B$3)</f>
        <v>2336.2220700000003</v>
      </c>
      <c r="H3" s="8">
        <f>(G3/5000)</f>
        <v>0.46724441400000005</v>
      </c>
      <c r="I3" s="8">
        <f>H3</f>
        <v>0.46724441400000005</v>
      </c>
    </row>
    <row r="4" spans="1:9" x14ac:dyDescent="0.25">
      <c r="D4"/>
      <c r="E4"/>
      <c r="F4"/>
      <c r="G4"/>
      <c r="H4"/>
      <c r="I4"/>
    </row>
    <row r="5" spans="1:9" x14ac:dyDescent="0.25">
      <c r="D5"/>
      <c r="E5"/>
      <c r="F5"/>
      <c r="G5"/>
      <c r="H5"/>
      <c r="I5"/>
    </row>
    <row r="6" spans="1:9" x14ac:dyDescent="0.25">
      <c r="D6"/>
      <c r="E6"/>
      <c r="F6"/>
      <c r="G6"/>
      <c r="H6"/>
      <c r="I6"/>
    </row>
    <row r="7" spans="1:9" x14ac:dyDescent="0.25">
      <c r="D7"/>
      <c r="E7"/>
      <c r="F7"/>
      <c r="G7"/>
      <c r="H7"/>
      <c r="I7"/>
    </row>
    <row r="8" spans="1:9" x14ac:dyDescent="0.25">
      <c r="D8"/>
      <c r="E8"/>
      <c r="F8"/>
      <c r="G8"/>
      <c r="H8"/>
      <c r="I8"/>
    </row>
    <row r="9" spans="1:9" x14ac:dyDescent="0.25">
      <c r="D9"/>
      <c r="E9"/>
      <c r="F9"/>
      <c r="G9"/>
      <c r="H9"/>
      <c r="I9"/>
    </row>
    <row r="10" spans="1:9" x14ac:dyDescent="0.25">
      <c r="D10"/>
      <c r="E10"/>
      <c r="F10"/>
      <c r="G10"/>
      <c r="H10"/>
      <c r="I10"/>
    </row>
    <row r="11" spans="1:9" x14ac:dyDescent="0.25">
      <c r="D11"/>
      <c r="E11"/>
      <c r="F11"/>
      <c r="G11"/>
      <c r="H11"/>
      <c r="I11"/>
    </row>
    <row r="12" spans="1:9" x14ac:dyDescent="0.25">
      <c r="D12"/>
      <c r="E12"/>
      <c r="F12"/>
      <c r="G12"/>
      <c r="H12"/>
      <c r="I12"/>
    </row>
    <row r="13" spans="1:9" x14ac:dyDescent="0.25">
      <c r="D13"/>
      <c r="E13"/>
      <c r="F13"/>
      <c r="G13"/>
      <c r="H13"/>
      <c r="I13"/>
    </row>
    <row r="14" spans="1:9" x14ac:dyDescent="0.25">
      <c r="D14"/>
      <c r="E14"/>
      <c r="F14"/>
      <c r="G14"/>
      <c r="H14"/>
      <c r="I14"/>
    </row>
  </sheetData>
  <pageMargins left="0.7" right="0.7" top="0.75" bottom="0.75" header="0.3" footer="0.3"/>
  <pageSetup orientation="landscape" r:id="rId1"/>
  <drawing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64CDB2-EDA1-4E86-9A60-929F3DB4368F}">
  <sheetPr>
    <tabColor rgb="FF92D050"/>
  </sheetPr>
  <dimension ref="A1:I22"/>
  <sheetViews>
    <sheetView workbookViewId="0">
      <selection activeCell="C3" sqref="C3:I3"/>
    </sheetView>
  </sheetViews>
  <sheetFormatPr defaultRowHeight="15" x14ac:dyDescent="0.25"/>
  <cols>
    <col min="1" max="2" width="18.5703125" style="1" customWidth="1"/>
    <col min="3" max="3" width="18.5703125" style="2" customWidth="1"/>
    <col min="4" max="6" width="18.5703125" style="1" customWidth="1"/>
    <col min="7" max="7" width="18.5703125" style="3" customWidth="1"/>
    <col min="8" max="9" width="18.5703125" style="5" customWidth="1"/>
  </cols>
  <sheetData>
    <row r="1" spans="1:9" ht="15.75" thickBot="1" x14ac:dyDescent="0.3">
      <c r="G1" s="14"/>
      <c r="H1" s="30">
        <f>A3</f>
        <v>90849</v>
      </c>
      <c r="I1" s="30"/>
    </row>
    <row r="2" spans="1:9" ht="15.75" thickBot="1" x14ac:dyDescent="0.3">
      <c r="A2" s="10" t="s">
        <v>3</v>
      </c>
      <c r="B2" s="10" t="s">
        <v>0</v>
      </c>
      <c r="C2" s="13" t="s">
        <v>4</v>
      </c>
      <c r="D2" s="10" t="s">
        <v>7</v>
      </c>
      <c r="E2" s="10" t="s">
        <v>1</v>
      </c>
      <c r="F2" s="6" t="s">
        <v>5</v>
      </c>
      <c r="G2" s="12" t="s">
        <v>2</v>
      </c>
      <c r="H2" s="8" t="s">
        <v>6</v>
      </c>
      <c r="I2" s="8"/>
    </row>
    <row r="3" spans="1:9" ht="15.75" thickBot="1" x14ac:dyDescent="0.3">
      <c r="A3" s="9">
        <v>90849</v>
      </c>
      <c r="B3" s="10">
        <v>3.2189999999999999</v>
      </c>
      <c r="C3" s="21">
        <v>44897</v>
      </c>
      <c r="D3" s="11">
        <v>304</v>
      </c>
      <c r="E3" s="11">
        <f t="shared" ref="E3:E22" si="0">(D3*0.05)</f>
        <v>15.200000000000001</v>
      </c>
      <c r="F3" s="11">
        <f t="shared" ref="F3:F22" si="1">SUM(D3:E3)</f>
        <v>319.2</v>
      </c>
      <c r="G3" s="27">
        <f t="shared" ref="G3:G22" si="2">(F3*$B$3)</f>
        <v>1027.5047999999999</v>
      </c>
      <c r="H3" s="23">
        <f t="shared" ref="H3:H22" si="3">(G3/5000)</f>
        <v>0.20550095999999998</v>
      </c>
      <c r="I3" s="92">
        <f>SUM(H3:H4)</f>
        <v>0.44818136999999997</v>
      </c>
    </row>
    <row r="4" spans="1:9" x14ac:dyDescent="0.25">
      <c r="C4" s="37">
        <v>44897</v>
      </c>
      <c r="D4" s="38">
        <v>359</v>
      </c>
      <c r="E4" s="38">
        <f t="shared" si="0"/>
        <v>17.95</v>
      </c>
      <c r="F4" s="38">
        <f t="shared" si="1"/>
        <v>376.95</v>
      </c>
      <c r="G4" s="39">
        <f t="shared" si="2"/>
        <v>1213.4020499999999</v>
      </c>
      <c r="H4" s="40">
        <f t="shared" si="3"/>
        <v>0.24268040999999999</v>
      </c>
      <c r="I4" s="91"/>
    </row>
    <row r="5" spans="1:9" x14ac:dyDescent="0.25">
      <c r="C5" s="41">
        <v>44900</v>
      </c>
      <c r="D5" s="42">
        <v>912</v>
      </c>
      <c r="E5" s="42">
        <f t="shared" si="0"/>
        <v>45.6</v>
      </c>
      <c r="F5" s="42">
        <f t="shared" si="1"/>
        <v>957.6</v>
      </c>
      <c r="G5" s="43">
        <f t="shared" si="2"/>
        <v>3082.5144</v>
      </c>
      <c r="H5" s="44">
        <f t="shared" si="3"/>
        <v>0.61650287999999998</v>
      </c>
      <c r="I5" s="90">
        <f>SUM(H5:H8)</f>
        <v>1.56018492</v>
      </c>
    </row>
    <row r="6" spans="1:9" x14ac:dyDescent="0.25">
      <c r="C6" s="24">
        <v>44902</v>
      </c>
      <c r="D6" s="16">
        <v>608</v>
      </c>
      <c r="E6" s="16">
        <f t="shared" si="0"/>
        <v>30.400000000000002</v>
      </c>
      <c r="F6" s="16">
        <f t="shared" si="1"/>
        <v>638.4</v>
      </c>
      <c r="G6" s="26">
        <f t="shared" si="2"/>
        <v>2055.0095999999999</v>
      </c>
      <c r="H6" s="17">
        <f t="shared" si="3"/>
        <v>0.41100191999999997</v>
      </c>
      <c r="I6" s="93"/>
    </row>
    <row r="7" spans="1:9" x14ac:dyDescent="0.25">
      <c r="C7" s="24">
        <v>44904</v>
      </c>
      <c r="D7" s="16">
        <v>608</v>
      </c>
      <c r="E7" s="16">
        <f t="shared" si="0"/>
        <v>30.400000000000002</v>
      </c>
      <c r="F7" s="16">
        <f t="shared" si="1"/>
        <v>638.4</v>
      </c>
      <c r="G7" s="26">
        <f t="shared" si="2"/>
        <v>2055.0095999999999</v>
      </c>
      <c r="H7" s="17">
        <f t="shared" si="3"/>
        <v>0.41100191999999997</v>
      </c>
      <c r="I7" s="93"/>
    </row>
    <row r="8" spans="1:9" x14ac:dyDescent="0.25">
      <c r="C8" s="37">
        <v>44904</v>
      </c>
      <c r="D8" s="38">
        <v>180</v>
      </c>
      <c r="E8" s="38">
        <f t="shared" si="0"/>
        <v>9</v>
      </c>
      <c r="F8" s="38">
        <f t="shared" si="1"/>
        <v>189</v>
      </c>
      <c r="G8" s="39">
        <f t="shared" si="2"/>
        <v>608.39099999999996</v>
      </c>
      <c r="H8" s="40">
        <f t="shared" si="3"/>
        <v>0.12167819999999999</v>
      </c>
      <c r="I8" s="91"/>
    </row>
    <row r="9" spans="1:9" x14ac:dyDescent="0.25">
      <c r="C9" s="41">
        <v>44907</v>
      </c>
      <c r="D9" s="42">
        <v>912</v>
      </c>
      <c r="E9" s="42">
        <f t="shared" si="0"/>
        <v>45.6</v>
      </c>
      <c r="F9" s="42">
        <f t="shared" si="1"/>
        <v>957.6</v>
      </c>
      <c r="G9" s="43">
        <f t="shared" si="2"/>
        <v>3082.5144</v>
      </c>
      <c r="H9" s="44">
        <f t="shared" si="3"/>
        <v>0.61650287999999998</v>
      </c>
      <c r="I9" s="90">
        <f>SUM(H9:H11)</f>
        <v>1.4385067199999999</v>
      </c>
    </row>
    <row r="10" spans="1:9" x14ac:dyDescent="0.25">
      <c r="C10" s="24">
        <v>44911</v>
      </c>
      <c r="D10" s="16">
        <v>608</v>
      </c>
      <c r="E10" s="16">
        <f t="shared" si="0"/>
        <v>30.400000000000002</v>
      </c>
      <c r="F10" s="16">
        <f t="shared" si="1"/>
        <v>638.4</v>
      </c>
      <c r="G10" s="26">
        <f t="shared" si="2"/>
        <v>2055.0095999999999</v>
      </c>
      <c r="H10" s="17">
        <f t="shared" si="3"/>
        <v>0.41100191999999997</v>
      </c>
      <c r="I10" s="93"/>
    </row>
    <row r="11" spans="1:9" x14ac:dyDescent="0.25">
      <c r="C11" s="37">
        <v>44911</v>
      </c>
      <c r="D11" s="38">
        <v>608</v>
      </c>
      <c r="E11" s="38">
        <f t="shared" si="0"/>
        <v>30.400000000000002</v>
      </c>
      <c r="F11" s="38">
        <f t="shared" si="1"/>
        <v>638.4</v>
      </c>
      <c r="G11" s="39">
        <f t="shared" si="2"/>
        <v>2055.0095999999999</v>
      </c>
      <c r="H11" s="40">
        <f t="shared" si="3"/>
        <v>0.41100191999999997</v>
      </c>
      <c r="I11" s="91"/>
    </row>
    <row r="12" spans="1:9" x14ac:dyDescent="0.25">
      <c r="C12" s="24">
        <v>44914</v>
      </c>
      <c r="D12" s="16">
        <v>540</v>
      </c>
      <c r="E12" s="16">
        <f t="shared" si="0"/>
        <v>27</v>
      </c>
      <c r="F12" s="16">
        <f t="shared" si="1"/>
        <v>567</v>
      </c>
      <c r="G12" s="26">
        <f t="shared" si="2"/>
        <v>1825.173</v>
      </c>
      <c r="H12" s="17">
        <f t="shared" si="3"/>
        <v>0.36503459999999999</v>
      </c>
      <c r="I12" s="90">
        <f>SUM(H12:H13)</f>
        <v>1.8035413199999999</v>
      </c>
    </row>
    <row r="13" spans="1:9" ht="15.75" thickBot="1" x14ac:dyDescent="0.3">
      <c r="C13" s="25">
        <v>44918</v>
      </c>
      <c r="D13" s="18">
        <v>2128</v>
      </c>
      <c r="E13" s="18">
        <f t="shared" si="0"/>
        <v>106.4</v>
      </c>
      <c r="F13" s="18">
        <f t="shared" si="1"/>
        <v>2234.4</v>
      </c>
      <c r="G13" s="31">
        <f t="shared" si="2"/>
        <v>7192.5335999999998</v>
      </c>
      <c r="H13" s="20">
        <f t="shared" si="3"/>
        <v>1.4385067199999999</v>
      </c>
      <c r="I13" s="94"/>
    </row>
    <row r="14" spans="1:9" x14ac:dyDescent="0.25">
      <c r="C14" s="45">
        <v>44928</v>
      </c>
      <c r="D14" s="46">
        <v>180</v>
      </c>
      <c r="E14" s="46">
        <f t="shared" si="0"/>
        <v>9</v>
      </c>
      <c r="F14" s="46">
        <f t="shared" si="1"/>
        <v>189</v>
      </c>
      <c r="G14" s="47">
        <f t="shared" si="2"/>
        <v>608.39099999999996</v>
      </c>
      <c r="H14" s="48">
        <f t="shared" si="3"/>
        <v>0.12167819999999999</v>
      </c>
      <c r="I14" s="64">
        <f>H14</f>
        <v>0.12167819999999999</v>
      </c>
    </row>
    <row r="15" spans="1:9" x14ac:dyDescent="0.25">
      <c r="C15" s="24">
        <v>44935</v>
      </c>
      <c r="D15" s="16">
        <v>1824</v>
      </c>
      <c r="E15" s="16">
        <f t="shared" si="0"/>
        <v>91.2</v>
      </c>
      <c r="F15" s="16">
        <f t="shared" si="1"/>
        <v>1915.2</v>
      </c>
      <c r="G15" s="26">
        <f t="shared" si="2"/>
        <v>6165.0288</v>
      </c>
      <c r="H15" s="17">
        <f t="shared" si="3"/>
        <v>1.23300576</v>
      </c>
      <c r="I15" s="90">
        <f>SUM(H15:H16)</f>
        <v>2.6715124799999996</v>
      </c>
    </row>
    <row r="16" spans="1:9" x14ac:dyDescent="0.25">
      <c r="C16" s="37">
        <v>44935</v>
      </c>
      <c r="D16" s="38">
        <v>2128</v>
      </c>
      <c r="E16" s="38">
        <f t="shared" si="0"/>
        <v>106.4</v>
      </c>
      <c r="F16" s="38">
        <f t="shared" si="1"/>
        <v>2234.4</v>
      </c>
      <c r="G16" s="39">
        <f t="shared" si="2"/>
        <v>7192.5335999999998</v>
      </c>
      <c r="H16" s="40">
        <f t="shared" si="3"/>
        <v>1.4385067199999999</v>
      </c>
      <c r="I16" s="91"/>
    </row>
    <row r="17" spans="3:9" x14ac:dyDescent="0.25">
      <c r="C17" s="24">
        <v>44942</v>
      </c>
      <c r="D17" s="16">
        <v>540</v>
      </c>
      <c r="E17" s="16">
        <f t="shared" si="0"/>
        <v>27</v>
      </c>
      <c r="F17" s="16">
        <f t="shared" si="1"/>
        <v>567</v>
      </c>
      <c r="G17" s="26">
        <f t="shared" si="2"/>
        <v>1825.173</v>
      </c>
      <c r="H17" s="17">
        <f t="shared" si="3"/>
        <v>0.36503459999999999</v>
      </c>
      <c r="I17" s="90">
        <f>SUM(H17:H18)</f>
        <v>1.5980403599999999</v>
      </c>
    </row>
    <row r="18" spans="3:9" x14ac:dyDescent="0.25">
      <c r="C18" s="37">
        <v>44942</v>
      </c>
      <c r="D18" s="38">
        <v>1824</v>
      </c>
      <c r="E18" s="38">
        <f t="shared" si="0"/>
        <v>91.2</v>
      </c>
      <c r="F18" s="38">
        <f t="shared" si="1"/>
        <v>1915.2</v>
      </c>
      <c r="G18" s="39">
        <f t="shared" si="2"/>
        <v>6165.0288</v>
      </c>
      <c r="H18" s="40">
        <f t="shared" si="3"/>
        <v>1.23300576</v>
      </c>
      <c r="I18" s="91"/>
    </row>
    <row r="19" spans="3:9" x14ac:dyDescent="0.25">
      <c r="C19" s="24">
        <v>44949</v>
      </c>
      <c r="D19" s="16">
        <v>180</v>
      </c>
      <c r="E19" s="16">
        <f t="shared" si="0"/>
        <v>9</v>
      </c>
      <c r="F19" s="16">
        <f t="shared" si="1"/>
        <v>189</v>
      </c>
      <c r="G19" s="26">
        <f t="shared" si="2"/>
        <v>608.39099999999996</v>
      </c>
      <c r="H19" s="17">
        <f t="shared" si="3"/>
        <v>0.12167819999999999</v>
      </c>
      <c r="I19" s="90">
        <f>SUM(H19:H20)</f>
        <v>1.56018492</v>
      </c>
    </row>
    <row r="20" spans="3:9" x14ac:dyDescent="0.25">
      <c r="C20" s="37">
        <v>44949</v>
      </c>
      <c r="D20" s="38">
        <v>2128</v>
      </c>
      <c r="E20" s="38">
        <f t="shared" si="0"/>
        <v>106.4</v>
      </c>
      <c r="F20" s="38">
        <f t="shared" si="1"/>
        <v>2234.4</v>
      </c>
      <c r="G20" s="39">
        <f t="shared" si="2"/>
        <v>7192.5335999999998</v>
      </c>
      <c r="H20" s="40">
        <f t="shared" si="3"/>
        <v>1.4385067199999999</v>
      </c>
      <c r="I20" s="91"/>
    </row>
    <row r="21" spans="3:9" x14ac:dyDescent="0.25">
      <c r="C21" s="24">
        <v>44956</v>
      </c>
      <c r="D21" s="16">
        <v>360</v>
      </c>
      <c r="E21" s="16">
        <f t="shared" si="0"/>
        <v>18</v>
      </c>
      <c r="F21" s="16">
        <f t="shared" si="1"/>
        <v>378</v>
      </c>
      <c r="G21" s="26">
        <f t="shared" si="2"/>
        <v>1216.7819999999999</v>
      </c>
      <c r="H21" s="17">
        <f t="shared" si="3"/>
        <v>0.24335639999999997</v>
      </c>
      <c r="I21" s="90">
        <f>SUM(H21:H22)</f>
        <v>1.8873640799999998</v>
      </c>
    </row>
    <row r="22" spans="3:9" ht="15.75" thickBot="1" x14ac:dyDescent="0.3">
      <c r="C22" s="25">
        <v>44956</v>
      </c>
      <c r="D22" s="18">
        <v>2432</v>
      </c>
      <c r="E22" s="18">
        <f t="shared" si="0"/>
        <v>121.60000000000001</v>
      </c>
      <c r="F22" s="18">
        <f t="shared" si="1"/>
        <v>2553.6</v>
      </c>
      <c r="G22" s="31">
        <f t="shared" si="2"/>
        <v>8220.0383999999995</v>
      </c>
      <c r="H22" s="20">
        <f t="shared" si="3"/>
        <v>1.6440076799999999</v>
      </c>
      <c r="I22" s="94"/>
    </row>
  </sheetData>
  <mergeCells count="8">
    <mergeCell ref="I5:I8"/>
    <mergeCell ref="I3:I4"/>
    <mergeCell ref="I21:I22"/>
    <mergeCell ref="I19:I20"/>
    <mergeCell ref="I17:I18"/>
    <mergeCell ref="I15:I16"/>
    <mergeCell ref="I12:I13"/>
    <mergeCell ref="I9:I11"/>
  </mergeCells>
  <pageMargins left="0.7" right="0.7" top="0.75" bottom="0.75" header="0.3" footer="0.3"/>
  <pageSetup orientation="landscape" r:id="rId1"/>
  <drawing r:id="rId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4D62AB-B264-48B3-8D58-2F36931A9B18}">
  <sheetPr>
    <tabColor rgb="FF7030A0"/>
  </sheetPr>
  <dimension ref="A1:I34"/>
  <sheetViews>
    <sheetView workbookViewId="0">
      <selection activeCell="I3" sqref="I3:I34"/>
    </sheetView>
  </sheetViews>
  <sheetFormatPr defaultRowHeight="15" x14ac:dyDescent="0.25"/>
  <cols>
    <col min="1" max="2" width="18.5703125" style="1" customWidth="1"/>
    <col min="3" max="3" width="18.5703125" style="2" customWidth="1"/>
    <col min="4" max="6" width="18.5703125" style="1" customWidth="1"/>
    <col min="7" max="7" width="18.5703125" style="3" customWidth="1"/>
    <col min="8" max="9" width="18.5703125" style="5" customWidth="1"/>
  </cols>
  <sheetData>
    <row r="1" spans="1:9" ht="15.75" thickBot="1" x14ac:dyDescent="0.3">
      <c r="G1" s="14"/>
      <c r="H1" s="30">
        <f>A3</f>
        <v>90847</v>
      </c>
      <c r="I1" s="30"/>
    </row>
    <row r="2" spans="1:9" ht="15.75" thickBot="1" x14ac:dyDescent="0.3">
      <c r="A2" s="10" t="s">
        <v>3</v>
      </c>
      <c r="B2" s="10" t="s">
        <v>0</v>
      </c>
      <c r="C2" s="13" t="s">
        <v>4</v>
      </c>
      <c r="D2" s="10" t="s">
        <v>7</v>
      </c>
      <c r="E2" s="10" t="s">
        <v>1</v>
      </c>
      <c r="F2" s="6" t="s">
        <v>5</v>
      </c>
      <c r="G2" s="12" t="s">
        <v>2</v>
      </c>
      <c r="H2" s="8" t="s">
        <v>6</v>
      </c>
      <c r="I2" s="8"/>
    </row>
    <row r="3" spans="1:9" ht="15.75" thickBot="1" x14ac:dyDescent="0.3">
      <c r="A3" s="9">
        <v>90847</v>
      </c>
      <c r="B3" s="6">
        <v>0.57899999999999996</v>
      </c>
      <c r="C3" s="45">
        <v>44896</v>
      </c>
      <c r="D3" s="46">
        <v>4000</v>
      </c>
      <c r="E3" s="46">
        <f>(D3*0.05)</f>
        <v>200</v>
      </c>
      <c r="F3" s="46">
        <f>SUM(D3:E3)</f>
        <v>4200</v>
      </c>
      <c r="G3" s="47">
        <f t="shared" ref="G3:G23" si="0">(F3*$B$3)</f>
        <v>2431.7999999999997</v>
      </c>
      <c r="H3" s="48">
        <f>(G3/5000)</f>
        <v>0.48635999999999996</v>
      </c>
      <c r="I3" s="48">
        <v>0.48635999999999996</v>
      </c>
    </row>
    <row r="4" spans="1:9" x14ac:dyDescent="0.25">
      <c r="C4" s="37">
        <v>44903</v>
      </c>
      <c r="D4" s="38">
        <v>4000</v>
      </c>
      <c r="E4" s="38">
        <f t="shared" ref="E4:E34" si="1">(D4*0.05)</f>
        <v>200</v>
      </c>
      <c r="F4" s="38">
        <f t="shared" ref="F4:F23" si="2">SUM(D4:E4)</f>
        <v>4200</v>
      </c>
      <c r="G4" s="39">
        <f t="shared" si="0"/>
        <v>2431.7999999999997</v>
      </c>
      <c r="H4" s="40">
        <f t="shared" ref="H4:H34" si="3">(G4/5000)</f>
        <v>0.48635999999999996</v>
      </c>
      <c r="I4" s="40">
        <v>0.48635999999999996</v>
      </c>
    </row>
    <row r="5" spans="1:9" x14ac:dyDescent="0.25">
      <c r="C5" s="37">
        <v>44910</v>
      </c>
      <c r="D5" s="38">
        <v>4000</v>
      </c>
      <c r="E5" s="38">
        <f t="shared" si="1"/>
        <v>200</v>
      </c>
      <c r="F5" s="38">
        <f t="shared" si="2"/>
        <v>4200</v>
      </c>
      <c r="G5" s="39">
        <f t="shared" si="0"/>
        <v>2431.7999999999997</v>
      </c>
      <c r="H5" s="40">
        <f t="shared" si="3"/>
        <v>0.48635999999999996</v>
      </c>
      <c r="I5" s="40">
        <v>0.48635999999999996</v>
      </c>
    </row>
    <row r="6" spans="1:9" x14ac:dyDescent="0.25">
      <c r="C6" s="24">
        <v>44917</v>
      </c>
      <c r="D6" s="16">
        <v>4000</v>
      </c>
      <c r="E6" s="16">
        <f t="shared" si="1"/>
        <v>200</v>
      </c>
      <c r="F6" s="16">
        <f t="shared" si="2"/>
        <v>4200</v>
      </c>
      <c r="G6" s="26">
        <f t="shared" si="0"/>
        <v>2431.7999999999997</v>
      </c>
      <c r="H6" s="17">
        <f t="shared" si="3"/>
        <v>0.48635999999999996</v>
      </c>
      <c r="I6" s="90">
        <f>SUM(H6:H7)</f>
        <v>0.55335608999999997</v>
      </c>
    </row>
    <row r="7" spans="1:9" x14ac:dyDescent="0.25">
      <c r="C7" s="37">
        <v>44918</v>
      </c>
      <c r="D7" s="38">
        <v>551</v>
      </c>
      <c r="E7" s="38">
        <f t="shared" si="1"/>
        <v>27.55</v>
      </c>
      <c r="F7" s="38">
        <f t="shared" si="2"/>
        <v>578.54999999999995</v>
      </c>
      <c r="G7" s="39">
        <f t="shared" si="0"/>
        <v>334.98044999999996</v>
      </c>
      <c r="H7" s="40">
        <f t="shared" si="3"/>
        <v>6.6996089999999994E-2</v>
      </c>
      <c r="I7" s="91"/>
    </row>
    <row r="8" spans="1:9" x14ac:dyDescent="0.25">
      <c r="C8" s="41">
        <v>44921</v>
      </c>
      <c r="D8" s="42">
        <v>551</v>
      </c>
      <c r="E8" s="42">
        <f t="shared" si="1"/>
        <v>27.55</v>
      </c>
      <c r="F8" s="42">
        <f t="shared" si="2"/>
        <v>578.54999999999995</v>
      </c>
      <c r="G8" s="43">
        <f t="shared" si="0"/>
        <v>334.98044999999996</v>
      </c>
      <c r="H8" s="44">
        <f t="shared" si="3"/>
        <v>6.6996089999999994E-2</v>
      </c>
      <c r="I8" s="90">
        <f>SUM(H8:H12)</f>
        <v>0.27382067999999998</v>
      </c>
    </row>
    <row r="9" spans="1:9" x14ac:dyDescent="0.25">
      <c r="C9" s="24">
        <v>44922</v>
      </c>
      <c r="D9" s="16">
        <v>48</v>
      </c>
      <c r="E9" s="16">
        <f t="shared" si="1"/>
        <v>2.4000000000000004</v>
      </c>
      <c r="F9" s="16">
        <f t="shared" si="2"/>
        <v>50.4</v>
      </c>
      <c r="G9" s="26">
        <f t="shared" si="0"/>
        <v>29.181599999999996</v>
      </c>
      <c r="H9" s="17">
        <f t="shared" si="3"/>
        <v>5.836319999999999E-3</v>
      </c>
      <c r="I9" s="93"/>
    </row>
    <row r="10" spans="1:9" x14ac:dyDescent="0.25">
      <c r="C10" s="24">
        <v>44923</v>
      </c>
      <c r="D10" s="16">
        <v>551</v>
      </c>
      <c r="E10" s="16">
        <f t="shared" si="1"/>
        <v>27.55</v>
      </c>
      <c r="F10" s="16">
        <f t="shared" si="2"/>
        <v>578.54999999999995</v>
      </c>
      <c r="G10" s="26">
        <f t="shared" si="0"/>
        <v>334.98044999999996</v>
      </c>
      <c r="H10" s="17">
        <f t="shared" si="3"/>
        <v>6.6996089999999994E-2</v>
      </c>
      <c r="I10" s="93"/>
    </row>
    <row r="11" spans="1:9" x14ac:dyDescent="0.25">
      <c r="C11" s="24">
        <v>44924</v>
      </c>
      <c r="D11" s="16">
        <v>551</v>
      </c>
      <c r="E11" s="16">
        <f t="shared" si="1"/>
        <v>27.55</v>
      </c>
      <c r="F11" s="16">
        <f t="shared" si="2"/>
        <v>578.54999999999995</v>
      </c>
      <c r="G11" s="26">
        <f t="shared" si="0"/>
        <v>334.98044999999996</v>
      </c>
      <c r="H11" s="17">
        <f t="shared" si="3"/>
        <v>6.6996089999999994E-2</v>
      </c>
      <c r="I11" s="93"/>
    </row>
    <row r="12" spans="1:9" ht="15.75" thickBot="1" x14ac:dyDescent="0.3">
      <c r="C12" s="25">
        <v>44925</v>
      </c>
      <c r="D12" s="18">
        <v>551</v>
      </c>
      <c r="E12" s="18">
        <f t="shared" si="1"/>
        <v>27.55</v>
      </c>
      <c r="F12" s="18">
        <f t="shared" si="2"/>
        <v>578.54999999999995</v>
      </c>
      <c r="G12" s="31">
        <f t="shared" si="0"/>
        <v>334.98044999999996</v>
      </c>
      <c r="H12" s="20">
        <f t="shared" si="3"/>
        <v>6.6996089999999994E-2</v>
      </c>
      <c r="I12" s="94"/>
    </row>
    <row r="13" spans="1:9" x14ac:dyDescent="0.25">
      <c r="C13" s="24">
        <v>44928</v>
      </c>
      <c r="D13" s="16">
        <v>551</v>
      </c>
      <c r="E13" s="16">
        <f t="shared" si="1"/>
        <v>27.55</v>
      </c>
      <c r="F13" s="16">
        <f t="shared" si="2"/>
        <v>578.54999999999995</v>
      </c>
      <c r="G13" s="26">
        <f t="shared" si="0"/>
        <v>334.98044999999996</v>
      </c>
      <c r="H13" s="17">
        <f t="shared" si="3"/>
        <v>6.6996089999999994E-2</v>
      </c>
      <c r="I13" s="92">
        <f>SUM(H13:H17)</f>
        <v>0.23065622999999999</v>
      </c>
    </row>
    <row r="14" spans="1:9" x14ac:dyDescent="0.25">
      <c r="C14" s="24">
        <v>44929</v>
      </c>
      <c r="D14" s="16">
        <v>350</v>
      </c>
      <c r="E14" s="16">
        <f t="shared" si="1"/>
        <v>17.5</v>
      </c>
      <c r="F14" s="16">
        <f t="shared" si="2"/>
        <v>367.5</v>
      </c>
      <c r="G14" s="26">
        <f t="shared" si="0"/>
        <v>212.7825</v>
      </c>
      <c r="H14" s="17">
        <f t="shared" si="3"/>
        <v>4.2556499999999997E-2</v>
      </c>
      <c r="I14" s="93"/>
    </row>
    <row r="15" spans="1:9" x14ac:dyDescent="0.25">
      <c r="C15" s="24">
        <v>44930</v>
      </c>
      <c r="D15" s="16">
        <v>332</v>
      </c>
      <c r="E15" s="16">
        <f t="shared" si="1"/>
        <v>16.600000000000001</v>
      </c>
      <c r="F15" s="16">
        <f t="shared" si="2"/>
        <v>348.6</v>
      </c>
      <c r="G15" s="26">
        <f t="shared" si="0"/>
        <v>201.83940000000001</v>
      </c>
      <c r="H15" s="17">
        <f t="shared" si="3"/>
        <v>4.0367880000000002E-2</v>
      </c>
      <c r="I15" s="93"/>
    </row>
    <row r="16" spans="1:9" x14ac:dyDescent="0.25">
      <c r="C16" s="24">
        <v>44931</v>
      </c>
      <c r="D16" s="16">
        <v>332</v>
      </c>
      <c r="E16" s="16">
        <f t="shared" si="1"/>
        <v>16.600000000000001</v>
      </c>
      <c r="F16" s="16">
        <f t="shared" si="2"/>
        <v>348.6</v>
      </c>
      <c r="G16" s="26">
        <f t="shared" si="0"/>
        <v>201.83940000000001</v>
      </c>
      <c r="H16" s="17">
        <f t="shared" si="3"/>
        <v>4.0367880000000002E-2</v>
      </c>
      <c r="I16" s="93"/>
    </row>
    <row r="17" spans="3:9" x14ac:dyDescent="0.25">
      <c r="C17" s="37">
        <v>44932</v>
      </c>
      <c r="D17" s="38">
        <v>332</v>
      </c>
      <c r="E17" s="38">
        <f t="shared" si="1"/>
        <v>16.600000000000001</v>
      </c>
      <c r="F17" s="38">
        <f t="shared" si="2"/>
        <v>348.6</v>
      </c>
      <c r="G17" s="39">
        <f t="shared" si="0"/>
        <v>201.83940000000001</v>
      </c>
      <c r="H17" s="40">
        <f t="shared" si="3"/>
        <v>4.0367880000000002E-2</v>
      </c>
      <c r="I17" s="91"/>
    </row>
    <row r="18" spans="3:9" x14ac:dyDescent="0.25">
      <c r="C18" s="24">
        <v>44935</v>
      </c>
      <c r="D18" s="16">
        <v>332</v>
      </c>
      <c r="E18" s="16">
        <f t="shared" si="1"/>
        <v>16.600000000000001</v>
      </c>
      <c r="F18" s="16">
        <f t="shared" si="2"/>
        <v>348.6</v>
      </c>
      <c r="G18" s="26">
        <f t="shared" si="0"/>
        <v>201.83940000000001</v>
      </c>
      <c r="H18" s="17">
        <f t="shared" si="3"/>
        <v>4.0367880000000002E-2</v>
      </c>
      <c r="I18" s="90">
        <f>SUM(H18:H22)</f>
        <v>0.2018394</v>
      </c>
    </row>
    <row r="19" spans="3:9" x14ac:dyDescent="0.25">
      <c r="C19" s="24">
        <v>44936</v>
      </c>
      <c r="D19" s="16">
        <v>332</v>
      </c>
      <c r="E19" s="16">
        <f t="shared" si="1"/>
        <v>16.600000000000001</v>
      </c>
      <c r="F19" s="16">
        <f t="shared" si="2"/>
        <v>348.6</v>
      </c>
      <c r="G19" s="26">
        <f t="shared" si="0"/>
        <v>201.83940000000001</v>
      </c>
      <c r="H19" s="17">
        <f t="shared" si="3"/>
        <v>4.0367880000000002E-2</v>
      </c>
      <c r="I19" s="93"/>
    </row>
    <row r="20" spans="3:9" x14ac:dyDescent="0.25">
      <c r="C20" s="24">
        <v>44937</v>
      </c>
      <c r="D20" s="16">
        <v>332</v>
      </c>
      <c r="E20" s="16">
        <f t="shared" si="1"/>
        <v>16.600000000000001</v>
      </c>
      <c r="F20" s="16">
        <f t="shared" si="2"/>
        <v>348.6</v>
      </c>
      <c r="G20" s="26">
        <f t="shared" si="0"/>
        <v>201.83940000000001</v>
      </c>
      <c r="H20" s="17">
        <f t="shared" si="3"/>
        <v>4.0367880000000002E-2</v>
      </c>
      <c r="I20" s="93"/>
    </row>
    <row r="21" spans="3:9" x14ac:dyDescent="0.25">
      <c r="C21" s="24">
        <v>44938</v>
      </c>
      <c r="D21" s="16">
        <v>332</v>
      </c>
      <c r="E21" s="16">
        <f t="shared" si="1"/>
        <v>16.600000000000001</v>
      </c>
      <c r="F21" s="16">
        <f t="shared" si="2"/>
        <v>348.6</v>
      </c>
      <c r="G21" s="26">
        <f t="shared" si="0"/>
        <v>201.83940000000001</v>
      </c>
      <c r="H21" s="17">
        <f t="shared" si="3"/>
        <v>4.0367880000000002E-2</v>
      </c>
      <c r="I21" s="93"/>
    </row>
    <row r="22" spans="3:9" x14ac:dyDescent="0.25">
      <c r="C22" s="37">
        <v>44939</v>
      </c>
      <c r="D22" s="38">
        <v>332</v>
      </c>
      <c r="E22" s="38">
        <f t="shared" si="1"/>
        <v>16.600000000000001</v>
      </c>
      <c r="F22" s="38">
        <f t="shared" si="2"/>
        <v>348.6</v>
      </c>
      <c r="G22" s="39">
        <f t="shared" si="0"/>
        <v>201.83940000000001</v>
      </c>
      <c r="H22" s="40">
        <f t="shared" si="3"/>
        <v>4.0367880000000002E-2</v>
      </c>
      <c r="I22" s="91"/>
    </row>
    <row r="23" spans="3:9" x14ac:dyDescent="0.25">
      <c r="C23" s="24">
        <v>44942</v>
      </c>
      <c r="D23" s="16">
        <v>332</v>
      </c>
      <c r="E23" s="16">
        <f t="shared" si="1"/>
        <v>16.600000000000001</v>
      </c>
      <c r="F23" s="16">
        <f t="shared" si="2"/>
        <v>348.6</v>
      </c>
      <c r="G23" s="26">
        <f t="shared" si="0"/>
        <v>201.83940000000001</v>
      </c>
      <c r="H23" s="17">
        <f t="shared" si="3"/>
        <v>4.0367880000000002E-2</v>
      </c>
      <c r="I23" s="90">
        <f>SUM(H23:H27)</f>
        <v>0.2018394</v>
      </c>
    </row>
    <row r="24" spans="3:9" x14ac:dyDescent="0.25">
      <c r="C24" s="24">
        <v>44943</v>
      </c>
      <c r="D24" s="16">
        <v>332</v>
      </c>
      <c r="E24" s="16">
        <f t="shared" si="1"/>
        <v>16.600000000000001</v>
      </c>
      <c r="F24" s="16">
        <f t="shared" ref="F24:F34" si="4">SUM(D24:E24)</f>
        <v>348.6</v>
      </c>
      <c r="G24" s="26">
        <f t="shared" ref="G24:G34" si="5">(F24*$B$3)</f>
        <v>201.83940000000001</v>
      </c>
      <c r="H24" s="17">
        <f t="shared" si="3"/>
        <v>4.0367880000000002E-2</v>
      </c>
      <c r="I24" s="93"/>
    </row>
    <row r="25" spans="3:9" x14ac:dyDescent="0.25">
      <c r="C25" s="24">
        <v>44944</v>
      </c>
      <c r="D25" s="16">
        <v>332</v>
      </c>
      <c r="E25" s="16">
        <f t="shared" si="1"/>
        <v>16.600000000000001</v>
      </c>
      <c r="F25" s="16">
        <f t="shared" si="4"/>
        <v>348.6</v>
      </c>
      <c r="G25" s="26">
        <f t="shared" si="5"/>
        <v>201.83940000000001</v>
      </c>
      <c r="H25" s="17">
        <f t="shared" si="3"/>
        <v>4.0367880000000002E-2</v>
      </c>
      <c r="I25" s="93"/>
    </row>
    <row r="26" spans="3:9" x14ac:dyDescent="0.25">
      <c r="C26" s="24">
        <v>44945</v>
      </c>
      <c r="D26" s="16">
        <v>332</v>
      </c>
      <c r="E26" s="16">
        <f t="shared" si="1"/>
        <v>16.600000000000001</v>
      </c>
      <c r="F26" s="16">
        <f t="shared" si="4"/>
        <v>348.6</v>
      </c>
      <c r="G26" s="26">
        <f t="shared" si="5"/>
        <v>201.83940000000001</v>
      </c>
      <c r="H26" s="17">
        <f t="shared" si="3"/>
        <v>4.0367880000000002E-2</v>
      </c>
      <c r="I26" s="93"/>
    </row>
    <row r="27" spans="3:9" x14ac:dyDescent="0.25">
      <c r="C27" s="37">
        <v>44946</v>
      </c>
      <c r="D27" s="38">
        <v>332</v>
      </c>
      <c r="E27" s="38">
        <f t="shared" si="1"/>
        <v>16.600000000000001</v>
      </c>
      <c r="F27" s="38">
        <f t="shared" si="4"/>
        <v>348.6</v>
      </c>
      <c r="G27" s="39">
        <f t="shared" si="5"/>
        <v>201.83940000000001</v>
      </c>
      <c r="H27" s="40">
        <f t="shared" si="3"/>
        <v>4.0367880000000002E-2</v>
      </c>
      <c r="I27" s="91"/>
    </row>
    <row r="28" spans="3:9" x14ac:dyDescent="0.25">
      <c r="C28" s="24">
        <v>44949</v>
      </c>
      <c r="D28" s="16">
        <v>332</v>
      </c>
      <c r="E28" s="16">
        <f t="shared" si="1"/>
        <v>16.600000000000001</v>
      </c>
      <c r="F28" s="16">
        <f t="shared" si="4"/>
        <v>348.6</v>
      </c>
      <c r="G28" s="26">
        <f t="shared" si="5"/>
        <v>201.83940000000001</v>
      </c>
      <c r="H28" s="17">
        <f t="shared" si="3"/>
        <v>4.0367880000000002E-2</v>
      </c>
      <c r="I28" s="90">
        <f>SUM(H28:H32)</f>
        <v>0.2018394</v>
      </c>
    </row>
    <row r="29" spans="3:9" x14ac:dyDescent="0.25">
      <c r="C29" s="24">
        <v>44950</v>
      </c>
      <c r="D29" s="16">
        <v>332</v>
      </c>
      <c r="E29" s="16">
        <f t="shared" si="1"/>
        <v>16.600000000000001</v>
      </c>
      <c r="F29" s="16">
        <f t="shared" si="4"/>
        <v>348.6</v>
      </c>
      <c r="G29" s="26">
        <f t="shared" si="5"/>
        <v>201.83940000000001</v>
      </c>
      <c r="H29" s="17">
        <f t="shared" si="3"/>
        <v>4.0367880000000002E-2</v>
      </c>
      <c r="I29" s="93"/>
    </row>
    <row r="30" spans="3:9" x14ac:dyDescent="0.25">
      <c r="C30" s="24">
        <v>44951</v>
      </c>
      <c r="D30" s="16">
        <v>332</v>
      </c>
      <c r="E30" s="16">
        <f t="shared" si="1"/>
        <v>16.600000000000001</v>
      </c>
      <c r="F30" s="16">
        <f t="shared" si="4"/>
        <v>348.6</v>
      </c>
      <c r="G30" s="26">
        <f t="shared" si="5"/>
        <v>201.83940000000001</v>
      </c>
      <c r="H30" s="17">
        <f t="shared" si="3"/>
        <v>4.0367880000000002E-2</v>
      </c>
      <c r="I30" s="93"/>
    </row>
    <row r="31" spans="3:9" x14ac:dyDescent="0.25">
      <c r="C31" s="24">
        <v>44952</v>
      </c>
      <c r="D31" s="16">
        <v>332</v>
      </c>
      <c r="E31" s="16">
        <f t="shared" si="1"/>
        <v>16.600000000000001</v>
      </c>
      <c r="F31" s="16">
        <f t="shared" si="4"/>
        <v>348.6</v>
      </c>
      <c r="G31" s="26">
        <f t="shared" si="5"/>
        <v>201.83940000000001</v>
      </c>
      <c r="H31" s="17">
        <f t="shared" si="3"/>
        <v>4.0367880000000002E-2</v>
      </c>
      <c r="I31" s="93"/>
    </row>
    <row r="32" spans="3:9" x14ac:dyDescent="0.25">
      <c r="C32" s="37">
        <v>44953</v>
      </c>
      <c r="D32" s="38">
        <v>332</v>
      </c>
      <c r="E32" s="38">
        <f t="shared" si="1"/>
        <v>16.600000000000001</v>
      </c>
      <c r="F32" s="38">
        <f t="shared" si="4"/>
        <v>348.6</v>
      </c>
      <c r="G32" s="39">
        <f t="shared" si="5"/>
        <v>201.83940000000001</v>
      </c>
      <c r="H32" s="40">
        <f t="shared" si="3"/>
        <v>4.0367880000000002E-2</v>
      </c>
      <c r="I32" s="91"/>
    </row>
    <row r="33" spans="3:9" x14ac:dyDescent="0.25">
      <c r="C33" s="24">
        <v>44956</v>
      </c>
      <c r="D33" s="16">
        <v>332</v>
      </c>
      <c r="E33" s="16">
        <f t="shared" si="1"/>
        <v>16.600000000000001</v>
      </c>
      <c r="F33" s="16">
        <f t="shared" si="4"/>
        <v>348.6</v>
      </c>
      <c r="G33" s="26">
        <f t="shared" si="5"/>
        <v>201.83940000000001</v>
      </c>
      <c r="H33" s="17">
        <f t="shared" si="3"/>
        <v>4.0367880000000002E-2</v>
      </c>
      <c r="I33" s="90">
        <f>SUM(H33:H34)</f>
        <v>8.0735760000000004E-2</v>
      </c>
    </row>
    <row r="34" spans="3:9" ht="15.75" thickBot="1" x14ac:dyDescent="0.3">
      <c r="C34" s="25">
        <v>44957</v>
      </c>
      <c r="D34" s="18">
        <v>332</v>
      </c>
      <c r="E34" s="18">
        <f t="shared" si="1"/>
        <v>16.600000000000001</v>
      </c>
      <c r="F34" s="18">
        <f t="shared" si="4"/>
        <v>348.6</v>
      </c>
      <c r="G34" s="31">
        <f t="shared" si="5"/>
        <v>201.83940000000001</v>
      </c>
      <c r="H34" s="20">
        <f t="shared" si="3"/>
        <v>4.0367880000000002E-2</v>
      </c>
      <c r="I34" s="94"/>
    </row>
  </sheetData>
  <mergeCells count="7">
    <mergeCell ref="I6:I7"/>
    <mergeCell ref="I33:I34"/>
    <mergeCell ref="I28:I32"/>
    <mergeCell ref="I23:I27"/>
    <mergeCell ref="I18:I22"/>
    <mergeCell ref="I13:I17"/>
    <mergeCell ref="I8:I12"/>
  </mergeCells>
  <pageMargins left="0.7" right="0.7" top="0.75" bottom="0.75" header="0.3" footer="0.3"/>
  <pageSetup orientation="landscape" r:id="rId1"/>
  <drawing r:id="rId2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4DC418-BF97-4775-826E-0AC2DCD4E4E1}">
  <sheetPr>
    <tabColor rgb="FFFF99FF"/>
  </sheetPr>
  <dimension ref="A1:I13"/>
  <sheetViews>
    <sheetView workbookViewId="0">
      <selection activeCell="I3" sqref="I3:I5"/>
    </sheetView>
  </sheetViews>
  <sheetFormatPr defaultRowHeight="15" x14ac:dyDescent="0.25"/>
  <cols>
    <col min="1" max="2" width="18.5703125" style="1" customWidth="1"/>
    <col min="3" max="3" width="18.5703125" style="2" customWidth="1"/>
    <col min="4" max="6" width="18.5703125" style="1" customWidth="1"/>
    <col min="7" max="7" width="18.5703125" style="3" customWidth="1"/>
    <col min="8" max="9" width="18.5703125" style="5" customWidth="1"/>
  </cols>
  <sheetData>
    <row r="1" spans="1:9" ht="15.75" thickBot="1" x14ac:dyDescent="0.3">
      <c r="G1" s="14"/>
      <c r="H1" s="30">
        <f>A3</f>
        <v>90821</v>
      </c>
      <c r="I1" s="30"/>
    </row>
    <row r="2" spans="1:9" ht="15.75" thickBot="1" x14ac:dyDescent="0.3">
      <c r="A2" s="10" t="s">
        <v>3</v>
      </c>
      <c r="B2" s="10" t="s">
        <v>0</v>
      </c>
      <c r="C2" s="13" t="s">
        <v>4</v>
      </c>
      <c r="D2" s="10" t="s">
        <v>7</v>
      </c>
      <c r="E2" s="10" t="s">
        <v>1</v>
      </c>
      <c r="F2" s="6" t="s">
        <v>5</v>
      </c>
      <c r="G2" s="12" t="s">
        <v>2</v>
      </c>
      <c r="H2" s="8" t="s">
        <v>6</v>
      </c>
      <c r="I2" s="8"/>
    </row>
    <row r="3" spans="1:9" ht="15.75" thickBot="1" x14ac:dyDescent="0.3">
      <c r="A3" s="9">
        <v>90821</v>
      </c>
      <c r="B3" s="6">
        <v>3.2244999999999999</v>
      </c>
      <c r="C3" s="45">
        <v>44931</v>
      </c>
      <c r="D3" s="46">
        <v>120</v>
      </c>
      <c r="E3" s="46">
        <f>(D3*0.05)</f>
        <v>6</v>
      </c>
      <c r="F3" s="46">
        <f>SUM(D3:E3)</f>
        <v>126</v>
      </c>
      <c r="G3" s="47">
        <f>(F3*$B$3)</f>
        <v>406.28699999999998</v>
      </c>
      <c r="H3" s="48">
        <f>(G3/5000)</f>
        <v>8.1257399999999994E-2</v>
      </c>
      <c r="I3" s="48">
        <v>8.1257399999999994E-2</v>
      </c>
    </row>
    <row r="4" spans="1:9" ht="15.75" thickBot="1" x14ac:dyDescent="0.3">
      <c r="C4" s="25">
        <v>44952</v>
      </c>
      <c r="D4" s="18">
        <v>120</v>
      </c>
      <c r="E4" s="18">
        <f t="shared" ref="E4:E5" si="0">(D4*0.05)</f>
        <v>6</v>
      </c>
      <c r="F4" s="18">
        <f t="shared" ref="F4:F5" si="1">SUM(D4:E4)</f>
        <v>126</v>
      </c>
      <c r="G4" s="31">
        <f>(F4*$B$3)</f>
        <v>406.28699999999998</v>
      </c>
      <c r="H4" s="20">
        <f t="shared" ref="H4:H5" si="2">(G4/5000)</f>
        <v>8.1257399999999994E-2</v>
      </c>
      <c r="I4" s="20">
        <v>8.1257399999999994E-2</v>
      </c>
    </row>
    <row r="5" spans="1:9" x14ac:dyDescent="0.25">
      <c r="C5" s="21">
        <v>44973</v>
      </c>
      <c r="D5" s="1">
        <v>120</v>
      </c>
      <c r="E5" s="1">
        <f t="shared" si="0"/>
        <v>6</v>
      </c>
      <c r="F5" s="1">
        <f t="shared" si="1"/>
        <v>126</v>
      </c>
      <c r="G5" s="26">
        <f>(F5*$B$3)</f>
        <v>406.28699999999998</v>
      </c>
      <c r="H5" s="17">
        <f t="shared" si="2"/>
        <v>8.1257399999999994E-2</v>
      </c>
      <c r="I5" s="17">
        <v>8.1257399999999994E-2</v>
      </c>
    </row>
    <row r="6" spans="1:9" x14ac:dyDescent="0.25">
      <c r="D6"/>
      <c r="E6"/>
      <c r="F6"/>
      <c r="G6"/>
      <c r="H6"/>
      <c r="I6"/>
    </row>
    <row r="7" spans="1:9" x14ac:dyDescent="0.25">
      <c r="D7"/>
      <c r="E7"/>
      <c r="F7"/>
      <c r="G7"/>
      <c r="H7"/>
      <c r="I7"/>
    </row>
    <row r="8" spans="1:9" x14ac:dyDescent="0.25">
      <c r="D8"/>
      <c r="E8"/>
      <c r="F8"/>
      <c r="G8"/>
      <c r="H8"/>
      <c r="I8"/>
    </row>
    <row r="9" spans="1:9" x14ac:dyDescent="0.25">
      <c r="D9"/>
      <c r="E9"/>
      <c r="F9"/>
      <c r="G9"/>
      <c r="H9"/>
      <c r="I9"/>
    </row>
    <row r="10" spans="1:9" x14ac:dyDescent="0.25">
      <c r="D10"/>
      <c r="E10"/>
      <c r="F10"/>
      <c r="G10"/>
      <c r="H10"/>
      <c r="I10"/>
    </row>
    <row r="11" spans="1:9" x14ac:dyDescent="0.25">
      <c r="D11"/>
      <c r="E11"/>
      <c r="F11"/>
      <c r="G11"/>
      <c r="H11"/>
      <c r="I11"/>
    </row>
    <row r="12" spans="1:9" x14ac:dyDescent="0.25">
      <c r="D12"/>
      <c r="E12"/>
      <c r="F12"/>
      <c r="G12"/>
      <c r="H12"/>
      <c r="I12"/>
    </row>
    <row r="13" spans="1:9" x14ac:dyDescent="0.25">
      <c r="D13"/>
      <c r="E13"/>
      <c r="F13"/>
      <c r="G13"/>
      <c r="H13"/>
      <c r="I13"/>
    </row>
  </sheetData>
  <pageMargins left="0.7" right="0.7" top="0.75" bottom="0.75" header="0.3" footer="0.3"/>
  <pageSetup orientation="landscape" r:id="rId1"/>
  <drawing r:id="rId2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329731-E580-47E7-8951-BCB56D9A469E}">
  <sheetPr>
    <tabColor theme="5" tint="-0.249977111117893"/>
  </sheetPr>
  <dimension ref="A1:L16"/>
  <sheetViews>
    <sheetView workbookViewId="0">
      <selection activeCell="L5" sqref="L5:L7"/>
    </sheetView>
  </sheetViews>
  <sheetFormatPr defaultRowHeight="15" x14ac:dyDescent="0.25"/>
  <cols>
    <col min="1" max="2" width="18.5703125" style="1" customWidth="1"/>
    <col min="3" max="3" width="18.5703125" style="2" customWidth="1"/>
    <col min="4" max="6" width="18.5703125" style="1" customWidth="1"/>
    <col min="7" max="7" width="18.5703125" style="3" customWidth="1"/>
    <col min="8" max="9" width="18.5703125" style="5" customWidth="1"/>
    <col min="10" max="10" width="18.5703125" style="3" customWidth="1"/>
    <col min="11" max="12" width="18.5703125" style="5" customWidth="1"/>
  </cols>
  <sheetData>
    <row r="1" spans="1:12" ht="15.75" thickBot="1" x14ac:dyDescent="0.3">
      <c r="A1" s="1" t="s">
        <v>8</v>
      </c>
      <c r="B1"/>
      <c r="C1"/>
      <c r="D1"/>
      <c r="E1"/>
      <c r="F1"/>
      <c r="G1"/>
      <c r="H1"/>
      <c r="I1"/>
      <c r="J1"/>
      <c r="K1"/>
      <c r="L1"/>
    </row>
    <row r="2" spans="1:12" ht="15.75" thickBot="1" x14ac:dyDescent="0.3">
      <c r="A2" s="10" t="s">
        <v>3</v>
      </c>
      <c r="B2" s="10" t="s">
        <v>0</v>
      </c>
      <c r="C2"/>
      <c r="D2"/>
      <c r="E2"/>
      <c r="F2"/>
      <c r="G2"/>
      <c r="H2"/>
      <c r="I2"/>
      <c r="J2"/>
      <c r="K2"/>
      <c r="L2"/>
    </row>
    <row r="3" spans="1:12" ht="15.75" thickBot="1" x14ac:dyDescent="0.3">
      <c r="A3" s="9">
        <v>90880</v>
      </c>
      <c r="B3" s="10">
        <v>1.1540999999999999</v>
      </c>
      <c r="G3" s="14" t="s">
        <v>16</v>
      </c>
      <c r="H3" s="30">
        <v>90880</v>
      </c>
      <c r="I3" s="30"/>
      <c r="J3" s="14" t="s">
        <v>17</v>
      </c>
      <c r="K3" s="30">
        <v>90853</v>
      </c>
      <c r="L3" s="30"/>
    </row>
    <row r="4" spans="1:12" ht="15.75" thickBot="1" x14ac:dyDescent="0.3">
      <c r="A4" s="10" t="s">
        <v>3</v>
      </c>
      <c r="B4" s="10" t="s">
        <v>0</v>
      </c>
      <c r="C4" s="13" t="s">
        <v>4</v>
      </c>
      <c r="D4" s="10" t="s">
        <v>7</v>
      </c>
      <c r="E4" s="10" t="s">
        <v>1</v>
      </c>
      <c r="F4" s="6" t="s">
        <v>5</v>
      </c>
      <c r="G4" s="12" t="s">
        <v>2</v>
      </c>
      <c r="H4" s="8" t="s">
        <v>6</v>
      </c>
      <c r="I4" s="8"/>
      <c r="J4" s="12" t="s">
        <v>2</v>
      </c>
      <c r="K4" s="8" t="s">
        <v>6</v>
      </c>
      <c r="L4" s="8"/>
    </row>
    <row r="5" spans="1:12" ht="15.75" thickBot="1" x14ac:dyDescent="0.3">
      <c r="A5" s="9">
        <v>90853</v>
      </c>
      <c r="B5" s="10">
        <v>1.1079000000000001</v>
      </c>
      <c r="C5" s="33">
        <v>44914</v>
      </c>
      <c r="D5" s="7">
        <v>3248</v>
      </c>
      <c r="E5" s="7">
        <f>(D5*0.05)</f>
        <v>162.4</v>
      </c>
      <c r="F5" s="7">
        <f>SUM(D5:E5)</f>
        <v>3410.4</v>
      </c>
      <c r="G5" s="29">
        <f>(F5*$B$3)</f>
        <v>3935.9426399999998</v>
      </c>
      <c r="H5" s="8">
        <f>(G5/5000)</f>
        <v>0.78718852799999994</v>
      </c>
      <c r="I5" s="15">
        <v>0.78718852799999994</v>
      </c>
      <c r="J5" s="29">
        <f>(F5*$B$5)</f>
        <v>3778.3821600000006</v>
      </c>
      <c r="K5" s="8">
        <f>(J5/5000)</f>
        <v>0.75567643200000012</v>
      </c>
      <c r="L5" s="8">
        <v>0.75567643200000012</v>
      </c>
    </row>
    <row r="6" spans="1:12" x14ac:dyDescent="0.25">
      <c r="C6" s="45">
        <v>44935</v>
      </c>
      <c r="D6" s="46">
        <v>1584</v>
      </c>
      <c r="E6" s="46">
        <f t="shared" ref="E6:E7" si="0">(D6*0.05)</f>
        <v>79.2</v>
      </c>
      <c r="F6" s="46">
        <f t="shared" ref="F6:F7" si="1">SUM(D6:E6)</f>
        <v>1663.2</v>
      </c>
      <c r="G6" s="47">
        <f t="shared" ref="G6:G7" si="2">(F6*$B$3)</f>
        <v>1919.4991199999999</v>
      </c>
      <c r="H6" s="48">
        <f t="shared" ref="H6:K7" si="3">(G6/5000)</f>
        <v>0.383899824</v>
      </c>
      <c r="I6" s="49">
        <v>0.383899824</v>
      </c>
      <c r="J6" s="47">
        <f t="shared" ref="J6:J7" si="4">(F6*$B$5)</f>
        <v>1842.6592800000003</v>
      </c>
      <c r="K6" s="48">
        <f t="shared" si="3"/>
        <v>0.36853185600000005</v>
      </c>
      <c r="L6" s="48">
        <v>0.36853185600000005</v>
      </c>
    </row>
    <row r="7" spans="1:12" ht="15.75" thickBot="1" x14ac:dyDescent="0.3">
      <c r="C7" s="25">
        <v>44956</v>
      </c>
      <c r="D7" s="18">
        <v>1584</v>
      </c>
      <c r="E7" s="18">
        <f t="shared" si="0"/>
        <v>79.2</v>
      </c>
      <c r="F7" s="18">
        <f t="shared" si="1"/>
        <v>1663.2</v>
      </c>
      <c r="G7" s="31">
        <f t="shared" si="2"/>
        <v>1919.4991199999999</v>
      </c>
      <c r="H7" s="20">
        <f t="shared" si="3"/>
        <v>0.383899824</v>
      </c>
      <c r="I7" s="32">
        <v>0.383899824</v>
      </c>
      <c r="J7" s="31">
        <f t="shared" si="4"/>
        <v>1842.6592800000003</v>
      </c>
      <c r="K7" s="20">
        <f t="shared" si="3"/>
        <v>0.36853185600000005</v>
      </c>
      <c r="L7" s="20">
        <v>0.36853185600000005</v>
      </c>
    </row>
    <row r="8" spans="1:12" x14ac:dyDescent="0.25">
      <c r="E8"/>
      <c r="F8"/>
      <c r="G8"/>
      <c r="H8"/>
      <c r="I8"/>
      <c r="J8"/>
      <c r="K8"/>
      <c r="L8"/>
    </row>
    <row r="9" spans="1:12" x14ac:dyDescent="0.25">
      <c r="E9"/>
      <c r="F9"/>
      <c r="G9"/>
      <c r="H9"/>
      <c r="I9"/>
      <c r="J9"/>
      <c r="K9"/>
      <c r="L9"/>
    </row>
    <row r="10" spans="1:12" x14ac:dyDescent="0.25">
      <c r="E10"/>
      <c r="F10"/>
      <c r="G10"/>
      <c r="H10"/>
      <c r="I10"/>
      <c r="J10"/>
      <c r="K10"/>
      <c r="L10"/>
    </row>
    <row r="11" spans="1:12" x14ac:dyDescent="0.25">
      <c r="E11"/>
      <c r="F11"/>
      <c r="G11"/>
      <c r="H11"/>
      <c r="I11"/>
      <c r="J11"/>
      <c r="K11"/>
      <c r="L11"/>
    </row>
    <row r="12" spans="1:12" x14ac:dyDescent="0.25">
      <c r="E12"/>
      <c r="F12"/>
      <c r="G12"/>
      <c r="H12"/>
      <c r="I12"/>
      <c r="J12"/>
      <c r="K12"/>
      <c r="L12"/>
    </row>
    <row r="13" spans="1:12" x14ac:dyDescent="0.25">
      <c r="E13"/>
      <c r="F13"/>
      <c r="G13"/>
      <c r="H13"/>
      <c r="I13"/>
      <c r="J13"/>
      <c r="K13"/>
      <c r="L13"/>
    </row>
    <row r="14" spans="1:12" x14ac:dyDescent="0.25">
      <c r="E14"/>
      <c r="F14"/>
      <c r="G14"/>
      <c r="H14"/>
      <c r="I14"/>
      <c r="J14"/>
      <c r="K14"/>
      <c r="L14"/>
    </row>
    <row r="15" spans="1:12" x14ac:dyDescent="0.25">
      <c r="E15"/>
      <c r="F15"/>
      <c r="G15"/>
      <c r="H15"/>
      <c r="I15"/>
      <c r="J15"/>
      <c r="K15"/>
      <c r="L15"/>
    </row>
    <row r="16" spans="1:12" x14ac:dyDescent="0.25">
      <c r="E16"/>
      <c r="F16"/>
      <c r="G16"/>
      <c r="H16"/>
      <c r="I16"/>
      <c r="J16"/>
      <c r="K16"/>
      <c r="L16"/>
    </row>
  </sheetData>
  <pageMargins left="0.7" right="0.7" top="0.75" bottom="0.75" header="0.3" footer="0.3"/>
  <pageSetup orientation="landscape" r:id="rId1"/>
  <drawing r:id="rId2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D3B1A6-DAB4-485C-A698-AA3118155560}">
  <sheetPr>
    <tabColor rgb="FFFF0000"/>
  </sheetPr>
  <dimension ref="A1:L16"/>
  <sheetViews>
    <sheetView workbookViewId="0">
      <selection activeCell="L5" sqref="L5:L7"/>
    </sheetView>
  </sheetViews>
  <sheetFormatPr defaultRowHeight="15" x14ac:dyDescent="0.25"/>
  <cols>
    <col min="1" max="2" width="18.5703125" style="1" customWidth="1"/>
    <col min="3" max="3" width="18.5703125" style="2" customWidth="1"/>
    <col min="4" max="6" width="18.5703125" style="1" customWidth="1"/>
    <col min="7" max="7" width="18.5703125" style="3" customWidth="1"/>
    <col min="8" max="9" width="18.5703125" style="5" customWidth="1"/>
    <col min="10" max="10" width="18.5703125" style="3" customWidth="1"/>
    <col min="11" max="12" width="18.5703125" style="5" customWidth="1"/>
  </cols>
  <sheetData>
    <row r="1" spans="1:12" ht="15.75" thickBot="1" x14ac:dyDescent="0.3">
      <c r="A1" s="1" t="s">
        <v>8</v>
      </c>
      <c r="B1"/>
      <c r="C1"/>
      <c r="D1"/>
      <c r="E1"/>
      <c r="F1"/>
      <c r="G1"/>
      <c r="H1"/>
      <c r="I1"/>
      <c r="J1"/>
      <c r="K1"/>
      <c r="L1"/>
    </row>
    <row r="2" spans="1:12" ht="15.75" thickBot="1" x14ac:dyDescent="0.3">
      <c r="A2" s="10" t="s">
        <v>3</v>
      </c>
      <c r="B2" s="10" t="s">
        <v>0</v>
      </c>
      <c r="C2"/>
      <c r="D2"/>
      <c r="E2"/>
      <c r="F2"/>
      <c r="G2"/>
      <c r="H2"/>
      <c r="I2"/>
      <c r="J2"/>
      <c r="K2"/>
      <c r="L2"/>
    </row>
    <row r="3" spans="1:12" ht="15.75" thickBot="1" x14ac:dyDescent="0.3">
      <c r="A3" s="9">
        <v>90880</v>
      </c>
      <c r="B3" s="10">
        <v>1.1540999999999999</v>
      </c>
      <c r="G3" s="14" t="s">
        <v>16</v>
      </c>
      <c r="H3" s="30">
        <v>90880</v>
      </c>
      <c r="I3" s="30"/>
      <c r="J3" s="14" t="s">
        <v>17</v>
      </c>
      <c r="K3" s="30">
        <v>90853</v>
      </c>
      <c r="L3" s="30"/>
    </row>
    <row r="4" spans="1:12" ht="15.75" thickBot="1" x14ac:dyDescent="0.3">
      <c r="A4" s="10" t="s">
        <v>3</v>
      </c>
      <c r="B4" s="10" t="s">
        <v>0</v>
      </c>
      <c r="C4" s="13" t="s">
        <v>4</v>
      </c>
      <c r="D4" s="10" t="s">
        <v>7</v>
      </c>
      <c r="E4" s="10" t="s">
        <v>1</v>
      </c>
      <c r="F4" s="6" t="s">
        <v>5</v>
      </c>
      <c r="G4" s="12" t="s">
        <v>2</v>
      </c>
      <c r="H4" s="8" t="s">
        <v>6</v>
      </c>
      <c r="I4" s="8"/>
      <c r="J4" s="12" t="s">
        <v>2</v>
      </c>
      <c r="K4" s="8" t="s">
        <v>6</v>
      </c>
      <c r="L4" s="8"/>
    </row>
    <row r="5" spans="1:12" ht="15.75" thickBot="1" x14ac:dyDescent="0.3">
      <c r="A5" s="9">
        <v>90853</v>
      </c>
      <c r="B5" s="10">
        <v>1.1079000000000001</v>
      </c>
      <c r="C5" s="33">
        <v>44914</v>
      </c>
      <c r="D5" s="7">
        <v>3248</v>
      </c>
      <c r="E5" s="7">
        <f>(D5*0.05)</f>
        <v>162.4</v>
      </c>
      <c r="F5" s="7">
        <f>SUM(D5:E5)</f>
        <v>3410.4</v>
      </c>
      <c r="G5" s="29">
        <f>(F5*$B$3)</f>
        <v>3935.9426399999998</v>
      </c>
      <c r="H5" s="8">
        <f>(G5/5000)</f>
        <v>0.78718852799999994</v>
      </c>
      <c r="I5" s="15">
        <v>0.78718852799999994</v>
      </c>
      <c r="J5" s="29">
        <f>(F5*$B$5)</f>
        <v>3778.3821600000006</v>
      </c>
      <c r="K5" s="8">
        <f>(J5/5000)</f>
        <v>0.75567643200000012</v>
      </c>
      <c r="L5" s="8">
        <v>0.75567643200000012</v>
      </c>
    </row>
    <row r="6" spans="1:12" x14ac:dyDescent="0.25">
      <c r="C6" s="45">
        <v>44935</v>
      </c>
      <c r="D6" s="46">
        <v>1584</v>
      </c>
      <c r="E6" s="46">
        <f t="shared" ref="E6:E7" si="0">(D6*0.05)</f>
        <v>79.2</v>
      </c>
      <c r="F6" s="46">
        <f t="shared" ref="F6:F7" si="1">SUM(D6:E6)</f>
        <v>1663.2</v>
      </c>
      <c r="G6" s="47">
        <f t="shared" ref="G6:G7" si="2">(F6*$B$3)</f>
        <v>1919.4991199999999</v>
      </c>
      <c r="H6" s="48">
        <f t="shared" ref="H6:K7" si="3">(G6/5000)</f>
        <v>0.383899824</v>
      </c>
      <c r="I6" s="49">
        <v>0.383899824</v>
      </c>
      <c r="J6" s="47">
        <f t="shared" ref="J6:J7" si="4">(F6*$B$5)</f>
        <v>1842.6592800000003</v>
      </c>
      <c r="K6" s="48">
        <f t="shared" si="3"/>
        <v>0.36853185600000005</v>
      </c>
      <c r="L6" s="48">
        <v>0.36853185600000005</v>
      </c>
    </row>
    <row r="7" spans="1:12" ht="15.75" thickBot="1" x14ac:dyDescent="0.3">
      <c r="C7" s="25">
        <v>44956</v>
      </c>
      <c r="D7" s="18">
        <v>1584</v>
      </c>
      <c r="E7" s="18">
        <f t="shared" si="0"/>
        <v>79.2</v>
      </c>
      <c r="F7" s="18">
        <f t="shared" si="1"/>
        <v>1663.2</v>
      </c>
      <c r="G7" s="31">
        <f t="shared" si="2"/>
        <v>1919.4991199999999</v>
      </c>
      <c r="H7" s="20">
        <f t="shared" si="3"/>
        <v>0.383899824</v>
      </c>
      <c r="I7" s="32">
        <v>0.383899824</v>
      </c>
      <c r="J7" s="31">
        <f t="shared" si="4"/>
        <v>1842.6592800000003</v>
      </c>
      <c r="K7" s="20">
        <f t="shared" si="3"/>
        <v>0.36853185600000005</v>
      </c>
      <c r="L7" s="20">
        <v>0.36853185600000005</v>
      </c>
    </row>
    <row r="8" spans="1:12" x14ac:dyDescent="0.25">
      <c r="E8"/>
      <c r="F8"/>
      <c r="G8"/>
      <c r="H8"/>
      <c r="I8"/>
      <c r="J8"/>
      <c r="K8"/>
      <c r="L8"/>
    </row>
    <row r="9" spans="1:12" x14ac:dyDescent="0.25">
      <c r="E9"/>
      <c r="F9"/>
      <c r="G9"/>
      <c r="H9"/>
      <c r="I9"/>
      <c r="J9"/>
      <c r="K9"/>
      <c r="L9"/>
    </row>
    <row r="10" spans="1:12" x14ac:dyDescent="0.25">
      <c r="E10"/>
      <c r="F10"/>
      <c r="G10"/>
      <c r="H10"/>
      <c r="I10"/>
      <c r="J10"/>
      <c r="K10"/>
      <c r="L10"/>
    </row>
    <row r="11" spans="1:12" x14ac:dyDescent="0.25">
      <c r="E11"/>
      <c r="F11"/>
      <c r="G11"/>
      <c r="H11"/>
      <c r="I11"/>
      <c r="J11"/>
      <c r="K11"/>
      <c r="L11"/>
    </row>
    <row r="12" spans="1:12" x14ac:dyDescent="0.25">
      <c r="E12"/>
      <c r="F12"/>
      <c r="G12"/>
      <c r="H12"/>
      <c r="I12"/>
      <c r="J12"/>
      <c r="K12"/>
      <c r="L12"/>
    </row>
    <row r="13" spans="1:12" x14ac:dyDescent="0.25">
      <c r="E13"/>
      <c r="F13"/>
      <c r="G13"/>
      <c r="H13"/>
      <c r="I13"/>
      <c r="J13"/>
      <c r="K13"/>
      <c r="L13"/>
    </row>
    <row r="14" spans="1:12" x14ac:dyDescent="0.25">
      <c r="E14"/>
      <c r="F14"/>
      <c r="G14"/>
      <c r="H14"/>
      <c r="I14"/>
      <c r="J14"/>
      <c r="K14"/>
      <c r="L14"/>
    </row>
    <row r="15" spans="1:12" x14ac:dyDescent="0.25">
      <c r="E15"/>
      <c r="F15"/>
      <c r="G15"/>
      <c r="H15"/>
      <c r="I15"/>
      <c r="J15"/>
      <c r="K15"/>
      <c r="L15"/>
    </row>
    <row r="16" spans="1:12" x14ac:dyDescent="0.25">
      <c r="E16"/>
      <c r="F16"/>
      <c r="G16"/>
      <c r="H16"/>
      <c r="I16"/>
      <c r="J16"/>
      <c r="K16"/>
      <c r="L16"/>
    </row>
  </sheetData>
  <pageMargins left="0.7" right="0.7" top="0.75" bottom="0.75" header="0.3" footer="0.3"/>
  <pageSetup orientation="landscape" r:id="rId1"/>
  <ignoredErrors>
    <ignoredError sqref="J5:J7" formula="1"/>
  </ignoredErrors>
  <drawing r:id="rId2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6A4DB0-39FF-47C1-B454-46FAA7ADC1F3}">
  <sheetPr>
    <tabColor rgb="FFFF0000"/>
  </sheetPr>
  <dimension ref="A1:I13"/>
  <sheetViews>
    <sheetView zoomScale="85" zoomScaleNormal="85" workbookViewId="0">
      <selection activeCell="I6" sqref="I6:I10"/>
    </sheetView>
  </sheetViews>
  <sheetFormatPr defaultRowHeight="15" x14ac:dyDescent="0.25"/>
  <cols>
    <col min="1" max="2" width="18.5703125" style="1" customWidth="1"/>
    <col min="3" max="3" width="18.5703125" style="2" customWidth="1"/>
    <col min="4" max="6" width="18.5703125" style="1" customWidth="1"/>
    <col min="7" max="7" width="18.5703125" style="3" customWidth="1"/>
    <col min="8" max="9" width="18.5703125" style="5" customWidth="1"/>
  </cols>
  <sheetData>
    <row r="1" spans="1:9" ht="15.75" thickBot="1" x14ac:dyDescent="0.3">
      <c r="A1" s="1">
        <v>725210</v>
      </c>
      <c r="G1" s="14"/>
      <c r="H1" s="30">
        <f>A3</f>
        <v>90853</v>
      </c>
      <c r="I1" s="30"/>
    </row>
    <row r="2" spans="1:9" ht="15.75" thickBot="1" x14ac:dyDescent="0.3">
      <c r="A2" s="10" t="s">
        <v>3</v>
      </c>
      <c r="B2" s="10" t="s">
        <v>0</v>
      </c>
      <c r="C2" s="13" t="s">
        <v>4</v>
      </c>
      <c r="D2" s="10" t="s">
        <v>7</v>
      </c>
      <c r="E2" s="10" t="s">
        <v>1</v>
      </c>
      <c r="F2" s="6" t="s">
        <v>5</v>
      </c>
      <c r="G2" s="12" t="s">
        <v>2</v>
      </c>
      <c r="H2" s="8" t="s">
        <v>6</v>
      </c>
      <c r="I2" s="8"/>
    </row>
    <row r="3" spans="1:9" ht="15.75" thickBot="1" x14ac:dyDescent="0.3">
      <c r="A3" s="9">
        <v>90853</v>
      </c>
      <c r="B3" s="6">
        <f>SUM(1.1366+1.9207)</f>
        <v>3.0573000000000001</v>
      </c>
      <c r="C3" s="45">
        <v>44896</v>
      </c>
      <c r="D3" s="46">
        <v>2496</v>
      </c>
      <c r="E3" s="46">
        <f>(D3*0.05)</f>
        <v>124.80000000000001</v>
      </c>
      <c r="F3" s="46">
        <f>SUM(D3:E3)</f>
        <v>2620.8000000000002</v>
      </c>
      <c r="G3" s="47">
        <f>(F3*$B$3)</f>
        <v>8012.5718400000005</v>
      </c>
      <c r="H3" s="48">
        <f>(G3/5000)</f>
        <v>1.602514368</v>
      </c>
      <c r="I3" s="48">
        <v>1.602514368</v>
      </c>
    </row>
    <row r="4" spans="1:9" x14ac:dyDescent="0.25">
      <c r="C4" s="24">
        <v>44901</v>
      </c>
      <c r="D4" s="16">
        <v>2496</v>
      </c>
      <c r="E4" s="16">
        <f t="shared" ref="E4:E10" si="0">(D4*0.05)</f>
        <v>124.80000000000001</v>
      </c>
      <c r="F4" s="16">
        <f t="shared" ref="F4:F5" si="1">SUM(D4:E4)</f>
        <v>2620.8000000000002</v>
      </c>
      <c r="G4" s="26">
        <f>(F4*$B$3)</f>
        <v>8012.5718400000005</v>
      </c>
      <c r="H4" s="17">
        <f t="shared" ref="H4:H10" si="2">(G4/5000)</f>
        <v>1.602514368</v>
      </c>
      <c r="I4" s="95">
        <f>SUM(H4:H5)</f>
        <v>3.205028736</v>
      </c>
    </row>
    <row r="5" spans="1:9" x14ac:dyDescent="0.25">
      <c r="C5" s="37">
        <v>44904</v>
      </c>
      <c r="D5" s="38">
        <v>2496</v>
      </c>
      <c r="E5" s="38">
        <f t="shared" si="0"/>
        <v>124.80000000000001</v>
      </c>
      <c r="F5" s="38">
        <f t="shared" si="1"/>
        <v>2620.8000000000002</v>
      </c>
      <c r="G5" s="39">
        <f>(F5*$B$3)</f>
        <v>8012.5718400000005</v>
      </c>
      <c r="H5" s="40">
        <f t="shared" si="2"/>
        <v>1.602514368</v>
      </c>
      <c r="I5" s="96"/>
    </row>
    <row r="6" spans="1:9" x14ac:dyDescent="0.25">
      <c r="C6" s="37">
        <v>44908</v>
      </c>
      <c r="D6" s="38">
        <v>2496</v>
      </c>
      <c r="E6" s="38">
        <f t="shared" si="0"/>
        <v>124.80000000000001</v>
      </c>
      <c r="F6" s="38">
        <f t="shared" ref="F6:F10" si="3">SUM(D6:E6)</f>
        <v>2620.8000000000002</v>
      </c>
      <c r="G6" s="39">
        <f t="shared" ref="G6:G10" si="4">(F6*$B$3)</f>
        <v>8012.5718400000005</v>
      </c>
      <c r="H6" s="40">
        <f t="shared" si="2"/>
        <v>1.602514368</v>
      </c>
      <c r="I6" s="40">
        <v>1.602514368</v>
      </c>
    </row>
    <row r="7" spans="1:9" ht="15.75" thickBot="1" x14ac:dyDescent="0.3">
      <c r="C7" s="25">
        <v>44914</v>
      </c>
      <c r="D7" s="18">
        <v>14400</v>
      </c>
      <c r="E7" s="18">
        <f t="shared" si="0"/>
        <v>720</v>
      </c>
      <c r="F7" s="18">
        <f t="shared" si="3"/>
        <v>15120</v>
      </c>
      <c r="G7" s="31">
        <f t="shared" si="4"/>
        <v>46226.376000000004</v>
      </c>
      <c r="H7" s="20">
        <f t="shared" si="2"/>
        <v>9.2452752</v>
      </c>
      <c r="I7" s="20">
        <v>9.2452752</v>
      </c>
    </row>
    <row r="8" spans="1:9" x14ac:dyDescent="0.25">
      <c r="C8" s="45">
        <v>44935</v>
      </c>
      <c r="D8" s="46">
        <v>4992</v>
      </c>
      <c r="E8" s="46">
        <f t="shared" si="0"/>
        <v>249.60000000000002</v>
      </c>
      <c r="F8" s="46">
        <f t="shared" si="3"/>
        <v>5241.6000000000004</v>
      </c>
      <c r="G8" s="47">
        <f t="shared" si="4"/>
        <v>16025.143680000001</v>
      </c>
      <c r="H8" s="48">
        <f t="shared" si="2"/>
        <v>3.205028736</v>
      </c>
      <c r="I8" s="48">
        <v>3.205028736</v>
      </c>
    </row>
    <row r="9" spans="1:9" x14ac:dyDescent="0.25">
      <c r="C9" s="37">
        <v>44949</v>
      </c>
      <c r="D9" s="38">
        <v>2496</v>
      </c>
      <c r="E9" s="38">
        <f t="shared" si="0"/>
        <v>124.80000000000001</v>
      </c>
      <c r="F9" s="38">
        <f t="shared" si="3"/>
        <v>2620.8000000000002</v>
      </c>
      <c r="G9" s="39">
        <f t="shared" si="4"/>
        <v>8012.5718400000005</v>
      </c>
      <c r="H9" s="40">
        <f t="shared" si="2"/>
        <v>1.602514368</v>
      </c>
      <c r="I9" s="40">
        <v>1.602514368</v>
      </c>
    </row>
    <row r="10" spans="1:9" ht="15.75" thickBot="1" x14ac:dyDescent="0.3">
      <c r="C10" s="25">
        <v>44956</v>
      </c>
      <c r="D10" s="18">
        <v>2496</v>
      </c>
      <c r="E10" s="18">
        <f t="shared" si="0"/>
        <v>124.80000000000001</v>
      </c>
      <c r="F10" s="18">
        <f t="shared" si="3"/>
        <v>2620.8000000000002</v>
      </c>
      <c r="G10" s="31">
        <f t="shared" si="4"/>
        <v>8012.5718400000005</v>
      </c>
      <c r="H10" s="20">
        <f t="shared" si="2"/>
        <v>1.602514368</v>
      </c>
      <c r="I10" s="20">
        <v>1.602514368</v>
      </c>
    </row>
    <row r="11" spans="1:9" x14ac:dyDescent="0.25">
      <c r="F11"/>
      <c r="G11"/>
      <c r="H11"/>
      <c r="I11"/>
    </row>
    <row r="12" spans="1:9" x14ac:dyDescent="0.25">
      <c r="F12"/>
      <c r="G12"/>
      <c r="H12"/>
      <c r="I12"/>
    </row>
    <row r="13" spans="1:9" x14ac:dyDescent="0.25">
      <c r="F13"/>
      <c r="G13"/>
      <c r="H13"/>
      <c r="I13"/>
    </row>
  </sheetData>
  <mergeCells count="1">
    <mergeCell ref="I4:I5"/>
  </mergeCells>
  <pageMargins left="0.7" right="0.7" top="0.75" bottom="0.75" header="0.3" footer="0.3"/>
  <drawing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579A5E-927F-48E6-9E6F-76A2C794BD3B}">
  <sheetPr>
    <tabColor theme="5" tint="-0.249977111117893"/>
  </sheetPr>
  <dimension ref="A1:L19"/>
  <sheetViews>
    <sheetView workbookViewId="0">
      <selection activeCell="L14" sqref="L14:L19"/>
    </sheetView>
  </sheetViews>
  <sheetFormatPr defaultRowHeight="15" x14ac:dyDescent="0.25"/>
  <cols>
    <col min="1" max="2" width="18.5703125" style="1" customWidth="1"/>
    <col min="3" max="3" width="18.5703125" style="2" customWidth="1"/>
    <col min="4" max="6" width="18.5703125" style="1" customWidth="1"/>
    <col min="7" max="7" width="18.5703125" style="3" customWidth="1"/>
    <col min="8" max="9" width="18.5703125" style="5" customWidth="1"/>
    <col min="10" max="10" width="18.5703125" style="3" customWidth="1"/>
    <col min="11" max="12" width="18.5703125" style="5" customWidth="1"/>
  </cols>
  <sheetData>
    <row r="1" spans="1:12" ht="15.75" thickBot="1" x14ac:dyDescent="0.3">
      <c r="A1" s="1">
        <v>725190</v>
      </c>
    </row>
    <row r="2" spans="1:12" ht="15.75" thickBot="1" x14ac:dyDescent="0.3">
      <c r="A2" s="10" t="s">
        <v>3</v>
      </c>
      <c r="B2" s="10" t="s">
        <v>0</v>
      </c>
    </row>
    <row r="3" spans="1:12" ht="15.75" thickBot="1" x14ac:dyDescent="0.3">
      <c r="A3" s="9">
        <v>90880</v>
      </c>
      <c r="B3" s="10">
        <v>1.1387</v>
      </c>
      <c r="G3" s="14">
        <v>725191</v>
      </c>
      <c r="H3" s="30">
        <v>90880</v>
      </c>
      <c r="I3" s="30"/>
      <c r="J3" s="14">
        <v>725192</v>
      </c>
      <c r="K3" s="30">
        <v>90853</v>
      </c>
      <c r="L3" s="30"/>
    </row>
    <row r="4" spans="1:12" ht="15.75" thickBot="1" x14ac:dyDescent="0.3">
      <c r="A4" s="10" t="s">
        <v>3</v>
      </c>
      <c r="B4" s="10" t="s">
        <v>0</v>
      </c>
      <c r="C4" s="13" t="s">
        <v>4</v>
      </c>
      <c r="D4" s="10" t="s">
        <v>7</v>
      </c>
      <c r="E4" s="10" t="s">
        <v>1</v>
      </c>
      <c r="F4" s="6" t="s">
        <v>5</v>
      </c>
      <c r="G4" s="12" t="s">
        <v>2</v>
      </c>
      <c r="H4" s="8" t="s">
        <v>6</v>
      </c>
      <c r="I4" s="8"/>
      <c r="J4" s="12" t="s">
        <v>2</v>
      </c>
      <c r="K4" s="8" t="s">
        <v>6</v>
      </c>
      <c r="L4" s="8"/>
    </row>
    <row r="5" spans="1:12" ht="15.75" thickBot="1" x14ac:dyDescent="0.3">
      <c r="A5" s="9">
        <v>90853</v>
      </c>
      <c r="B5" s="6">
        <v>1.0903</v>
      </c>
      <c r="C5" s="21">
        <v>44896</v>
      </c>
      <c r="D5" s="11">
        <v>704</v>
      </c>
      <c r="E5" s="11">
        <f>(D5*0.05)</f>
        <v>35.200000000000003</v>
      </c>
      <c r="F5" s="11">
        <f>SUM(D5:E5)</f>
        <v>739.2</v>
      </c>
      <c r="G5" s="27">
        <f>(F5*$B$3)</f>
        <v>841.7270400000001</v>
      </c>
      <c r="H5" s="23">
        <f>(G5/5000)</f>
        <v>0.16834540800000003</v>
      </c>
      <c r="I5" s="92">
        <f>SUM(H5:H6)</f>
        <v>0.29460446400000007</v>
      </c>
      <c r="J5" s="27">
        <f>(F5*$B$5)</f>
        <v>805.94976000000008</v>
      </c>
      <c r="K5" s="23">
        <f>(J5/5000)</f>
        <v>0.16118995200000003</v>
      </c>
      <c r="L5" s="92">
        <f>SUM(K5:K6)</f>
        <v>0.282082416</v>
      </c>
    </row>
    <row r="6" spans="1:12" x14ac:dyDescent="0.25">
      <c r="C6" s="37">
        <v>44897</v>
      </c>
      <c r="D6" s="38">
        <v>528</v>
      </c>
      <c r="E6" s="38">
        <f t="shared" ref="E6:E19" si="0">(D6*0.05)</f>
        <v>26.400000000000002</v>
      </c>
      <c r="F6" s="38">
        <f t="shared" ref="F6:F19" si="1">SUM(D6:E6)</f>
        <v>554.4</v>
      </c>
      <c r="G6" s="39">
        <f t="shared" ref="G6:G19" si="2">(F6*$B$3)</f>
        <v>631.29528000000005</v>
      </c>
      <c r="H6" s="40">
        <f t="shared" ref="H6:K19" si="3">(G6/5000)</f>
        <v>0.12625905600000001</v>
      </c>
      <c r="I6" s="91"/>
      <c r="J6" s="39">
        <f t="shared" ref="J6:J19" si="4">(F6*$B$5)</f>
        <v>604.46231999999998</v>
      </c>
      <c r="K6" s="40">
        <f t="shared" si="3"/>
        <v>0.12089246399999999</v>
      </c>
      <c r="L6" s="91"/>
    </row>
    <row r="7" spans="1:12" x14ac:dyDescent="0.25">
      <c r="C7" s="24">
        <v>44900</v>
      </c>
      <c r="D7" s="16">
        <v>704</v>
      </c>
      <c r="E7" s="16">
        <f t="shared" si="0"/>
        <v>35.200000000000003</v>
      </c>
      <c r="F7" s="16">
        <f t="shared" si="1"/>
        <v>739.2</v>
      </c>
      <c r="G7" s="26">
        <f t="shared" si="2"/>
        <v>841.7270400000001</v>
      </c>
      <c r="H7" s="17">
        <f t="shared" si="3"/>
        <v>0.16834540800000003</v>
      </c>
      <c r="I7" s="90">
        <f>SUM(H7:H11)</f>
        <v>0.8838133920000002</v>
      </c>
      <c r="J7" s="26">
        <f t="shared" si="4"/>
        <v>805.94976000000008</v>
      </c>
      <c r="K7" s="17">
        <f t="shared" si="3"/>
        <v>0.16118995200000003</v>
      </c>
      <c r="L7" s="90">
        <f>SUM(K7:K11)</f>
        <v>0.84624724800000006</v>
      </c>
    </row>
    <row r="8" spans="1:12" x14ac:dyDescent="0.25">
      <c r="C8" s="24">
        <v>44901</v>
      </c>
      <c r="D8" s="16">
        <v>528</v>
      </c>
      <c r="E8" s="16">
        <f t="shared" si="0"/>
        <v>26.400000000000002</v>
      </c>
      <c r="F8" s="16">
        <f t="shared" si="1"/>
        <v>554.4</v>
      </c>
      <c r="G8" s="26">
        <f t="shared" si="2"/>
        <v>631.29528000000005</v>
      </c>
      <c r="H8" s="17">
        <f t="shared" si="3"/>
        <v>0.12625905600000001</v>
      </c>
      <c r="I8" s="93"/>
      <c r="J8" s="26">
        <f t="shared" si="4"/>
        <v>604.46231999999998</v>
      </c>
      <c r="K8" s="17">
        <f t="shared" si="3"/>
        <v>0.12089246399999999</v>
      </c>
      <c r="L8" s="93"/>
    </row>
    <row r="9" spans="1:12" x14ac:dyDescent="0.25">
      <c r="C9" s="24">
        <v>44902</v>
      </c>
      <c r="D9" s="16">
        <v>1232</v>
      </c>
      <c r="E9" s="16">
        <f t="shared" si="0"/>
        <v>61.6</v>
      </c>
      <c r="F9" s="16">
        <f t="shared" si="1"/>
        <v>1293.5999999999999</v>
      </c>
      <c r="G9" s="26">
        <f t="shared" si="2"/>
        <v>1473.02232</v>
      </c>
      <c r="H9" s="17">
        <f t="shared" si="3"/>
        <v>0.29460446400000001</v>
      </c>
      <c r="I9" s="93"/>
      <c r="J9" s="26">
        <f t="shared" si="4"/>
        <v>1410.4120800000001</v>
      </c>
      <c r="K9" s="17">
        <f t="shared" si="3"/>
        <v>0.282082416</v>
      </c>
      <c r="L9" s="93"/>
    </row>
    <row r="10" spans="1:12" x14ac:dyDescent="0.25">
      <c r="C10" s="24">
        <v>44903</v>
      </c>
      <c r="D10" s="16">
        <v>528</v>
      </c>
      <c r="E10" s="16">
        <f t="shared" si="0"/>
        <v>26.400000000000002</v>
      </c>
      <c r="F10" s="16">
        <f t="shared" si="1"/>
        <v>554.4</v>
      </c>
      <c r="G10" s="26">
        <f t="shared" si="2"/>
        <v>631.29528000000005</v>
      </c>
      <c r="H10" s="17">
        <f t="shared" si="3"/>
        <v>0.12625905600000001</v>
      </c>
      <c r="I10" s="93"/>
      <c r="J10" s="26">
        <f t="shared" si="4"/>
        <v>604.46231999999998</v>
      </c>
      <c r="K10" s="17">
        <f t="shared" si="3"/>
        <v>0.12089246399999999</v>
      </c>
      <c r="L10" s="93"/>
    </row>
    <row r="11" spans="1:12" x14ac:dyDescent="0.25">
      <c r="C11" s="37">
        <v>44904</v>
      </c>
      <c r="D11" s="38">
        <v>704</v>
      </c>
      <c r="E11" s="38">
        <f t="shared" si="0"/>
        <v>35.200000000000003</v>
      </c>
      <c r="F11" s="38">
        <f t="shared" si="1"/>
        <v>739.2</v>
      </c>
      <c r="G11" s="39">
        <f t="shared" si="2"/>
        <v>841.7270400000001</v>
      </c>
      <c r="H11" s="40">
        <f t="shared" si="3"/>
        <v>0.16834540800000003</v>
      </c>
      <c r="I11" s="91"/>
      <c r="J11" s="39">
        <f t="shared" si="4"/>
        <v>805.94976000000008</v>
      </c>
      <c r="K11" s="40">
        <f t="shared" si="3"/>
        <v>0.16118995200000003</v>
      </c>
      <c r="L11" s="91"/>
    </row>
    <row r="12" spans="1:12" x14ac:dyDescent="0.25">
      <c r="C12" s="24">
        <v>44907</v>
      </c>
      <c r="D12" s="16">
        <v>528</v>
      </c>
      <c r="E12" s="16">
        <f t="shared" si="0"/>
        <v>26.400000000000002</v>
      </c>
      <c r="F12" s="16">
        <f t="shared" si="1"/>
        <v>554.4</v>
      </c>
      <c r="G12" s="26">
        <f t="shared" si="2"/>
        <v>631.29528000000005</v>
      </c>
      <c r="H12" s="17">
        <f t="shared" si="3"/>
        <v>0.12625905600000001</v>
      </c>
      <c r="I12" s="90">
        <f>SUM(H12:H13)</f>
        <v>0.715467984</v>
      </c>
      <c r="J12" s="26">
        <f t="shared" si="4"/>
        <v>604.46231999999998</v>
      </c>
      <c r="K12" s="17">
        <f t="shared" si="3"/>
        <v>0.12089246399999999</v>
      </c>
      <c r="L12" s="90">
        <f>SUM(K12:K13)</f>
        <v>0.68505729599999998</v>
      </c>
    </row>
    <row r="13" spans="1:12" x14ac:dyDescent="0.25">
      <c r="C13" s="37">
        <v>44908</v>
      </c>
      <c r="D13" s="38">
        <v>2464</v>
      </c>
      <c r="E13" s="38">
        <f t="shared" si="0"/>
        <v>123.2</v>
      </c>
      <c r="F13" s="38">
        <f t="shared" si="1"/>
        <v>2587.1999999999998</v>
      </c>
      <c r="G13" s="39">
        <f t="shared" si="2"/>
        <v>2946.0446400000001</v>
      </c>
      <c r="H13" s="40">
        <f t="shared" si="3"/>
        <v>0.58920892800000002</v>
      </c>
      <c r="I13" s="91"/>
      <c r="J13" s="39">
        <f t="shared" si="4"/>
        <v>2820.8241600000001</v>
      </c>
      <c r="K13" s="40">
        <f t="shared" si="3"/>
        <v>0.564164832</v>
      </c>
      <c r="L13" s="91"/>
    </row>
    <row r="14" spans="1:12" ht="15.75" thickBot="1" x14ac:dyDescent="0.3">
      <c r="C14" s="25">
        <v>44914</v>
      </c>
      <c r="D14" s="18">
        <v>8624</v>
      </c>
      <c r="E14" s="18">
        <f t="shared" si="0"/>
        <v>431.20000000000005</v>
      </c>
      <c r="F14" s="18">
        <f t="shared" si="1"/>
        <v>9055.2000000000007</v>
      </c>
      <c r="G14" s="31">
        <f t="shared" si="2"/>
        <v>10311.156240000002</v>
      </c>
      <c r="H14" s="20">
        <f t="shared" si="3"/>
        <v>2.0622312480000002</v>
      </c>
      <c r="I14" s="20">
        <v>2.0622312480000002</v>
      </c>
      <c r="J14" s="31">
        <f t="shared" si="4"/>
        <v>9872.8845600000004</v>
      </c>
      <c r="K14" s="20">
        <f t="shared" si="3"/>
        <v>1.9745769120000001</v>
      </c>
      <c r="L14" s="20">
        <v>1.9745769120000001</v>
      </c>
    </row>
    <row r="15" spans="1:12" x14ac:dyDescent="0.25">
      <c r="C15" s="45">
        <v>44928</v>
      </c>
      <c r="D15" s="46">
        <v>1056</v>
      </c>
      <c r="E15" s="46">
        <f t="shared" si="0"/>
        <v>52.800000000000004</v>
      </c>
      <c r="F15" s="46">
        <f t="shared" si="1"/>
        <v>1108.8</v>
      </c>
      <c r="G15" s="47">
        <f t="shared" si="2"/>
        <v>1262.5905600000001</v>
      </c>
      <c r="H15" s="48">
        <f t="shared" si="3"/>
        <v>0.25251811200000002</v>
      </c>
      <c r="I15" s="48">
        <v>0.25251811200000002</v>
      </c>
      <c r="J15" s="47">
        <f t="shared" si="4"/>
        <v>1208.92464</v>
      </c>
      <c r="K15" s="48">
        <f t="shared" si="3"/>
        <v>0.24178492799999998</v>
      </c>
      <c r="L15" s="48">
        <v>0.24178492799999998</v>
      </c>
    </row>
    <row r="16" spans="1:12" x14ac:dyDescent="0.25">
      <c r="C16" s="37">
        <v>44935</v>
      </c>
      <c r="D16" s="38">
        <v>1760</v>
      </c>
      <c r="E16" s="38">
        <f t="shared" si="0"/>
        <v>88</v>
      </c>
      <c r="F16" s="38">
        <f t="shared" si="1"/>
        <v>1848</v>
      </c>
      <c r="G16" s="39">
        <f t="shared" si="2"/>
        <v>2104.3176000000003</v>
      </c>
      <c r="H16" s="40">
        <f t="shared" si="3"/>
        <v>0.42086352000000005</v>
      </c>
      <c r="I16" s="40">
        <v>0.42086352000000005</v>
      </c>
      <c r="J16" s="39">
        <f t="shared" si="4"/>
        <v>2014.8744000000002</v>
      </c>
      <c r="K16" s="40">
        <f t="shared" si="3"/>
        <v>0.40297488000000004</v>
      </c>
      <c r="L16" s="40">
        <v>0.40297488000000004</v>
      </c>
    </row>
    <row r="17" spans="3:12" x14ac:dyDescent="0.25">
      <c r="C17" s="37">
        <v>44942</v>
      </c>
      <c r="D17" s="38">
        <v>1408</v>
      </c>
      <c r="E17" s="38">
        <f t="shared" si="0"/>
        <v>70.400000000000006</v>
      </c>
      <c r="F17" s="38">
        <f t="shared" si="1"/>
        <v>1478.4</v>
      </c>
      <c r="G17" s="39">
        <f t="shared" si="2"/>
        <v>1683.4540800000002</v>
      </c>
      <c r="H17" s="40">
        <f t="shared" si="3"/>
        <v>0.33669081600000006</v>
      </c>
      <c r="I17" s="40">
        <v>0.33669081600000006</v>
      </c>
      <c r="J17" s="39">
        <f t="shared" si="4"/>
        <v>1611.8995200000002</v>
      </c>
      <c r="K17" s="40">
        <f t="shared" si="3"/>
        <v>0.32237990400000005</v>
      </c>
      <c r="L17" s="40">
        <v>0.32237990400000005</v>
      </c>
    </row>
    <row r="18" spans="3:12" x14ac:dyDescent="0.25">
      <c r="C18" s="37">
        <v>44949</v>
      </c>
      <c r="D18" s="38">
        <v>1760</v>
      </c>
      <c r="E18" s="38">
        <f t="shared" si="0"/>
        <v>88</v>
      </c>
      <c r="F18" s="38">
        <f t="shared" si="1"/>
        <v>1848</v>
      </c>
      <c r="G18" s="39">
        <f t="shared" si="2"/>
        <v>2104.3176000000003</v>
      </c>
      <c r="H18" s="40">
        <f t="shared" si="3"/>
        <v>0.42086352000000005</v>
      </c>
      <c r="I18" s="40">
        <v>0.42086352000000005</v>
      </c>
      <c r="J18" s="39">
        <f t="shared" si="4"/>
        <v>2014.8744000000002</v>
      </c>
      <c r="K18" s="40">
        <f t="shared" si="3"/>
        <v>0.40297488000000004</v>
      </c>
      <c r="L18" s="40">
        <v>0.40297488000000004</v>
      </c>
    </row>
    <row r="19" spans="3:12" ht="15.75" thickBot="1" x14ac:dyDescent="0.3">
      <c r="C19" s="25">
        <v>44956</v>
      </c>
      <c r="D19" s="18">
        <v>1584</v>
      </c>
      <c r="E19" s="18">
        <f t="shared" si="0"/>
        <v>79.2</v>
      </c>
      <c r="F19" s="18">
        <f t="shared" si="1"/>
        <v>1663.2</v>
      </c>
      <c r="G19" s="31">
        <f t="shared" si="2"/>
        <v>1893.8858400000001</v>
      </c>
      <c r="H19" s="20">
        <f t="shared" si="3"/>
        <v>0.37877716800000005</v>
      </c>
      <c r="I19" s="20">
        <v>0.37877716800000005</v>
      </c>
      <c r="J19" s="31">
        <f t="shared" si="4"/>
        <v>1813.38696</v>
      </c>
      <c r="K19" s="20">
        <f t="shared" si="3"/>
        <v>0.36267739199999999</v>
      </c>
      <c r="L19" s="20">
        <v>0.36267739199999999</v>
      </c>
    </row>
  </sheetData>
  <mergeCells count="6">
    <mergeCell ref="I5:I6"/>
    <mergeCell ref="L5:L6"/>
    <mergeCell ref="I7:I11"/>
    <mergeCell ref="L7:L11"/>
    <mergeCell ref="I12:I13"/>
    <mergeCell ref="L12:L13"/>
  </mergeCells>
  <pageMargins left="0.7" right="0.7" top="0.75" bottom="0.75" header="0.3" footer="0.3"/>
  <pageSetup orientation="landscape" r:id="rId1"/>
  <drawing r:id="rId2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4D8961-DBC2-42FE-A570-5E14FA56E902}">
  <sheetPr>
    <tabColor rgb="FFFF0000"/>
  </sheetPr>
  <dimension ref="A1:L19"/>
  <sheetViews>
    <sheetView workbookViewId="0">
      <selection activeCell="L5" sqref="L5:L11"/>
    </sheetView>
  </sheetViews>
  <sheetFormatPr defaultRowHeight="15" x14ac:dyDescent="0.25"/>
  <cols>
    <col min="1" max="2" width="18.5703125" style="1" customWidth="1"/>
    <col min="3" max="3" width="18.5703125" style="2" customWidth="1"/>
    <col min="4" max="6" width="18.5703125" style="1" customWidth="1"/>
    <col min="7" max="7" width="18.5703125" style="3" customWidth="1"/>
    <col min="8" max="9" width="18.5703125" style="5" customWidth="1"/>
    <col min="10" max="10" width="18.5703125" style="3" customWidth="1"/>
    <col min="11" max="12" width="18.5703125" style="5" customWidth="1"/>
  </cols>
  <sheetData>
    <row r="1" spans="1:12" ht="15.75" thickBot="1" x14ac:dyDescent="0.3">
      <c r="A1" s="1">
        <v>725190</v>
      </c>
    </row>
    <row r="2" spans="1:12" ht="15.75" thickBot="1" x14ac:dyDescent="0.3">
      <c r="A2" s="10" t="s">
        <v>3</v>
      </c>
      <c r="B2" s="10" t="s">
        <v>0</v>
      </c>
    </row>
    <row r="3" spans="1:12" ht="15.75" thickBot="1" x14ac:dyDescent="0.3">
      <c r="A3" s="9">
        <v>90880</v>
      </c>
      <c r="B3" s="10">
        <v>1.1387</v>
      </c>
      <c r="G3" s="14">
        <v>725191</v>
      </c>
      <c r="H3" s="30">
        <v>90880</v>
      </c>
      <c r="I3" s="30"/>
      <c r="J3" s="14">
        <v>725192</v>
      </c>
      <c r="K3" s="30">
        <v>90853</v>
      </c>
      <c r="L3" s="30"/>
    </row>
    <row r="4" spans="1:12" ht="15.75" thickBot="1" x14ac:dyDescent="0.3">
      <c r="A4" s="10" t="s">
        <v>3</v>
      </c>
      <c r="B4" s="10" t="s">
        <v>0</v>
      </c>
      <c r="C4" s="13" t="s">
        <v>4</v>
      </c>
      <c r="D4" s="10" t="s">
        <v>7</v>
      </c>
      <c r="E4" s="10" t="s">
        <v>1</v>
      </c>
      <c r="F4" s="6" t="s">
        <v>5</v>
      </c>
      <c r="G4" s="12" t="s">
        <v>2</v>
      </c>
      <c r="H4" s="8" t="s">
        <v>6</v>
      </c>
      <c r="I4" s="8"/>
      <c r="J4" s="12" t="s">
        <v>2</v>
      </c>
      <c r="K4" s="8" t="s">
        <v>6</v>
      </c>
      <c r="L4" s="8"/>
    </row>
    <row r="5" spans="1:12" ht="15.75" thickBot="1" x14ac:dyDescent="0.3">
      <c r="A5" s="9">
        <v>90853</v>
      </c>
      <c r="B5" s="6">
        <v>1.0903</v>
      </c>
      <c r="C5" s="21">
        <v>44896</v>
      </c>
      <c r="D5" s="11">
        <v>704</v>
      </c>
      <c r="E5" s="11">
        <f>(D5*0.05)</f>
        <v>35.200000000000003</v>
      </c>
      <c r="F5" s="11">
        <f>SUM(D5:E5)</f>
        <v>739.2</v>
      </c>
      <c r="G5" s="27">
        <f>(F5*$B$3)</f>
        <v>841.7270400000001</v>
      </c>
      <c r="H5" s="23">
        <f>(G5/5000)</f>
        <v>0.16834540800000003</v>
      </c>
      <c r="I5" s="92">
        <f>SUM(H5:H6)</f>
        <v>0.29460446400000007</v>
      </c>
      <c r="J5" s="27">
        <f>(F5*$B$5)</f>
        <v>805.94976000000008</v>
      </c>
      <c r="K5" s="23">
        <f>(J5/5000)</f>
        <v>0.16118995200000003</v>
      </c>
      <c r="L5" s="92">
        <f>SUM(K5:K6)</f>
        <v>0.282082416</v>
      </c>
    </row>
    <row r="6" spans="1:12" x14ac:dyDescent="0.25">
      <c r="C6" s="37">
        <v>44897</v>
      </c>
      <c r="D6" s="38">
        <v>528</v>
      </c>
      <c r="E6" s="38">
        <f t="shared" ref="E6:E19" si="0">(D6*0.05)</f>
        <v>26.400000000000002</v>
      </c>
      <c r="F6" s="38">
        <f t="shared" ref="F6:F7" si="1">SUM(D6:E6)</f>
        <v>554.4</v>
      </c>
      <c r="G6" s="39">
        <f t="shared" ref="G6:G19" si="2">(F6*$B$3)</f>
        <v>631.29528000000005</v>
      </c>
      <c r="H6" s="40">
        <f t="shared" ref="H6:K19" si="3">(G6/5000)</f>
        <v>0.12625905600000001</v>
      </c>
      <c r="I6" s="91"/>
      <c r="J6" s="39">
        <f t="shared" ref="J6:J19" si="4">(F6*$B$5)</f>
        <v>604.46231999999998</v>
      </c>
      <c r="K6" s="40">
        <f t="shared" si="3"/>
        <v>0.12089246399999999</v>
      </c>
      <c r="L6" s="91"/>
    </row>
    <row r="7" spans="1:12" x14ac:dyDescent="0.25">
      <c r="C7" s="24">
        <v>44900</v>
      </c>
      <c r="D7" s="16">
        <v>704</v>
      </c>
      <c r="E7" s="16">
        <f t="shared" si="0"/>
        <v>35.200000000000003</v>
      </c>
      <c r="F7" s="16">
        <f t="shared" si="1"/>
        <v>739.2</v>
      </c>
      <c r="G7" s="26">
        <f t="shared" si="2"/>
        <v>841.7270400000001</v>
      </c>
      <c r="H7" s="17">
        <f t="shared" si="3"/>
        <v>0.16834540800000003</v>
      </c>
      <c r="I7" s="90">
        <f>SUM(H7:H11)</f>
        <v>0.8838133920000002</v>
      </c>
      <c r="J7" s="26">
        <f t="shared" si="4"/>
        <v>805.94976000000008</v>
      </c>
      <c r="K7" s="17">
        <f t="shared" si="3"/>
        <v>0.16118995200000003</v>
      </c>
      <c r="L7" s="90">
        <f>SUM(K7:K11)</f>
        <v>0.84624724800000006</v>
      </c>
    </row>
    <row r="8" spans="1:12" x14ac:dyDescent="0.25">
      <c r="C8" s="24">
        <v>44901</v>
      </c>
      <c r="D8" s="16">
        <v>528</v>
      </c>
      <c r="E8" s="16">
        <f t="shared" si="0"/>
        <v>26.400000000000002</v>
      </c>
      <c r="F8" s="16">
        <f t="shared" ref="F8:F19" si="5">SUM(D8:E8)</f>
        <v>554.4</v>
      </c>
      <c r="G8" s="26">
        <f t="shared" si="2"/>
        <v>631.29528000000005</v>
      </c>
      <c r="H8" s="17">
        <f t="shared" si="3"/>
        <v>0.12625905600000001</v>
      </c>
      <c r="I8" s="93"/>
      <c r="J8" s="26">
        <f t="shared" si="4"/>
        <v>604.46231999999998</v>
      </c>
      <c r="K8" s="17">
        <f t="shared" si="3"/>
        <v>0.12089246399999999</v>
      </c>
      <c r="L8" s="93"/>
    </row>
    <row r="9" spans="1:12" x14ac:dyDescent="0.25">
      <c r="C9" s="24">
        <v>44902</v>
      </c>
      <c r="D9" s="16">
        <v>1232</v>
      </c>
      <c r="E9" s="16">
        <f t="shared" si="0"/>
        <v>61.6</v>
      </c>
      <c r="F9" s="16">
        <f t="shared" si="5"/>
        <v>1293.5999999999999</v>
      </c>
      <c r="G9" s="26">
        <f t="shared" si="2"/>
        <v>1473.02232</v>
      </c>
      <c r="H9" s="17">
        <f t="shared" si="3"/>
        <v>0.29460446400000001</v>
      </c>
      <c r="I9" s="93"/>
      <c r="J9" s="26">
        <f t="shared" si="4"/>
        <v>1410.4120800000001</v>
      </c>
      <c r="K9" s="17">
        <f t="shared" si="3"/>
        <v>0.282082416</v>
      </c>
      <c r="L9" s="93"/>
    </row>
    <row r="10" spans="1:12" x14ac:dyDescent="0.25">
      <c r="C10" s="24">
        <v>44903</v>
      </c>
      <c r="D10" s="16">
        <v>528</v>
      </c>
      <c r="E10" s="16">
        <f t="shared" si="0"/>
        <v>26.400000000000002</v>
      </c>
      <c r="F10" s="16">
        <f t="shared" si="5"/>
        <v>554.4</v>
      </c>
      <c r="G10" s="26">
        <f t="shared" si="2"/>
        <v>631.29528000000005</v>
      </c>
      <c r="H10" s="17">
        <f t="shared" si="3"/>
        <v>0.12625905600000001</v>
      </c>
      <c r="I10" s="93"/>
      <c r="J10" s="26">
        <f t="shared" si="4"/>
        <v>604.46231999999998</v>
      </c>
      <c r="K10" s="17">
        <f t="shared" si="3"/>
        <v>0.12089246399999999</v>
      </c>
      <c r="L10" s="93"/>
    </row>
    <row r="11" spans="1:12" x14ac:dyDescent="0.25">
      <c r="C11" s="37">
        <v>44904</v>
      </c>
      <c r="D11" s="38">
        <v>704</v>
      </c>
      <c r="E11" s="38">
        <f t="shared" si="0"/>
        <v>35.200000000000003</v>
      </c>
      <c r="F11" s="38">
        <f t="shared" si="5"/>
        <v>739.2</v>
      </c>
      <c r="G11" s="39">
        <f t="shared" si="2"/>
        <v>841.7270400000001</v>
      </c>
      <c r="H11" s="40">
        <f t="shared" si="3"/>
        <v>0.16834540800000003</v>
      </c>
      <c r="I11" s="91"/>
      <c r="J11" s="39">
        <f t="shared" si="4"/>
        <v>805.94976000000008</v>
      </c>
      <c r="K11" s="40">
        <f t="shared" si="3"/>
        <v>0.16118995200000003</v>
      </c>
      <c r="L11" s="91"/>
    </row>
    <row r="12" spans="1:12" x14ac:dyDescent="0.25">
      <c r="C12" s="24">
        <v>44907</v>
      </c>
      <c r="D12" s="16">
        <v>528</v>
      </c>
      <c r="E12" s="16">
        <f t="shared" si="0"/>
        <v>26.400000000000002</v>
      </c>
      <c r="F12" s="16">
        <f t="shared" si="5"/>
        <v>554.4</v>
      </c>
      <c r="G12" s="26">
        <f t="shared" si="2"/>
        <v>631.29528000000005</v>
      </c>
      <c r="H12" s="17">
        <f t="shared" si="3"/>
        <v>0.12625905600000001</v>
      </c>
      <c r="I12" s="90">
        <f>SUM(H12:H13)</f>
        <v>0.715467984</v>
      </c>
      <c r="J12" s="26">
        <f t="shared" si="4"/>
        <v>604.46231999999998</v>
      </c>
      <c r="K12" s="17">
        <f t="shared" si="3"/>
        <v>0.12089246399999999</v>
      </c>
      <c r="L12" s="90">
        <f>SUM(K12:K13)</f>
        <v>0.68505729599999998</v>
      </c>
    </row>
    <row r="13" spans="1:12" x14ac:dyDescent="0.25">
      <c r="C13" s="37">
        <v>44908</v>
      </c>
      <c r="D13" s="38">
        <v>2464</v>
      </c>
      <c r="E13" s="38">
        <f t="shared" si="0"/>
        <v>123.2</v>
      </c>
      <c r="F13" s="38">
        <f t="shared" si="5"/>
        <v>2587.1999999999998</v>
      </c>
      <c r="G13" s="39">
        <f t="shared" si="2"/>
        <v>2946.0446400000001</v>
      </c>
      <c r="H13" s="40">
        <f t="shared" si="3"/>
        <v>0.58920892800000002</v>
      </c>
      <c r="I13" s="91"/>
      <c r="J13" s="39">
        <f t="shared" si="4"/>
        <v>2820.8241600000001</v>
      </c>
      <c r="K13" s="40">
        <f t="shared" si="3"/>
        <v>0.564164832</v>
      </c>
      <c r="L13" s="91"/>
    </row>
    <row r="14" spans="1:12" ht="15.75" thickBot="1" x14ac:dyDescent="0.3">
      <c r="C14" s="25">
        <v>44914</v>
      </c>
      <c r="D14" s="18">
        <v>8624</v>
      </c>
      <c r="E14" s="18">
        <f t="shared" si="0"/>
        <v>431.20000000000005</v>
      </c>
      <c r="F14" s="18">
        <f t="shared" si="5"/>
        <v>9055.2000000000007</v>
      </c>
      <c r="G14" s="31">
        <f t="shared" si="2"/>
        <v>10311.156240000002</v>
      </c>
      <c r="H14" s="20">
        <f t="shared" si="3"/>
        <v>2.0622312480000002</v>
      </c>
      <c r="I14" s="20">
        <v>2.0622312480000002</v>
      </c>
      <c r="J14" s="31">
        <f t="shared" si="4"/>
        <v>9872.8845600000004</v>
      </c>
      <c r="K14" s="20">
        <f t="shared" si="3"/>
        <v>1.9745769120000001</v>
      </c>
      <c r="L14" s="20">
        <v>1.9745769120000001</v>
      </c>
    </row>
    <row r="15" spans="1:12" x14ac:dyDescent="0.25">
      <c r="C15" s="45">
        <v>44928</v>
      </c>
      <c r="D15" s="46">
        <v>1056</v>
      </c>
      <c r="E15" s="46">
        <f t="shared" si="0"/>
        <v>52.800000000000004</v>
      </c>
      <c r="F15" s="46">
        <f t="shared" si="5"/>
        <v>1108.8</v>
      </c>
      <c r="G15" s="47">
        <f t="shared" si="2"/>
        <v>1262.5905600000001</v>
      </c>
      <c r="H15" s="48">
        <f t="shared" si="3"/>
        <v>0.25251811200000002</v>
      </c>
      <c r="I15" s="48">
        <v>0.25251811200000002</v>
      </c>
      <c r="J15" s="47">
        <f t="shared" si="4"/>
        <v>1208.92464</v>
      </c>
      <c r="K15" s="48">
        <f t="shared" si="3"/>
        <v>0.24178492799999998</v>
      </c>
      <c r="L15" s="48">
        <v>0.24178492799999998</v>
      </c>
    </row>
    <row r="16" spans="1:12" x14ac:dyDescent="0.25">
      <c r="C16" s="37">
        <v>44935</v>
      </c>
      <c r="D16" s="38">
        <v>1760</v>
      </c>
      <c r="E16" s="38">
        <f t="shared" si="0"/>
        <v>88</v>
      </c>
      <c r="F16" s="38">
        <f t="shared" si="5"/>
        <v>1848</v>
      </c>
      <c r="G16" s="39">
        <f t="shared" si="2"/>
        <v>2104.3176000000003</v>
      </c>
      <c r="H16" s="40">
        <f t="shared" si="3"/>
        <v>0.42086352000000005</v>
      </c>
      <c r="I16" s="40">
        <v>0.42086352000000005</v>
      </c>
      <c r="J16" s="39">
        <f t="shared" si="4"/>
        <v>2014.8744000000002</v>
      </c>
      <c r="K16" s="40">
        <f t="shared" si="3"/>
        <v>0.40297488000000004</v>
      </c>
      <c r="L16" s="40">
        <v>0.40297488000000004</v>
      </c>
    </row>
    <row r="17" spans="3:12" x14ac:dyDescent="0.25">
      <c r="C17" s="37">
        <v>44942</v>
      </c>
      <c r="D17" s="38">
        <v>1408</v>
      </c>
      <c r="E17" s="38">
        <f t="shared" si="0"/>
        <v>70.400000000000006</v>
      </c>
      <c r="F17" s="38">
        <f t="shared" si="5"/>
        <v>1478.4</v>
      </c>
      <c r="G17" s="39">
        <f t="shared" si="2"/>
        <v>1683.4540800000002</v>
      </c>
      <c r="H17" s="40">
        <f t="shared" si="3"/>
        <v>0.33669081600000006</v>
      </c>
      <c r="I17" s="40">
        <v>0.33669081600000006</v>
      </c>
      <c r="J17" s="39">
        <f t="shared" si="4"/>
        <v>1611.8995200000002</v>
      </c>
      <c r="K17" s="40">
        <f t="shared" si="3"/>
        <v>0.32237990400000005</v>
      </c>
      <c r="L17" s="40">
        <v>0.32237990400000005</v>
      </c>
    </row>
    <row r="18" spans="3:12" x14ac:dyDescent="0.25">
      <c r="C18" s="37">
        <v>44949</v>
      </c>
      <c r="D18" s="38">
        <v>1760</v>
      </c>
      <c r="E18" s="38">
        <f t="shared" si="0"/>
        <v>88</v>
      </c>
      <c r="F18" s="38">
        <f t="shared" si="5"/>
        <v>1848</v>
      </c>
      <c r="G18" s="39">
        <f t="shared" si="2"/>
        <v>2104.3176000000003</v>
      </c>
      <c r="H18" s="40">
        <f t="shared" si="3"/>
        <v>0.42086352000000005</v>
      </c>
      <c r="I18" s="40">
        <v>0.42086352000000005</v>
      </c>
      <c r="J18" s="39">
        <f t="shared" si="4"/>
        <v>2014.8744000000002</v>
      </c>
      <c r="K18" s="40">
        <f t="shared" si="3"/>
        <v>0.40297488000000004</v>
      </c>
      <c r="L18" s="40">
        <v>0.40297488000000004</v>
      </c>
    </row>
    <row r="19" spans="3:12" ht="15.75" thickBot="1" x14ac:dyDescent="0.3">
      <c r="C19" s="25">
        <v>44956</v>
      </c>
      <c r="D19" s="18">
        <v>1584</v>
      </c>
      <c r="E19" s="18">
        <f t="shared" si="0"/>
        <v>79.2</v>
      </c>
      <c r="F19" s="18">
        <f t="shared" si="5"/>
        <v>1663.2</v>
      </c>
      <c r="G19" s="31">
        <f t="shared" si="2"/>
        <v>1893.8858400000001</v>
      </c>
      <c r="H19" s="20">
        <f t="shared" si="3"/>
        <v>0.37877716800000005</v>
      </c>
      <c r="I19" s="20">
        <v>0.37877716800000005</v>
      </c>
      <c r="J19" s="31">
        <f t="shared" si="4"/>
        <v>1813.38696</v>
      </c>
      <c r="K19" s="20">
        <f t="shared" si="3"/>
        <v>0.36267739199999999</v>
      </c>
      <c r="L19" s="20">
        <v>0.36267739199999999</v>
      </c>
    </row>
  </sheetData>
  <mergeCells count="6">
    <mergeCell ref="L12:L13"/>
    <mergeCell ref="L7:L11"/>
    <mergeCell ref="L5:L6"/>
    <mergeCell ref="I12:I13"/>
    <mergeCell ref="I7:I11"/>
    <mergeCell ref="I5:I6"/>
  </mergeCells>
  <pageMargins left="0.7" right="0.7" top="0.75" bottom="0.75" header="0.3" footer="0.3"/>
  <pageSetup orientation="landscape" r:id="rId1"/>
  <ignoredErrors>
    <ignoredError sqref="J5 J6:J19" formula="1"/>
  </ignoredErrors>
  <drawing r:id="rId2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C2DFE4-4A2E-4D4E-B00B-F53E2B32BAC1}">
  <sheetPr>
    <tabColor rgb="FF92D050"/>
  </sheetPr>
  <dimension ref="A1:I14"/>
  <sheetViews>
    <sheetView workbookViewId="0">
      <selection activeCell="I4" sqref="I4"/>
    </sheetView>
  </sheetViews>
  <sheetFormatPr defaultRowHeight="15" x14ac:dyDescent="0.25"/>
  <cols>
    <col min="1" max="2" width="18.5703125" style="1" customWidth="1"/>
    <col min="3" max="3" width="18.5703125" style="2" customWidth="1"/>
    <col min="4" max="6" width="18.5703125" style="1" customWidth="1"/>
    <col min="7" max="7" width="18.5703125" style="3" customWidth="1"/>
    <col min="8" max="9" width="18.5703125" style="5" customWidth="1"/>
  </cols>
  <sheetData>
    <row r="1" spans="1:9" ht="15.75" thickBot="1" x14ac:dyDescent="0.3">
      <c r="G1" s="14"/>
      <c r="H1" s="30">
        <f>A3</f>
        <v>90849</v>
      </c>
      <c r="I1" s="30"/>
    </row>
    <row r="2" spans="1:9" ht="15.75" thickBot="1" x14ac:dyDescent="0.3">
      <c r="A2" s="10" t="s">
        <v>3</v>
      </c>
      <c r="B2" s="10" t="s">
        <v>0</v>
      </c>
      <c r="C2" s="13" t="s">
        <v>4</v>
      </c>
      <c r="D2" s="10" t="s">
        <v>7</v>
      </c>
      <c r="E2" s="10" t="s">
        <v>1</v>
      </c>
      <c r="F2" s="6" t="s">
        <v>5</v>
      </c>
      <c r="G2" s="12" t="s">
        <v>2</v>
      </c>
      <c r="H2" s="8" t="s">
        <v>6</v>
      </c>
      <c r="I2" s="8"/>
    </row>
    <row r="3" spans="1:9" ht="15.75" thickBot="1" x14ac:dyDescent="0.3">
      <c r="A3" s="9">
        <v>90849</v>
      </c>
      <c r="B3" s="10">
        <v>0.98599999999999999</v>
      </c>
      <c r="C3" s="33">
        <v>44921</v>
      </c>
      <c r="D3" s="7">
        <v>408</v>
      </c>
      <c r="E3" s="7">
        <f>(D3*0.05)</f>
        <v>20.400000000000002</v>
      </c>
      <c r="F3" s="7">
        <f>SUM(D3:E3)</f>
        <v>428.4</v>
      </c>
      <c r="G3" s="29">
        <f>(F3*$B$3)</f>
        <v>422.4024</v>
      </c>
      <c r="H3" s="8">
        <f>(G3/5000)</f>
        <v>8.4480479999999997E-2</v>
      </c>
      <c r="I3" s="8">
        <f>H3</f>
        <v>8.4480479999999997E-2</v>
      </c>
    </row>
    <row r="4" spans="1:9" x14ac:dyDescent="0.25">
      <c r="F4"/>
      <c r="G4"/>
      <c r="H4"/>
      <c r="I4"/>
    </row>
    <row r="5" spans="1:9" x14ac:dyDescent="0.25">
      <c r="F5"/>
      <c r="G5"/>
      <c r="H5"/>
      <c r="I5"/>
    </row>
    <row r="6" spans="1:9" x14ac:dyDescent="0.25">
      <c r="F6"/>
      <c r="G6"/>
      <c r="H6"/>
      <c r="I6"/>
    </row>
    <row r="7" spans="1:9" x14ac:dyDescent="0.25">
      <c r="F7"/>
      <c r="G7"/>
      <c r="H7"/>
      <c r="I7"/>
    </row>
    <row r="8" spans="1:9" x14ac:dyDescent="0.25">
      <c r="F8"/>
      <c r="G8"/>
      <c r="H8"/>
      <c r="I8"/>
    </row>
    <row r="9" spans="1:9" x14ac:dyDescent="0.25">
      <c r="F9"/>
      <c r="G9"/>
      <c r="H9"/>
      <c r="I9"/>
    </row>
    <row r="10" spans="1:9" x14ac:dyDescent="0.25">
      <c r="F10"/>
      <c r="G10"/>
      <c r="H10"/>
      <c r="I10"/>
    </row>
    <row r="11" spans="1:9" x14ac:dyDescent="0.25">
      <c r="F11"/>
      <c r="G11"/>
      <c r="H11"/>
      <c r="I11"/>
    </row>
    <row r="12" spans="1:9" x14ac:dyDescent="0.25">
      <c r="F12"/>
      <c r="G12"/>
      <c r="H12"/>
      <c r="I12"/>
    </row>
    <row r="13" spans="1:9" x14ac:dyDescent="0.25">
      <c r="F13"/>
      <c r="G13"/>
      <c r="H13"/>
      <c r="I13"/>
    </row>
    <row r="14" spans="1:9" x14ac:dyDescent="0.25">
      <c r="F14"/>
      <c r="G14"/>
      <c r="H14"/>
      <c r="I14"/>
    </row>
  </sheetData>
  <pageMargins left="0.7" right="0.7" top="0.75" bottom="0.75" header="0.3" footer="0.3"/>
  <drawing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86C754-418C-44F6-A31C-1B543BCBE88A}">
  <sheetPr>
    <tabColor rgb="FFFF0000"/>
  </sheetPr>
  <dimension ref="A1:I13"/>
  <sheetViews>
    <sheetView workbookViewId="0">
      <selection activeCell="I4" sqref="I4:I9"/>
    </sheetView>
  </sheetViews>
  <sheetFormatPr defaultRowHeight="15" x14ac:dyDescent="0.25"/>
  <cols>
    <col min="1" max="2" width="18.5703125" style="1" customWidth="1"/>
    <col min="3" max="3" width="18.5703125" style="2" customWidth="1"/>
    <col min="4" max="6" width="18.5703125" style="1" customWidth="1"/>
    <col min="7" max="7" width="18.5703125" style="3" customWidth="1"/>
    <col min="8" max="9" width="18.5703125" style="5" customWidth="1"/>
  </cols>
  <sheetData>
    <row r="1" spans="1:9" ht="15.75" thickBot="1" x14ac:dyDescent="0.3">
      <c r="G1" s="14">
        <v>726470</v>
      </c>
      <c r="H1" s="30">
        <f>A3</f>
        <v>90853</v>
      </c>
      <c r="I1" s="30"/>
    </row>
    <row r="2" spans="1:9" ht="15.75" thickBot="1" x14ac:dyDescent="0.3">
      <c r="A2" s="10" t="s">
        <v>3</v>
      </c>
      <c r="B2" s="10" t="s">
        <v>0</v>
      </c>
      <c r="C2" s="13" t="s">
        <v>4</v>
      </c>
      <c r="D2" s="10" t="s">
        <v>7</v>
      </c>
      <c r="E2" s="10" t="s">
        <v>1</v>
      </c>
      <c r="F2" s="6" t="s">
        <v>5</v>
      </c>
      <c r="G2" s="12" t="s">
        <v>2</v>
      </c>
      <c r="H2" s="8" t="s">
        <v>6</v>
      </c>
      <c r="I2" s="8"/>
    </row>
    <row r="3" spans="1:9" ht="15.75" thickBot="1" x14ac:dyDescent="0.3">
      <c r="A3" s="9">
        <v>90853</v>
      </c>
      <c r="B3" s="6">
        <f>SUM(1.5374+2.7885)</f>
        <v>4.3258999999999999</v>
      </c>
      <c r="C3" s="45">
        <v>44897</v>
      </c>
      <c r="D3" s="46">
        <v>2400</v>
      </c>
      <c r="E3" s="46">
        <f>(D3*0.05)</f>
        <v>120</v>
      </c>
      <c r="F3" s="46">
        <f>SUM(D3:E3)</f>
        <v>2520</v>
      </c>
      <c r="G3" s="47">
        <f>(F3*$B$3)</f>
        <v>10901.268</v>
      </c>
      <c r="H3" s="48">
        <f>(G3/5000)</f>
        <v>2.1802535999999999</v>
      </c>
      <c r="I3" s="48">
        <f>H3</f>
        <v>2.1802535999999999</v>
      </c>
    </row>
    <row r="4" spans="1:9" x14ac:dyDescent="0.25">
      <c r="C4" s="37">
        <v>44902</v>
      </c>
      <c r="D4" s="38">
        <v>2400</v>
      </c>
      <c r="E4" s="38">
        <f t="shared" ref="E4:E9" si="0">(D4*0.05)</f>
        <v>120</v>
      </c>
      <c r="F4" s="38">
        <f t="shared" ref="F4:F5" si="1">SUM(D4:E4)</f>
        <v>2520</v>
      </c>
      <c r="G4" s="39">
        <f>(F4*$B$3)</f>
        <v>10901.268</v>
      </c>
      <c r="H4" s="40">
        <f t="shared" ref="H4:H9" si="2">(G4/5000)</f>
        <v>2.1802535999999999</v>
      </c>
      <c r="I4" s="40">
        <f t="shared" ref="I4:I9" si="3">H4</f>
        <v>2.1802535999999999</v>
      </c>
    </row>
    <row r="5" spans="1:9" x14ac:dyDescent="0.25">
      <c r="C5" s="37">
        <v>44908</v>
      </c>
      <c r="D5" s="38">
        <v>2400</v>
      </c>
      <c r="E5" s="38">
        <f t="shared" si="0"/>
        <v>120</v>
      </c>
      <c r="F5" s="38">
        <f t="shared" si="1"/>
        <v>2520</v>
      </c>
      <c r="G5" s="39">
        <f>(F5*$B$3)</f>
        <v>10901.268</v>
      </c>
      <c r="H5" s="40">
        <f t="shared" si="2"/>
        <v>2.1802535999999999</v>
      </c>
      <c r="I5" s="40">
        <f t="shared" si="3"/>
        <v>2.1802535999999999</v>
      </c>
    </row>
    <row r="6" spans="1:9" ht="15.75" thickBot="1" x14ac:dyDescent="0.3">
      <c r="C6" s="25">
        <v>44914</v>
      </c>
      <c r="D6" s="18">
        <v>10400</v>
      </c>
      <c r="E6" s="18">
        <f t="shared" si="0"/>
        <v>520</v>
      </c>
      <c r="F6" s="18">
        <f t="shared" ref="F6:F9" si="4">SUM(D6:E6)</f>
        <v>10920</v>
      </c>
      <c r="G6" s="31">
        <f t="shared" ref="G6:G9" si="5">(F6*$B$3)</f>
        <v>47238.828000000001</v>
      </c>
      <c r="H6" s="20">
        <f t="shared" si="2"/>
        <v>9.4477656000000003</v>
      </c>
      <c r="I6" s="20">
        <f t="shared" si="3"/>
        <v>9.4477656000000003</v>
      </c>
    </row>
    <row r="7" spans="1:9" x14ac:dyDescent="0.25">
      <c r="C7" s="45">
        <v>44928</v>
      </c>
      <c r="D7" s="46">
        <v>2400</v>
      </c>
      <c r="E7" s="46">
        <f t="shared" si="0"/>
        <v>120</v>
      </c>
      <c r="F7" s="46">
        <f t="shared" si="4"/>
        <v>2520</v>
      </c>
      <c r="G7" s="47">
        <f t="shared" si="5"/>
        <v>10901.268</v>
      </c>
      <c r="H7" s="48">
        <f t="shared" si="2"/>
        <v>2.1802535999999999</v>
      </c>
      <c r="I7" s="48">
        <f t="shared" si="3"/>
        <v>2.1802535999999999</v>
      </c>
    </row>
    <row r="8" spans="1:9" x14ac:dyDescent="0.25">
      <c r="C8" s="37">
        <v>44942</v>
      </c>
      <c r="D8" s="38">
        <v>2400</v>
      </c>
      <c r="E8" s="38">
        <f t="shared" si="0"/>
        <v>120</v>
      </c>
      <c r="F8" s="38">
        <f t="shared" si="4"/>
        <v>2520</v>
      </c>
      <c r="G8" s="39">
        <f t="shared" si="5"/>
        <v>10901.268</v>
      </c>
      <c r="H8" s="40">
        <f t="shared" si="2"/>
        <v>2.1802535999999999</v>
      </c>
      <c r="I8" s="40">
        <f t="shared" si="3"/>
        <v>2.1802535999999999</v>
      </c>
    </row>
    <row r="9" spans="1:9" ht="15.75" thickBot="1" x14ac:dyDescent="0.3">
      <c r="C9" s="25">
        <v>44956</v>
      </c>
      <c r="D9" s="18">
        <v>2400</v>
      </c>
      <c r="E9" s="18">
        <f t="shared" si="0"/>
        <v>120</v>
      </c>
      <c r="F9" s="18">
        <f t="shared" si="4"/>
        <v>2520</v>
      </c>
      <c r="G9" s="31">
        <f t="shared" si="5"/>
        <v>10901.268</v>
      </c>
      <c r="H9" s="20">
        <f t="shared" si="2"/>
        <v>2.1802535999999999</v>
      </c>
      <c r="I9" s="20">
        <f t="shared" si="3"/>
        <v>2.1802535999999999</v>
      </c>
    </row>
    <row r="10" spans="1:9" x14ac:dyDescent="0.25">
      <c r="F10"/>
      <c r="G10"/>
      <c r="H10"/>
      <c r="I10"/>
    </row>
    <row r="11" spans="1:9" x14ac:dyDescent="0.25">
      <c r="F11"/>
      <c r="G11"/>
      <c r="H11"/>
      <c r="I11"/>
    </row>
    <row r="12" spans="1:9" x14ac:dyDescent="0.25">
      <c r="F12"/>
      <c r="G12"/>
      <c r="H12"/>
      <c r="I12"/>
    </row>
    <row r="13" spans="1:9" x14ac:dyDescent="0.25">
      <c r="F13"/>
      <c r="G13"/>
      <c r="H13"/>
      <c r="I13"/>
    </row>
  </sheetData>
  <pageMargins left="0.7" right="0.7" top="0.75" bottom="0.75" header="0.3" footer="0.3"/>
  <drawing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5ECD00-D52E-462A-82CC-C2E69D4A81AB}">
  <sheetPr>
    <tabColor rgb="FF9900FF"/>
  </sheetPr>
  <dimension ref="A1:I13"/>
  <sheetViews>
    <sheetView workbookViewId="0">
      <selection activeCell="I4" sqref="I4:I10"/>
    </sheetView>
  </sheetViews>
  <sheetFormatPr defaultRowHeight="15" x14ac:dyDescent="0.25"/>
  <cols>
    <col min="1" max="2" width="18.5703125" style="1" customWidth="1"/>
    <col min="3" max="3" width="18.5703125" style="2" customWidth="1"/>
    <col min="4" max="6" width="18.5703125" style="1" customWidth="1"/>
    <col min="7" max="7" width="18.5703125" style="3" customWidth="1"/>
    <col min="8" max="9" width="18.5703125" style="5" customWidth="1"/>
  </cols>
  <sheetData>
    <row r="1" spans="1:9" ht="15.75" thickBot="1" x14ac:dyDescent="0.3">
      <c r="G1" s="14">
        <v>726590</v>
      </c>
      <c r="H1" s="30">
        <f>A3</f>
        <v>90858</v>
      </c>
      <c r="I1" s="30"/>
    </row>
    <row r="2" spans="1:9" ht="15.75" thickBot="1" x14ac:dyDescent="0.3">
      <c r="A2" s="10" t="s">
        <v>3</v>
      </c>
      <c r="B2" s="10" t="s">
        <v>0</v>
      </c>
      <c r="C2" s="13" t="s">
        <v>4</v>
      </c>
      <c r="D2" s="10" t="s">
        <v>7</v>
      </c>
      <c r="E2" s="10" t="s">
        <v>1</v>
      </c>
      <c r="F2" s="6" t="s">
        <v>5</v>
      </c>
      <c r="G2" s="12" t="s">
        <v>2</v>
      </c>
      <c r="H2" s="8" t="s">
        <v>6</v>
      </c>
      <c r="I2" s="8"/>
    </row>
    <row r="3" spans="1:9" ht="15.75" thickBot="1" x14ac:dyDescent="0.3">
      <c r="A3" s="9">
        <v>90858</v>
      </c>
      <c r="B3" s="6">
        <v>0.9</v>
      </c>
      <c r="C3" s="45">
        <v>44896</v>
      </c>
      <c r="D3" s="46">
        <v>22230</v>
      </c>
      <c r="E3" s="46">
        <f>(D3*0.05)</f>
        <v>1111.5</v>
      </c>
      <c r="F3" s="46">
        <f>SUM(D3:E3)</f>
        <v>23341.5</v>
      </c>
      <c r="G3" s="47">
        <f>(F3*$B$3)</f>
        <v>21007.350000000002</v>
      </c>
      <c r="H3" s="48">
        <f>(G3/5000)</f>
        <v>4.2014700000000005</v>
      </c>
      <c r="I3" s="48">
        <f>H3</f>
        <v>4.2014700000000005</v>
      </c>
    </row>
    <row r="4" spans="1:9" x14ac:dyDescent="0.25">
      <c r="C4" s="37">
        <v>44903</v>
      </c>
      <c r="D4" s="38">
        <v>21660</v>
      </c>
      <c r="E4" s="38">
        <f t="shared" ref="E4:E10" si="0">(D4*0.05)</f>
        <v>1083</v>
      </c>
      <c r="F4" s="38">
        <f t="shared" ref="F4:F5" si="1">SUM(D4:E4)</f>
        <v>22743</v>
      </c>
      <c r="G4" s="39">
        <f>(F4*$B$3)</f>
        <v>20468.7</v>
      </c>
      <c r="H4" s="40">
        <f t="shared" ref="H4:H10" si="2">(G4/5000)</f>
        <v>4.0937400000000004</v>
      </c>
      <c r="I4" s="40">
        <f t="shared" ref="I4:I10" si="3">H4</f>
        <v>4.0937400000000004</v>
      </c>
    </row>
    <row r="5" spans="1:9" x14ac:dyDescent="0.25">
      <c r="C5" s="37">
        <v>44910</v>
      </c>
      <c r="D5" s="38">
        <v>22230</v>
      </c>
      <c r="E5" s="38">
        <f t="shared" si="0"/>
        <v>1111.5</v>
      </c>
      <c r="F5" s="38">
        <f t="shared" si="1"/>
        <v>23341.5</v>
      </c>
      <c r="G5" s="39">
        <f>(F5*$B$3)</f>
        <v>21007.350000000002</v>
      </c>
      <c r="H5" s="40">
        <f t="shared" si="2"/>
        <v>4.2014700000000005</v>
      </c>
      <c r="I5" s="40">
        <f t="shared" si="3"/>
        <v>4.2014700000000005</v>
      </c>
    </row>
    <row r="6" spans="1:9" ht="15.75" thickBot="1" x14ac:dyDescent="0.3">
      <c r="C6" s="25">
        <v>44917</v>
      </c>
      <c r="D6" s="18">
        <v>22230</v>
      </c>
      <c r="E6" s="18">
        <f t="shared" si="0"/>
        <v>1111.5</v>
      </c>
      <c r="F6" s="18">
        <f t="shared" ref="F6:F10" si="4">SUM(D6:E6)</f>
        <v>23341.5</v>
      </c>
      <c r="G6" s="31">
        <f t="shared" ref="G6:G10" si="5">(F6*$B$3)</f>
        <v>21007.350000000002</v>
      </c>
      <c r="H6" s="20">
        <f t="shared" si="2"/>
        <v>4.2014700000000005</v>
      </c>
      <c r="I6" s="20">
        <f t="shared" si="3"/>
        <v>4.2014700000000005</v>
      </c>
    </row>
    <row r="7" spans="1:9" x14ac:dyDescent="0.25">
      <c r="C7" s="45">
        <v>44931</v>
      </c>
      <c r="D7" s="46">
        <v>18810</v>
      </c>
      <c r="E7" s="46">
        <f t="shared" si="0"/>
        <v>940.5</v>
      </c>
      <c r="F7" s="46">
        <f t="shared" si="4"/>
        <v>19750.5</v>
      </c>
      <c r="G7" s="47">
        <f t="shared" si="5"/>
        <v>17775.45</v>
      </c>
      <c r="H7" s="48">
        <f t="shared" si="2"/>
        <v>3.5550900000000003</v>
      </c>
      <c r="I7" s="48">
        <f t="shared" si="3"/>
        <v>3.5550900000000003</v>
      </c>
    </row>
    <row r="8" spans="1:9" x14ac:dyDescent="0.25">
      <c r="C8" s="37">
        <v>44938</v>
      </c>
      <c r="D8" s="38">
        <v>23370</v>
      </c>
      <c r="E8" s="38">
        <f t="shared" si="0"/>
        <v>1168.5</v>
      </c>
      <c r="F8" s="38">
        <f t="shared" si="4"/>
        <v>24538.5</v>
      </c>
      <c r="G8" s="39">
        <f t="shared" si="5"/>
        <v>22084.65</v>
      </c>
      <c r="H8" s="40">
        <f t="shared" si="2"/>
        <v>4.4169300000000007</v>
      </c>
      <c r="I8" s="40">
        <f t="shared" si="3"/>
        <v>4.4169300000000007</v>
      </c>
    </row>
    <row r="9" spans="1:9" x14ac:dyDescent="0.25">
      <c r="C9" s="37">
        <v>44945</v>
      </c>
      <c r="D9" s="38">
        <v>22800</v>
      </c>
      <c r="E9" s="38">
        <f t="shared" si="0"/>
        <v>1140</v>
      </c>
      <c r="F9" s="38">
        <f t="shared" si="4"/>
        <v>23940</v>
      </c>
      <c r="G9" s="39">
        <f t="shared" si="5"/>
        <v>21546</v>
      </c>
      <c r="H9" s="40">
        <f t="shared" si="2"/>
        <v>4.3091999999999997</v>
      </c>
      <c r="I9" s="40">
        <f t="shared" si="3"/>
        <v>4.3091999999999997</v>
      </c>
    </row>
    <row r="10" spans="1:9" ht="15.75" thickBot="1" x14ac:dyDescent="0.3">
      <c r="C10" s="25">
        <v>44952</v>
      </c>
      <c r="D10" s="18">
        <v>18810</v>
      </c>
      <c r="E10" s="18">
        <f t="shared" si="0"/>
        <v>940.5</v>
      </c>
      <c r="F10" s="18">
        <f t="shared" si="4"/>
        <v>19750.5</v>
      </c>
      <c r="G10" s="31">
        <f t="shared" si="5"/>
        <v>17775.45</v>
      </c>
      <c r="H10" s="20">
        <f t="shared" si="2"/>
        <v>3.5550900000000003</v>
      </c>
      <c r="I10" s="20">
        <f t="shared" si="3"/>
        <v>3.5550900000000003</v>
      </c>
    </row>
    <row r="11" spans="1:9" x14ac:dyDescent="0.25">
      <c r="F11"/>
      <c r="G11"/>
      <c r="H11"/>
      <c r="I11"/>
    </row>
    <row r="12" spans="1:9" x14ac:dyDescent="0.25">
      <c r="F12"/>
      <c r="G12"/>
      <c r="H12"/>
      <c r="I12"/>
    </row>
    <row r="13" spans="1:9" x14ac:dyDescent="0.25">
      <c r="F13"/>
      <c r="G13"/>
      <c r="H13"/>
      <c r="I13"/>
    </row>
  </sheetData>
  <pageMargins left="0.7" right="0.7" top="0.75" bottom="0.75" header="0.3" footer="0.3"/>
  <drawing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8B906D-8BF7-4BC0-A6A9-CC9BDCF220E6}">
  <sheetPr>
    <tabColor rgb="FFFF0066"/>
  </sheetPr>
  <dimension ref="A1:I12"/>
  <sheetViews>
    <sheetView workbookViewId="0">
      <selection activeCell="C3" sqref="C3:I3"/>
    </sheetView>
  </sheetViews>
  <sheetFormatPr defaultRowHeight="15" x14ac:dyDescent="0.25"/>
  <cols>
    <col min="1" max="2" width="18.5703125" style="1" customWidth="1"/>
    <col min="3" max="3" width="18.5703125" style="2" customWidth="1"/>
    <col min="4" max="6" width="18.5703125" style="1" customWidth="1"/>
    <col min="7" max="7" width="18.5703125" style="3" customWidth="1"/>
    <col min="8" max="9" width="18.5703125" style="5" customWidth="1"/>
  </cols>
  <sheetData>
    <row r="1" spans="1:9" ht="15.75" thickBot="1" x14ac:dyDescent="0.3">
      <c r="G1" s="14">
        <v>726600</v>
      </c>
      <c r="H1" s="30">
        <f>A3</f>
        <v>90860</v>
      </c>
      <c r="I1" s="30"/>
    </row>
    <row r="2" spans="1:9" ht="15.75" thickBot="1" x14ac:dyDescent="0.3">
      <c r="A2" s="10" t="s">
        <v>3</v>
      </c>
      <c r="B2" s="10" t="s">
        <v>0</v>
      </c>
      <c r="C2" s="13" t="s">
        <v>4</v>
      </c>
      <c r="D2" s="10" t="s">
        <v>7</v>
      </c>
      <c r="E2" s="10" t="s">
        <v>1</v>
      </c>
      <c r="F2" s="6" t="s">
        <v>5</v>
      </c>
      <c r="G2" s="12" t="s">
        <v>2</v>
      </c>
      <c r="H2" s="8" t="s">
        <v>6</v>
      </c>
      <c r="I2" s="8"/>
    </row>
    <row r="3" spans="1:9" ht="15.75" thickBot="1" x14ac:dyDescent="0.3">
      <c r="A3" s="9">
        <v>90860</v>
      </c>
      <c r="B3" s="10">
        <v>2.0939999999999999</v>
      </c>
      <c r="C3" s="45">
        <v>44896</v>
      </c>
      <c r="D3" s="46">
        <v>21660</v>
      </c>
      <c r="E3" s="46">
        <f t="shared" ref="E3:E10" si="0">(D3*0.05)</f>
        <v>1083</v>
      </c>
      <c r="F3" s="46">
        <f t="shared" ref="F3:F10" si="1">SUM(D3:E3)</f>
        <v>22743</v>
      </c>
      <c r="G3" s="47">
        <f t="shared" ref="G3:G10" si="2">(F3*$B$3)</f>
        <v>47623.841999999997</v>
      </c>
      <c r="H3" s="48">
        <f t="shared" ref="H3:H10" si="3">(G3/5000)</f>
        <v>9.5247683999999992</v>
      </c>
      <c r="I3" s="48">
        <f>H3</f>
        <v>9.5247683999999992</v>
      </c>
    </row>
    <row r="4" spans="1:9" x14ac:dyDescent="0.25">
      <c r="C4" s="37">
        <v>44903</v>
      </c>
      <c r="D4" s="38">
        <v>22230</v>
      </c>
      <c r="E4" s="38">
        <f t="shared" si="0"/>
        <v>1111.5</v>
      </c>
      <c r="F4" s="38">
        <f t="shared" si="1"/>
        <v>23341.5</v>
      </c>
      <c r="G4" s="39">
        <f t="shared" si="2"/>
        <v>48877.100999999995</v>
      </c>
      <c r="H4" s="40">
        <f t="shared" si="3"/>
        <v>9.7754201999999992</v>
      </c>
      <c r="I4" s="40">
        <f t="shared" ref="I4:I10" si="4">H4</f>
        <v>9.7754201999999992</v>
      </c>
    </row>
    <row r="5" spans="1:9" x14ac:dyDescent="0.25">
      <c r="C5" s="37">
        <v>44910</v>
      </c>
      <c r="D5" s="38">
        <v>22230</v>
      </c>
      <c r="E5" s="38">
        <f t="shared" si="0"/>
        <v>1111.5</v>
      </c>
      <c r="F5" s="38">
        <f t="shared" si="1"/>
        <v>23341.5</v>
      </c>
      <c r="G5" s="39">
        <f t="shared" si="2"/>
        <v>48877.100999999995</v>
      </c>
      <c r="H5" s="40">
        <f t="shared" si="3"/>
        <v>9.7754201999999992</v>
      </c>
      <c r="I5" s="40">
        <f t="shared" si="4"/>
        <v>9.7754201999999992</v>
      </c>
    </row>
    <row r="6" spans="1:9" ht="15.75" thickBot="1" x14ac:dyDescent="0.3">
      <c r="C6" s="25">
        <v>44917</v>
      </c>
      <c r="D6" s="18">
        <v>21660</v>
      </c>
      <c r="E6" s="18">
        <f t="shared" si="0"/>
        <v>1083</v>
      </c>
      <c r="F6" s="18">
        <f t="shared" si="1"/>
        <v>22743</v>
      </c>
      <c r="G6" s="31">
        <f t="shared" si="2"/>
        <v>47623.841999999997</v>
      </c>
      <c r="H6" s="20">
        <f t="shared" si="3"/>
        <v>9.5247683999999992</v>
      </c>
      <c r="I6" s="20">
        <f t="shared" si="4"/>
        <v>9.5247683999999992</v>
      </c>
    </row>
    <row r="7" spans="1:9" x14ac:dyDescent="0.25">
      <c r="C7" s="45">
        <v>44931</v>
      </c>
      <c r="D7" s="46">
        <v>19380</v>
      </c>
      <c r="E7" s="46">
        <f t="shared" si="0"/>
        <v>969</v>
      </c>
      <c r="F7" s="46">
        <f t="shared" si="1"/>
        <v>20349</v>
      </c>
      <c r="G7" s="47">
        <f t="shared" si="2"/>
        <v>42610.805999999997</v>
      </c>
      <c r="H7" s="48">
        <f t="shared" si="3"/>
        <v>8.5221611999999993</v>
      </c>
      <c r="I7" s="48">
        <f t="shared" si="4"/>
        <v>8.5221611999999993</v>
      </c>
    </row>
    <row r="8" spans="1:9" x14ac:dyDescent="0.25">
      <c r="C8" s="37">
        <v>44938</v>
      </c>
      <c r="D8" s="38">
        <v>23370</v>
      </c>
      <c r="E8" s="38">
        <f t="shared" si="0"/>
        <v>1168.5</v>
      </c>
      <c r="F8" s="38">
        <f t="shared" si="1"/>
        <v>24538.5</v>
      </c>
      <c r="G8" s="39">
        <f t="shared" si="2"/>
        <v>51383.618999999999</v>
      </c>
      <c r="H8" s="40">
        <f t="shared" si="3"/>
        <v>10.276723799999999</v>
      </c>
      <c r="I8" s="40">
        <f t="shared" si="4"/>
        <v>10.276723799999999</v>
      </c>
    </row>
    <row r="9" spans="1:9" x14ac:dyDescent="0.25">
      <c r="C9" s="37">
        <v>44945</v>
      </c>
      <c r="D9" s="38">
        <v>22800</v>
      </c>
      <c r="E9" s="38">
        <f t="shared" si="0"/>
        <v>1140</v>
      </c>
      <c r="F9" s="38">
        <f t="shared" si="1"/>
        <v>23940</v>
      </c>
      <c r="G9" s="39">
        <f t="shared" si="2"/>
        <v>50130.359999999993</v>
      </c>
      <c r="H9" s="40">
        <f t="shared" si="3"/>
        <v>10.026071999999999</v>
      </c>
      <c r="I9" s="40">
        <f t="shared" si="4"/>
        <v>10.026071999999999</v>
      </c>
    </row>
    <row r="10" spans="1:9" ht="15.75" thickBot="1" x14ac:dyDescent="0.3">
      <c r="C10" s="25">
        <v>44952</v>
      </c>
      <c r="D10" s="18">
        <v>18810</v>
      </c>
      <c r="E10" s="18">
        <f t="shared" si="0"/>
        <v>940.5</v>
      </c>
      <c r="F10" s="18">
        <f t="shared" si="1"/>
        <v>19750.5</v>
      </c>
      <c r="G10" s="31">
        <f t="shared" si="2"/>
        <v>41357.546999999999</v>
      </c>
      <c r="H10" s="20">
        <f t="shared" si="3"/>
        <v>8.2715093999999993</v>
      </c>
      <c r="I10" s="20">
        <f t="shared" si="4"/>
        <v>8.2715093999999993</v>
      </c>
    </row>
    <row r="11" spans="1:9" x14ac:dyDescent="0.25">
      <c r="G11"/>
      <c r="H11"/>
      <c r="I11"/>
    </row>
    <row r="12" spans="1:9" x14ac:dyDescent="0.25">
      <c r="G12"/>
      <c r="H12"/>
      <c r="I12"/>
    </row>
  </sheetData>
  <pageMargins left="0.7" right="0.7" top="0.75" bottom="0.75" header="0.3" footer="0.3"/>
  <pageSetup orientation="landscape" r:id="rId1"/>
  <drawing r:id="rId2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F39B0D-ED1A-4EBA-AA6B-020C79A76012}">
  <sheetPr>
    <tabColor rgb="FFFF0000"/>
  </sheetPr>
  <dimension ref="A1:I24"/>
  <sheetViews>
    <sheetView workbookViewId="0">
      <selection activeCell="H23" sqref="H23:H24"/>
    </sheetView>
  </sheetViews>
  <sheetFormatPr defaultRowHeight="15" x14ac:dyDescent="0.25"/>
  <cols>
    <col min="1" max="2" width="18.5703125" style="1" customWidth="1"/>
    <col min="3" max="3" width="18.5703125" style="2" customWidth="1"/>
    <col min="4" max="6" width="18.5703125" style="1" customWidth="1"/>
    <col min="7" max="7" width="18.5703125" style="3" customWidth="1"/>
    <col min="8" max="9" width="18.5703125" style="5" customWidth="1"/>
  </cols>
  <sheetData>
    <row r="1" spans="1:9" ht="15.75" thickBot="1" x14ac:dyDescent="0.3">
      <c r="G1" s="14" t="s">
        <v>15</v>
      </c>
      <c r="H1" s="30">
        <f>A3</f>
        <v>90853</v>
      </c>
      <c r="I1" s="30"/>
    </row>
    <row r="2" spans="1:9" ht="15.75" thickBot="1" x14ac:dyDescent="0.3">
      <c r="A2" s="10" t="s">
        <v>3</v>
      </c>
      <c r="B2" s="10" t="s">
        <v>0</v>
      </c>
      <c r="C2" s="13" t="s">
        <v>4</v>
      </c>
      <c r="D2" s="10" t="s">
        <v>7</v>
      </c>
      <c r="E2" s="10" t="s">
        <v>1</v>
      </c>
      <c r="F2" s="6" t="s">
        <v>5</v>
      </c>
      <c r="G2" s="12" t="s">
        <v>2</v>
      </c>
      <c r="H2" s="8" t="s">
        <v>6</v>
      </c>
      <c r="I2" s="8"/>
    </row>
    <row r="3" spans="1:9" ht="15.75" thickBot="1" x14ac:dyDescent="0.3">
      <c r="A3" s="9">
        <v>90853</v>
      </c>
      <c r="B3" s="6">
        <v>4.6256000000000004</v>
      </c>
      <c r="C3" s="45">
        <v>44897</v>
      </c>
      <c r="D3" s="46">
        <v>6160</v>
      </c>
      <c r="E3" s="46">
        <f>(D3*0.05)</f>
        <v>308</v>
      </c>
      <c r="F3" s="46">
        <f>SUM(D3:E3)</f>
        <v>6468</v>
      </c>
      <c r="G3" s="47">
        <f>(F3*$B$3)</f>
        <v>29918.380800000003</v>
      </c>
      <c r="H3" s="48">
        <f>(G3/5000)</f>
        <v>5.9836761600000008</v>
      </c>
      <c r="I3" s="48">
        <f>H3</f>
        <v>5.9836761600000008</v>
      </c>
    </row>
    <row r="4" spans="1:9" x14ac:dyDescent="0.25">
      <c r="C4" s="24">
        <v>44900</v>
      </c>
      <c r="D4" s="16">
        <v>2640</v>
      </c>
      <c r="E4" s="16">
        <f t="shared" ref="E4:E24" si="0">(D4*0.05)</f>
        <v>132</v>
      </c>
      <c r="F4" s="16">
        <f t="shared" ref="F4:F5" si="1">SUM(D4:E4)</f>
        <v>2772</v>
      </c>
      <c r="G4" s="26">
        <f>(F4*$B$3)</f>
        <v>12822.163200000001</v>
      </c>
      <c r="H4" s="17">
        <f t="shared" ref="H4:H24" si="2">(G4/5000)</f>
        <v>2.5644326400000002</v>
      </c>
      <c r="I4" s="90">
        <f>SUM(H4:H8)</f>
        <v>30.559488960000003</v>
      </c>
    </row>
    <row r="5" spans="1:9" x14ac:dyDescent="0.25">
      <c r="C5" s="24">
        <v>44900</v>
      </c>
      <c r="D5" s="16">
        <v>11000</v>
      </c>
      <c r="E5" s="16">
        <f t="shared" si="0"/>
        <v>550</v>
      </c>
      <c r="F5" s="16">
        <f t="shared" si="1"/>
        <v>11550</v>
      </c>
      <c r="G5" s="26">
        <f>(F5*$B$3)</f>
        <v>53425.680000000008</v>
      </c>
      <c r="H5" s="17">
        <f t="shared" si="2"/>
        <v>10.685136000000002</v>
      </c>
      <c r="I5" s="93"/>
    </row>
    <row r="6" spans="1:9" x14ac:dyDescent="0.25">
      <c r="C6" s="24">
        <v>44902</v>
      </c>
      <c r="D6" s="16">
        <v>5500</v>
      </c>
      <c r="E6" s="16">
        <f t="shared" si="0"/>
        <v>275</v>
      </c>
      <c r="F6" s="16">
        <f t="shared" ref="F6:F24" si="3">SUM(D6:E6)</f>
        <v>5775</v>
      </c>
      <c r="G6" s="26">
        <f t="shared" ref="G6:G24" si="4">(F6*$B$3)</f>
        <v>26712.840000000004</v>
      </c>
      <c r="H6" s="17">
        <f t="shared" si="2"/>
        <v>5.3425680000000009</v>
      </c>
      <c r="I6" s="93"/>
    </row>
    <row r="7" spans="1:9" x14ac:dyDescent="0.25">
      <c r="C7" s="24">
        <v>44902</v>
      </c>
      <c r="D7" s="16">
        <v>5940</v>
      </c>
      <c r="E7" s="16">
        <f t="shared" si="0"/>
        <v>297</v>
      </c>
      <c r="F7" s="16">
        <f t="shared" si="3"/>
        <v>6237</v>
      </c>
      <c r="G7" s="26">
        <f t="shared" si="4"/>
        <v>28849.867200000001</v>
      </c>
      <c r="H7" s="17">
        <f t="shared" si="2"/>
        <v>5.7699734400000002</v>
      </c>
      <c r="I7" s="93"/>
    </row>
    <row r="8" spans="1:9" x14ac:dyDescent="0.25">
      <c r="C8" s="37">
        <v>44904</v>
      </c>
      <c r="D8" s="38">
        <v>6380</v>
      </c>
      <c r="E8" s="38">
        <f t="shared" si="0"/>
        <v>319</v>
      </c>
      <c r="F8" s="38">
        <f t="shared" si="3"/>
        <v>6699</v>
      </c>
      <c r="G8" s="39">
        <f t="shared" si="4"/>
        <v>30986.894400000001</v>
      </c>
      <c r="H8" s="40">
        <f t="shared" si="2"/>
        <v>6.1973788800000005</v>
      </c>
      <c r="I8" s="91"/>
    </row>
    <row r="9" spans="1:9" x14ac:dyDescent="0.25">
      <c r="C9" s="24">
        <v>44907</v>
      </c>
      <c r="D9" s="16">
        <v>3520</v>
      </c>
      <c r="E9" s="16">
        <f t="shared" si="0"/>
        <v>176</v>
      </c>
      <c r="F9" s="16">
        <f t="shared" si="3"/>
        <v>3696</v>
      </c>
      <c r="G9" s="26">
        <f t="shared" si="4"/>
        <v>17096.2176</v>
      </c>
      <c r="H9" s="17">
        <f t="shared" si="2"/>
        <v>3.4192435200000002</v>
      </c>
      <c r="I9" s="90">
        <f>SUM(H9:H12)</f>
        <v>29.063569920000003</v>
      </c>
    </row>
    <row r="10" spans="1:9" x14ac:dyDescent="0.25">
      <c r="C10" s="24">
        <v>44907</v>
      </c>
      <c r="D10" s="16">
        <v>11000</v>
      </c>
      <c r="E10" s="16">
        <f t="shared" si="0"/>
        <v>550</v>
      </c>
      <c r="F10" s="16">
        <f t="shared" si="3"/>
        <v>11550</v>
      </c>
      <c r="G10" s="26">
        <f t="shared" si="4"/>
        <v>53425.680000000008</v>
      </c>
      <c r="H10" s="17">
        <f t="shared" si="2"/>
        <v>10.685136000000002</v>
      </c>
      <c r="I10" s="93"/>
    </row>
    <row r="11" spans="1:9" x14ac:dyDescent="0.25">
      <c r="C11" s="24">
        <v>44908</v>
      </c>
      <c r="D11" s="16">
        <v>2420</v>
      </c>
      <c r="E11" s="16">
        <f t="shared" si="0"/>
        <v>121</v>
      </c>
      <c r="F11" s="16">
        <f t="shared" si="3"/>
        <v>2541</v>
      </c>
      <c r="G11" s="26">
        <f t="shared" si="4"/>
        <v>11753.649600000001</v>
      </c>
      <c r="H11" s="17">
        <f t="shared" si="2"/>
        <v>2.35072992</v>
      </c>
      <c r="I11" s="93"/>
    </row>
    <row r="12" spans="1:9" x14ac:dyDescent="0.25">
      <c r="C12" s="37">
        <v>44908</v>
      </c>
      <c r="D12" s="38">
        <v>12980</v>
      </c>
      <c r="E12" s="38">
        <f t="shared" si="0"/>
        <v>649</v>
      </c>
      <c r="F12" s="38">
        <f t="shared" si="3"/>
        <v>13629</v>
      </c>
      <c r="G12" s="39">
        <f t="shared" si="4"/>
        <v>63042.302400000008</v>
      </c>
      <c r="H12" s="40">
        <f t="shared" si="2"/>
        <v>12.608460480000002</v>
      </c>
      <c r="I12" s="91"/>
    </row>
    <row r="13" spans="1:9" x14ac:dyDescent="0.25">
      <c r="C13" s="24">
        <v>44914</v>
      </c>
      <c r="D13" s="16">
        <v>16940</v>
      </c>
      <c r="E13" s="16">
        <f t="shared" si="0"/>
        <v>847</v>
      </c>
      <c r="F13" s="16">
        <f t="shared" si="3"/>
        <v>17787</v>
      </c>
      <c r="G13" s="26">
        <f t="shared" si="4"/>
        <v>82275.547200000001</v>
      </c>
      <c r="H13" s="17">
        <f t="shared" si="2"/>
        <v>16.455109440000001</v>
      </c>
      <c r="I13" s="90">
        <f>SUM(H13:H14)</f>
        <v>56.631220800000008</v>
      </c>
    </row>
    <row r="14" spans="1:9" ht="15.75" thickBot="1" x14ac:dyDescent="0.3">
      <c r="C14" s="25">
        <v>44914</v>
      </c>
      <c r="D14" s="18">
        <v>41360</v>
      </c>
      <c r="E14" s="18">
        <f t="shared" si="0"/>
        <v>2068</v>
      </c>
      <c r="F14" s="18">
        <f t="shared" si="3"/>
        <v>43428</v>
      </c>
      <c r="G14" s="31">
        <f t="shared" si="4"/>
        <v>200880.55680000002</v>
      </c>
      <c r="H14" s="20">
        <f t="shared" si="2"/>
        <v>40.176111360000007</v>
      </c>
      <c r="I14" s="94"/>
    </row>
    <row r="15" spans="1:9" x14ac:dyDescent="0.25">
      <c r="C15" s="21">
        <v>44928</v>
      </c>
      <c r="D15" s="11">
        <v>3300</v>
      </c>
      <c r="E15" s="11">
        <f t="shared" si="0"/>
        <v>165</v>
      </c>
      <c r="F15" s="11">
        <f t="shared" si="3"/>
        <v>3465</v>
      </c>
      <c r="G15" s="27">
        <f t="shared" si="4"/>
        <v>16027.704000000002</v>
      </c>
      <c r="H15" s="23">
        <f t="shared" si="2"/>
        <v>3.2055408000000005</v>
      </c>
      <c r="I15" s="92">
        <f t="shared" ref="I15" si="5">SUM(H15:H16)</f>
        <v>21.797677440000005</v>
      </c>
    </row>
    <row r="16" spans="1:9" x14ac:dyDescent="0.25">
      <c r="C16" s="37">
        <v>44928</v>
      </c>
      <c r="D16" s="38">
        <v>19140</v>
      </c>
      <c r="E16" s="38">
        <f t="shared" si="0"/>
        <v>957</v>
      </c>
      <c r="F16" s="38">
        <f t="shared" si="3"/>
        <v>20097</v>
      </c>
      <c r="G16" s="39">
        <f t="shared" si="4"/>
        <v>92960.683200000014</v>
      </c>
      <c r="H16" s="40">
        <f t="shared" si="2"/>
        <v>18.592136640000003</v>
      </c>
      <c r="I16" s="91"/>
    </row>
    <row r="17" spans="3:9" x14ac:dyDescent="0.25">
      <c r="C17" s="24">
        <v>44935</v>
      </c>
      <c r="D17" s="16">
        <v>10120</v>
      </c>
      <c r="E17" s="16">
        <f t="shared" si="0"/>
        <v>506</v>
      </c>
      <c r="F17" s="16">
        <f t="shared" si="3"/>
        <v>10626</v>
      </c>
      <c r="G17" s="26">
        <f t="shared" si="4"/>
        <v>49151.625600000007</v>
      </c>
      <c r="H17" s="17">
        <f t="shared" si="2"/>
        <v>9.8303251200000012</v>
      </c>
      <c r="I17" s="90">
        <f t="shared" ref="I17" si="6">SUM(H17:H18)</f>
        <v>34.619840640000007</v>
      </c>
    </row>
    <row r="18" spans="3:9" x14ac:dyDescent="0.25">
      <c r="C18" s="37">
        <v>44935</v>
      </c>
      <c r="D18" s="38">
        <v>25520</v>
      </c>
      <c r="E18" s="38">
        <f t="shared" si="0"/>
        <v>1276</v>
      </c>
      <c r="F18" s="38">
        <f t="shared" si="3"/>
        <v>26796</v>
      </c>
      <c r="G18" s="39">
        <f t="shared" si="4"/>
        <v>123947.5776</v>
      </c>
      <c r="H18" s="40">
        <f t="shared" si="2"/>
        <v>24.789515520000002</v>
      </c>
      <c r="I18" s="91"/>
    </row>
    <row r="19" spans="3:9" x14ac:dyDescent="0.25">
      <c r="C19" s="24">
        <v>44942</v>
      </c>
      <c r="D19" s="16">
        <v>4180</v>
      </c>
      <c r="E19" s="16">
        <f t="shared" si="0"/>
        <v>209</v>
      </c>
      <c r="F19" s="16">
        <f t="shared" si="3"/>
        <v>4389</v>
      </c>
      <c r="G19" s="26">
        <f t="shared" si="4"/>
        <v>20301.758400000002</v>
      </c>
      <c r="H19" s="17">
        <f t="shared" si="2"/>
        <v>4.0603516800000001</v>
      </c>
      <c r="I19" s="90">
        <f t="shared" ref="I19" si="7">SUM(H19:H20)</f>
        <v>16.882514880000002</v>
      </c>
    </row>
    <row r="20" spans="3:9" x14ac:dyDescent="0.25">
      <c r="C20" s="37">
        <v>44942</v>
      </c>
      <c r="D20" s="38">
        <v>13200</v>
      </c>
      <c r="E20" s="38">
        <f t="shared" si="0"/>
        <v>660</v>
      </c>
      <c r="F20" s="38">
        <f t="shared" si="3"/>
        <v>13860</v>
      </c>
      <c r="G20" s="39">
        <f t="shared" si="4"/>
        <v>64110.816000000006</v>
      </c>
      <c r="H20" s="40">
        <f t="shared" si="2"/>
        <v>12.822163200000002</v>
      </c>
      <c r="I20" s="91"/>
    </row>
    <row r="21" spans="3:9" x14ac:dyDescent="0.25">
      <c r="C21" s="24">
        <v>44949</v>
      </c>
      <c r="D21" s="16">
        <v>7920</v>
      </c>
      <c r="E21" s="16">
        <f t="shared" si="0"/>
        <v>396</v>
      </c>
      <c r="F21" s="16">
        <f t="shared" si="3"/>
        <v>8316</v>
      </c>
      <c r="G21" s="26">
        <f t="shared" si="4"/>
        <v>38466.489600000001</v>
      </c>
      <c r="H21" s="17">
        <f t="shared" si="2"/>
        <v>7.69329792</v>
      </c>
      <c r="I21" s="90">
        <f t="shared" ref="I21" si="8">SUM(H21:H22)</f>
        <v>26.92654272</v>
      </c>
    </row>
    <row r="22" spans="3:9" x14ac:dyDescent="0.25">
      <c r="C22" s="37">
        <v>44949</v>
      </c>
      <c r="D22" s="38">
        <v>19800</v>
      </c>
      <c r="E22" s="38">
        <f t="shared" si="0"/>
        <v>990</v>
      </c>
      <c r="F22" s="38">
        <f t="shared" si="3"/>
        <v>20790</v>
      </c>
      <c r="G22" s="39">
        <f t="shared" si="4"/>
        <v>96166.224000000002</v>
      </c>
      <c r="H22" s="40">
        <f t="shared" si="2"/>
        <v>19.233244800000001</v>
      </c>
      <c r="I22" s="91"/>
    </row>
    <row r="23" spans="3:9" x14ac:dyDescent="0.25">
      <c r="C23" s="24">
        <v>44956</v>
      </c>
      <c r="D23" s="16">
        <v>7480</v>
      </c>
      <c r="E23" s="16">
        <f t="shared" si="0"/>
        <v>374</v>
      </c>
      <c r="F23" s="16">
        <f t="shared" si="3"/>
        <v>7854</v>
      </c>
      <c r="G23" s="26">
        <f t="shared" si="4"/>
        <v>36329.462400000004</v>
      </c>
      <c r="H23" s="17">
        <f t="shared" si="2"/>
        <v>7.2658924800000007</v>
      </c>
      <c r="I23" s="90">
        <f t="shared" ref="I23" si="9">SUM(H23:H24)</f>
        <v>32.055408</v>
      </c>
    </row>
    <row r="24" spans="3:9" ht="15.75" thickBot="1" x14ac:dyDescent="0.3">
      <c r="C24" s="25">
        <v>44956</v>
      </c>
      <c r="D24" s="18">
        <v>25520</v>
      </c>
      <c r="E24" s="18">
        <f t="shared" si="0"/>
        <v>1276</v>
      </c>
      <c r="F24" s="18">
        <f t="shared" si="3"/>
        <v>26796</v>
      </c>
      <c r="G24" s="31">
        <f t="shared" si="4"/>
        <v>123947.5776</v>
      </c>
      <c r="H24" s="20">
        <f t="shared" si="2"/>
        <v>24.789515520000002</v>
      </c>
      <c r="I24" s="94"/>
    </row>
  </sheetData>
  <mergeCells count="8">
    <mergeCell ref="I9:I12"/>
    <mergeCell ref="I4:I8"/>
    <mergeCell ref="I23:I24"/>
    <mergeCell ref="I21:I22"/>
    <mergeCell ref="I19:I20"/>
    <mergeCell ref="I17:I18"/>
    <mergeCell ref="I15:I16"/>
    <mergeCell ref="I13:I14"/>
  </mergeCells>
  <pageMargins left="0.7" right="0.7" top="0.75" bottom="0.75" header="0.3" footer="0.3"/>
  <drawing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0ECB2D-658D-43FB-B7BD-B84DB15FA1A6}">
  <sheetPr>
    <tabColor rgb="FF00FF00"/>
  </sheetPr>
  <dimension ref="A1:I13"/>
  <sheetViews>
    <sheetView workbookViewId="0">
      <selection activeCell="I3" sqref="I3:I5"/>
    </sheetView>
  </sheetViews>
  <sheetFormatPr defaultRowHeight="15" x14ac:dyDescent="0.25"/>
  <cols>
    <col min="1" max="2" width="18.5703125" style="1" customWidth="1"/>
    <col min="3" max="3" width="18.5703125" style="2" customWidth="1"/>
    <col min="4" max="6" width="18.5703125" style="1" customWidth="1"/>
    <col min="7" max="7" width="18.5703125" style="3" customWidth="1"/>
    <col min="8" max="9" width="18.5703125" style="5" customWidth="1"/>
  </cols>
  <sheetData>
    <row r="1" spans="1:9" ht="15.75" thickBot="1" x14ac:dyDescent="0.3">
      <c r="G1" s="14">
        <v>726850</v>
      </c>
      <c r="H1" s="30">
        <f>A3</f>
        <v>90882</v>
      </c>
      <c r="I1" s="30"/>
    </row>
    <row r="2" spans="1:9" ht="15.75" thickBot="1" x14ac:dyDescent="0.3">
      <c r="A2" s="10" t="s">
        <v>3</v>
      </c>
      <c r="B2" s="10" t="s">
        <v>0</v>
      </c>
      <c r="C2" s="13" t="s">
        <v>4</v>
      </c>
      <c r="D2" s="10" t="s">
        <v>7</v>
      </c>
      <c r="E2" s="10" t="s">
        <v>1</v>
      </c>
      <c r="F2" s="6" t="s">
        <v>5</v>
      </c>
      <c r="G2" s="12" t="s">
        <v>2</v>
      </c>
      <c r="H2" s="8" t="s">
        <v>6</v>
      </c>
      <c r="I2" s="8"/>
    </row>
    <row r="3" spans="1:9" ht="15.75" thickBot="1" x14ac:dyDescent="0.3">
      <c r="A3" s="9">
        <v>90882</v>
      </c>
      <c r="B3" s="10">
        <v>1.1865000000000001</v>
      </c>
      <c r="C3" s="33">
        <v>44915</v>
      </c>
      <c r="D3" s="7">
        <v>9216</v>
      </c>
      <c r="E3" s="7">
        <f>(D3*0.05)</f>
        <v>460.8</v>
      </c>
      <c r="F3" s="7">
        <f>SUM(D3:E3)</f>
        <v>9676.7999999999993</v>
      </c>
      <c r="G3" s="29">
        <f>(F3*$B$3)</f>
        <v>11481.5232</v>
      </c>
      <c r="H3" s="8">
        <f>(G3/5000)</f>
        <v>2.2963046399999998</v>
      </c>
      <c r="I3" s="8">
        <v>2.2963046399999998</v>
      </c>
    </row>
    <row r="4" spans="1:9" ht="15.75" thickBot="1" x14ac:dyDescent="0.3">
      <c r="C4" s="33">
        <v>44929</v>
      </c>
      <c r="D4" s="7">
        <v>18432</v>
      </c>
      <c r="E4" s="7">
        <f t="shared" ref="E4:E5" si="0">(D4*0.05)</f>
        <v>921.6</v>
      </c>
      <c r="F4" s="7">
        <f t="shared" ref="F4:F5" si="1">SUM(D4:E4)</f>
        <v>19353.599999999999</v>
      </c>
      <c r="G4" s="29">
        <f>(F4*$B$3)</f>
        <v>22963.046399999999</v>
      </c>
      <c r="H4" s="8">
        <f t="shared" ref="H4:H5" si="2">(G4/5000)</f>
        <v>4.5926092799999996</v>
      </c>
      <c r="I4" s="8">
        <v>4.5926092799999996</v>
      </c>
    </row>
    <row r="5" spans="1:9" x14ac:dyDescent="0.25">
      <c r="C5" s="21">
        <v>44959</v>
      </c>
      <c r="D5" s="1">
        <v>9216</v>
      </c>
      <c r="E5" s="1">
        <f t="shared" si="0"/>
        <v>460.8</v>
      </c>
      <c r="F5" s="1">
        <f t="shared" si="1"/>
        <v>9676.7999999999993</v>
      </c>
      <c r="G5" s="26">
        <f>(F5*$B$3)</f>
        <v>11481.5232</v>
      </c>
      <c r="H5" s="17">
        <f t="shared" si="2"/>
        <v>2.2963046399999998</v>
      </c>
      <c r="I5" s="17">
        <v>2.2963046399999998</v>
      </c>
    </row>
    <row r="6" spans="1:9" x14ac:dyDescent="0.25">
      <c r="E6"/>
      <c r="F6"/>
      <c r="G6"/>
      <c r="H6"/>
      <c r="I6"/>
    </row>
    <row r="7" spans="1:9" x14ac:dyDescent="0.25">
      <c r="E7"/>
      <c r="F7"/>
      <c r="G7"/>
      <c r="H7"/>
      <c r="I7"/>
    </row>
    <row r="8" spans="1:9" x14ac:dyDescent="0.25">
      <c r="E8"/>
      <c r="F8"/>
      <c r="G8"/>
      <c r="H8"/>
      <c r="I8"/>
    </row>
    <row r="9" spans="1:9" x14ac:dyDescent="0.25">
      <c r="E9"/>
      <c r="F9"/>
      <c r="G9"/>
      <c r="H9"/>
      <c r="I9"/>
    </row>
    <row r="10" spans="1:9" x14ac:dyDescent="0.25">
      <c r="E10"/>
      <c r="F10"/>
      <c r="G10"/>
      <c r="H10"/>
      <c r="I10"/>
    </row>
    <row r="11" spans="1:9" x14ac:dyDescent="0.25">
      <c r="E11"/>
      <c r="F11"/>
      <c r="G11"/>
      <c r="H11"/>
      <c r="I11"/>
    </row>
    <row r="12" spans="1:9" x14ac:dyDescent="0.25">
      <c r="E12"/>
      <c r="F12"/>
      <c r="G12"/>
      <c r="H12"/>
      <c r="I12"/>
    </row>
    <row r="13" spans="1:9" x14ac:dyDescent="0.25">
      <c r="E13"/>
      <c r="F13"/>
      <c r="G13"/>
      <c r="H13"/>
      <c r="I13"/>
    </row>
  </sheetData>
  <pageMargins left="0.7" right="0.7" top="0.75" bottom="0.75" header="0.3" footer="0.3"/>
  <drawing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5421F5-6632-44E2-A23D-68D45E5E4DF1}">
  <sheetPr>
    <tabColor theme="9" tint="-0.499984740745262"/>
  </sheetPr>
  <dimension ref="A1:I13"/>
  <sheetViews>
    <sheetView workbookViewId="0">
      <selection activeCell="I7" sqref="I7:I12"/>
    </sheetView>
  </sheetViews>
  <sheetFormatPr defaultRowHeight="15" x14ac:dyDescent="0.25"/>
  <cols>
    <col min="1" max="2" width="18.5703125" style="1" customWidth="1"/>
    <col min="3" max="3" width="18.5703125" style="2" customWidth="1"/>
    <col min="4" max="6" width="18.5703125" style="1" customWidth="1"/>
    <col min="7" max="7" width="18.5703125" style="3" customWidth="1"/>
    <col min="8" max="9" width="18.5703125" style="5" customWidth="1"/>
  </cols>
  <sheetData>
    <row r="1" spans="1:9" ht="15.75" thickBot="1" x14ac:dyDescent="0.3">
      <c r="G1" s="14"/>
      <c r="H1" s="30">
        <f>A3</f>
        <v>90885</v>
      </c>
      <c r="I1" s="30"/>
    </row>
    <row r="2" spans="1:9" ht="15.75" thickBot="1" x14ac:dyDescent="0.3">
      <c r="A2" s="10" t="s">
        <v>3</v>
      </c>
      <c r="B2" s="10" t="s">
        <v>0</v>
      </c>
      <c r="C2" s="13" t="s">
        <v>4</v>
      </c>
      <c r="D2" s="10" t="s">
        <v>7</v>
      </c>
      <c r="E2" s="10" t="s">
        <v>1</v>
      </c>
      <c r="F2" s="6" t="s">
        <v>5</v>
      </c>
      <c r="G2" s="12" t="s">
        <v>2</v>
      </c>
      <c r="H2" s="8" t="s">
        <v>6</v>
      </c>
      <c r="I2" s="8"/>
    </row>
    <row r="3" spans="1:9" ht="15.75" thickBot="1" x14ac:dyDescent="0.3">
      <c r="A3" s="9">
        <v>90885</v>
      </c>
      <c r="B3" s="6">
        <f>SUM(2.0925+1.4312+1.50881)</f>
        <v>5.0325100000000003</v>
      </c>
      <c r="C3" s="21">
        <v>44900</v>
      </c>
      <c r="D3" s="11">
        <v>168</v>
      </c>
      <c r="E3" s="11">
        <f>(D3*0.05)</f>
        <v>8.4</v>
      </c>
      <c r="F3" s="11">
        <f>SUM(D3:E3)</f>
        <v>176.4</v>
      </c>
      <c r="G3" s="27">
        <f>(F3*$B$3)</f>
        <v>887.73476400000004</v>
      </c>
      <c r="H3" s="23">
        <f>(G3/5000)</f>
        <v>0.17754695280000002</v>
      </c>
      <c r="I3" s="92">
        <f>SUM(H3:H4)</f>
        <v>0.53264085840000008</v>
      </c>
    </row>
    <row r="4" spans="1:9" x14ac:dyDescent="0.25">
      <c r="C4" s="37">
        <v>44902</v>
      </c>
      <c r="D4" s="38">
        <v>336</v>
      </c>
      <c r="E4" s="38">
        <f t="shared" ref="E4:E12" si="0">(D4*0.05)</f>
        <v>16.8</v>
      </c>
      <c r="F4" s="38">
        <f t="shared" ref="F4:F5" si="1">SUM(D4:E4)</f>
        <v>352.8</v>
      </c>
      <c r="G4" s="39">
        <f>(F4*$B$3)</f>
        <v>1775.4695280000001</v>
      </c>
      <c r="H4" s="40">
        <f t="shared" ref="H4:H12" si="2">(G4/5000)</f>
        <v>0.35509390560000004</v>
      </c>
      <c r="I4" s="91"/>
    </row>
    <row r="5" spans="1:9" x14ac:dyDescent="0.25">
      <c r="C5" s="24">
        <v>44907</v>
      </c>
      <c r="D5" s="16">
        <v>336</v>
      </c>
      <c r="E5" s="16">
        <f t="shared" si="0"/>
        <v>16.8</v>
      </c>
      <c r="F5" s="16">
        <f t="shared" si="1"/>
        <v>352.8</v>
      </c>
      <c r="G5" s="26">
        <f>(F5*$B$3)</f>
        <v>1775.4695280000001</v>
      </c>
      <c r="H5" s="17">
        <f t="shared" si="2"/>
        <v>0.35509390560000004</v>
      </c>
      <c r="I5" s="90">
        <f>SUM(H5:H6)</f>
        <v>0.53264085840000008</v>
      </c>
    </row>
    <row r="6" spans="1:9" x14ac:dyDescent="0.25">
      <c r="C6" s="37">
        <v>44908</v>
      </c>
      <c r="D6" s="38">
        <v>168</v>
      </c>
      <c r="E6" s="38">
        <f t="shared" si="0"/>
        <v>8.4</v>
      </c>
      <c r="F6" s="38">
        <f t="shared" ref="F6:F12" si="3">SUM(D6:E6)</f>
        <v>176.4</v>
      </c>
      <c r="G6" s="39">
        <f t="shared" ref="G6:G12" si="4">(F6*$B$3)</f>
        <v>887.73476400000004</v>
      </c>
      <c r="H6" s="40">
        <f t="shared" si="2"/>
        <v>0.17754695280000002</v>
      </c>
      <c r="I6" s="91"/>
    </row>
    <row r="7" spans="1:9" ht="15.75" thickBot="1" x14ac:dyDescent="0.3">
      <c r="C7" s="25">
        <v>44914</v>
      </c>
      <c r="D7" s="18">
        <v>2352</v>
      </c>
      <c r="E7" s="18">
        <f t="shared" si="0"/>
        <v>117.60000000000001</v>
      </c>
      <c r="F7" s="18">
        <f t="shared" si="3"/>
        <v>2469.6</v>
      </c>
      <c r="G7" s="31">
        <f t="shared" si="4"/>
        <v>12428.286696000001</v>
      </c>
      <c r="H7" s="20">
        <f t="shared" si="2"/>
        <v>2.4856573392000003</v>
      </c>
      <c r="I7" s="20">
        <v>2.4856573392000003</v>
      </c>
    </row>
    <row r="8" spans="1:9" x14ac:dyDescent="0.25">
      <c r="C8" s="45">
        <v>44928</v>
      </c>
      <c r="D8" s="46">
        <v>336</v>
      </c>
      <c r="E8" s="46">
        <f t="shared" si="0"/>
        <v>16.8</v>
      </c>
      <c r="F8" s="46">
        <f t="shared" si="3"/>
        <v>352.8</v>
      </c>
      <c r="G8" s="47">
        <f t="shared" si="4"/>
        <v>1775.4695280000001</v>
      </c>
      <c r="H8" s="48">
        <f t="shared" si="2"/>
        <v>0.35509390560000004</v>
      </c>
      <c r="I8" s="48">
        <v>0.35509390560000004</v>
      </c>
    </row>
    <row r="9" spans="1:9" x14ac:dyDescent="0.25">
      <c r="C9" s="37">
        <v>44935</v>
      </c>
      <c r="D9" s="38">
        <v>1176</v>
      </c>
      <c r="E9" s="38">
        <f t="shared" si="0"/>
        <v>58.800000000000004</v>
      </c>
      <c r="F9" s="38">
        <f t="shared" si="3"/>
        <v>1234.8</v>
      </c>
      <c r="G9" s="39">
        <f t="shared" si="4"/>
        <v>6214.1433480000005</v>
      </c>
      <c r="H9" s="40">
        <f t="shared" si="2"/>
        <v>1.2428286696000002</v>
      </c>
      <c r="I9" s="40">
        <v>1.2428286696000002</v>
      </c>
    </row>
    <row r="10" spans="1:9" x14ac:dyDescent="0.25">
      <c r="C10" s="37">
        <v>44942</v>
      </c>
      <c r="D10" s="38">
        <v>504</v>
      </c>
      <c r="E10" s="38">
        <f t="shared" si="0"/>
        <v>25.200000000000003</v>
      </c>
      <c r="F10" s="38">
        <f t="shared" si="3"/>
        <v>529.20000000000005</v>
      </c>
      <c r="G10" s="39">
        <f t="shared" si="4"/>
        <v>2663.2042920000004</v>
      </c>
      <c r="H10" s="40">
        <f t="shared" si="2"/>
        <v>0.53264085840000008</v>
      </c>
      <c r="I10" s="40">
        <v>0.53264085840000008</v>
      </c>
    </row>
    <row r="11" spans="1:9" x14ac:dyDescent="0.25">
      <c r="C11" s="37">
        <v>44949</v>
      </c>
      <c r="D11" s="38">
        <v>840</v>
      </c>
      <c r="E11" s="38">
        <f t="shared" si="0"/>
        <v>42</v>
      </c>
      <c r="F11" s="38">
        <f t="shared" si="3"/>
        <v>882</v>
      </c>
      <c r="G11" s="39">
        <f t="shared" si="4"/>
        <v>4438.67382</v>
      </c>
      <c r="H11" s="40">
        <f t="shared" si="2"/>
        <v>0.88773476399999995</v>
      </c>
      <c r="I11" s="40">
        <v>0.88773476399999995</v>
      </c>
    </row>
    <row r="12" spans="1:9" ht="15.75" thickBot="1" x14ac:dyDescent="0.3">
      <c r="C12" s="25">
        <v>44956</v>
      </c>
      <c r="D12" s="18">
        <v>1008</v>
      </c>
      <c r="E12" s="18">
        <f t="shared" si="0"/>
        <v>50.400000000000006</v>
      </c>
      <c r="F12" s="18">
        <f t="shared" si="3"/>
        <v>1058.4000000000001</v>
      </c>
      <c r="G12" s="31">
        <f t="shared" si="4"/>
        <v>5326.4085840000007</v>
      </c>
      <c r="H12" s="20">
        <f t="shared" si="2"/>
        <v>1.0652817168000002</v>
      </c>
      <c r="I12" s="20">
        <v>1.0652817168000002</v>
      </c>
    </row>
    <row r="13" spans="1:9" x14ac:dyDescent="0.25">
      <c r="F13"/>
      <c r="G13"/>
      <c r="H13"/>
      <c r="I13"/>
    </row>
  </sheetData>
  <mergeCells count="2">
    <mergeCell ref="I5:I6"/>
    <mergeCell ref="I3:I4"/>
  </mergeCells>
  <pageMargins left="0.7" right="0.7" top="0.75" bottom="0.75" header="0.3" footer="0.3"/>
  <drawing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23D68B-885B-4D78-8775-2407CC005809}">
  <sheetPr>
    <tabColor rgb="FF00FFFF"/>
  </sheetPr>
  <dimension ref="A1:I14"/>
  <sheetViews>
    <sheetView workbookViewId="0">
      <selection activeCell="I3" sqref="I3:I11"/>
    </sheetView>
  </sheetViews>
  <sheetFormatPr defaultRowHeight="15" x14ac:dyDescent="0.25"/>
  <cols>
    <col min="1" max="2" width="18.5703125" style="1" customWidth="1"/>
    <col min="3" max="3" width="18.5703125" style="2" customWidth="1"/>
    <col min="4" max="6" width="18.5703125" style="1" customWidth="1"/>
    <col min="7" max="7" width="18.5703125" style="3" customWidth="1"/>
    <col min="8" max="9" width="18.5703125" style="5" customWidth="1"/>
  </cols>
  <sheetData>
    <row r="1" spans="1:9" ht="15.75" thickBot="1" x14ac:dyDescent="0.3">
      <c r="G1" s="14">
        <v>726990</v>
      </c>
      <c r="H1" s="30">
        <f>A3</f>
        <v>90881</v>
      </c>
      <c r="I1" s="30"/>
    </row>
    <row r="2" spans="1:9" ht="15.75" thickBot="1" x14ac:dyDescent="0.3">
      <c r="A2" s="10" t="s">
        <v>3</v>
      </c>
      <c r="B2" s="10" t="s">
        <v>0</v>
      </c>
      <c r="C2" s="13" t="s">
        <v>4</v>
      </c>
      <c r="D2" s="10" t="s">
        <v>7</v>
      </c>
      <c r="E2" s="10" t="s">
        <v>1</v>
      </c>
      <c r="F2" s="6" t="s">
        <v>5</v>
      </c>
      <c r="G2" s="12" t="s">
        <v>2</v>
      </c>
      <c r="H2" s="8" t="s">
        <v>6</v>
      </c>
      <c r="I2" s="8"/>
    </row>
    <row r="3" spans="1:9" ht="15.75" thickBot="1" x14ac:dyDescent="0.3">
      <c r="A3" s="9">
        <v>90881</v>
      </c>
      <c r="B3" s="6">
        <v>0.78039999999999998</v>
      </c>
      <c r="C3" s="45">
        <v>44897</v>
      </c>
      <c r="D3" s="46">
        <v>15600</v>
      </c>
      <c r="E3" s="46">
        <f>(D3*0.05)</f>
        <v>780</v>
      </c>
      <c r="F3" s="46">
        <f>SUM(D3:E3)</f>
        <v>16380</v>
      </c>
      <c r="G3" s="47">
        <f>(F3*$B$3)</f>
        <v>12782.951999999999</v>
      </c>
      <c r="H3" s="48">
        <f>(G3/5000)</f>
        <v>2.5565903999999997</v>
      </c>
      <c r="I3" s="48">
        <v>2.5565903999999997</v>
      </c>
    </row>
    <row r="4" spans="1:9" x14ac:dyDescent="0.25">
      <c r="C4" s="37">
        <v>44904</v>
      </c>
      <c r="D4" s="38">
        <v>19200</v>
      </c>
      <c r="E4" s="38">
        <f t="shared" ref="E4:E11" si="0">(D4*0.05)</f>
        <v>960</v>
      </c>
      <c r="F4" s="38">
        <f t="shared" ref="F4:F5" si="1">SUM(D4:E4)</f>
        <v>20160</v>
      </c>
      <c r="G4" s="39">
        <f>(F4*$B$3)</f>
        <v>15732.864</v>
      </c>
      <c r="H4" s="40">
        <f t="shared" ref="H4:H11" si="2">(G4/5000)</f>
        <v>3.1465727999999999</v>
      </c>
      <c r="I4" s="40">
        <v>3.1465727999999999</v>
      </c>
    </row>
    <row r="5" spans="1:9" x14ac:dyDescent="0.25">
      <c r="C5" s="37">
        <v>44911</v>
      </c>
      <c r="D5" s="38">
        <v>22800</v>
      </c>
      <c r="E5" s="38">
        <f t="shared" si="0"/>
        <v>1140</v>
      </c>
      <c r="F5" s="38">
        <f t="shared" si="1"/>
        <v>23940</v>
      </c>
      <c r="G5" s="39">
        <f>(F5*$B$3)</f>
        <v>18682.775999999998</v>
      </c>
      <c r="H5" s="40">
        <f t="shared" si="2"/>
        <v>3.7365551999999997</v>
      </c>
      <c r="I5" s="40">
        <v>3.7365551999999997</v>
      </c>
    </row>
    <row r="6" spans="1:9" ht="15.75" thickBot="1" x14ac:dyDescent="0.3">
      <c r="C6" s="25">
        <v>44918</v>
      </c>
      <c r="D6" s="18">
        <v>18000</v>
      </c>
      <c r="E6" s="18">
        <f t="shared" si="0"/>
        <v>900</v>
      </c>
      <c r="F6" s="18">
        <f t="shared" ref="F6:F11" si="3">SUM(D6:E6)</f>
        <v>18900</v>
      </c>
      <c r="G6" s="31">
        <f t="shared" ref="G6:G11" si="4">(F6*$B$3)</f>
        <v>14749.56</v>
      </c>
      <c r="H6" s="20">
        <f t="shared" si="2"/>
        <v>2.9499119999999999</v>
      </c>
      <c r="I6" s="20">
        <v>2.9499119999999999</v>
      </c>
    </row>
    <row r="7" spans="1:9" x14ac:dyDescent="0.25">
      <c r="C7" s="45">
        <v>44932</v>
      </c>
      <c r="D7" s="46">
        <v>22800</v>
      </c>
      <c r="E7" s="46">
        <f t="shared" si="0"/>
        <v>1140</v>
      </c>
      <c r="F7" s="46">
        <f t="shared" si="3"/>
        <v>23940</v>
      </c>
      <c r="G7" s="47">
        <f t="shared" si="4"/>
        <v>18682.775999999998</v>
      </c>
      <c r="H7" s="48">
        <f t="shared" si="2"/>
        <v>3.7365551999999997</v>
      </c>
      <c r="I7" s="48">
        <v>3.7365551999999997</v>
      </c>
    </row>
    <row r="8" spans="1:9" x14ac:dyDescent="0.25">
      <c r="C8" s="37">
        <v>44939</v>
      </c>
      <c r="D8" s="38">
        <v>22800</v>
      </c>
      <c r="E8" s="38">
        <f t="shared" si="0"/>
        <v>1140</v>
      </c>
      <c r="F8" s="38">
        <f t="shared" si="3"/>
        <v>23940</v>
      </c>
      <c r="G8" s="39">
        <f t="shared" si="4"/>
        <v>18682.775999999998</v>
      </c>
      <c r="H8" s="40">
        <f t="shared" si="2"/>
        <v>3.7365551999999997</v>
      </c>
      <c r="I8" s="40">
        <v>3.7365551999999997</v>
      </c>
    </row>
    <row r="9" spans="1:9" x14ac:dyDescent="0.25">
      <c r="C9" s="37">
        <v>44946</v>
      </c>
      <c r="D9" s="38">
        <v>22800</v>
      </c>
      <c r="E9" s="38">
        <f t="shared" si="0"/>
        <v>1140</v>
      </c>
      <c r="F9" s="38">
        <f t="shared" si="3"/>
        <v>23940</v>
      </c>
      <c r="G9" s="39">
        <f t="shared" si="4"/>
        <v>18682.775999999998</v>
      </c>
      <c r="H9" s="40">
        <f t="shared" si="2"/>
        <v>3.7365551999999997</v>
      </c>
      <c r="I9" s="40">
        <v>3.7365551999999997</v>
      </c>
    </row>
    <row r="10" spans="1:9" ht="15.75" thickBot="1" x14ac:dyDescent="0.3">
      <c r="C10" s="25">
        <v>44953</v>
      </c>
      <c r="D10" s="18">
        <v>22800</v>
      </c>
      <c r="E10" s="18">
        <f t="shared" si="0"/>
        <v>1140</v>
      </c>
      <c r="F10" s="18">
        <f t="shared" si="3"/>
        <v>23940</v>
      </c>
      <c r="G10" s="31">
        <f t="shared" si="4"/>
        <v>18682.775999999998</v>
      </c>
      <c r="H10" s="20">
        <f t="shared" si="2"/>
        <v>3.7365551999999997</v>
      </c>
      <c r="I10" s="20">
        <v>3.7365551999999997</v>
      </c>
    </row>
    <row r="11" spans="1:9" x14ac:dyDescent="0.25">
      <c r="C11" s="21">
        <v>44958</v>
      </c>
      <c r="D11" s="1">
        <v>91200</v>
      </c>
      <c r="E11" s="1">
        <f t="shared" si="0"/>
        <v>4560</v>
      </c>
      <c r="F11" s="1">
        <f t="shared" si="3"/>
        <v>95760</v>
      </c>
      <c r="G11" s="26">
        <f t="shared" si="4"/>
        <v>74731.103999999992</v>
      </c>
      <c r="H11" s="17">
        <f t="shared" si="2"/>
        <v>14.946220799999999</v>
      </c>
      <c r="I11" s="17">
        <v>14.946220799999999</v>
      </c>
    </row>
    <row r="12" spans="1:9" x14ac:dyDescent="0.25">
      <c r="F12"/>
      <c r="G12"/>
      <c r="H12"/>
      <c r="I12"/>
    </row>
    <row r="13" spans="1:9" x14ac:dyDescent="0.25">
      <c r="F13"/>
      <c r="G13"/>
      <c r="H13"/>
      <c r="I13"/>
    </row>
    <row r="14" spans="1:9" x14ac:dyDescent="0.25">
      <c r="F14"/>
      <c r="G14"/>
      <c r="H14"/>
      <c r="I14"/>
    </row>
  </sheetData>
  <pageMargins left="0.7" right="0.7" top="0.75" bottom="0.75" header="0.3" footer="0.3"/>
  <drawing r:id="rId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A53EAD-401D-4A4F-BA58-F6E2F2E7C648}">
  <sheetPr>
    <tabColor rgb="FFFFFF00"/>
  </sheetPr>
  <dimension ref="A1:I14"/>
  <sheetViews>
    <sheetView workbookViewId="0">
      <selection activeCell="I3" sqref="I3:I7"/>
    </sheetView>
  </sheetViews>
  <sheetFormatPr defaultRowHeight="15" x14ac:dyDescent="0.25"/>
  <cols>
    <col min="1" max="2" width="18.5703125" style="1" customWidth="1"/>
    <col min="3" max="3" width="18.5703125" style="2" customWidth="1"/>
    <col min="4" max="6" width="18.5703125" style="1" customWidth="1"/>
    <col min="7" max="7" width="18.5703125" style="3" customWidth="1"/>
    <col min="8" max="9" width="18.5703125" style="5" customWidth="1"/>
  </cols>
  <sheetData>
    <row r="1" spans="1:9" ht="15.75" thickBot="1" x14ac:dyDescent="0.3">
      <c r="G1" s="14">
        <v>727060</v>
      </c>
      <c r="H1" s="30">
        <f>A3</f>
        <v>90899</v>
      </c>
      <c r="I1" s="30"/>
    </row>
    <row r="2" spans="1:9" ht="15.75" thickBot="1" x14ac:dyDescent="0.3">
      <c r="A2" s="10" t="s">
        <v>3</v>
      </c>
      <c r="B2" s="10" t="s">
        <v>0</v>
      </c>
      <c r="C2" s="13" t="s">
        <v>4</v>
      </c>
      <c r="D2" s="10" t="s">
        <v>7</v>
      </c>
      <c r="E2" s="10" t="s">
        <v>1</v>
      </c>
      <c r="F2" s="6" t="s">
        <v>5</v>
      </c>
      <c r="G2" s="12" t="s">
        <v>2</v>
      </c>
      <c r="H2" s="8" t="s">
        <v>6</v>
      </c>
      <c r="I2" s="8"/>
    </row>
    <row r="3" spans="1:9" ht="15.75" thickBot="1" x14ac:dyDescent="0.3">
      <c r="A3" s="9">
        <v>90899</v>
      </c>
      <c r="B3" s="6">
        <v>3.0706000000000002</v>
      </c>
      <c r="C3" s="45">
        <v>44896</v>
      </c>
      <c r="D3" s="46">
        <v>800</v>
      </c>
      <c r="E3" s="46">
        <f>(D3*0.05)</f>
        <v>40</v>
      </c>
      <c r="F3" s="46">
        <f>SUM(D3:E3)</f>
        <v>840</v>
      </c>
      <c r="G3" s="47">
        <f>(F3*$B$3)</f>
        <v>2579.3040000000001</v>
      </c>
      <c r="H3" s="48">
        <f>(G3/5000)</f>
        <v>0.51586080000000001</v>
      </c>
      <c r="I3" s="48">
        <v>0.51586080000000001</v>
      </c>
    </row>
    <row r="4" spans="1:9" x14ac:dyDescent="0.25">
      <c r="C4" s="37">
        <v>44903</v>
      </c>
      <c r="D4" s="38">
        <v>800</v>
      </c>
      <c r="E4" s="38">
        <f t="shared" ref="E4:E7" si="0">(D4*0.05)</f>
        <v>40</v>
      </c>
      <c r="F4" s="38">
        <f t="shared" ref="F4:F5" si="1">SUM(D4:E4)</f>
        <v>840</v>
      </c>
      <c r="G4" s="39">
        <f>(F4*$B$3)</f>
        <v>2579.3040000000001</v>
      </c>
      <c r="H4" s="40">
        <f t="shared" ref="H4:H7" si="2">(G4/5000)</f>
        <v>0.51586080000000001</v>
      </c>
      <c r="I4" s="40">
        <v>0.51586080000000001</v>
      </c>
    </row>
    <row r="5" spans="1:9" x14ac:dyDescent="0.25">
      <c r="C5" s="37">
        <v>44910</v>
      </c>
      <c r="D5" s="38">
        <v>800</v>
      </c>
      <c r="E5" s="38">
        <f t="shared" si="0"/>
        <v>40</v>
      </c>
      <c r="F5" s="38">
        <f t="shared" si="1"/>
        <v>840</v>
      </c>
      <c r="G5" s="39">
        <f>(F5*$B$3)</f>
        <v>2579.3040000000001</v>
      </c>
      <c r="H5" s="40">
        <f t="shared" si="2"/>
        <v>0.51586080000000001</v>
      </c>
      <c r="I5" s="40">
        <v>0.51586080000000001</v>
      </c>
    </row>
    <row r="6" spans="1:9" ht="15.75" thickBot="1" x14ac:dyDescent="0.3">
      <c r="C6" s="25">
        <v>44917</v>
      </c>
      <c r="D6" s="34">
        <v>800</v>
      </c>
      <c r="E6" s="18">
        <f t="shared" si="0"/>
        <v>40</v>
      </c>
      <c r="F6" s="18">
        <f t="shared" ref="F6:F7" si="3">SUM(D6:E6)</f>
        <v>840</v>
      </c>
      <c r="G6" s="31">
        <f t="shared" ref="G6:G7" si="4">(F6*$B$3)</f>
        <v>2579.3040000000001</v>
      </c>
      <c r="H6" s="20">
        <f t="shared" si="2"/>
        <v>0.51586080000000001</v>
      </c>
      <c r="I6" s="20">
        <v>0.51586080000000001</v>
      </c>
    </row>
    <row r="7" spans="1:9" ht="15.75" thickBot="1" x14ac:dyDescent="0.3">
      <c r="C7" s="33">
        <v>44931</v>
      </c>
      <c r="D7" s="35">
        <v>600</v>
      </c>
      <c r="E7" s="7">
        <f t="shared" si="0"/>
        <v>30</v>
      </c>
      <c r="F7" s="7">
        <f t="shared" si="3"/>
        <v>630</v>
      </c>
      <c r="G7" s="29">
        <f t="shared" si="4"/>
        <v>1934.4780000000001</v>
      </c>
      <c r="H7" s="8">
        <f t="shared" si="2"/>
        <v>0.38689560000000001</v>
      </c>
      <c r="I7" s="8">
        <v>0.38689560000000001</v>
      </c>
    </row>
    <row r="8" spans="1:9" x14ac:dyDescent="0.25">
      <c r="D8"/>
      <c r="E8"/>
      <c r="F8"/>
      <c r="G8"/>
      <c r="H8"/>
      <c r="I8"/>
    </row>
    <row r="9" spans="1:9" x14ac:dyDescent="0.25">
      <c r="D9"/>
      <c r="E9"/>
      <c r="F9"/>
      <c r="G9"/>
      <c r="H9"/>
      <c r="I9"/>
    </row>
    <row r="10" spans="1:9" x14ac:dyDescent="0.25">
      <c r="D10"/>
      <c r="E10"/>
      <c r="F10"/>
      <c r="G10"/>
      <c r="H10"/>
      <c r="I10"/>
    </row>
    <row r="11" spans="1:9" x14ac:dyDescent="0.25">
      <c r="D11"/>
      <c r="E11"/>
      <c r="F11"/>
      <c r="G11"/>
      <c r="H11"/>
      <c r="I11"/>
    </row>
    <row r="12" spans="1:9" x14ac:dyDescent="0.25">
      <c r="D12"/>
      <c r="E12"/>
      <c r="F12"/>
      <c r="G12"/>
      <c r="H12"/>
      <c r="I12"/>
    </row>
    <row r="13" spans="1:9" x14ac:dyDescent="0.25">
      <c r="D13"/>
      <c r="E13"/>
      <c r="F13"/>
      <c r="G13"/>
      <c r="H13"/>
      <c r="I13"/>
    </row>
    <row r="14" spans="1:9" x14ac:dyDescent="0.25">
      <c r="D14"/>
      <c r="E14"/>
      <c r="F14"/>
      <c r="G14"/>
      <c r="H14"/>
      <c r="I14"/>
    </row>
  </sheetData>
  <pageMargins left="0.7" right="0.7" top="0.75" bottom="0.75" header="0.3" footer="0.3"/>
  <drawing r:id="rId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DEC540-548A-4726-BA49-A2BF8600B5CF}">
  <sheetPr>
    <tabColor rgb="FFFFFF00"/>
  </sheetPr>
  <dimension ref="A1:I14"/>
  <sheetViews>
    <sheetView workbookViewId="0">
      <selection activeCell="I3" sqref="I3:I6"/>
    </sheetView>
  </sheetViews>
  <sheetFormatPr defaultRowHeight="15" x14ac:dyDescent="0.25"/>
  <cols>
    <col min="1" max="2" width="18.5703125" style="1" customWidth="1"/>
    <col min="3" max="3" width="18.5703125" style="2" customWidth="1"/>
    <col min="4" max="6" width="18.5703125" style="1" customWidth="1"/>
    <col min="7" max="7" width="18.5703125" style="3" customWidth="1"/>
    <col min="8" max="9" width="18.5703125" style="5" customWidth="1"/>
  </cols>
  <sheetData>
    <row r="1" spans="1:9" ht="15.75" thickBot="1" x14ac:dyDescent="0.3">
      <c r="G1" s="14">
        <v>727070</v>
      </c>
      <c r="H1" s="30">
        <f>A3</f>
        <v>90899</v>
      </c>
      <c r="I1" s="30"/>
    </row>
    <row r="2" spans="1:9" ht="15.75" thickBot="1" x14ac:dyDescent="0.3">
      <c r="A2" s="10" t="s">
        <v>3</v>
      </c>
      <c r="B2" s="10" t="s">
        <v>0</v>
      </c>
      <c r="C2" s="13" t="s">
        <v>4</v>
      </c>
      <c r="D2" s="10" t="s">
        <v>7</v>
      </c>
      <c r="E2" s="10" t="s">
        <v>1</v>
      </c>
      <c r="F2" s="6" t="s">
        <v>5</v>
      </c>
      <c r="G2" s="12" t="s">
        <v>2</v>
      </c>
      <c r="H2" s="8" t="s">
        <v>6</v>
      </c>
      <c r="I2" s="8"/>
    </row>
    <row r="3" spans="1:9" ht="15.75" thickBot="1" x14ac:dyDescent="0.3">
      <c r="A3" s="9">
        <v>90899</v>
      </c>
      <c r="B3" s="6">
        <v>3.2886000000000002</v>
      </c>
      <c r="C3" s="45">
        <v>44896</v>
      </c>
      <c r="D3" s="46">
        <v>800</v>
      </c>
      <c r="E3" s="46">
        <f>(D3*0.05)</f>
        <v>40</v>
      </c>
      <c r="F3" s="46">
        <f>SUM(D3:E3)</f>
        <v>840</v>
      </c>
      <c r="G3" s="47">
        <f>(F3*$B$3)</f>
        <v>2762.424</v>
      </c>
      <c r="H3" s="48">
        <f>(G3/5000)</f>
        <v>0.5524848</v>
      </c>
      <c r="I3" s="48">
        <v>0.5524848</v>
      </c>
    </row>
    <row r="4" spans="1:9" x14ac:dyDescent="0.25">
      <c r="C4" s="37">
        <v>44903</v>
      </c>
      <c r="D4" s="38">
        <v>800</v>
      </c>
      <c r="E4" s="38">
        <f t="shared" ref="E4:E6" si="0">(D4*0.05)</f>
        <v>40</v>
      </c>
      <c r="F4" s="38">
        <f t="shared" ref="F4:F5" si="1">SUM(D4:E4)</f>
        <v>840</v>
      </c>
      <c r="G4" s="39">
        <f>(F4*$B$3)</f>
        <v>2762.424</v>
      </c>
      <c r="H4" s="40">
        <f t="shared" ref="H4:H6" si="2">(G4/5000)</f>
        <v>0.5524848</v>
      </c>
      <c r="I4" s="40">
        <v>0.5524848</v>
      </c>
    </row>
    <row r="5" spans="1:9" x14ac:dyDescent="0.25">
      <c r="C5" s="37">
        <v>44910</v>
      </c>
      <c r="D5" s="38">
        <v>400</v>
      </c>
      <c r="E5" s="38">
        <f t="shared" si="0"/>
        <v>20</v>
      </c>
      <c r="F5" s="38">
        <f t="shared" si="1"/>
        <v>420</v>
      </c>
      <c r="G5" s="39">
        <f>(F5*$B$3)</f>
        <v>1381.212</v>
      </c>
      <c r="H5" s="40">
        <f t="shared" si="2"/>
        <v>0.2762424</v>
      </c>
      <c r="I5" s="40">
        <v>0.2762424</v>
      </c>
    </row>
    <row r="6" spans="1:9" ht="15.75" thickBot="1" x14ac:dyDescent="0.3">
      <c r="C6" s="25">
        <v>44917</v>
      </c>
      <c r="D6" s="18">
        <v>800</v>
      </c>
      <c r="E6" s="18">
        <f t="shared" si="0"/>
        <v>40</v>
      </c>
      <c r="F6" s="18">
        <f t="shared" ref="F6" si="3">SUM(D6:E6)</f>
        <v>840</v>
      </c>
      <c r="G6" s="31">
        <f>(F6*$B$3)</f>
        <v>2762.424</v>
      </c>
      <c r="H6" s="20">
        <f t="shared" si="2"/>
        <v>0.5524848</v>
      </c>
      <c r="I6" s="20">
        <v>0.5524848</v>
      </c>
    </row>
    <row r="7" spans="1:9" x14ac:dyDescent="0.25">
      <c r="F7"/>
      <c r="G7"/>
      <c r="H7"/>
      <c r="I7"/>
    </row>
    <row r="8" spans="1:9" x14ac:dyDescent="0.25">
      <c r="F8"/>
      <c r="G8"/>
      <c r="H8"/>
      <c r="I8"/>
    </row>
    <row r="9" spans="1:9" x14ac:dyDescent="0.25">
      <c r="F9"/>
      <c r="G9"/>
      <c r="H9"/>
      <c r="I9"/>
    </row>
    <row r="10" spans="1:9" x14ac:dyDescent="0.25">
      <c r="F10"/>
      <c r="G10"/>
      <c r="H10"/>
      <c r="I10"/>
    </row>
    <row r="11" spans="1:9" x14ac:dyDescent="0.25">
      <c r="F11"/>
      <c r="G11"/>
      <c r="H11"/>
      <c r="I11"/>
    </row>
    <row r="12" spans="1:9" x14ac:dyDescent="0.25">
      <c r="F12"/>
      <c r="G12"/>
      <c r="H12"/>
      <c r="I12"/>
    </row>
    <row r="13" spans="1:9" x14ac:dyDescent="0.25">
      <c r="F13"/>
      <c r="G13"/>
      <c r="H13"/>
      <c r="I13"/>
    </row>
    <row r="14" spans="1:9" x14ac:dyDescent="0.25">
      <c r="F14"/>
      <c r="G14"/>
      <c r="H14"/>
      <c r="I14"/>
    </row>
  </sheetData>
  <pageMargins left="0.7" right="0.7" top="0.75" bottom="0.75" header="0.3" footer="0.3"/>
  <drawing r:id="rId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0CB333-BD10-400B-84EB-E96668ACA0A4}">
  <sheetPr>
    <tabColor theme="9" tint="-0.499984740745262"/>
  </sheetPr>
  <dimension ref="A1:I13"/>
  <sheetViews>
    <sheetView workbookViewId="0">
      <selection activeCell="I4" sqref="I4:I6"/>
    </sheetView>
  </sheetViews>
  <sheetFormatPr defaultRowHeight="15" x14ac:dyDescent="0.25"/>
  <cols>
    <col min="1" max="2" width="18.5703125" style="1" customWidth="1"/>
    <col min="3" max="3" width="18.5703125" style="2" customWidth="1"/>
    <col min="4" max="6" width="18.5703125" style="1" customWidth="1"/>
    <col min="7" max="7" width="18.5703125" style="3" customWidth="1"/>
    <col min="8" max="9" width="18.5703125" style="5" customWidth="1"/>
  </cols>
  <sheetData>
    <row r="1" spans="1:9" ht="15.75" thickBot="1" x14ac:dyDescent="0.3">
      <c r="G1" s="14" t="s">
        <v>14</v>
      </c>
      <c r="H1" s="30">
        <f>A3</f>
        <v>90885</v>
      </c>
      <c r="I1" s="30"/>
    </row>
    <row r="2" spans="1:9" ht="15.75" thickBot="1" x14ac:dyDescent="0.3">
      <c r="A2" s="10" t="s">
        <v>3</v>
      </c>
      <c r="B2" s="10" t="s">
        <v>0</v>
      </c>
      <c r="C2" s="13" t="s">
        <v>4</v>
      </c>
      <c r="D2" s="10" t="s">
        <v>7</v>
      </c>
      <c r="E2" s="10" t="s">
        <v>1</v>
      </c>
      <c r="F2" s="6" t="s">
        <v>5</v>
      </c>
      <c r="G2" s="12" t="s">
        <v>2</v>
      </c>
      <c r="H2" s="8" t="s">
        <v>6</v>
      </c>
      <c r="I2" s="8"/>
    </row>
    <row r="3" spans="1:9" ht="15.75" thickBot="1" x14ac:dyDescent="0.3">
      <c r="A3" s="9">
        <v>90885</v>
      </c>
      <c r="B3" s="6">
        <v>2.9735999999999998</v>
      </c>
      <c r="C3" s="45">
        <v>44897</v>
      </c>
      <c r="D3" s="46">
        <v>3080</v>
      </c>
      <c r="E3" s="46">
        <f>(D3*0.05)</f>
        <v>154</v>
      </c>
      <c r="F3" s="46">
        <f>SUM(D3:E3)</f>
        <v>3234</v>
      </c>
      <c r="G3" s="47">
        <f>(F3*$B$3)</f>
        <v>9616.6224000000002</v>
      </c>
      <c r="H3" s="48">
        <f>(G3/5000)</f>
        <v>1.92332448</v>
      </c>
      <c r="I3" s="48">
        <v>1.92332448</v>
      </c>
    </row>
    <row r="4" spans="1:9" x14ac:dyDescent="0.25">
      <c r="C4" s="24">
        <v>44900</v>
      </c>
      <c r="D4" s="16">
        <v>8120</v>
      </c>
      <c r="E4" s="16">
        <f t="shared" ref="E4:E13" si="0">(D4*0.05)</f>
        <v>406</v>
      </c>
      <c r="F4" s="16">
        <f t="shared" ref="F4:F5" si="1">SUM(D4:E4)</f>
        <v>8526</v>
      </c>
      <c r="G4" s="26">
        <f>(F4*$B$3)</f>
        <v>25352.9136</v>
      </c>
      <c r="H4" s="17">
        <f t="shared" ref="H4:H13" si="2">(G4/5000)</f>
        <v>5.07058272</v>
      </c>
      <c r="I4" s="90">
        <f>SUM(H4:H6)</f>
        <v>8.9172316800000004</v>
      </c>
    </row>
    <row r="5" spans="1:9" x14ac:dyDescent="0.25">
      <c r="C5" s="24">
        <v>44902</v>
      </c>
      <c r="D5" s="16">
        <v>3360</v>
      </c>
      <c r="E5" s="16">
        <f t="shared" si="0"/>
        <v>168</v>
      </c>
      <c r="F5" s="16">
        <f t="shared" si="1"/>
        <v>3528</v>
      </c>
      <c r="G5" s="26">
        <f>(F5*$B$3)</f>
        <v>10490.860799999999</v>
      </c>
      <c r="H5" s="17">
        <f t="shared" si="2"/>
        <v>2.0981721599999998</v>
      </c>
      <c r="I5" s="93"/>
    </row>
    <row r="6" spans="1:9" x14ac:dyDescent="0.25">
      <c r="C6" s="37">
        <v>44904</v>
      </c>
      <c r="D6" s="38">
        <v>2800</v>
      </c>
      <c r="E6" s="38">
        <f t="shared" si="0"/>
        <v>140</v>
      </c>
      <c r="F6" s="38">
        <f t="shared" ref="F6:F13" si="3">SUM(D6:E6)</f>
        <v>2940</v>
      </c>
      <c r="G6" s="39">
        <f t="shared" ref="G6:G13" si="4">(F6*$B$3)</f>
        <v>8742.384</v>
      </c>
      <c r="H6" s="40">
        <f t="shared" si="2"/>
        <v>1.7484767999999999</v>
      </c>
      <c r="I6" s="91"/>
    </row>
    <row r="7" spans="1:9" x14ac:dyDescent="0.25">
      <c r="C7" s="37">
        <v>44907</v>
      </c>
      <c r="D7" s="38">
        <v>8400</v>
      </c>
      <c r="E7" s="38">
        <f t="shared" si="0"/>
        <v>420</v>
      </c>
      <c r="F7" s="38">
        <f t="shared" si="3"/>
        <v>8820</v>
      </c>
      <c r="G7" s="39">
        <f t="shared" si="4"/>
        <v>26227.151999999998</v>
      </c>
      <c r="H7" s="40">
        <f t="shared" si="2"/>
        <v>5.2454304</v>
      </c>
      <c r="I7" s="40">
        <v>5.2454304</v>
      </c>
    </row>
    <row r="8" spans="1:9" ht="15.75" thickBot="1" x14ac:dyDescent="0.3">
      <c r="C8" s="25">
        <v>44914</v>
      </c>
      <c r="D8" s="18">
        <v>12880</v>
      </c>
      <c r="E8" s="18">
        <f t="shared" si="0"/>
        <v>644</v>
      </c>
      <c r="F8" s="18">
        <f t="shared" si="3"/>
        <v>13524</v>
      </c>
      <c r="G8" s="31">
        <f t="shared" si="4"/>
        <v>40214.966399999998</v>
      </c>
      <c r="H8" s="20">
        <f t="shared" si="2"/>
        <v>8.0429932799999992</v>
      </c>
      <c r="I8" s="20">
        <v>8.0429932799999992</v>
      </c>
    </row>
    <row r="9" spans="1:9" x14ac:dyDescent="0.25">
      <c r="C9" s="45">
        <v>44928</v>
      </c>
      <c r="D9" s="46">
        <v>8400</v>
      </c>
      <c r="E9" s="46">
        <f t="shared" si="0"/>
        <v>420</v>
      </c>
      <c r="F9" s="46">
        <f t="shared" si="3"/>
        <v>8820</v>
      </c>
      <c r="G9" s="47">
        <f t="shared" si="4"/>
        <v>26227.151999999998</v>
      </c>
      <c r="H9" s="48">
        <f t="shared" si="2"/>
        <v>5.2454304</v>
      </c>
      <c r="I9" s="48">
        <v>5.2454304</v>
      </c>
    </row>
    <row r="10" spans="1:9" x14ac:dyDescent="0.25">
      <c r="C10" s="37">
        <v>44935</v>
      </c>
      <c r="D10" s="38">
        <v>11480</v>
      </c>
      <c r="E10" s="38">
        <f t="shared" si="0"/>
        <v>574</v>
      </c>
      <c r="F10" s="38">
        <f t="shared" si="3"/>
        <v>12054</v>
      </c>
      <c r="G10" s="39">
        <f t="shared" si="4"/>
        <v>35843.774399999995</v>
      </c>
      <c r="H10" s="40">
        <f t="shared" si="2"/>
        <v>7.1687548799999989</v>
      </c>
      <c r="I10" s="40">
        <v>7.1687548799999989</v>
      </c>
    </row>
    <row r="11" spans="1:9" x14ac:dyDescent="0.25">
      <c r="C11" s="37">
        <v>44942</v>
      </c>
      <c r="D11" s="38">
        <v>5040</v>
      </c>
      <c r="E11" s="38">
        <f t="shared" si="0"/>
        <v>252</v>
      </c>
      <c r="F11" s="38">
        <f t="shared" si="3"/>
        <v>5292</v>
      </c>
      <c r="G11" s="39">
        <f t="shared" si="4"/>
        <v>15736.2912</v>
      </c>
      <c r="H11" s="40">
        <f t="shared" si="2"/>
        <v>3.1472582399999998</v>
      </c>
      <c r="I11" s="40">
        <v>3.1472582399999998</v>
      </c>
    </row>
    <row r="12" spans="1:9" x14ac:dyDescent="0.25">
      <c r="C12" s="37">
        <v>44949</v>
      </c>
      <c r="D12" s="38">
        <v>7840</v>
      </c>
      <c r="E12" s="38">
        <f t="shared" si="0"/>
        <v>392</v>
      </c>
      <c r="F12" s="38">
        <f t="shared" si="3"/>
        <v>8232</v>
      </c>
      <c r="G12" s="39">
        <f t="shared" si="4"/>
        <v>24478.675199999998</v>
      </c>
      <c r="H12" s="40">
        <f t="shared" si="2"/>
        <v>4.8957350399999999</v>
      </c>
      <c r="I12" s="40">
        <v>4.8957350399999999</v>
      </c>
    </row>
    <row r="13" spans="1:9" ht="15.75" thickBot="1" x14ac:dyDescent="0.3">
      <c r="C13" s="25">
        <v>44956</v>
      </c>
      <c r="D13" s="18">
        <v>11760</v>
      </c>
      <c r="E13" s="18">
        <f t="shared" si="0"/>
        <v>588</v>
      </c>
      <c r="F13" s="18">
        <f t="shared" si="3"/>
        <v>12348</v>
      </c>
      <c r="G13" s="31">
        <f t="shared" si="4"/>
        <v>36718.012799999997</v>
      </c>
      <c r="H13" s="20">
        <f t="shared" si="2"/>
        <v>7.343602559999999</v>
      </c>
      <c r="I13" s="20">
        <v>7.343602559999999</v>
      </c>
    </row>
  </sheetData>
  <mergeCells count="1">
    <mergeCell ref="I4:I6"/>
  </mergeCells>
  <pageMargins left="0.7" right="0.7" top="0.75" bottom="0.75" header="0.3" footer="0.3"/>
  <drawing r:id="rId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D626E3-83CC-409F-AE1F-481D878310A6}">
  <sheetPr>
    <tabColor theme="9" tint="-0.499984740745262"/>
  </sheetPr>
  <dimension ref="A1:I14"/>
  <sheetViews>
    <sheetView workbookViewId="0">
      <selection activeCell="I7" sqref="I7"/>
    </sheetView>
  </sheetViews>
  <sheetFormatPr defaultRowHeight="15" x14ac:dyDescent="0.25"/>
  <cols>
    <col min="1" max="2" width="18.5703125" style="1" customWidth="1"/>
    <col min="3" max="3" width="18.5703125" style="2" customWidth="1"/>
    <col min="4" max="6" width="18.5703125" style="1" customWidth="1"/>
    <col min="7" max="7" width="18.5703125" style="3" customWidth="1"/>
    <col min="8" max="9" width="18.5703125" style="5" customWidth="1"/>
  </cols>
  <sheetData>
    <row r="1" spans="1:9" ht="15.75" thickBot="1" x14ac:dyDescent="0.3">
      <c r="G1" s="14" t="s">
        <v>13</v>
      </c>
      <c r="H1" s="30">
        <f>A3</f>
        <v>90885</v>
      </c>
      <c r="I1" s="30"/>
    </row>
    <row r="2" spans="1:9" ht="15.75" thickBot="1" x14ac:dyDescent="0.3">
      <c r="A2" s="10" t="s">
        <v>3</v>
      </c>
      <c r="B2" s="10" t="s">
        <v>0</v>
      </c>
      <c r="C2" s="13" t="s">
        <v>4</v>
      </c>
      <c r="D2" s="10" t="s">
        <v>7</v>
      </c>
      <c r="E2" s="10" t="s">
        <v>1</v>
      </c>
      <c r="F2" s="6" t="s">
        <v>5</v>
      </c>
      <c r="G2" s="12" t="s">
        <v>2</v>
      </c>
      <c r="H2" s="8" t="s">
        <v>6</v>
      </c>
      <c r="I2" s="8"/>
    </row>
    <row r="3" spans="1:9" ht="15.75" thickBot="1" x14ac:dyDescent="0.3">
      <c r="A3" s="9">
        <v>90885</v>
      </c>
      <c r="B3" s="6">
        <v>2.9735999999999998</v>
      </c>
      <c r="C3" s="45">
        <v>44897</v>
      </c>
      <c r="D3" s="46">
        <v>1053</v>
      </c>
      <c r="E3" s="46">
        <f>(D3*0.05)</f>
        <v>52.650000000000006</v>
      </c>
      <c r="F3" s="46">
        <f>SUM(D3:E3)</f>
        <v>1105.6500000000001</v>
      </c>
      <c r="G3" s="47">
        <f>(F3*$B$3)</f>
        <v>3287.7608399999999</v>
      </c>
      <c r="H3" s="48">
        <f>(G3/5000)</f>
        <v>0.65755216799999994</v>
      </c>
      <c r="I3" s="48">
        <v>0.65755216799999994</v>
      </c>
    </row>
    <row r="4" spans="1:9" x14ac:dyDescent="0.25">
      <c r="C4" s="24">
        <v>44900</v>
      </c>
      <c r="D4" s="16">
        <v>324</v>
      </c>
      <c r="E4" s="16">
        <f t="shared" ref="E4:E14" si="0">(D4*0.05)</f>
        <v>16.2</v>
      </c>
      <c r="F4" s="16">
        <f t="shared" ref="F4:F5" si="1">SUM(D4:E4)</f>
        <v>340.2</v>
      </c>
      <c r="G4" s="26">
        <f>(F4*$B$3)</f>
        <v>1011.6187199999999</v>
      </c>
      <c r="H4" s="17">
        <f t="shared" ref="H4:H14" si="2">(G4/5000)</f>
        <v>0.202323744</v>
      </c>
      <c r="I4" s="90">
        <f>SUM(H4:H6)</f>
        <v>0.60697123200000003</v>
      </c>
    </row>
    <row r="5" spans="1:9" x14ac:dyDescent="0.25">
      <c r="C5" s="24">
        <v>44901</v>
      </c>
      <c r="D5" s="16">
        <v>324</v>
      </c>
      <c r="E5" s="16">
        <f t="shared" si="0"/>
        <v>16.2</v>
      </c>
      <c r="F5" s="16">
        <f t="shared" si="1"/>
        <v>340.2</v>
      </c>
      <c r="G5" s="26">
        <f>(F5*$B$3)</f>
        <v>1011.6187199999999</v>
      </c>
      <c r="H5" s="17">
        <f t="shared" si="2"/>
        <v>0.202323744</v>
      </c>
      <c r="I5" s="93"/>
    </row>
    <row r="6" spans="1:9" x14ac:dyDescent="0.25">
      <c r="C6" s="37">
        <v>44902</v>
      </c>
      <c r="D6" s="38">
        <v>324</v>
      </c>
      <c r="E6" s="38">
        <f t="shared" si="0"/>
        <v>16.2</v>
      </c>
      <c r="F6" s="38">
        <f t="shared" ref="F6:F14" si="3">SUM(D6:E6)</f>
        <v>340.2</v>
      </c>
      <c r="G6" s="39">
        <f t="shared" ref="G6:G14" si="4">(F6*$B$3)</f>
        <v>1011.6187199999999</v>
      </c>
      <c r="H6" s="40">
        <f t="shared" si="2"/>
        <v>0.202323744</v>
      </c>
      <c r="I6" s="91"/>
    </row>
    <row r="7" spans="1:9" x14ac:dyDescent="0.25">
      <c r="C7" s="37">
        <v>44904</v>
      </c>
      <c r="D7" s="38">
        <v>486</v>
      </c>
      <c r="E7" s="38">
        <f t="shared" si="0"/>
        <v>24.3</v>
      </c>
      <c r="F7" s="38">
        <f t="shared" si="3"/>
        <v>510.3</v>
      </c>
      <c r="G7" s="39">
        <f t="shared" si="4"/>
        <v>1517.4280799999999</v>
      </c>
      <c r="H7" s="40">
        <f t="shared" si="2"/>
        <v>0.30348561599999996</v>
      </c>
      <c r="I7" s="40">
        <v>0.30348561599999996</v>
      </c>
    </row>
    <row r="8" spans="1:9" x14ac:dyDescent="0.25">
      <c r="C8" s="37">
        <v>44918</v>
      </c>
      <c r="D8" s="38">
        <v>1458</v>
      </c>
      <c r="E8" s="38">
        <f t="shared" si="0"/>
        <v>72.900000000000006</v>
      </c>
      <c r="F8" s="38">
        <f t="shared" si="3"/>
        <v>1530.9</v>
      </c>
      <c r="G8" s="39">
        <f t="shared" si="4"/>
        <v>4552.28424</v>
      </c>
      <c r="H8" s="40">
        <f t="shared" si="2"/>
        <v>0.91045684800000004</v>
      </c>
      <c r="I8" s="40">
        <v>0.91045684800000004</v>
      </c>
    </row>
    <row r="9" spans="1:9" ht="15.75" thickBot="1" x14ac:dyDescent="0.3">
      <c r="C9" s="25">
        <v>44921</v>
      </c>
      <c r="D9" s="18">
        <v>2916</v>
      </c>
      <c r="E9" s="18">
        <f t="shared" si="0"/>
        <v>145.80000000000001</v>
      </c>
      <c r="F9" s="18">
        <f t="shared" si="3"/>
        <v>3061.8</v>
      </c>
      <c r="G9" s="31">
        <f t="shared" si="4"/>
        <v>9104.5684799999999</v>
      </c>
      <c r="H9" s="20">
        <f t="shared" si="2"/>
        <v>1.8209136960000001</v>
      </c>
      <c r="I9" s="20">
        <v>1.8209136960000001</v>
      </c>
    </row>
    <row r="10" spans="1:9" x14ac:dyDescent="0.25">
      <c r="C10" s="45">
        <v>44928</v>
      </c>
      <c r="D10" s="46">
        <v>2673</v>
      </c>
      <c r="E10" s="46">
        <f t="shared" si="0"/>
        <v>133.65</v>
      </c>
      <c r="F10" s="46">
        <f t="shared" si="3"/>
        <v>2806.65</v>
      </c>
      <c r="G10" s="47">
        <f t="shared" si="4"/>
        <v>8345.8544399999992</v>
      </c>
      <c r="H10" s="48">
        <f t="shared" si="2"/>
        <v>1.6691708879999998</v>
      </c>
      <c r="I10" s="48">
        <v>1.6691708879999998</v>
      </c>
    </row>
    <row r="11" spans="1:9" x14ac:dyDescent="0.25">
      <c r="C11" s="37">
        <v>44935</v>
      </c>
      <c r="D11" s="38">
        <v>2835</v>
      </c>
      <c r="E11" s="38">
        <f t="shared" si="0"/>
        <v>141.75</v>
      </c>
      <c r="F11" s="38">
        <f t="shared" si="3"/>
        <v>2976.75</v>
      </c>
      <c r="G11" s="39">
        <f t="shared" si="4"/>
        <v>8851.6638000000003</v>
      </c>
      <c r="H11" s="40">
        <f t="shared" si="2"/>
        <v>1.7703327600000001</v>
      </c>
      <c r="I11" s="40">
        <v>1.7703327600000001</v>
      </c>
    </row>
    <row r="12" spans="1:9" x14ac:dyDescent="0.25">
      <c r="C12" s="37">
        <v>44942</v>
      </c>
      <c r="D12" s="38">
        <v>3321</v>
      </c>
      <c r="E12" s="38">
        <f t="shared" si="0"/>
        <v>166.05</v>
      </c>
      <c r="F12" s="38">
        <f t="shared" si="3"/>
        <v>3487.05</v>
      </c>
      <c r="G12" s="39">
        <f t="shared" si="4"/>
        <v>10369.09188</v>
      </c>
      <c r="H12" s="40">
        <f t="shared" si="2"/>
        <v>2.0738183760000002</v>
      </c>
      <c r="I12" s="40">
        <v>2.0738183760000002</v>
      </c>
    </row>
    <row r="13" spans="1:9" x14ac:dyDescent="0.25">
      <c r="C13" s="37">
        <v>44949</v>
      </c>
      <c r="D13" s="38">
        <v>3078</v>
      </c>
      <c r="E13" s="38">
        <f t="shared" si="0"/>
        <v>153.9</v>
      </c>
      <c r="F13" s="38">
        <f t="shared" si="3"/>
        <v>3231.9</v>
      </c>
      <c r="G13" s="39">
        <f t="shared" si="4"/>
        <v>9610.3778399999992</v>
      </c>
      <c r="H13" s="40">
        <f t="shared" si="2"/>
        <v>1.9220755679999999</v>
      </c>
      <c r="I13" s="40">
        <v>1.9220755679999999</v>
      </c>
    </row>
    <row r="14" spans="1:9" ht="15.75" thickBot="1" x14ac:dyDescent="0.3">
      <c r="C14" s="25">
        <v>46052</v>
      </c>
      <c r="D14" s="18">
        <v>2673</v>
      </c>
      <c r="E14" s="18">
        <f t="shared" si="0"/>
        <v>133.65</v>
      </c>
      <c r="F14" s="18">
        <f t="shared" si="3"/>
        <v>2806.65</v>
      </c>
      <c r="G14" s="31">
        <f t="shared" si="4"/>
        <v>8345.8544399999992</v>
      </c>
      <c r="H14" s="20">
        <f t="shared" si="2"/>
        <v>1.6691708879999998</v>
      </c>
      <c r="I14" s="20">
        <v>1.6691708879999998</v>
      </c>
    </row>
  </sheetData>
  <mergeCells count="1">
    <mergeCell ref="I4:I6"/>
  </mergeCells>
  <pageMargins left="0.7" right="0.7" top="0.75" bottom="0.75" header="0.3" footer="0.3"/>
  <drawing r:id="rId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A0FBD2-BAEC-4B6B-87A5-455FFB5755CD}">
  <sheetPr>
    <tabColor rgb="FFFF0000"/>
  </sheetPr>
  <dimension ref="A1:I39"/>
  <sheetViews>
    <sheetView workbookViewId="0">
      <selection activeCell="I30" sqref="I30:I31"/>
    </sheetView>
  </sheetViews>
  <sheetFormatPr defaultRowHeight="15" x14ac:dyDescent="0.25"/>
  <cols>
    <col min="1" max="2" width="18.5703125" style="1" customWidth="1"/>
    <col min="3" max="3" width="18.5703125" style="2" customWidth="1"/>
    <col min="4" max="6" width="18.5703125" style="1" customWidth="1"/>
    <col min="7" max="7" width="18.5703125" style="3" customWidth="1"/>
    <col min="8" max="9" width="18.5703125" style="5" customWidth="1"/>
  </cols>
  <sheetData>
    <row r="1" spans="1:9" ht="15.75" thickBot="1" x14ac:dyDescent="0.3">
      <c r="G1" s="14" t="s">
        <v>12</v>
      </c>
      <c r="H1" s="30">
        <f>A3</f>
        <v>90853</v>
      </c>
      <c r="I1" s="30"/>
    </row>
    <row r="2" spans="1:9" ht="15.75" thickBot="1" x14ac:dyDescent="0.3">
      <c r="A2" s="10" t="s">
        <v>3</v>
      </c>
      <c r="B2" s="10" t="s">
        <v>0</v>
      </c>
      <c r="C2" s="13" t="s">
        <v>4</v>
      </c>
      <c r="D2" s="10" t="s">
        <v>7</v>
      </c>
      <c r="E2" s="10" t="s">
        <v>1</v>
      </c>
      <c r="F2" s="6" t="s">
        <v>5</v>
      </c>
      <c r="G2" s="12" t="s">
        <v>2</v>
      </c>
      <c r="H2" s="8" t="s">
        <v>6</v>
      </c>
      <c r="I2" s="8"/>
    </row>
    <row r="3" spans="1:9" ht="15.75" thickBot="1" x14ac:dyDescent="0.3">
      <c r="A3" s="9">
        <v>90853</v>
      </c>
      <c r="B3" s="6">
        <v>5.3898999999999999</v>
      </c>
      <c r="C3" s="21">
        <v>44896</v>
      </c>
      <c r="D3" s="11">
        <v>1512</v>
      </c>
      <c r="E3" s="11">
        <f>(D3*0.05)</f>
        <v>75.600000000000009</v>
      </c>
      <c r="F3" s="11">
        <f>SUM(D3:E3)</f>
        <v>1587.6</v>
      </c>
      <c r="G3" s="27">
        <f>(F3*$B$3)</f>
        <v>8557.0052399999986</v>
      </c>
      <c r="H3" s="23">
        <f>(G3/5000)</f>
        <v>1.7114010479999997</v>
      </c>
      <c r="I3" s="92">
        <f>SUM(H3:H5)</f>
        <v>9.4534534079999997</v>
      </c>
    </row>
    <row r="4" spans="1:9" x14ac:dyDescent="0.25">
      <c r="C4" s="24">
        <v>44896</v>
      </c>
      <c r="D4" s="16">
        <v>5184</v>
      </c>
      <c r="E4" s="16">
        <f t="shared" ref="E4:E39" si="0">(D4*0.05)</f>
        <v>259.2</v>
      </c>
      <c r="F4" s="16">
        <f t="shared" ref="F4:F5" si="1">SUM(D4:E4)</f>
        <v>5443.2</v>
      </c>
      <c r="G4" s="26">
        <f>(F4*$B$3)</f>
        <v>29338.303679999997</v>
      </c>
      <c r="H4" s="17">
        <f t="shared" ref="H4:H39" si="2">(G4/5000)</f>
        <v>5.8676607359999995</v>
      </c>
      <c r="I4" s="93"/>
    </row>
    <row r="5" spans="1:9" x14ac:dyDescent="0.25">
      <c r="C5" s="37">
        <v>44897</v>
      </c>
      <c r="D5" s="38">
        <v>1656</v>
      </c>
      <c r="E5" s="38">
        <f t="shared" si="0"/>
        <v>82.800000000000011</v>
      </c>
      <c r="F5" s="38">
        <f t="shared" si="1"/>
        <v>1738.8</v>
      </c>
      <c r="G5" s="39">
        <f>(F5*$B$3)</f>
        <v>9371.9581199999993</v>
      </c>
      <c r="H5" s="40">
        <f t="shared" si="2"/>
        <v>1.8743916239999998</v>
      </c>
      <c r="I5" s="91"/>
    </row>
    <row r="6" spans="1:9" x14ac:dyDescent="0.25">
      <c r="C6" s="41">
        <v>44900</v>
      </c>
      <c r="D6" s="42">
        <v>1512</v>
      </c>
      <c r="E6" s="42">
        <f t="shared" si="0"/>
        <v>75.600000000000009</v>
      </c>
      <c r="F6" s="42">
        <f t="shared" ref="F6:F39" si="3">SUM(D6:E6)</f>
        <v>1587.6</v>
      </c>
      <c r="G6" s="43">
        <f t="shared" ref="G6:G39" si="4">(F6*$B$3)</f>
        <v>8557.0052399999986</v>
      </c>
      <c r="H6" s="44">
        <f t="shared" si="2"/>
        <v>1.7114010479999997</v>
      </c>
      <c r="I6" s="90">
        <f>SUM(H6:H15)</f>
        <v>20.373822000000001</v>
      </c>
    </row>
    <row r="7" spans="1:9" x14ac:dyDescent="0.25">
      <c r="C7" s="24">
        <v>44900</v>
      </c>
      <c r="D7" s="16">
        <v>1728</v>
      </c>
      <c r="E7" s="16">
        <f t="shared" si="0"/>
        <v>86.4</v>
      </c>
      <c r="F7" s="16">
        <f t="shared" si="3"/>
        <v>1814.4</v>
      </c>
      <c r="G7" s="26">
        <f t="shared" si="4"/>
        <v>9779.4345599999997</v>
      </c>
      <c r="H7" s="17">
        <f t="shared" si="2"/>
        <v>1.955886912</v>
      </c>
      <c r="I7" s="93"/>
    </row>
    <row r="8" spans="1:9" x14ac:dyDescent="0.25">
      <c r="C8" s="24">
        <v>44901</v>
      </c>
      <c r="D8" s="16">
        <v>1656</v>
      </c>
      <c r="E8" s="16">
        <f t="shared" si="0"/>
        <v>82.800000000000011</v>
      </c>
      <c r="F8" s="16">
        <f t="shared" si="3"/>
        <v>1738.8</v>
      </c>
      <c r="G8" s="26">
        <f t="shared" si="4"/>
        <v>9371.9581199999993</v>
      </c>
      <c r="H8" s="17">
        <f t="shared" si="2"/>
        <v>1.8743916239999998</v>
      </c>
      <c r="I8" s="93"/>
    </row>
    <row r="9" spans="1:9" x14ac:dyDescent="0.25">
      <c r="C9" s="24">
        <v>44901</v>
      </c>
      <c r="D9" s="16">
        <v>1728</v>
      </c>
      <c r="E9" s="16">
        <f t="shared" si="0"/>
        <v>86.4</v>
      </c>
      <c r="F9" s="16">
        <f t="shared" si="3"/>
        <v>1814.4</v>
      </c>
      <c r="G9" s="26">
        <f t="shared" si="4"/>
        <v>9779.4345599999997</v>
      </c>
      <c r="H9" s="17">
        <f t="shared" si="2"/>
        <v>1.955886912</v>
      </c>
      <c r="I9" s="93"/>
    </row>
    <row r="10" spans="1:9" x14ac:dyDescent="0.25">
      <c r="C10" s="24">
        <v>44902</v>
      </c>
      <c r="D10" s="16">
        <v>1728</v>
      </c>
      <c r="E10" s="16">
        <f t="shared" si="0"/>
        <v>86.4</v>
      </c>
      <c r="F10" s="16">
        <f t="shared" si="3"/>
        <v>1814.4</v>
      </c>
      <c r="G10" s="26">
        <f t="shared" si="4"/>
        <v>9779.4345599999997</v>
      </c>
      <c r="H10" s="17">
        <f t="shared" si="2"/>
        <v>1.955886912</v>
      </c>
      <c r="I10" s="93"/>
    </row>
    <row r="11" spans="1:9" x14ac:dyDescent="0.25">
      <c r="C11" s="24">
        <v>44902</v>
      </c>
      <c r="D11" s="16">
        <v>1728</v>
      </c>
      <c r="E11" s="16">
        <f t="shared" si="0"/>
        <v>86.4</v>
      </c>
      <c r="F11" s="16">
        <f t="shared" si="3"/>
        <v>1814.4</v>
      </c>
      <c r="G11" s="26">
        <f t="shared" si="4"/>
        <v>9779.4345599999997</v>
      </c>
      <c r="H11" s="17">
        <f t="shared" si="2"/>
        <v>1.955886912</v>
      </c>
      <c r="I11" s="93"/>
    </row>
    <row r="12" spans="1:9" x14ac:dyDescent="0.25">
      <c r="C12" s="24">
        <v>44903</v>
      </c>
      <c r="D12" s="16">
        <v>1800</v>
      </c>
      <c r="E12" s="16">
        <f t="shared" si="0"/>
        <v>90</v>
      </c>
      <c r="F12" s="16">
        <f t="shared" si="3"/>
        <v>1890</v>
      </c>
      <c r="G12" s="26">
        <f t="shared" si="4"/>
        <v>10186.911</v>
      </c>
      <c r="H12" s="17">
        <f t="shared" si="2"/>
        <v>2.0373822000000001</v>
      </c>
      <c r="I12" s="93"/>
    </row>
    <row r="13" spans="1:9" x14ac:dyDescent="0.25">
      <c r="C13" s="24">
        <v>44903</v>
      </c>
      <c r="D13" s="16">
        <v>3456</v>
      </c>
      <c r="E13" s="16">
        <f t="shared" si="0"/>
        <v>172.8</v>
      </c>
      <c r="F13" s="16">
        <f t="shared" si="3"/>
        <v>3628.8</v>
      </c>
      <c r="G13" s="26">
        <f t="shared" si="4"/>
        <v>19558.869119999999</v>
      </c>
      <c r="H13" s="17">
        <f t="shared" si="2"/>
        <v>3.911773824</v>
      </c>
      <c r="I13" s="93"/>
    </row>
    <row r="14" spans="1:9" x14ac:dyDescent="0.25">
      <c r="C14" s="24">
        <v>44904</v>
      </c>
      <c r="D14" s="16">
        <v>936</v>
      </c>
      <c r="E14" s="16">
        <f t="shared" si="0"/>
        <v>46.800000000000004</v>
      </c>
      <c r="F14" s="16">
        <f t="shared" si="3"/>
        <v>982.8</v>
      </c>
      <c r="G14" s="26">
        <f t="shared" si="4"/>
        <v>5297.1937199999993</v>
      </c>
      <c r="H14" s="17">
        <f t="shared" si="2"/>
        <v>1.0594387439999999</v>
      </c>
      <c r="I14" s="93"/>
    </row>
    <row r="15" spans="1:9" x14ac:dyDescent="0.25">
      <c r="C15" s="37">
        <v>44904</v>
      </c>
      <c r="D15" s="38">
        <v>1728</v>
      </c>
      <c r="E15" s="38">
        <f t="shared" si="0"/>
        <v>86.4</v>
      </c>
      <c r="F15" s="38">
        <f t="shared" si="3"/>
        <v>1814.4</v>
      </c>
      <c r="G15" s="39">
        <f t="shared" si="4"/>
        <v>9779.4345599999997</v>
      </c>
      <c r="H15" s="40">
        <f t="shared" si="2"/>
        <v>1.955886912</v>
      </c>
      <c r="I15" s="91"/>
    </row>
    <row r="16" spans="1:9" x14ac:dyDescent="0.25">
      <c r="C16" s="41">
        <v>44907</v>
      </c>
      <c r="D16" s="42">
        <v>720</v>
      </c>
      <c r="E16" s="42">
        <f t="shared" si="0"/>
        <v>36</v>
      </c>
      <c r="F16" s="42">
        <f t="shared" si="3"/>
        <v>756</v>
      </c>
      <c r="G16" s="43">
        <f t="shared" si="4"/>
        <v>4074.7644</v>
      </c>
      <c r="H16" s="44">
        <f t="shared" si="2"/>
        <v>0.81495287999999999</v>
      </c>
      <c r="I16" s="90">
        <f>SUM(H16:H23)</f>
        <v>18.336439800000001</v>
      </c>
    </row>
    <row r="17" spans="3:9" x14ac:dyDescent="0.25">
      <c r="C17" s="24">
        <v>44907</v>
      </c>
      <c r="D17" s="16">
        <v>3456</v>
      </c>
      <c r="E17" s="16">
        <f t="shared" si="0"/>
        <v>172.8</v>
      </c>
      <c r="F17" s="16">
        <f t="shared" si="3"/>
        <v>3628.8</v>
      </c>
      <c r="G17" s="26">
        <f t="shared" si="4"/>
        <v>19558.869119999999</v>
      </c>
      <c r="H17" s="17">
        <f t="shared" si="2"/>
        <v>3.911773824</v>
      </c>
      <c r="I17" s="93"/>
    </row>
    <row r="18" spans="3:9" x14ac:dyDescent="0.25">
      <c r="C18" s="24">
        <v>44908</v>
      </c>
      <c r="D18" s="16">
        <v>720</v>
      </c>
      <c r="E18" s="16">
        <f t="shared" si="0"/>
        <v>36</v>
      </c>
      <c r="F18" s="16">
        <f t="shared" si="3"/>
        <v>756</v>
      </c>
      <c r="G18" s="26">
        <f t="shared" si="4"/>
        <v>4074.7644</v>
      </c>
      <c r="H18" s="17">
        <f t="shared" si="2"/>
        <v>0.81495287999999999</v>
      </c>
      <c r="I18" s="93"/>
    </row>
    <row r="19" spans="3:9" x14ac:dyDescent="0.25">
      <c r="C19" s="24">
        <v>44908</v>
      </c>
      <c r="D19" s="16">
        <v>3456</v>
      </c>
      <c r="E19" s="16">
        <f t="shared" si="0"/>
        <v>172.8</v>
      </c>
      <c r="F19" s="16">
        <f t="shared" si="3"/>
        <v>3628.8</v>
      </c>
      <c r="G19" s="26">
        <f t="shared" si="4"/>
        <v>19558.869119999999</v>
      </c>
      <c r="H19" s="17">
        <f t="shared" si="2"/>
        <v>3.911773824</v>
      </c>
      <c r="I19" s="93"/>
    </row>
    <row r="20" spans="3:9" x14ac:dyDescent="0.25">
      <c r="C20" s="24">
        <v>44909</v>
      </c>
      <c r="D20" s="16">
        <v>720</v>
      </c>
      <c r="E20" s="16">
        <f t="shared" si="0"/>
        <v>36</v>
      </c>
      <c r="F20" s="16">
        <f t="shared" si="3"/>
        <v>756</v>
      </c>
      <c r="G20" s="26">
        <f t="shared" si="4"/>
        <v>4074.7644</v>
      </c>
      <c r="H20" s="17">
        <f t="shared" si="2"/>
        <v>0.81495287999999999</v>
      </c>
      <c r="I20" s="93"/>
    </row>
    <row r="21" spans="3:9" x14ac:dyDescent="0.25">
      <c r="C21" s="24">
        <v>44909</v>
      </c>
      <c r="D21" s="16">
        <v>1728</v>
      </c>
      <c r="E21" s="16">
        <f t="shared" si="0"/>
        <v>86.4</v>
      </c>
      <c r="F21" s="16">
        <f t="shared" si="3"/>
        <v>1814.4</v>
      </c>
      <c r="G21" s="26">
        <f t="shared" si="4"/>
        <v>9779.4345599999997</v>
      </c>
      <c r="H21" s="17">
        <f t="shared" si="2"/>
        <v>1.955886912</v>
      </c>
      <c r="I21" s="93"/>
    </row>
    <row r="22" spans="3:9" x14ac:dyDescent="0.25">
      <c r="C22" s="24">
        <v>44910</v>
      </c>
      <c r="D22" s="16">
        <v>3600</v>
      </c>
      <c r="E22" s="16">
        <f t="shared" si="0"/>
        <v>180</v>
      </c>
      <c r="F22" s="16">
        <f t="shared" si="3"/>
        <v>3780</v>
      </c>
      <c r="G22" s="26">
        <f t="shared" si="4"/>
        <v>20373.822</v>
      </c>
      <c r="H22" s="17">
        <f t="shared" si="2"/>
        <v>4.0747644000000003</v>
      </c>
      <c r="I22" s="93"/>
    </row>
    <row r="23" spans="3:9" x14ac:dyDescent="0.25">
      <c r="C23" s="37">
        <v>44911</v>
      </c>
      <c r="D23" s="38">
        <v>1800</v>
      </c>
      <c r="E23" s="38">
        <f t="shared" si="0"/>
        <v>90</v>
      </c>
      <c r="F23" s="38">
        <f t="shared" si="3"/>
        <v>1890</v>
      </c>
      <c r="G23" s="39">
        <f t="shared" si="4"/>
        <v>10186.911</v>
      </c>
      <c r="H23" s="40">
        <f t="shared" si="2"/>
        <v>2.0373822000000001</v>
      </c>
      <c r="I23" s="91"/>
    </row>
    <row r="24" spans="3:9" x14ac:dyDescent="0.25">
      <c r="C24" s="41">
        <v>44914</v>
      </c>
      <c r="D24" s="42">
        <v>1368</v>
      </c>
      <c r="E24" s="42">
        <f t="shared" si="0"/>
        <v>68.400000000000006</v>
      </c>
      <c r="F24" s="42">
        <f t="shared" si="3"/>
        <v>1436.4</v>
      </c>
      <c r="G24" s="43">
        <f t="shared" si="4"/>
        <v>7742.0523600000006</v>
      </c>
      <c r="H24" s="44">
        <f t="shared" si="2"/>
        <v>1.548410472</v>
      </c>
      <c r="I24" s="90">
        <f>SUM(H24:H28)</f>
        <v>8.6385005279999998</v>
      </c>
    </row>
    <row r="25" spans="3:9" x14ac:dyDescent="0.25">
      <c r="C25" s="24">
        <v>44915</v>
      </c>
      <c r="D25" s="16">
        <v>1368</v>
      </c>
      <c r="E25" s="16">
        <f t="shared" si="0"/>
        <v>68.400000000000006</v>
      </c>
      <c r="F25" s="16">
        <f t="shared" si="3"/>
        <v>1436.4</v>
      </c>
      <c r="G25" s="26">
        <f t="shared" si="4"/>
        <v>7742.0523600000006</v>
      </c>
      <c r="H25" s="17">
        <f t="shared" si="2"/>
        <v>1.548410472</v>
      </c>
      <c r="I25" s="93"/>
    </row>
    <row r="26" spans="3:9" x14ac:dyDescent="0.25">
      <c r="C26" s="24">
        <v>44916</v>
      </c>
      <c r="D26" s="16">
        <v>1296</v>
      </c>
      <c r="E26" s="16">
        <f t="shared" si="0"/>
        <v>64.8</v>
      </c>
      <c r="F26" s="16">
        <f t="shared" si="3"/>
        <v>1360.8</v>
      </c>
      <c r="G26" s="26">
        <f t="shared" si="4"/>
        <v>7334.5759199999993</v>
      </c>
      <c r="H26" s="17">
        <f t="shared" si="2"/>
        <v>1.4669151839999999</v>
      </c>
      <c r="I26" s="93"/>
    </row>
    <row r="27" spans="3:9" x14ac:dyDescent="0.25">
      <c r="C27" s="24">
        <v>44917</v>
      </c>
      <c r="D27" s="16">
        <v>2376</v>
      </c>
      <c r="E27" s="16">
        <f t="shared" si="0"/>
        <v>118.80000000000001</v>
      </c>
      <c r="F27" s="16">
        <f t="shared" si="3"/>
        <v>2494.8000000000002</v>
      </c>
      <c r="G27" s="26">
        <f t="shared" si="4"/>
        <v>13446.722520000001</v>
      </c>
      <c r="H27" s="17">
        <f t="shared" si="2"/>
        <v>2.6893445040000001</v>
      </c>
      <c r="I27" s="93"/>
    </row>
    <row r="28" spans="3:9" x14ac:dyDescent="0.25">
      <c r="C28" s="37">
        <v>44918</v>
      </c>
      <c r="D28" s="38">
        <v>1224</v>
      </c>
      <c r="E28" s="38">
        <f t="shared" si="0"/>
        <v>61.2</v>
      </c>
      <c r="F28" s="38">
        <f t="shared" si="3"/>
        <v>1285.2</v>
      </c>
      <c r="G28" s="39">
        <f t="shared" si="4"/>
        <v>6927.0994799999999</v>
      </c>
      <c r="H28" s="40">
        <f t="shared" si="2"/>
        <v>1.3854198959999999</v>
      </c>
      <c r="I28" s="91"/>
    </row>
    <row r="29" spans="3:9" ht="15.75" thickBot="1" x14ac:dyDescent="0.3">
      <c r="C29" s="25">
        <v>44921</v>
      </c>
      <c r="D29" s="18">
        <v>10368</v>
      </c>
      <c r="E29" s="18">
        <f t="shared" si="0"/>
        <v>518.4</v>
      </c>
      <c r="F29" s="18">
        <f t="shared" si="3"/>
        <v>10886.4</v>
      </c>
      <c r="G29" s="31">
        <f t="shared" si="4"/>
        <v>58676.607359999995</v>
      </c>
      <c r="H29" s="20">
        <f t="shared" si="2"/>
        <v>11.735321471999999</v>
      </c>
      <c r="I29" s="20">
        <f>H29</f>
        <v>11.735321471999999</v>
      </c>
    </row>
    <row r="30" spans="3:9" x14ac:dyDescent="0.25">
      <c r="C30" s="21">
        <v>44928</v>
      </c>
      <c r="D30" s="11">
        <v>4968</v>
      </c>
      <c r="E30" s="11">
        <f t="shared" si="0"/>
        <v>248.4</v>
      </c>
      <c r="F30" s="11">
        <f t="shared" si="3"/>
        <v>5216.3999999999996</v>
      </c>
      <c r="G30" s="27">
        <f t="shared" si="4"/>
        <v>28115.874359999998</v>
      </c>
      <c r="H30" s="23">
        <f t="shared" si="2"/>
        <v>5.6231748719999999</v>
      </c>
      <c r="I30" s="92">
        <f>SUM(H30:H31)</f>
        <v>19.314383255999999</v>
      </c>
    </row>
    <row r="31" spans="3:9" x14ac:dyDescent="0.25">
      <c r="C31" s="37">
        <v>44928</v>
      </c>
      <c r="D31" s="38">
        <v>12096</v>
      </c>
      <c r="E31" s="38">
        <f t="shared" si="0"/>
        <v>604.80000000000007</v>
      </c>
      <c r="F31" s="38">
        <f t="shared" si="3"/>
        <v>12700.8</v>
      </c>
      <c r="G31" s="39">
        <f t="shared" si="4"/>
        <v>68456.041919999989</v>
      </c>
      <c r="H31" s="40">
        <f t="shared" si="2"/>
        <v>13.691208383999998</v>
      </c>
      <c r="I31" s="91"/>
    </row>
    <row r="32" spans="3:9" x14ac:dyDescent="0.25">
      <c r="C32" s="41">
        <v>44935</v>
      </c>
      <c r="D32" s="42">
        <v>8496</v>
      </c>
      <c r="E32" s="42">
        <f t="shared" si="0"/>
        <v>424.8</v>
      </c>
      <c r="F32" s="42">
        <f t="shared" si="3"/>
        <v>8920.7999999999993</v>
      </c>
      <c r="G32" s="43">
        <f t="shared" si="4"/>
        <v>48082.219919999996</v>
      </c>
      <c r="H32" s="44">
        <f t="shared" si="2"/>
        <v>9.616443984</v>
      </c>
      <c r="I32" s="90">
        <f t="shared" ref="I32" si="5">SUM(H32:H33)</f>
        <v>23.307652367999999</v>
      </c>
    </row>
    <row r="33" spans="3:9" x14ac:dyDescent="0.25">
      <c r="C33" s="37">
        <v>44935</v>
      </c>
      <c r="D33" s="38">
        <v>12096</v>
      </c>
      <c r="E33" s="38">
        <f t="shared" si="0"/>
        <v>604.80000000000007</v>
      </c>
      <c r="F33" s="38">
        <f t="shared" si="3"/>
        <v>12700.8</v>
      </c>
      <c r="G33" s="39">
        <f t="shared" si="4"/>
        <v>68456.041919999989</v>
      </c>
      <c r="H33" s="40">
        <f t="shared" si="2"/>
        <v>13.691208383999998</v>
      </c>
      <c r="I33" s="91"/>
    </row>
    <row r="34" spans="3:9" x14ac:dyDescent="0.25">
      <c r="C34" s="41">
        <v>44942</v>
      </c>
      <c r="D34" s="42">
        <v>6624</v>
      </c>
      <c r="E34" s="42">
        <f t="shared" si="0"/>
        <v>331.20000000000005</v>
      </c>
      <c r="F34" s="42">
        <f t="shared" si="3"/>
        <v>6955.2</v>
      </c>
      <c r="G34" s="43">
        <f t="shared" si="4"/>
        <v>37487.832479999997</v>
      </c>
      <c r="H34" s="44">
        <f t="shared" si="2"/>
        <v>7.4975664959999992</v>
      </c>
      <c r="I34" s="90">
        <f t="shared" ref="I34" si="6">SUM(H34:H35)</f>
        <v>21.188774879999997</v>
      </c>
    </row>
    <row r="35" spans="3:9" x14ac:dyDescent="0.25">
      <c r="C35" s="37">
        <v>44942</v>
      </c>
      <c r="D35" s="38">
        <v>12096</v>
      </c>
      <c r="E35" s="38">
        <f t="shared" si="0"/>
        <v>604.80000000000007</v>
      </c>
      <c r="F35" s="38">
        <f t="shared" si="3"/>
        <v>12700.8</v>
      </c>
      <c r="G35" s="39">
        <f t="shared" si="4"/>
        <v>68456.041919999989</v>
      </c>
      <c r="H35" s="40">
        <f t="shared" si="2"/>
        <v>13.691208383999998</v>
      </c>
      <c r="I35" s="91"/>
    </row>
    <row r="36" spans="3:9" x14ac:dyDescent="0.25">
      <c r="C36" s="41">
        <v>44949</v>
      </c>
      <c r="D36" s="42">
        <v>7128</v>
      </c>
      <c r="E36" s="42">
        <f t="shared" si="0"/>
        <v>356.40000000000003</v>
      </c>
      <c r="F36" s="42">
        <f t="shared" si="3"/>
        <v>7484.4</v>
      </c>
      <c r="G36" s="43">
        <f t="shared" si="4"/>
        <v>40340.167559999994</v>
      </c>
      <c r="H36" s="44">
        <f t="shared" si="2"/>
        <v>8.0680335119999995</v>
      </c>
      <c r="I36" s="90">
        <f t="shared" ref="I36" si="7">SUM(H36:H37)</f>
        <v>19.803354983999998</v>
      </c>
    </row>
    <row r="37" spans="3:9" x14ac:dyDescent="0.25">
      <c r="C37" s="37">
        <v>44949</v>
      </c>
      <c r="D37" s="38">
        <v>10368</v>
      </c>
      <c r="E37" s="38">
        <f t="shared" si="0"/>
        <v>518.4</v>
      </c>
      <c r="F37" s="38">
        <f t="shared" si="3"/>
        <v>10886.4</v>
      </c>
      <c r="G37" s="39">
        <f t="shared" si="4"/>
        <v>58676.607359999995</v>
      </c>
      <c r="H37" s="40">
        <f t="shared" si="2"/>
        <v>11.735321471999999</v>
      </c>
      <c r="I37" s="91"/>
    </row>
    <row r="38" spans="3:9" x14ac:dyDescent="0.25">
      <c r="C38" s="24">
        <v>44956</v>
      </c>
      <c r="D38" s="16">
        <v>11016</v>
      </c>
      <c r="E38" s="16">
        <f t="shared" si="0"/>
        <v>550.80000000000007</v>
      </c>
      <c r="F38" s="16">
        <f t="shared" si="3"/>
        <v>11566.8</v>
      </c>
      <c r="G38" s="26">
        <f t="shared" si="4"/>
        <v>62343.895319999996</v>
      </c>
      <c r="H38" s="17">
        <f t="shared" si="2"/>
        <v>12.468779064</v>
      </c>
      <c r="I38" s="90">
        <f t="shared" ref="I38" si="8">SUM(H38:H39)</f>
        <v>26.159987447999995</v>
      </c>
    </row>
    <row r="39" spans="3:9" ht="15.75" thickBot="1" x14ac:dyDescent="0.3">
      <c r="C39" s="25">
        <v>44956</v>
      </c>
      <c r="D39" s="18">
        <v>12096</v>
      </c>
      <c r="E39" s="18">
        <f t="shared" si="0"/>
        <v>604.80000000000007</v>
      </c>
      <c r="F39" s="18">
        <f t="shared" si="3"/>
        <v>12700.8</v>
      </c>
      <c r="G39" s="31">
        <f t="shared" si="4"/>
        <v>68456.041919999989</v>
      </c>
      <c r="H39" s="20">
        <f t="shared" si="2"/>
        <v>13.691208383999998</v>
      </c>
      <c r="I39" s="94"/>
    </row>
  </sheetData>
  <mergeCells count="9">
    <mergeCell ref="I16:I23"/>
    <mergeCell ref="I6:I15"/>
    <mergeCell ref="I3:I5"/>
    <mergeCell ref="I38:I39"/>
    <mergeCell ref="I36:I37"/>
    <mergeCell ref="I34:I35"/>
    <mergeCell ref="I32:I33"/>
    <mergeCell ref="I30:I31"/>
    <mergeCell ref="I24:I28"/>
  </mergeCells>
  <pageMargins left="0.7" right="0.7" top="0.75" bottom="0.75" header="0.3" footer="0.3"/>
  <pageSetup orientation="landscape" r:id="rId1"/>
  <drawing r:id="rId2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54A60D-7E04-4EB6-A630-7EFDA10B7CBA}">
  <sheetPr>
    <tabColor rgb="FF000000"/>
  </sheetPr>
  <dimension ref="A1:I13"/>
  <sheetViews>
    <sheetView workbookViewId="0">
      <selection activeCell="I3" sqref="I3"/>
    </sheetView>
  </sheetViews>
  <sheetFormatPr defaultRowHeight="15" x14ac:dyDescent="0.25"/>
  <cols>
    <col min="1" max="2" width="18.5703125" style="1" customWidth="1"/>
    <col min="3" max="3" width="18.5703125" style="2" customWidth="1"/>
    <col min="4" max="6" width="18.5703125" style="1" customWidth="1"/>
    <col min="7" max="7" width="18.5703125" style="3" customWidth="1"/>
    <col min="8" max="9" width="18.5703125" style="5" customWidth="1"/>
  </cols>
  <sheetData>
    <row r="1" spans="1:9" ht="15.75" thickBot="1" x14ac:dyDescent="0.3">
      <c r="G1" s="14">
        <v>727170</v>
      </c>
      <c r="H1" s="30">
        <f>A3</f>
        <v>90866</v>
      </c>
      <c r="I1" s="30"/>
    </row>
    <row r="2" spans="1:9" ht="15.75" thickBot="1" x14ac:dyDescent="0.3">
      <c r="A2" s="10" t="s">
        <v>3</v>
      </c>
      <c r="B2" s="10" t="s">
        <v>0</v>
      </c>
      <c r="C2" s="13" t="s">
        <v>4</v>
      </c>
      <c r="D2" s="10" t="s">
        <v>7</v>
      </c>
      <c r="E2" s="10" t="s">
        <v>1</v>
      </c>
      <c r="F2" s="6" t="s">
        <v>5</v>
      </c>
      <c r="G2" s="12" t="s">
        <v>2</v>
      </c>
      <c r="H2" s="8" t="s">
        <v>6</v>
      </c>
      <c r="I2" s="8"/>
    </row>
    <row r="3" spans="1:9" ht="15.75" thickBot="1" x14ac:dyDescent="0.3">
      <c r="A3" s="9">
        <v>90866</v>
      </c>
      <c r="B3" s="6">
        <v>0.75329999999999997</v>
      </c>
      <c r="C3" s="45">
        <v>44897</v>
      </c>
      <c r="D3" s="46">
        <v>19200</v>
      </c>
      <c r="E3" s="46">
        <f>(D3*0.05)</f>
        <v>960</v>
      </c>
      <c r="F3" s="46">
        <f>SUM(D3:E3)</f>
        <v>20160</v>
      </c>
      <c r="G3" s="47">
        <f>(F3*$B$3)</f>
        <v>15186.528</v>
      </c>
      <c r="H3" s="48">
        <f>(G3/5000)</f>
        <v>3.0373055999999998</v>
      </c>
      <c r="I3" s="48">
        <v>3.0373055999999998</v>
      </c>
    </row>
    <row r="4" spans="1:9" x14ac:dyDescent="0.25">
      <c r="C4" s="37">
        <v>44904</v>
      </c>
      <c r="D4" s="38">
        <v>19200</v>
      </c>
      <c r="E4" s="38">
        <f t="shared" ref="E4:E11" si="0">(D4*0.05)</f>
        <v>960</v>
      </c>
      <c r="F4" s="38">
        <f t="shared" ref="F4:F5" si="1">SUM(D4:E4)</f>
        <v>20160</v>
      </c>
      <c r="G4" s="39">
        <f>(F4*$B$3)</f>
        <v>15186.528</v>
      </c>
      <c r="H4" s="40">
        <f t="shared" ref="H4:H11" si="2">(G4/5000)</f>
        <v>3.0373055999999998</v>
      </c>
      <c r="I4" s="40">
        <v>3.0373055999999998</v>
      </c>
    </row>
    <row r="5" spans="1:9" x14ac:dyDescent="0.25">
      <c r="C5" s="37">
        <v>44911</v>
      </c>
      <c r="D5" s="38">
        <v>23040</v>
      </c>
      <c r="E5" s="38">
        <f t="shared" si="0"/>
        <v>1152</v>
      </c>
      <c r="F5" s="38">
        <f t="shared" si="1"/>
        <v>24192</v>
      </c>
      <c r="G5" s="39">
        <f>(F5*$B$3)</f>
        <v>18223.833599999998</v>
      </c>
      <c r="H5" s="40">
        <f t="shared" si="2"/>
        <v>3.6447667199999998</v>
      </c>
      <c r="I5" s="40">
        <v>3.6447667199999998</v>
      </c>
    </row>
    <row r="6" spans="1:9" ht="15.75" thickBot="1" x14ac:dyDescent="0.3">
      <c r="C6" s="25">
        <v>44918</v>
      </c>
      <c r="D6" s="18">
        <v>18240</v>
      </c>
      <c r="E6" s="18">
        <f t="shared" si="0"/>
        <v>912</v>
      </c>
      <c r="F6" s="18">
        <f t="shared" ref="F6:F11" si="3">SUM(D6:E6)</f>
        <v>19152</v>
      </c>
      <c r="G6" s="31">
        <f t="shared" ref="G6:G11" si="4">(F6*$B$3)</f>
        <v>14427.2016</v>
      </c>
      <c r="H6" s="20">
        <f t="shared" si="2"/>
        <v>2.8854403200000003</v>
      </c>
      <c r="I6" s="20">
        <v>2.8854403200000003</v>
      </c>
    </row>
    <row r="7" spans="1:9" x14ac:dyDescent="0.25">
      <c r="C7" s="45">
        <v>44932</v>
      </c>
      <c r="D7" s="46">
        <v>22080</v>
      </c>
      <c r="E7" s="46">
        <f t="shared" si="0"/>
        <v>1104</v>
      </c>
      <c r="F7" s="46">
        <f t="shared" si="3"/>
        <v>23184</v>
      </c>
      <c r="G7" s="47">
        <f t="shared" si="4"/>
        <v>17464.5072</v>
      </c>
      <c r="H7" s="48">
        <f t="shared" si="2"/>
        <v>3.4929014399999998</v>
      </c>
      <c r="I7" s="48">
        <v>3.4929014399999998</v>
      </c>
    </row>
    <row r="8" spans="1:9" x14ac:dyDescent="0.25">
      <c r="C8" s="37">
        <v>44939</v>
      </c>
      <c r="D8" s="38">
        <v>22080</v>
      </c>
      <c r="E8" s="38">
        <f t="shared" si="0"/>
        <v>1104</v>
      </c>
      <c r="F8" s="38">
        <f t="shared" si="3"/>
        <v>23184</v>
      </c>
      <c r="G8" s="39">
        <f t="shared" si="4"/>
        <v>17464.5072</v>
      </c>
      <c r="H8" s="40">
        <f t="shared" si="2"/>
        <v>3.4929014399999998</v>
      </c>
      <c r="I8" s="40">
        <v>3.4929014399999998</v>
      </c>
    </row>
    <row r="9" spans="1:9" x14ac:dyDescent="0.25">
      <c r="C9" s="37">
        <v>44946</v>
      </c>
      <c r="D9" s="38">
        <v>22080</v>
      </c>
      <c r="E9" s="38">
        <f t="shared" si="0"/>
        <v>1104</v>
      </c>
      <c r="F9" s="38">
        <f t="shared" si="3"/>
        <v>23184</v>
      </c>
      <c r="G9" s="39">
        <f t="shared" si="4"/>
        <v>17464.5072</v>
      </c>
      <c r="H9" s="40">
        <f t="shared" si="2"/>
        <v>3.4929014399999998</v>
      </c>
      <c r="I9" s="40">
        <v>3.4929014399999998</v>
      </c>
    </row>
    <row r="10" spans="1:9" ht="15.75" thickBot="1" x14ac:dyDescent="0.3">
      <c r="C10" s="25">
        <v>44953</v>
      </c>
      <c r="D10" s="18">
        <v>22080</v>
      </c>
      <c r="E10" s="18">
        <f t="shared" si="0"/>
        <v>1104</v>
      </c>
      <c r="F10" s="18">
        <f t="shared" si="3"/>
        <v>23184</v>
      </c>
      <c r="G10" s="31">
        <f t="shared" si="4"/>
        <v>17464.5072</v>
      </c>
      <c r="H10" s="20">
        <f t="shared" si="2"/>
        <v>3.4929014399999998</v>
      </c>
      <c r="I10" s="20">
        <v>3.4929014399999998</v>
      </c>
    </row>
    <row r="11" spans="1:9" x14ac:dyDescent="0.25">
      <c r="C11" s="21">
        <v>44958</v>
      </c>
      <c r="D11" s="1">
        <v>88320</v>
      </c>
      <c r="E11" s="1">
        <f t="shared" si="0"/>
        <v>4416</v>
      </c>
      <c r="F11" s="1">
        <f t="shared" si="3"/>
        <v>92736</v>
      </c>
      <c r="G11" s="26">
        <f t="shared" si="4"/>
        <v>69858.0288</v>
      </c>
      <c r="H11" s="17">
        <f t="shared" si="2"/>
        <v>13.971605759999999</v>
      </c>
      <c r="I11" s="17">
        <v>13.971605759999999</v>
      </c>
    </row>
    <row r="12" spans="1:9" x14ac:dyDescent="0.25">
      <c r="F12"/>
      <c r="G12"/>
      <c r="H12"/>
      <c r="I12"/>
    </row>
    <row r="13" spans="1:9" x14ac:dyDescent="0.25">
      <c r="F13"/>
      <c r="G13"/>
      <c r="H13"/>
      <c r="I13"/>
    </row>
  </sheetData>
  <pageMargins left="0.7" right="0.7" top="0.75" bottom="0.75" header="0.3" footer="0.3"/>
  <drawing r:id="rId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7EFD4E-8640-4257-90CC-AFE6023C6A4A}">
  <sheetPr>
    <tabColor rgb="FF000000"/>
  </sheetPr>
  <dimension ref="A1:I13"/>
  <sheetViews>
    <sheetView workbookViewId="0">
      <selection activeCell="I3" sqref="I3:I11"/>
    </sheetView>
  </sheetViews>
  <sheetFormatPr defaultRowHeight="15" x14ac:dyDescent="0.25"/>
  <cols>
    <col min="1" max="2" width="18.5703125" style="1" customWidth="1"/>
    <col min="3" max="3" width="18.5703125" style="2" customWidth="1"/>
    <col min="4" max="6" width="18.5703125" style="1" customWidth="1"/>
    <col min="7" max="7" width="18.5703125" style="3" customWidth="1"/>
    <col min="8" max="9" width="18.5703125" style="5" customWidth="1"/>
  </cols>
  <sheetData>
    <row r="1" spans="1:9" ht="15.75" thickBot="1" x14ac:dyDescent="0.3">
      <c r="G1" s="14">
        <v>727190</v>
      </c>
      <c r="H1" s="30">
        <f>A3</f>
        <v>90866</v>
      </c>
      <c r="I1" s="30"/>
    </row>
    <row r="2" spans="1:9" ht="15.75" thickBot="1" x14ac:dyDescent="0.3">
      <c r="A2" s="10" t="s">
        <v>3</v>
      </c>
      <c r="B2" s="10" t="s">
        <v>0</v>
      </c>
      <c r="C2" s="13" t="s">
        <v>4</v>
      </c>
      <c r="D2" s="10" t="s">
        <v>7</v>
      </c>
      <c r="E2" s="10" t="s">
        <v>1</v>
      </c>
      <c r="F2" s="6" t="s">
        <v>5</v>
      </c>
      <c r="G2" s="12" t="s">
        <v>2</v>
      </c>
      <c r="H2" s="8" t="s">
        <v>6</v>
      </c>
      <c r="I2" s="8"/>
    </row>
    <row r="3" spans="1:9" ht="15.75" thickBot="1" x14ac:dyDescent="0.3">
      <c r="A3" s="9">
        <v>90866</v>
      </c>
      <c r="B3" s="6">
        <v>0.64</v>
      </c>
      <c r="C3" s="45">
        <v>44897</v>
      </c>
      <c r="D3" s="46">
        <v>20280</v>
      </c>
      <c r="E3" s="46">
        <f>(D3*0.05)</f>
        <v>1014</v>
      </c>
      <c r="F3" s="46">
        <f>SUM(D3:E3)</f>
        <v>21294</v>
      </c>
      <c r="G3" s="47">
        <f>(F3*$B$3)</f>
        <v>13628.16</v>
      </c>
      <c r="H3" s="48">
        <f>(G3/5000)</f>
        <v>2.7256320000000001</v>
      </c>
      <c r="I3" s="48">
        <v>2.7256320000000001</v>
      </c>
    </row>
    <row r="4" spans="1:9" x14ac:dyDescent="0.25">
      <c r="C4" s="37">
        <v>44904</v>
      </c>
      <c r="D4" s="38">
        <v>19500</v>
      </c>
      <c r="E4" s="38">
        <f t="shared" ref="E4:E11" si="0">(D4*0.05)</f>
        <v>975</v>
      </c>
      <c r="F4" s="38">
        <f t="shared" ref="F4:F5" si="1">SUM(D4:E4)</f>
        <v>20475</v>
      </c>
      <c r="G4" s="39">
        <f>(F4*$B$3)</f>
        <v>13104</v>
      </c>
      <c r="H4" s="40">
        <f t="shared" ref="H4:H11" si="2">(G4/5000)</f>
        <v>2.6208</v>
      </c>
      <c r="I4" s="40">
        <v>2.6208</v>
      </c>
    </row>
    <row r="5" spans="1:9" x14ac:dyDescent="0.25">
      <c r="C5" s="37">
        <v>44911</v>
      </c>
      <c r="D5" s="38">
        <v>22620</v>
      </c>
      <c r="E5" s="38">
        <f t="shared" si="0"/>
        <v>1131</v>
      </c>
      <c r="F5" s="38">
        <f t="shared" si="1"/>
        <v>23751</v>
      </c>
      <c r="G5" s="39">
        <f>(F5*$B$3)</f>
        <v>15200.64</v>
      </c>
      <c r="H5" s="40">
        <f t="shared" si="2"/>
        <v>3.0401279999999997</v>
      </c>
      <c r="I5" s="40">
        <v>3.0401279999999997</v>
      </c>
    </row>
    <row r="6" spans="1:9" ht="15.75" thickBot="1" x14ac:dyDescent="0.3">
      <c r="C6" s="25">
        <v>44918</v>
      </c>
      <c r="D6" s="18">
        <v>18720</v>
      </c>
      <c r="E6" s="18">
        <f t="shared" si="0"/>
        <v>936</v>
      </c>
      <c r="F6" s="18">
        <f t="shared" ref="F6:F11" si="3">SUM(D6:E6)</f>
        <v>19656</v>
      </c>
      <c r="G6" s="31">
        <f t="shared" ref="G6:G11" si="4">(F6*$B$3)</f>
        <v>12579.84</v>
      </c>
      <c r="H6" s="20">
        <f t="shared" si="2"/>
        <v>2.515968</v>
      </c>
      <c r="I6" s="20">
        <v>2.515968</v>
      </c>
    </row>
    <row r="7" spans="1:9" x14ac:dyDescent="0.25">
      <c r="C7" s="45">
        <v>44932</v>
      </c>
      <c r="D7" s="46">
        <v>22620</v>
      </c>
      <c r="E7" s="46">
        <f t="shared" si="0"/>
        <v>1131</v>
      </c>
      <c r="F7" s="46">
        <f t="shared" si="3"/>
        <v>23751</v>
      </c>
      <c r="G7" s="47">
        <f t="shared" si="4"/>
        <v>15200.64</v>
      </c>
      <c r="H7" s="48">
        <f t="shared" si="2"/>
        <v>3.0401279999999997</v>
      </c>
      <c r="I7" s="48">
        <v>3.0401279999999997</v>
      </c>
    </row>
    <row r="8" spans="1:9" x14ac:dyDescent="0.25">
      <c r="C8" s="37">
        <v>44939</v>
      </c>
      <c r="D8" s="38">
        <v>22620</v>
      </c>
      <c r="E8" s="38">
        <f t="shared" si="0"/>
        <v>1131</v>
      </c>
      <c r="F8" s="38">
        <f t="shared" si="3"/>
        <v>23751</v>
      </c>
      <c r="G8" s="39">
        <f t="shared" si="4"/>
        <v>15200.64</v>
      </c>
      <c r="H8" s="40">
        <f t="shared" si="2"/>
        <v>3.0401279999999997</v>
      </c>
      <c r="I8" s="40">
        <v>3.0401279999999997</v>
      </c>
    </row>
    <row r="9" spans="1:9" x14ac:dyDescent="0.25">
      <c r="C9" s="37">
        <v>44946</v>
      </c>
      <c r="D9" s="38">
        <v>22620</v>
      </c>
      <c r="E9" s="38">
        <f t="shared" si="0"/>
        <v>1131</v>
      </c>
      <c r="F9" s="38">
        <f t="shared" si="3"/>
        <v>23751</v>
      </c>
      <c r="G9" s="39">
        <f t="shared" si="4"/>
        <v>15200.64</v>
      </c>
      <c r="H9" s="40">
        <f t="shared" si="2"/>
        <v>3.0401279999999997</v>
      </c>
      <c r="I9" s="40">
        <v>3.0401279999999997</v>
      </c>
    </row>
    <row r="10" spans="1:9" ht="15.75" thickBot="1" x14ac:dyDescent="0.3">
      <c r="C10" s="25">
        <v>44953</v>
      </c>
      <c r="D10" s="18">
        <v>22620</v>
      </c>
      <c r="E10" s="18">
        <f t="shared" si="0"/>
        <v>1131</v>
      </c>
      <c r="F10" s="18">
        <f t="shared" si="3"/>
        <v>23751</v>
      </c>
      <c r="G10" s="31">
        <f t="shared" si="4"/>
        <v>15200.64</v>
      </c>
      <c r="H10" s="20">
        <f t="shared" si="2"/>
        <v>3.0401279999999997</v>
      </c>
      <c r="I10" s="20">
        <v>3.0401279999999997</v>
      </c>
    </row>
    <row r="11" spans="1:9" x14ac:dyDescent="0.25">
      <c r="C11" s="21">
        <v>44958</v>
      </c>
      <c r="D11" s="1">
        <v>90480</v>
      </c>
      <c r="E11" s="1">
        <f t="shared" si="0"/>
        <v>4524</v>
      </c>
      <c r="F11" s="1">
        <f t="shared" si="3"/>
        <v>95004</v>
      </c>
      <c r="G11" s="26">
        <f t="shared" si="4"/>
        <v>60802.559999999998</v>
      </c>
      <c r="H11" s="17">
        <f t="shared" si="2"/>
        <v>12.160511999999999</v>
      </c>
      <c r="I11" s="17">
        <v>12.160511999999999</v>
      </c>
    </row>
    <row r="12" spans="1:9" x14ac:dyDescent="0.25">
      <c r="F12"/>
      <c r="G12"/>
      <c r="H12"/>
      <c r="I12"/>
    </row>
    <row r="13" spans="1:9" x14ac:dyDescent="0.25">
      <c r="F13"/>
      <c r="G13"/>
      <c r="H13"/>
      <c r="I13"/>
    </row>
  </sheetData>
  <pageMargins left="0.7" right="0.7" top="0.75" bottom="0.75" header="0.3" footer="0.3"/>
  <drawing r:id="rId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993EA5-1D02-48B4-B5D5-9FFACB909000}">
  <sheetPr>
    <tabColor rgb="FFFFFF00"/>
  </sheetPr>
  <dimension ref="A1:I13"/>
  <sheetViews>
    <sheetView workbookViewId="0">
      <selection activeCell="C11" sqref="C11"/>
    </sheetView>
  </sheetViews>
  <sheetFormatPr defaultRowHeight="15" x14ac:dyDescent="0.25"/>
  <cols>
    <col min="1" max="2" width="18.5703125" style="1" customWidth="1"/>
    <col min="3" max="3" width="18.5703125" style="2" customWidth="1"/>
    <col min="4" max="6" width="18.5703125" style="1" customWidth="1"/>
    <col min="7" max="7" width="18.5703125" style="3" customWidth="1"/>
    <col min="8" max="9" width="18.5703125" style="5" customWidth="1"/>
  </cols>
  <sheetData>
    <row r="1" spans="1:9" ht="15.75" thickBot="1" x14ac:dyDescent="0.3">
      <c r="G1" s="14">
        <v>727240</v>
      </c>
      <c r="H1" s="30">
        <f>A3</f>
        <v>90899</v>
      </c>
      <c r="I1" s="30"/>
    </row>
    <row r="2" spans="1:9" ht="15.75" thickBot="1" x14ac:dyDescent="0.3">
      <c r="A2" s="10" t="s">
        <v>3</v>
      </c>
      <c r="B2" s="10" t="s">
        <v>0</v>
      </c>
      <c r="C2" s="13" t="s">
        <v>4</v>
      </c>
      <c r="D2" s="10" t="s">
        <v>7</v>
      </c>
      <c r="E2" s="10" t="s">
        <v>1</v>
      </c>
      <c r="F2" s="6" t="s">
        <v>5</v>
      </c>
      <c r="G2" s="12" t="s">
        <v>2</v>
      </c>
      <c r="H2" s="8" t="s">
        <v>6</v>
      </c>
      <c r="I2" s="8"/>
    </row>
    <row r="3" spans="1:9" ht="15.75" thickBot="1" x14ac:dyDescent="0.3">
      <c r="A3" s="9">
        <v>90899</v>
      </c>
      <c r="B3" s="6">
        <v>1.2487999999999999</v>
      </c>
      <c r="C3" s="45">
        <v>44896</v>
      </c>
      <c r="D3" s="46">
        <v>5880</v>
      </c>
      <c r="E3" s="46">
        <f>(D3*0.05)</f>
        <v>294</v>
      </c>
      <c r="F3" s="46">
        <f>SUM(D3:E3)</f>
        <v>6174</v>
      </c>
      <c r="G3" s="47">
        <f>(F3*$B$3)</f>
        <v>7710.0911999999998</v>
      </c>
      <c r="H3" s="48">
        <f>(G3/5000)</f>
        <v>1.54201824</v>
      </c>
      <c r="I3" s="48">
        <v>1.54201824</v>
      </c>
    </row>
    <row r="4" spans="1:9" ht="15.75" thickBot="1" x14ac:dyDescent="0.3">
      <c r="C4" s="25">
        <v>44903</v>
      </c>
      <c r="D4" s="18">
        <v>5880</v>
      </c>
      <c r="E4" s="18">
        <f t="shared" ref="E4" si="0">(D4*0.05)</f>
        <v>294</v>
      </c>
      <c r="F4" s="18">
        <f t="shared" ref="F4" si="1">SUM(D4:E4)</f>
        <v>6174</v>
      </c>
      <c r="G4" s="31">
        <f>(F4*$B$3)</f>
        <v>7710.0911999999998</v>
      </c>
      <c r="H4" s="20">
        <f t="shared" ref="H4" si="2">(G4/5000)</f>
        <v>1.54201824</v>
      </c>
      <c r="I4" s="20">
        <v>1.54201824</v>
      </c>
    </row>
    <row r="5" spans="1:9" x14ac:dyDescent="0.25">
      <c r="F5"/>
      <c r="G5"/>
      <c r="H5"/>
      <c r="I5"/>
    </row>
    <row r="6" spans="1:9" x14ac:dyDescent="0.25">
      <c r="F6"/>
      <c r="G6"/>
      <c r="H6"/>
      <c r="I6"/>
    </row>
    <row r="7" spans="1:9" x14ac:dyDescent="0.25">
      <c r="F7"/>
      <c r="G7"/>
      <c r="H7"/>
      <c r="I7"/>
    </row>
    <row r="8" spans="1:9" x14ac:dyDescent="0.25">
      <c r="F8"/>
      <c r="G8"/>
      <c r="H8"/>
      <c r="I8"/>
    </row>
    <row r="9" spans="1:9" x14ac:dyDescent="0.25">
      <c r="F9"/>
      <c r="G9"/>
      <c r="H9"/>
      <c r="I9"/>
    </row>
    <row r="10" spans="1:9" x14ac:dyDescent="0.25">
      <c r="F10"/>
      <c r="G10"/>
      <c r="H10"/>
      <c r="I10"/>
    </row>
    <row r="11" spans="1:9" x14ac:dyDescent="0.25">
      <c r="F11"/>
      <c r="G11"/>
      <c r="H11"/>
      <c r="I11"/>
    </row>
    <row r="12" spans="1:9" x14ac:dyDescent="0.25">
      <c r="F12"/>
      <c r="G12"/>
      <c r="H12"/>
      <c r="I12"/>
    </row>
    <row r="13" spans="1:9" x14ac:dyDescent="0.25">
      <c r="F13"/>
      <c r="G13"/>
      <c r="H13"/>
      <c r="I13"/>
    </row>
  </sheetData>
  <pageMargins left="0.7" right="0.7" top="0.75" bottom="0.75" header="0.3" footer="0.3"/>
  <drawing r:id="rId1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4381E0-B934-45EE-83F7-68642E13B50A}">
  <sheetPr>
    <tabColor theme="9" tint="-0.499984740745262"/>
  </sheetPr>
  <dimension ref="A1:I37"/>
  <sheetViews>
    <sheetView workbookViewId="0">
      <selection activeCell="I38" sqref="I38"/>
    </sheetView>
  </sheetViews>
  <sheetFormatPr defaultRowHeight="15" x14ac:dyDescent="0.25"/>
  <cols>
    <col min="1" max="2" width="18.5703125" style="1" customWidth="1"/>
    <col min="3" max="3" width="18.5703125" style="2" customWidth="1"/>
    <col min="4" max="6" width="18.5703125" style="1" customWidth="1"/>
    <col min="7" max="7" width="18.5703125" style="3" customWidth="1"/>
    <col min="8" max="9" width="18.5703125" style="5" customWidth="1"/>
  </cols>
  <sheetData>
    <row r="1" spans="1:9" ht="15.75" thickBot="1" x14ac:dyDescent="0.3">
      <c r="G1" s="14">
        <v>727260</v>
      </c>
      <c r="H1" s="30">
        <f>A3</f>
        <v>90885</v>
      </c>
      <c r="I1" s="30"/>
    </row>
    <row r="2" spans="1:9" ht="15.75" thickBot="1" x14ac:dyDescent="0.3">
      <c r="A2" s="10" t="s">
        <v>3</v>
      </c>
      <c r="B2" s="10" t="s">
        <v>0</v>
      </c>
      <c r="C2" s="13" t="s">
        <v>4</v>
      </c>
      <c r="D2" s="10" t="s">
        <v>7</v>
      </c>
      <c r="E2" s="10" t="s">
        <v>1</v>
      </c>
      <c r="F2" s="6" t="s">
        <v>5</v>
      </c>
      <c r="G2" s="12" t="s">
        <v>2</v>
      </c>
      <c r="H2" s="8" t="s">
        <v>6</v>
      </c>
      <c r="I2" s="8"/>
    </row>
    <row r="3" spans="1:9" ht="15.75" thickBot="1" x14ac:dyDescent="0.3">
      <c r="A3" s="9">
        <v>90885</v>
      </c>
      <c r="B3" s="6">
        <v>2.7172000000000001</v>
      </c>
      <c r="C3" s="45">
        <v>44897</v>
      </c>
      <c r="D3" s="46">
        <v>2016</v>
      </c>
      <c r="E3" s="46">
        <f>(D3*0.05)</f>
        <v>100.80000000000001</v>
      </c>
      <c r="F3" s="46">
        <f>SUM(D3:E3)</f>
        <v>2116.8000000000002</v>
      </c>
      <c r="G3" s="47">
        <f>(F3*$B$3)</f>
        <v>5751.7689600000003</v>
      </c>
      <c r="H3" s="48">
        <f>(G3/5000)</f>
        <v>1.150353792</v>
      </c>
      <c r="I3" s="48">
        <v>1.150353792</v>
      </c>
    </row>
    <row r="4" spans="1:9" x14ac:dyDescent="0.25">
      <c r="C4" s="37">
        <v>44904</v>
      </c>
      <c r="D4" s="38">
        <v>2016</v>
      </c>
      <c r="E4" s="38">
        <f t="shared" ref="E4:E37" si="0">(D4*0.05)</f>
        <v>100.80000000000001</v>
      </c>
      <c r="F4" s="38">
        <f t="shared" ref="F4:F5" si="1">SUM(D4:E4)</f>
        <v>2116.8000000000002</v>
      </c>
      <c r="G4" s="39">
        <f>(F4*$B$3)</f>
        <v>5751.7689600000003</v>
      </c>
      <c r="H4" s="40">
        <f t="shared" ref="H4:H37" si="2">(G4/5000)</f>
        <v>1.150353792</v>
      </c>
      <c r="I4" s="40">
        <v>1.150353792</v>
      </c>
    </row>
    <row r="5" spans="1:9" x14ac:dyDescent="0.25">
      <c r="C5" s="37">
        <v>44911</v>
      </c>
      <c r="D5" s="38">
        <v>2016</v>
      </c>
      <c r="E5" s="38">
        <f t="shared" si="0"/>
        <v>100.80000000000001</v>
      </c>
      <c r="F5" s="38">
        <f t="shared" si="1"/>
        <v>2116.8000000000002</v>
      </c>
      <c r="G5" s="39">
        <f>(F5*$B$3)</f>
        <v>5751.7689600000003</v>
      </c>
      <c r="H5" s="40">
        <f t="shared" si="2"/>
        <v>1.150353792</v>
      </c>
      <c r="I5" s="40">
        <v>1.150353792</v>
      </c>
    </row>
    <row r="6" spans="1:9" x14ac:dyDescent="0.25">
      <c r="C6" s="24">
        <v>44914</v>
      </c>
      <c r="D6" s="16">
        <v>194</v>
      </c>
      <c r="E6" s="16">
        <f t="shared" si="0"/>
        <v>9.7000000000000011</v>
      </c>
      <c r="F6" s="16">
        <f t="shared" ref="F6:F37" si="3">SUM(D6:E6)</f>
        <v>203.7</v>
      </c>
      <c r="G6" s="26">
        <f t="shared" ref="G6:G37" si="4">(F6*$B$3)</f>
        <v>553.49364000000003</v>
      </c>
      <c r="H6" s="17">
        <f t="shared" si="2"/>
        <v>0.11069872800000001</v>
      </c>
      <c r="I6" s="90">
        <f>SUM(H6:H10)</f>
        <v>0.55349364000000001</v>
      </c>
    </row>
    <row r="7" spans="1:9" x14ac:dyDescent="0.25">
      <c r="C7" s="24">
        <v>44915</v>
      </c>
      <c r="D7" s="16">
        <v>194</v>
      </c>
      <c r="E7" s="16">
        <f t="shared" si="0"/>
        <v>9.7000000000000011</v>
      </c>
      <c r="F7" s="16">
        <f t="shared" si="3"/>
        <v>203.7</v>
      </c>
      <c r="G7" s="26">
        <f t="shared" si="4"/>
        <v>553.49364000000003</v>
      </c>
      <c r="H7" s="17">
        <f t="shared" si="2"/>
        <v>0.11069872800000001</v>
      </c>
      <c r="I7" s="93"/>
    </row>
    <row r="8" spans="1:9" x14ac:dyDescent="0.25">
      <c r="C8" s="24">
        <v>44916</v>
      </c>
      <c r="D8" s="16">
        <v>194</v>
      </c>
      <c r="E8" s="16">
        <f t="shared" si="0"/>
        <v>9.7000000000000011</v>
      </c>
      <c r="F8" s="16">
        <f t="shared" si="3"/>
        <v>203.7</v>
      </c>
      <c r="G8" s="26">
        <f t="shared" si="4"/>
        <v>553.49364000000003</v>
      </c>
      <c r="H8" s="17">
        <f t="shared" si="2"/>
        <v>0.11069872800000001</v>
      </c>
      <c r="I8" s="93"/>
    </row>
    <row r="9" spans="1:9" x14ac:dyDescent="0.25">
      <c r="C9" s="24">
        <v>44917</v>
      </c>
      <c r="D9" s="16">
        <v>194</v>
      </c>
      <c r="E9" s="16">
        <f t="shared" si="0"/>
        <v>9.7000000000000011</v>
      </c>
      <c r="F9" s="16">
        <f t="shared" si="3"/>
        <v>203.7</v>
      </c>
      <c r="G9" s="26">
        <f t="shared" si="4"/>
        <v>553.49364000000003</v>
      </c>
      <c r="H9" s="17">
        <f t="shared" si="2"/>
        <v>0.11069872800000001</v>
      </c>
      <c r="I9" s="93"/>
    </row>
    <row r="10" spans="1:9" x14ac:dyDescent="0.25">
      <c r="C10" s="37">
        <v>44918</v>
      </c>
      <c r="D10" s="38">
        <v>194</v>
      </c>
      <c r="E10" s="38">
        <f t="shared" si="0"/>
        <v>9.7000000000000011</v>
      </c>
      <c r="F10" s="38">
        <f t="shared" si="3"/>
        <v>203.7</v>
      </c>
      <c r="G10" s="39">
        <f t="shared" si="4"/>
        <v>553.49364000000003</v>
      </c>
      <c r="H10" s="40">
        <f t="shared" si="2"/>
        <v>0.11069872800000001</v>
      </c>
      <c r="I10" s="91"/>
    </row>
    <row r="11" spans="1:9" x14ac:dyDescent="0.25">
      <c r="C11" s="24">
        <v>44921</v>
      </c>
      <c r="D11" s="16">
        <v>194</v>
      </c>
      <c r="E11" s="16">
        <f t="shared" si="0"/>
        <v>9.7000000000000011</v>
      </c>
      <c r="F11" s="16">
        <f t="shared" si="3"/>
        <v>203.7</v>
      </c>
      <c r="G11" s="26">
        <f t="shared" si="4"/>
        <v>553.49364000000003</v>
      </c>
      <c r="H11" s="17">
        <f t="shared" si="2"/>
        <v>0.11069872800000001</v>
      </c>
      <c r="I11" s="90">
        <f t="shared" ref="I11" si="5">SUM(H11:H15)</f>
        <v>0.55349364000000001</v>
      </c>
    </row>
    <row r="12" spans="1:9" x14ac:dyDescent="0.25">
      <c r="C12" s="24">
        <v>44922</v>
      </c>
      <c r="D12" s="16">
        <v>194</v>
      </c>
      <c r="E12" s="16">
        <f t="shared" si="0"/>
        <v>9.7000000000000011</v>
      </c>
      <c r="F12" s="16">
        <f t="shared" si="3"/>
        <v>203.7</v>
      </c>
      <c r="G12" s="26">
        <f t="shared" si="4"/>
        <v>553.49364000000003</v>
      </c>
      <c r="H12" s="17">
        <f t="shared" si="2"/>
        <v>0.11069872800000001</v>
      </c>
      <c r="I12" s="93"/>
    </row>
    <row r="13" spans="1:9" x14ac:dyDescent="0.25">
      <c r="C13" s="24">
        <v>44923</v>
      </c>
      <c r="D13" s="16">
        <v>194</v>
      </c>
      <c r="E13" s="16">
        <f t="shared" si="0"/>
        <v>9.7000000000000011</v>
      </c>
      <c r="F13" s="16">
        <f t="shared" si="3"/>
        <v>203.7</v>
      </c>
      <c r="G13" s="26">
        <f t="shared" si="4"/>
        <v>553.49364000000003</v>
      </c>
      <c r="H13" s="17">
        <f t="shared" si="2"/>
        <v>0.11069872800000001</v>
      </c>
      <c r="I13" s="93"/>
    </row>
    <row r="14" spans="1:9" x14ac:dyDescent="0.25">
      <c r="C14" s="24">
        <v>44924</v>
      </c>
      <c r="D14" s="16">
        <v>194</v>
      </c>
      <c r="E14" s="16">
        <f t="shared" si="0"/>
        <v>9.7000000000000011</v>
      </c>
      <c r="F14" s="16">
        <f t="shared" si="3"/>
        <v>203.7</v>
      </c>
      <c r="G14" s="26">
        <f t="shared" si="4"/>
        <v>553.49364000000003</v>
      </c>
      <c r="H14" s="17">
        <f t="shared" si="2"/>
        <v>0.11069872800000001</v>
      </c>
      <c r="I14" s="93"/>
    </row>
    <row r="15" spans="1:9" ht="15.75" thickBot="1" x14ac:dyDescent="0.3">
      <c r="C15" s="25">
        <v>44925</v>
      </c>
      <c r="D15" s="18">
        <v>194</v>
      </c>
      <c r="E15" s="18">
        <f t="shared" si="0"/>
        <v>9.7000000000000011</v>
      </c>
      <c r="F15" s="18">
        <f t="shared" si="3"/>
        <v>203.7</v>
      </c>
      <c r="G15" s="31">
        <f t="shared" si="4"/>
        <v>553.49364000000003</v>
      </c>
      <c r="H15" s="20">
        <f t="shared" si="2"/>
        <v>0.11069872800000001</v>
      </c>
      <c r="I15" s="94"/>
    </row>
    <row r="16" spans="1:9" x14ac:dyDescent="0.25">
      <c r="C16" s="21">
        <v>44928</v>
      </c>
      <c r="D16" s="11">
        <v>441</v>
      </c>
      <c r="E16" s="11">
        <f t="shared" si="0"/>
        <v>22.05</v>
      </c>
      <c r="F16" s="11">
        <f t="shared" si="3"/>
        <v>463.05</v>
      </c>
      <c r="G16" s="27">
        <f t="shared" si="4"/>
        <v>1258.19946</v>
      </c>
      <c r="H16" s="23">
        <f t="shared" si="2"/>
        <v>0.25163989200000003</v>
      </c>
      <c r="I16" s="92">
        <f t="shared" ref="I16" si="6">SUM(H16:H20)</f>
        <v>1.226245188</v>
      </c>
    </row>
    <row r="17" spans="3:9" x14ac:dyDescent="0.25">
      <c r="C17" s="24">
        <v>44929</v>
      </c>
      <c r="D17" s="16">
        <v>427</v>
      </c>
      <c r="E17" s="16">
        <f t="shared" si="0"/>
        <v>21.35</v>
      </c>
      <c r="F17" s="16">
        <f t="shared" si="3"/>
        <v>448.35</v>
      </c>
      <c r="G17" s="26">
        <f t="shared" si="4"/>
        <v>1218.2566200000001</v>
      </c>
      <c r="H17" s="17">
        <f t="shared" si="2"/>
        <v>0.24365132400000003</v>
      </c>
      <c r="I17" s="93"/>
    </row>
    <row r="18" spans="3:9" x14ac:dyDescent="0.25">
      <c r="C18" s="24">
        <v>44930</v>
      </c>
      <c r="D18" s="16">
        <v>427</v>
      </c>
      <c r="E18" s="16">
        <f t="shared" si="0"/>
        <v>21.35</v>
      </c>
      <c r="F18" s="16">
        <f t="shared" si="3"/>
        <v>448.35</v>
      </c>
      <c r="G18" s="26">
        <f t="shared" si="4"/>
        <v>1218.2566200000001</v>
      </c>
      <c r="H18" s="17">
        <f t="shared" si="2"/>
        <v>0.24365132400000003</v>
      </c>
      <c r="I18" s="93"/>
    </row>
    <row r="19" spans="3:9" x14ac:dyDescent="0.25">
      <c r="C19" s="24">
        <v>44931</v>
      </c>
      <c r="D19" s="16">
        <v>427</v>
      </c>
      <c r="E19" s="16">
        <f t="shared" si="0"/>
        <v>21.35</v>
      </c>
      <c r="F19" s="16">
        <f t="shared" si="3"/>
        <v>448.35</v>
      </c>
      <c r="G19" s="26">
        <f t="shared" si="4"/>
        <v>1218.2566200000001</v>
      </c>
      <c r="H19" s="17">
        <f t="shared" si="2"/>
        <v>0.24365132400000003</v>
      </c>
      <c r="I19" s="93"/>
    </row>
    <row r="20" spans="3:9" x14ac:dyDescent="0.25">
      <c r="C20" s="37">
        <v>44932</v>
      </c>
      <c r="D20" s="38">
        <v>427</v>
      </c>
      <c r="E20" s="38">
        <f t="shared" si="0"/>
        <v>21.35</v>
      </c>
      <c r="F20" s="38">
        <f t="shared" si="3"/>
        <v>448.35</v>
      </c>
      <c r="G20" s="39">
        <f t="shared" si="4"/>
        <v>1218.2566200000001</v>
      </c>
      <c r="H20" s="40">
        <f t="shared" si="2"/>
        <v>0.24365132400000003</v>
      </c>
      <c r="I20" s="91"/>
    </row>
    <row r="21" spans="3:9" x14ac:dyDescent="0.25">
      <c r="C21" s="24">
        <v>44935</v>
      </c>
      <c r="D21" s="16">
        <v>427</v>
      </c>
      <c r="E21" s="16">
        <f t="shared" si="0"/>
        <v>21.35</v>
      </c>
      <c r="F21" s="16">
        <f t="shared" si="3"/>
        <v>448.35</v>
      </c>
      <c r="G21" s="26">
        <f t="shared" si="4"/>
        <v>1218.2566200000001</v>
      </c>
      <c r="H21" s="17">
        <f t="shared" si="2"/>
        <v>0.24365132400000003</v>
      </c>
      <c r="I21" s="90">
        <f t="shared" ref="I21" si="7">SUM(H21:H25)</f>
        <v>1.2182566200000002</v>
      </c>
    </row>
    <row r="22" spans="3:9" x14ac:dyDescent="0.25">
      <c r="C22" s="24">
        <v>44936</v>
      </c>
      <c r="D22" s="16">
        <v>427</v>
      </c>
      <c r="E22" s="16">
        <f t="shared" si="0"/>
        <v>21.35</v>
      </c>
      <c r="F22" s="16">
        <f t="shared" si="3"/>
        <v>448.35</v>
      </c>
      <c r="G22" s="26">
        <f t="shared" si="4"/>
        <v>1218.2566200000001</v>
      </c>
      <c r="H22" s="17">
        <f t="shared" si="2"/>
        <v>0.24365132400000003</v>
      </c>
      <c r="I22" s="93"/>
    </row>
    <row r="23" spans="3:9" x14ac:dyDescent="0.25">
      <c r="C23" s="24">
        <v>44937</v>
      </c>
      <c r="D23" s="16">
        <v>427</v>
      </c>
      <c r="E23" s="16">
        <f t="shared" si="0"/>
        <v>21.35</v>
      </c>
      <c r="F23" s="16">
        <f t="shared" si="3"/>
        <v>448.35</v>
      </c>
      <c r="G23" s="26">
        <f t="shared" si="4"/>
        <v>1218.2566200000001</v>
      </c>
      <c r="H23" s="17">
        <f t="shared" si="2"/>
        <v>0.24365132400000003</v>
      </c>
      <c r="I23" s="93"/>
    </row>
    <row r="24" spans="3:9" x14ac:dyDescent="0.25">
      <c r="C24" s="24">
        <v>44938</v>
      </c>
      <c r="D24" s="16">
        <v>427</v>
      </c>
      <c r="E24" s="16">
        <f t="shared" si="0"/>
        <v>21.35</v>
      </c>
      <c r="F24" s="16">
        <f t="shared" si="3"/>
        <v>448.35</v>
      </c>
      <c r="G24" s="26">
        <f t="shared" si="4"/>
        <v>1218.2566200000001</v>
      </c>
      <c r="H24" s="17">
        <f t="shared" si="2"/>
        <v>0.24365132400000003</v>
      </c>
      <c r="I24" s="93"/>
    </row>
    <row r="25" spans="3:9" x14ac:dyDescent="0.25">
      <c r="C25" s="37">
        <v>44939</v>
      </c>
      <c r="D25" s="38">
        <v>427</v>
      </c>
      <c r="E25" s="38">
        <f t="shared" si="0"/>
        <v>21.35</v>
      </c>
      <c r="F25" s="38">
        <f t="shared" si="3"/>
        <v>448.35</v>
      </c>
      <c r="G25" s="39">
        <f t="shared" si="4"/>
        <v>1218.2566200000001</v>
      </c>
      <c r="H25" s="40">
        <f t="shared" si="2"/>
        <v>0.24365132400000003</v>
      </c>
      <c r="I25" s="91"/>
    </row>
    <row r="26" spans="3:9" x14ac:dyDescent="0.25">
      <c r="C26" s="24">
        <v>44942</v>
      </c>
      <c r="D26" s="16">
        <v>427</v>
      </c>
      <c r="E26" s="16">
        <f t="shared" si="0"/>
        <v>21.35</v>
      </c>
      <c r="F26" s="16">
        <f t="shared" si="3"/>
        <v>448.35</v>
      </c>
      <c r="G26" s="26">
        <f t="shared" si="4"/>
        <v>1218.2566200000001</v>
      </c>
      <c r="H26" s="17">
        <f t="shared" si="2"/>
        <v>0.24365132400000003</v>
      </c>
      <c r="I26" s="90">
        <f t="shared" ref="I26" si="8">SUM(H26:H30)</f>
        <v>1.2182566200000002</v>
      </c>
    </row>
    <row r="27" spans="3:9" x14ac:dyDescent="0.25">
      <c r="C27" s="24">
        <v>44943</v>
      </c>
      <c r="D27" s="16">
        <v>427</v>
      </c>
      <c r="E27" s="16">
        <f t="shared" si="0"/>
        <v>21.35</v>
      </c>
      <c r="F27" s="16">
        <f t="shared" si="3"/>
        <v>448.35</v>
      </c>
      <c r="G27" s="26">
        <f t="shared" si="4"/>
        <v>1218.2566200000001</v>
      </c>
      <c r="H27" s="17">
        <f t="shared" si="2"/>
        <v>0.24365132400000003</v>
      </c>
      <c r="I27" s="93"/>
    </row>
    <row r="28" spans="3:9" x14ac:dyDescent="0.25">
      <c r="C28" s="24">
        <v>44944</v>
      </c>
      <c r="D28" s="16">
        <v>427</v>
      </c>
      <c r="E28" s="16">
        <f t="shared" si="0"/>
        <v>21.35</v>
      </c>
      <c r="F28" s="16">
        <f t="shared" si="3"/>
        <v>448.35</v>
      </c>
      <c r="G28" s="26">
        <f t="shared" si="4"/>
        <v>1218.2566200000001</v>
      </c>
      <c r="H28" s="17">
        <f t="shared" si="2"/>
        <v>0.24365132400000003</v>
      </c>
      <c r="I28" s="93"/>
    </row>
    <row r="29" spans="3:9" x14ac:dyDescent="0.25">
      <c r="C29" s="24">
        <v>44945</v>
      </c>
      <c r="D29" s="16">
        <v>427</v>
      </c>
      <c r="E29" s="16">
        <f t="shared" si="0"/>
        <v>21.35</v>
      </c>
      <c r="F29" s="16">
        <f t="shared" si="3"/>
        <v>448.35</v>
      </c>
      <c r="G29" s="26">
        <f t="shared" si="4"/>
        <v>1218.2566200000001</v>
      </c>
      <c r="H29" s="17">
        <f t="shared" si="2"/>
        <v>0.24365132400000003</v>
      </c>
      <c r="I29" s="93"/>
    </row>
    <row r="30" spans="3:9" x14ac:dyDescent="0.25">
      <c r="C30" s="37">
        <v>44946</v>
      </c>
      <c r="D30" s="38">
        <v>427</v>
      </c>
      <c r="E30" s="38">
        <f t="shared" si="0"/>
        <v>21.35</v>
      </c>
      <c r="F30" s="38">
        <f t="shared" si="3"/>
        <v>448.35</v>
      </c>
      <c r="G30" s="39">
        <f t="shared" si="4"/>
        <v>1218.2566200000001</v>
      </c>
      <c r="H30" s="40">
        <f t="shared" si="2"/>
        <v>0.24365132400000003</v>
      </c>
      <c r="I30" s="91"/>
    </row>
    <row r="31" spans="3:9" x14ac:dyDescent="0.25">
      <c r="C31" s="24">
        <v>44949</v>
      </c>
      <c r="D31" s="16">
        <v>427</v>
      </c>
      <c r="E31" s="16">
        <f t="shared" si="0"/>
        <v>21.35</v>
      </c>
      <c r="F31" s="16">
        <f t="shared" si="3"/>
        <v>448.35</v>
      </c>
      <c r="G31" s="26">
        <f t="shared" si="4"/>
        <v>1218.2566200000001</v>
      </c>
      <c r="H31" s="17">
        <f t="shared" si="2"/>
        <v>0.24365132400000003</v>
      </c>
      <c r="I31" s="90">
        <f t="shared" ref="I31" si="9">SUM(H31:H35)</f>
        <v>1.2182566200000002</v>
      </c>
    </row>
    <row r="32" spans="3:9" x14ac:dyDescent="0.25">
      <c r="C32" s="24">
        <v>44950</v>
      </c>
      <c r="D32" s="16">
        <v>427</v>
      </c>
      <c r="E32" s="16">
        <f t="shared" si="0"/>
        <v>21.35</v>
      </c>
      <c r="F32" s="16">
        <f t="shared" si="3"/>
        <v>448.35</v>
      </c>
      <c r="G32" s="26">
        <f t="shared" si="4"/>
        <v>1218.2566200000001</v>
      </c>
      <c r="H32" s="17">
        <f t="shared" si="2"/>
        <v>0.24365132400000003</v>
      </c>
      <c r="I32" s="93"/>
    </row>
    <row r="33" spans="3:9" x14ac:dyDescent="0.25">
      <c r="C33" s="24">
        <v>44951</v>
      </c>
      <c r="D33" s="16">
        <v>427</v>
      </c>
      <c r="E33" s="16">
        <f t="shared" si="0"/>
        <v>21.35</v>
      </c>
      <c r="F33" s="16">
        <f t="shared" si="3"/>
        <v>448.35</v>
      </c>
      <c r="G33" s="26">
        <f t="shared" si="4"/>
        <v>1218.2566200000001</v>
      </c>
      <c r="H33" s="17">
        <f t="shared" si="2"/>
        <v>0.24365132400000003</v>
      </c>
      <c r="I33" s="93"/>
    </row>
    <row r="34" spans="3:9" x14ac:dyDescent="0.25">
      <c r="C34" s="24">
        <v>44952</v>
      </c>
      <c r="D34" s="16">
        <v>427</v>
      </c>
      <c r="E34" s="16">
        <f t="shared" si="0"/>
        <v>21.35</v>
      </c>
      <c r="F34" s="16">
        <f t="shared" si="3"/>
        <v>448.35</v>
      </c>
      <c r="G34" s="26">
        <f t="shared" si="4"/>
        <v>1218.2566200000001</v>
      </c>
      <c r="H34" s="17">
        <f t="shared" si="2"/>
        <v>0.24365132400000003</v>
      </c>
      <c r="I34" s="93"/>
    </row>
    <row r="35" spans="3:9" x14ac:dyDescent="0.25">
      <c r="C35" s="37">
        <v>44953</v>
      </c>
      <c r="D35" s="38">
        <v>427</v>
      </c>
      <c r="E35" s="38">
        <f t="shared" si="0"/>
        <v>21.35</v>
      </c>
      <c r="F35" s="38">
        <f t="shared" si="3"/>
        <v>448.35</v>
      </c>
      <c r="G35" s="39">
        <f t="shared" si="4"/>
        <v>1218.2566200000001</v>
      </c>
      <c r="H35" s="40">
        <f t="shared" si="2"/>
        <v>0.24365132400000003</v>
      </c>
      <c r="I35" s="91"/>
    </row>
    <row r="36" spans="3:9" x14ac:dyDescent="0.25">
      <c r="C36" s="24">
        <v>44956</v>
      </c>
      <c r="D36" s="16">
        <v>427</v>
      </c>
      <c r="E36" s="16">
        <f t="shared" si="0"/>
        <v>21.35</v>
      </c>
      <c r="F36" s="16">
        <f t="shared" si="3"/>
        <v>448.35</v>
      </c>
      <c r="G36" s="26">
        <f t="shared" si="4"/>
        <v>1218.2566200000001</v>
      </c>
      <c r="H36" s="17">
        <f t="shared" si="2"/>
        <v>0.24365132400000003</v>
      </c>
      <c r="I36" s="90">
        <f>SUM(H36:H37)</f>
        <v>0.48730264800000006</v>
      </c>
    </row>
    <row r="37" spans="3:9" ht="15.75" thickBot="1" x14ac:dyDescent="0.3">
      <c r="C37" s="25">
        <v>44957</v>
      </c>
      <c r="D37" s="18">
        <v>427</v>
      </c>
      <c r="E37" s="18">
        <f t="shared" si="0"/>
        <v>21.35</v>
      </c>
      <c r="F37" s="18">
        <f t="shared" si="3"/>
        <v>448.35</v>
      </c>
      <c r="G37" s="31">
        <f t="shared" si="4"/>
        <v>1218.2566200000001</v>
      </c>
      <c r="H37" s="20">
        <f t="shared" si="2"/>
        <v>0.24365132400000003</v>
      </c>
      <c r="I37" s="94"/>
    </row>
  </sheetData>
  <mergeCells count="7">
    <mergeCell ref="I6:I10"/>
    <mergeCell ref="I36:I37"/>
    <mergeCell ref="I31:I35"/>
    <mergeCell ref="I26:I30"/>
    <mergeCell ref="I21:I25"/>
    <mergeCell ref="I16:I20"/>
    <mergeCell ref="I11:I15"/>
  </mergeCells>
  <pageMargins left="0.7" right="0.7" top="0.75" bottom="0.75" header="0.3" footer="0.3"/>
  <drawing r:id="rId1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6C116F-51FF-461D-B4AD-94940178811E}">
  <sheetPr>
    <tabColor rgb="FFFFFF00"/>
  </sheetPr>
  <dimension ref="A1:I13"/>
  <sheetViews>
    <sheetView workbookViewId="0">
      <selection activeCell="I4" sqref="I4"/>
    </sheetView>
  </sheetViews>
  <sheetFormatPr defaultRowHeight="15" x14ac:dyDescent="0.25"/>
  <cols>
    <col min="1" max="2" width="18.5703125" style="1" customWidth="1"/>
    <col min="3" max="3" width="18.5703125" style="2" customWidth="1"/>
    <col min="4" max="6" width="18.5703125" style="1" customWidth="1"/>
    <col min="7" max="7" width="18.5703125" style="3" customWidth="1"/>
    <col min="8" max="9" width="18.5703125" style="5" customWidth="1"/>
  </cols>
  <sheetData>
    <row r="1" spans="1:9" ht="15.75" thickBot="1" x14ac:dyDescent="0.3">
      <c r="G1" s="14">
        <v>727270</v>
      </c>
      <c r="H1" s="30">
        <f>A3</f>
        <v>90899</v>
      </c>
      <c r="I1" s="30"/>
    </row>
    <row r="2" spans="1:9" ht="15.75" thickBot="1" x14ac:dyDescent="0.3">
      <c r="A2" s="10" t="s">
        <v>3</v>
      </c>
      <c r="B2" s="10" t="s">
        <v>0</v>
      </c>
      <c r="C2" s="13" t="s">
        <v>4</v>
      </c>
      <c r="D2" s="10" t="s">
        <v>7</v>
      </c>
      <c r="E2" s="10" t="s">
        <v>1</v>
      </c>
      <c r="F2" s="6" t="s">
        <v>5</v>
      </c>
      <c r="G2" s="12" t="s">
        <v>2</v>
      </c>
      <c r="H2" s="8" t="s">
        <v>6</v>
      </c>
      <c r="I2" s="8"/>
    </row>
    <row r="3" spans="1:9" ht="15.75" thickBot="1" x14ac:dyDescent="0.3">
      <c r="A3" s="9">
        <v>90899</v>
      </c>
      <c r="B3" s="6">
        <v>3.0066000000000002</v>
      </c>
      <c r="C3" s="45">
        <v>44896</v>
      </c>
      <c r="D3" s="46">
        <v>5880</v>
      </c>
      <c r="E3" s="46">
        <f>(D3*0.05)</f>
        <v>294</v>
      </c>
      <c r="F3" s="46">
        <f>SUM(D3:E3)</f>
        <v>6174</v>
      </c>
      <c r="G3" s="47">
        <f>(F3*$B$3)</f>
        <v>18562.7484</v>
      </c>
      <c r="H3" s="48">
        <f>(G3/5000)</f>
        <v>3.71254968</v>
      </c>
      <c r="I3" s="48">
        <f>H3</f>
        <v>3.71254968</v>
      </c>
    </row>
    <row r="4" spans="1:9" ht="15.75" thickBot="1" x14ac:dyDescent="0.3">
      <c r="C4" s="25">
        <v>44903</v>
      </c>
      <c r="D4" s="18">
        <v>5880</v>
      </c>
      <c r="E4" s="18">
        <f t="shared" ref="E4" si="0">(D4*0.05)</f>
        <v>294</v>
      </c>
      <c r="F4" s="18">
        <f t="shared" ref="F4" si="1">SUM(D4:E4)</f>
        <v>6174</v>
      </c>
      <c r="G4" s="31">
        <f>(F4*$B$3)</f>
        <v>18562.7484</v>
      </c>
      <c r="H4" s="20">
        <f t="shared" ref="H4" si="2">(G4/5000)</f>
        <v>3.71254968</v>
      </c>
      <c r="I4" s="20">
        <f>H4</f>
        <v>3.71254968</v>
      </c>
    </row>
    <row r="5" spans="1:9" x14ac:dyDescent="0.25">
      <c r="F5"/>
      <c r="G5"/>
      <c r="H5"/>
      <c r="I5"/>
    </row>
    <row r="6" spans="1:9" x14ac:dyDescent="0.25">
      <c r="F6"/>
      <c r="G6"/>
      <c r="H6"/>
      <c r="I6"/>
    </row>
    <row r="7" spans="1:9" x14ac:dyDescent="0.25">
      <c r="F7"/>
      <c r="G7"/>
      <c r="H7"/>
      <c r="I7"/>
    </row>
    <row r="8" spans="1:9" x14ac:dyDescent="0.25">
      <c r="F8"/>
      <c r="G8"/>
      <c r="H8"/>
      <c r="I8"/>
    </row>
    <row r="9" spans="1:9" x14ac:dyDescent="0.25">
      <c r="F9"/>
      <c r="G9"/>
      <c r="H9"/>
      <c r="I9"/>
    </row>
    <row r="10" spans="1:9" x14ac:dyDescent="0.25">
      <c r="F10"/>
      <c r="G10"/>
      <c r="H10"/>
      <c r="I10"/>
    </row>
    <row r="11" spans="1:9" x14ac:dyDescent="0.25">
      <c r="F11"/>
      <c r="G11"/>
      <c r="H11"/>
      <c r="I11"/>
    </row>
    <row r="12" spans="1:9" x14ac:dyDescent="0.25">
      <c r="F12"/>
      <c r="G12"/>
      <c r="H12"/>
      <c r="I12"/>
    </row>
    <row r="13" spans="1:9" x14ac:dyDescent="0.25">
      <c r="F13"/>
      <c r="G13"/>
      <c r="H13"/>
      <c r="I13"/>
    </row>
  </sheetData>
  <pageMargins left="0.7" right="0.7" top="0.75" bottom="0.75" header="0.3" footer="0.3"/>
  <drawing r:id="rId1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86DD17-1E1C-4BF3-8E05-8CA9B1385B8E}">
  <sheetPr>
    <tabColor rgb="FFFFFF00"/>
  </sheetPr>
  <dimension ref="A1:I13"/>
  <sheetViews>
    <sheetView workbookViewId="0">
      <selection activeCell="I4" sqref="I4:I8"/>
    </sheetView>
  </sheetViews>
  <sheetFormatPr defaultRowHeight="15" x14ac:dyDescent="0.25"/>
  <cols>
    <col min="1" max="2" width="18.5703125" style="1" customWidth="1"/>
    <col min="3" max="3" width="18.5703125" style="2" customWidth="1"/>
    <col min="4" max="6" width="18.5703125" style="1" customWidth="1"/>
    <col min="7" max="7" width="18.5703125" style="3" customWidth="1"/>
    <col min="8" max="9" width="18.5703125" style="5" customWidth="1"/>
  </cols>
  <sheetData>
    <row r="1" spans="1:9" ht="15.75" thickBot="1" x14ac:dyDescent="0.3">
      <c r="G1" s="14">
        <v>727300</v>
      </c>
      <c r="H1" s="30">
        <f>A3</f>
        <v>0</v>
      </c>
      <c r="I1" s="30"/>
    </row>
    <row r="2" spans="1:9" ht="15.75" thickBot="1" x14ac:dyDescent="0.3">
      <c r="A2" s="10" t="s">
        <v>3</v>
      </c>
      <c r="B2" s="10" t="s">
        <v>0</v>
      </c>
      <c r="C2" s="13" t="s">
        <v>4</v>
      </c>
      <c r="D2" s="10" t="s">
        <v>7</v>
      </c>
      <c r="E2" s="10" t="s">
        <v>1</v>
      </c>
      <c r="F2" s="6" t="s">
        <v>5</v>
      </c>
      <c r="G2" s="12" t="s">
        <v>2</v>
      </c>
      <c r="H2" s="8" t="s">
        <v>6</v>
      </c>
      <c r="I2" s="8"/>
    </row>
    <row r="3" spans="1:9" ht="15.75" thickBot="1" x14ac:dyDescent="0.3">
      <c r="A3" s="9"/>
      <c r="B3" s="6"/>
      <c r="C3" s="45">
        <v>44903</v>
      </c>
      <c r="D3" s="46">
        <v>3920</v>
      </c>
      <c r="E3" s="46">
        <f>(D3*0.05)</f>
        <v>196</v>
      </c>
      <c r="F3" s="46">
        <f>SUM(D3:E3)</f>
        <v>4116</v>
      </c>
      <c r="G3" s="47">
        <f>(F3*$B$3)</f>
        <v>0</v>
      </c>
      <c r="H3" s="48">
        <f>(G3/5000)</f>
        <v>0</v>
      </c>
      <c r="I3" s="48">
        <f>H3</f>
        <v>0</v>
      </c>
    </row>
    <row r="4" spans="1:9" ht="15.75" thickBot="1" x14ac:dyDescent="0.3">
      <c r="C4" s="25">
        <v>44910</v>
      </c>
      <c r="D4" s="18">
        <v>7056</v>
      </c>
      <c r="E4" s="18">
        <f t="shared" ref="E4:E8" si="0">(D4*0.05)</f>
        <v>352.8</v>
      </c>
      <c r="F4" s="18">
        <f t="shared" ref="F4:F5" si="1">SUM(D4:E4)</f>
        <v>7408.8</v>
      </c>
      <c r="G4" s="31">
        <f>(F4*$B$3)</f>
        <v>0</v>
      </c>
      <c r="H4" s="20">
        <f t="shared" ref="H4:H8" si="2">(G4/5000)</f>
        <v>0</v>
      </c>
      <c r="I4" s="20">
        <f t="shared" ref="I4:I8" si="3">H4</f>
        <v>0</v>
      </c>
    </row>
    <row r="5" spans="1:9" x14ac:dyDescent="0.25">
      <c r="C5" s="45">
        <v>44931</v>
      </c>
      <c r="D5" s="46">
        <v>5488</v>
      </c>
      <c r="E5" s="46">
        <f t="shared" si="0"/>
        <v>274.40000000000003</v>
      </c>
      <c r="F5" s="46">
        <f t="shared" si="1"/>
        <v>5762.4</v>
      </c>
      <c r="G5" s="47">
        <f>(F5*$B$3)</f>
        <v>0</v>
      </c>
      <c r="H5" s="48">
        <f t="shared" si="2"/>
        <v>0</v>
      </c>
      <c r="I5" s="48">
        <f t="shared" si="3"/>
        <v>0</v>
      </c>
    </row>
    <row r="6" spans="1:9" x14ac:dyDescent="0.25">
      <c r="C6" s="37">
        <v>44938</v>
      </c>
      <c r="D6" s="38">
        <v>5488</v>
      </c>
      <c r="E6" s="38">
        <f t="shared" si="0"/>
        <v>274.40000000000003</v>
      </c>
      <c r="F6" s="38">
        <f t="shared" ref="F6:F8" si="4">SUM(D6:E6)</f>
        <v>5762.4</v>
      </c>
      <c r="G6" s="39">
        <f t="shared" ref="G6:G8" si="5">(F6*$B$3)</f>
        <v>0</v>
      </c>
      <c r="H6" s="40">
        <f t="shared" si="2"/>
        <v>0</v>
      </c>
      <c r="I6" s="40">
        <f t="shared" si="3"/>
        <v>0</v>
      </c>
    </row>
    <row r="7" spans="1:9" x14ac:dyDescent="0.25">
      <c r="C7" s="37">
        <v>44945</v>
      </c>
      <c r="D7" s="38">
        <v>6664</v>
      </c>
      <c r="E7" s="38">
        <f t="shared" si="0"/>
        <v>333.20000000000005</v>
      </c>
      <c r="F7" s="38">
        <f t="shared" si="4"/>
        <v>6997.2</v>
      </c>
      <c r="G7" s="39">
        <f t="shared" si="5"/>
        <v>0</v>
      </c>
      <c r="H7" s="40">
        <f t="shared" si="2"/>
        <v>0</v>
      </c>
      <c r="I7" s="40">
        <f t="shared" si="3"/>
        <v>0</v>
      </c>
    </row>
    <row r="8" spans="1:9" ht="15.75" thickBot="1" x14ac:dyDescent="0.3">
      <c r="C8" s="25">
        <v>44952</v>
      </c>
      <c r="D8" s="18">
        <v>6664</v>
      </c>
      <c r="E8" s="18">
        <f t="shared" si="0"/>
        <v>333.20000000000005</v>
      </c>
      <c r="F8" s="18">
        <f t="shared" si="4"/>
        <v>6997.2</v>
      </c>
      <c r="G8" s="31">
        <f t="shared" si="5"/>
        <v>0</v>
      </c>
      <c r="H8" s="20">
        <f t="shared" si="2"/>
        <v>0</v>
      </c>
      <c r="I8" s="20">
        <f t="shared" si="3"/>
        <v>0</v>
      </c>
    </row>
    <row r="9" spans="1:9" x14ac:dyDescent="0.25">
      <c r="F9"/>
      <c r="G9"/>
      <c r="H9"/>
      <c r="I9"/>
    </row>
    <row r="10" spans="1:9" x14ac:dyDescent="0.25">
      <c r="F10"/>
      <c r="G10"/>
      <c r="H10"/>
      <c r="I10"/>
    </row>
    <row r="11" spans="1:9" x14ac:dyDescent="0.25">
      <c r="F11"/>
      <c r="G11"/>
      <c r="H11"/>
      <c r="I11"/>
    </row>
    <row r="12" spans="1:9" x14ac:dyDescent="0.25">
      <c r="F12"/>
      <c r="G12"/>
      <c r="H12"/>
      <c r="I12"/>
    </row>
    <row r="13" spans="1:9" x14ac:dyDescent="0.25">
      <c r="F13"/>
      <c r="G13"/>
      <c r="H13"/>
      <c r="I13"/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4874DF-B7C6-42FC-ADC3-E765E38E1AEE}">
  <sheetPr>
    <tabColor rgb="FFFFFF00"/>
  </sheetPr>
  <dimension ref="A1:I13"/>
  <sheetViews>
    <sheetView workbookViewId="0">
      <selection activeCell="J8" sqref="J8"/>
    </sheetView>
  </sheetViews>
  <sheetFormatPr defaultRowHeight="15" x14ac:dyDescent="0.25"/>
  <cols>
    <col min="1" max="2" width="18.5703125" style="1" customWidth="1"/>
    <col min="3" max="3" width="18.5703125" style="2" customWidth="1"/>
    <col min="4" max="6" width="18.5703125" style="1" customWidth="1"/>
    <col min="7" max="7" width="18.5703125" style="3" customWidth="1"/>
    <col min="8" max="9" width="18.5703125" style="5" customWidth="1"/>
  </cols>
  <sheetData>
    <row r="1" spans="1:9" ht="15.75" thickBot="1" x14ac:dyDescent="0.3">
      <c r="G1" s="14">
        <v>727310</v>
      </c>
      <c r="H1" s="30">
        <f>A3</f>
        <v>90899</v>
      </c>
      <c r="I1" s="30"/>
    </row>
    <row r="2" spans="1:9" ht="15.75" thickBot="1" x14ac:dyDescent="0.3">
      <c r="A2" s="10" t="s">
        <v>3</v>
      </c>
      <c r="B2" s="10" t="s">
        <v>0</v>
      </c>
      <c r="C2" s="13" t="s">
        <v>4</v>
      </c>
      <c r="D2" s="10" t="s">
        <v>7</v>
      </c>
      <c r="E2" s="10" t="s">
        <v>1</v>
      </c>
      <c r="F2" s="6" t="s">
        <v>5</v>
      </c>
      <c r="G2" s="12" t="s">
        <v>2</v>
      </c>
      <c r="H2" s="8" t="s">
        <v>6</v>
      </c>
      <c r="I2" s="8"/>
    </row>
    <row r="3" spans="1:9" ht="15.75" thickBot="1" x14ac:dyDescent="0.3">
      <c r="A3" s="9">
        <v>90899</v>
      </c>
      <c r="B3" s="6"/>
      <c r="C3" s="45">
        <v>44903</v>
      </c>
      <c r="D3" s="46">
        <v>3920</v>
      </c>
      <c r="E3" s="46">
        <f>(D3*0.05)</f>
        <v>196</v>
      </c>
      <c r="F3" s="46">
        <f>SUM(D3:E3)</f>
        <v>4116</v>
      </c>
      <c r="G3" s="47">
        <f>(F3*$B$3)</f>
        <v>0</v>
      </c>
      <c r="H3" s="48">
        <f>(G3/5000)</f>
        <v>0</v>
      </c>
      <c r="I3" s="48">
        <f>(H3/5000)</f>
        <v>0</v>
      </c>
    </row>
    <row r="4" spans="1:9" ht="15.75" thickBot="1" x14ac:dyDescent="0.3">
      <c r="C4" s="25">
        <v>44910</v>
      </c>
      <c r="D4" s="18">
        <v>7056</v>
      </c>
      <c r="E4" s="18">
        <f t="shared" ref="E4:E8" si="0">(D4*0.05)</f>
        <v>352.8</v>
      </c>
      <c r="F4" s="18">
        <f t="shared" ref="F4:F5" si="1">SUM(D4:E4)</f>
        <v>7408.8</v>
      </c>
      <c r="G4" s="31">
        <f>(F4*$B$3)</f>
        <v>0</v>
      </c>
      <c r="H4" s="20">
        <f t="shared" ref="H4:I8" si="2">(G4/5000)</f>
        <v>0</v>
      </c>
      <c r="I4" s="20">
        <f t="shared" si="2"/>
        <v>0</v>
      </c>
    </row>
    <row r="5" spans="1:9" x14ac:dyDescent="0.25">
      <c r="C5" s="45">
        <v>44931</v>
      </c>
      <c r="D5" s="46">
        <v>5488</v>
      </c>
      <c r="E5" s="46">
        <f t="shared" si="0"/>
        <v>274.40000000000003</v>
      </c>
      <c r="F5" s="46">
        <f t="shared" si="1"/>
        <v>5762.4</v>
      </c>
      <c r="G5" s="47">
        <f>(F5*$B$3)</f>
        <v>0</v>
      </c>
      <c r="H5" s="48">
        <f t="shared" si="2"/>
        <v>0</v>
      </c>
      <c r="I5" s="48">
        <f t="shared" si="2"/>
        <v>0</v>
      </c>
    </row>
    <row r="6" spans="1:9" x14ac:dyDescent="0.25">
      <c r="C6" s="37">
        <v>44938</v>
      </c>
      <c r="D6" s="38">
        <v>5488</v>
      </c>
      <c r="E6" s="38">
        <f t="shared" si="0"/>
        <v>274.40000000000003</v>
      </c>
      <c r="F6" s="38">
        <f t="shared" ref="F6:F8" si="3">SUM(D6:E6)</f>
        <v>5762.4</v>
      </c>
      <c r="G6" s="39">
        <f t="shared" ref="G6:G8" si="4">(F6*$B$3)</f>
        <v>0</v>
      </c>
      <c r="H6" s="40">
        <f t="shared" si="2"/>
        <v>0</v>
      </c>
      <c r="I6" s="40">
        <f t="shared" si="2"/>
        <v>0</v>
      </c>
    </row>
    <row r="7" spans="1:9" x14ac:dyDescent="0.25">
      <c r="C7" s="37">
        <v>44945</v>
      </c>
      <c r="D7" s="38">
        <v>6664</v>
      </c>
      <c r="E7" s="38">
        <f t="shared" si="0"/>
        <v>333.20000000000005</v>
      </c>
      <c r="F7" s="38">
        <f t="shared" si="3"/>
        <v>6997.2</v>
      </c>
      <c r="G7" s="39">
        <f t="shared" si="4"/>
        <v>0</v>
      </c>
      <c r="H7" s="40">
        <f t="shared" si="2"/>
        <v>0</v>
      </c>
      <c r="I7" s="40">
        <f t="shared" si="2"/>
        <v>0</v>
      </c>
    </row>
    <row r="8" spans="1:9" ht="15.75" thickBot="1" x14ac:dyDescent="0.3">
      <c r="C8" s="25">
        <v>44952</v>
      </c>
      <c r="D8" s="18">
        <v>6664</v>
      </c>
      <c r="E8" s="18">
        <f t="shared" si="0"/>
        <v>333.20000000000005</v>
      </c>
      <c r="F8" s="18">
        <f t="shared" si="3"/>
        <v>6997.2</v>
      </c>
      <c r="G8" s="31">
        <f t="shared" si="4"/>
        <v>0</v>
      </c>
      <c r="H8" s="20">
        <f t="shared" si="2"/>
        <v>0</v>
      </c>
      <c r="I8" s="20">
        <f t="shared" si="2"/>
        <v>0</v>
      </c>
    </row>
    <row r="9" spans="1:9" x14ac:dyDescent="0.25">
      <c r="F9"/>
      <c r="G9"/>
      <c r="H9"/>
      <c r="I9"/>
    </row>
    <row r="10" spans="1:9" x14ac:dyDescent="0.25">
      <c r="F10"/>
      <c r="G10"/>
      <c r="H10"/>
      <c r="I10"/>
    </row>
    <row r="11" spans="1:9" x14ac:dyDescent="0.25">
      <c r="F11"/>
      <c r="G11"/>
      <c r="H11"/>
      <c r="I11"/>
    </row>
    <row r="12" spans="1:9" x14ac:dyDescent="0.25">
      <c r="F12"/>
      <c r="G12"/>
      <c r="H12"/>
      <c r="I12"/>
    </row>
    <row r="13" spans="1:9" x14ac:dyDescent="0.25">
      <c r="F13"/>
      <c r="G13"/>
      <c r="H13"/>
      <c r="I13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42</vt:i4>
      </vt:variant>
    </vt:vector>
  </HeadingPairs>
  <TitlesOfParts>
    <vt:vector size="42" baseType="lpstr">
      <vt:lpstr>Sheet41</vt:lpstr>
      <vt:lpstr>All</vt:lpstr>
      <vt:lpstr>518010F</vt:lpstr>
      <vt:lpstr>5108014(01)</vt:lpstr>
      <vt:lpstr>518090F</vt:lpstr>
      <vt:lpstr>518014(09)</vt:lpstr>
      <vt:lpstr>518160F</vt:lpstr>
      <vt:lpstr>518380</vt:lpstr>
      <vt:lpstr>718470</vt:lpstr>
      <vt:lpstr>718480</vt:lpstr>
      <vt:lpstr>723550A</vt:lpstr>
      <vt:lpstr>723570</vt:lpstr>
      <vt:lpstr>723880</vt:lpstr>
      <vt:lpstr>723940</vt:lpstr>
      <vt:lpstr>723940A</vt:lpstr>
      <vt:lpstr>725440</vt:lpstr>
      <vt:lpstr>725480</vt:lpstr>
      <vt:lpstr>725740A (725451A)</vt:lpstr>
      <vt:lpstr>725740A(725452A)</vt:lpstr>
      <vt:lpstr>725750A</vt:lpstr>
      <vt:lpstr>726060 (725191)</vt:lpstr>
      <vt:lpstr>726060(725192)</vt:lpstr>
      <vt:lpstr>726140A</vt:lpstr>
      <vt:lpstr>726460</vt:lpstr>
      <vt:lpstr>726590</vt:lpstr>
      <vt:lpstr>726600</vt:lpstr>
      <vt:lpstr>726780F</vt:lpstr>
      <vt:lpstr>726850</vt:lpstr>
      <vt:lpstr>726900F</vt:lpstr>
      <vt:lpstr>726990</vt:lpstr>
      <vt:lpstr>727060</vt:lpstr>
      <vt:lpstr>727070</vt:lpstr>
      <vt:lpstr>727110F</vt:lpstr>
      <vt:lpstr>727110G</vt:lpstr>
      <vt:lpstr>727120G</vt:lpstr>
      <vt:lpstr>727170</vt:lpstr>
      <vt:lpstr>727190</vt:lpstr>
      <vt:lpstr>727240</vt:lpstr>
      <vt:lpstr>727260</vt:lpstr>
      <vt:lpstr>727270</vt:lpstr>
      <vt:lpstr>727300</vt:lpstr>
      <vt:lpstr>727310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Quillen Christina</dc:creator>
  <cp:lastModifiedBy>Christina Quillen</cp:lastModifiedBy>
  <dcterms:created xsi:type="dcterms:W3CDTF">2022-11-29T15:37:20Z</dcterms:created>
  <dcterms:modified xsi:type="dcterms:W3CDTF">2022-12-01T19:47:52Z</dcterms:modified>
</cp:coreProperties>
</file>