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egianferrara\Documents\Academic\CMU_PhD\Research\Papers\Paper2_2022\KiltHub_v2\Code\Analyses_Part_I\Excluded_Subjects\"/>
    </mc:Choice>
  </mc:AlternateContent>
  <xr:revisionPtr revIDLastSave="0" documentId="13_ncr:1_{62C27D71-FADC-4B4D-A0B6-809E6E64D751}" xr6:coauthVersionLast="47" xr6:coauthVersionMax="47" xr10:uidLastSave="{00000000-0000-0000-0000-000000000000}"/>
  <bookViews>
    <workbookView xWindow="-120" yWindow="-120" windowWidth="29040" windowHeight="15840" activeTab="5" xr2:uid="{00CA4246-1E1F-40FE-9EBC-5209F8113FA7}"/>
  </bookViews>
  <sheets>
    <sheet name="Summary" sheetId="1" r:id="rId1"/>
    <sheet name="Demographics" sheetId="2" r:id="rId2"/>
    <sheet name="Points" sheetId="3" r:id="rId3"/>
    <sheet name="Feedback" sheetId="5" r:id="rId4"/>
    <sheet name="Graphs_AllSubjects" sheetId="4" r:id="rId5"/>
    <sheet name="Keypresses_Comparison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6" l="1"/>
  <c r="Q8" i="6"/>
  <c r="R8" i="6"/>
  <c r="O8" i="6"/>
  <c r="P7" i="6"/>
  <c r="Q7" i="6"/>
  <c r="R7" i="6"/>
  <c r="O7" i="6"/>
  <c r="Q4" i="6"/>
  <c r="P4" i="6"/>
  <c r="R4" i="6"/>
  <c r="O4" i="6"/>
  <c r="R3" i="6"/>
  <c r="Q3" i="6"/>
  <c r="P3" i="6"/>
  <c r="O3" i="6"/>
  <c r="Q6" i="4"/>
  <c r="S61" i="4"/>
  <c r="W9" i="4" l="1"/>
  <c r="S9" i="4" s="1"/>
  <c r="S8" i="4"/>
  <c r="S6" i="4"/>
  <c r="W6" i="4"/>
  <c r="S7" i="4" s="1"/>
  <c r="W4" i="4"/>
  <c r="S5" i="4" s="1"/>
  <c r="S4" i="4"/>
  <c r="R6" i="4"/>
  <c r="S3" i="4"/>
  <c r="S2" i="4"/>
  <c r="V9" i="4"/>
  <c r="U9" i="4"/>
  <c r="R9" i="4"/>
  <c r="Q9" i="4"/>
  <c r="R8" i="4"/>
  <c r="Q8" i="4"/>
  <c r="R7" i="4"/>
  <c r="Q7" i="4"/>
  <c r="R5" i="4"/>
  <c r="Q5" i="4"/>
  <c r="V4" i="4"/>
  <c r="U4" i="4"/>
  <c r="R4" i="4"/>
  <c r="Q4" i="4"/>
  <c r="R3" i="4"/>
  <c r="R2" i="4"/>
  <c r="Q2" i="4"/>
</calcChain>
</file>

<file path=xl/sharedStrings.xml><?xml version="1.0" encoding="utf-8"?>
<sst xmlns="http://schemas.openxmlformats.org/spreadsheetml/2006/main" count="1830" uniqueCount="343">
  <si>
    <t>Participant</t>
  </si>
  <si>
    <t>Browser</t>
  </si>
  <si>
    <t>Platform</t>
  </si>
  <si>
    <t>Condition</t>
  </si>
  <si>
    <t>Completed</t>
  </si>
  <si>
    <t>Resumes</t>
  </si>
  <si>
    <t>Abandons</t>
  </si>
  <si>
    <t>Duration (min)</t>
  </si>
  <si>
    <t>Surveys (min)</t>
  </si>
  <si>
    <t>Game Playing (min)</t>
  </si>
  <si>
    <t>Resting between games (min)</t>
  </si>
  <si>
    <t>Instructions etc. (min)</t>
  </si>
  <si>
    <t>Games Completed</t>
  </si>
  <si>
    <t>Bonus</t>
  </si>
  <si>
    <t>Notes</t>
  </si>
  <si>
    <t>A11FRUGBC2C0VT</t>
  </si>
  <si>
    <t>Chrome 102.0.0</t>
  </si>
  <si>
    <t>Windows 10</t>
  </si>
  <si>
    <t>fast-fast-fast</t>
  </si>
  <si>
    <t>Scored below threshold</t>
  </si>
  <si>
    <t>A1AQJ9W3U9PK7I</t>
  </si>
  <si>
    <t>Chrome 102.0.5005</t>
  </si>
  <si>
    <t>Windows 8.1</t>
  </si>
  <si>
    <t>A1B936OJOU8573</t>
  </si>
  <si>
    <t>Chrome 101.0.4951</t>
  </si>
  <si>
    <t>Windows 7</t>
  </si>
  <si>
    <t>A1BL99ZVNZGA2G</t>
  </si>
  <si>
    <t>A1CI99XLM06I1I</t>
  </si>
  <si>
    <t>A1E9D1OT9VJYDZ</t>
  </si>
  <si>
    <t>A1K113CD8JEHC7</t>
  </si>
  <si>
    <t>A1MSG3V72SBKVU</t>
  </si>
  <si>
    <t>A1RKNDO2JE532F</t>
  </si>
  <si>
    <t>A1RUKAQH2YAA60</t>
  </si>
  <si>
    <t>A1SJROP154XJCN</t>
  </si>
  <si>
    <t>A1UM0BE0RD8NAO</t>
  </si>
  <si>
    <t>Windows 8</t>
  </si>
  <si>
    <t>A22A0Y1H9IJQKI</t>
  </si>
  <si>
    <t>A23MLPQL9FA74O</t>
  </si>
  <si>
    <t>A267B1OB4VKKAW</t>
  </si>
  <si>
    <t>A27161SRMQ0I13</t>
  </si>
  <si>
    <t>A282K2NYSUW4UP</t>
  </si>
  <si>
    <t>A2B5YS0J4C0OBJ</t>
  </si>
  <si>
    <t>A2HW1TJJP1J6RT</t>
  </si>
  <si>
    <t>A2LNC57LLU9HJ2</t>
  </si>
  <si>
    <t>A2S4CVETZQ2H4F</t>
  </si>
  <si>
    <t>A2URK0A8PWVIRD</t>
  </si>
  <si>
    <t>A2XDWB9NVYI3LQ</t>
  </si>
  <si>
    <t>A347RDI3HZOUCY</t>
  </si>
  <si>
    <t>A36J0P94BTS6C1</t>
  </si>
  <si>
    <t>A399XSB2DP0CY6</t>
  </si>
  <si>
    <t>A3BXTV2SXXU1MJ</t>
  </si>
  <si>
    <t>A3C3O5G008FUTH</t>
  </si>
  <si>
    <t>A3JK263LCXWP6R</t>
  </si>
  <si>
    <t>A3M8POKV9BBRDR</t>
  </si>
  <si>
    <t>A3N34TT9VBG9E1</t>
  </si>
  <si>
    <t>Firefox 100.0</t>
  </si>
  <si>
    <t>A3UXQ4VQZ312FI</t>
  </si>
  <si>
    <t>A3VW5PI9ZX9DOD</t>
  </si>
  <si>
    <t>A4423YB0SNYI5</t>
  </si>
  <si>
    <t>A4LTI1X16OFE8</t>
  </si>
  <si>
    <t>A7MHCKF3TT0O3</t>
  </si>
  <si>
    <t>A97JSQCEPTLJ0</t>
  </si>
  <si>
    <t>AFO7Q4FD7E8FN</t>
  </si>
  <si>
    <t>AJABAPM32ETMN</t>
  </si>
  <si>
    <t>APQPSP0HBJZ0H</t>
  </si>
  <si>
    <t>ARR9GKAG3JFE5</t>
  </si>
  <si>
    <t>Chrome 103.0.5060</t>
  </si>
  <si>
    <t>ASTNA82SIVYUQ</t>
  </si>
  <si>
    <t>AF5TV79945182</t>
  </si>
  <si>
    <t>Chrome 79.0.3945</t>
  </si>
  <si>
    <t xml:space="preserve"> poor performance</t>
  </si>
  <si>
    <t>A2BVVFXMQU8AC7</t>
  </si>
  <si>
    <t xml:space="preserve"> poor performer</t>
  </si>
  <si>
    <t>A37FDUT6IFDE4O</t>
  </si>
  <si>
    <t>Age</t>
  </si>
  <si>
    <t>Gender</t>
  </si>
  <si>
    <t>Ethnicity</t>
  </si>
  <si>
    <t>DominantHand</t>
  </si>
  <si>
    <t>PlayedVideoGames</t>
  </si>
  <si>
    <t>CurrentlyPlay</t>
  </si>
  <si>
    <t>ControllerHand</t>
  </si>
  <si>
    <t>howLong</t>
  </si>
  <si>
    <t>hoursPerWeek</t>
  </si>
  <si>
    <t>flightsim</t>
  </si>
  <si>
    <t>2dAction</t>
  </si>
  <si>
    <t>3dPlatform</t>
  </si>
  <si>
    <t>3dShooter</t>
  </si>
  <si>
    <t>racing</t>
  </si>
  <si>
    <t>sports</t>
  </si>
  <si>
    <t>Relationship</t>
  </si>
  <si>
    <t>Heard</t>
  </si>
  <si>
    <t>male</t>
  </si>
  <si>
    <t>white</t>
  </si>
  <si>
    <t>right</t>
  </si>
  <si>
    <t>yes</t>
  </si>
  <si>
    <t>both</t>
  </si>
  <si>
    <t>mobile</t>
  </si>
  <si>
    <t>social,challenge,competitive</t>
  </si>
  <si>
    <t>no</t>
  </si>
  <si>
    <t>social,challenge,competitive,skilled</t>
  </si>
  <si>
    <t>female</t>
  </si>
  <si>
    <t>pc</t>
  </si>
  <si>
    <t>social</t>
  </si>
  <si>
    <t>GOOD</t>
  </si>
  <si>
    <t>black</t>
  </si>
  <si>
    <t>social,competitive,skilled</t>
  </si>
  <si>
    <t>social,challenge</t>
  </si>
  <si>
    <t>social,skilled</t>
  </si>
  <si>
    <t>console</t>
  </si>
  <si>
    <t>indian</t>
  </si>
  <si>
    <t>challenge</t>
  </si>
  <si>
    <t>challenge,competitive</t>
  </si>
  <si>
    <t>handheld</t>
  </si>
  <si>
    <t>challenge,competitive,skilled</t>
  </si>
  <si>
    <t>left</t>
  </si>
  <si>
    <t>social,competitive</t>
  </si>
  <si>
    <t>condition</t>
  </si>
  <si>
    <t>Game Type</t>
  </si>
  <si>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</si>
  <si>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</si>
  <si>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</si>
  <si>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</si>
  <si>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</si>
  <si>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</si>
  <si>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</si>
  <si>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</si>
  <si>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</si>
  <si>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Game 10</t>
  </si>
  <si>
    <t>Game 11</t>
  </si>
  <si>
    <t>Game 12</t>
  </si>
  <si>
    <t>Game 13</t>
  </si>
  <si>
    <t>Game 14</t>
  </si>
  <si>
    <t>Game 15</t>
  </si>
  <si>
    <t>auto-orbit</t>
  </si>
  <si>
    <t>Avg Points</t>
  </si>
  <si>
    <t>SD</t>
  </si>
  <si>
    <t>SE</t>
  </si>
  <si>
    <t>Strategy</t>
  </si>
  <si>
    <t>Play Music?</t>
  </si>
  <si>
    <t>Play Sports?</t>
  </si>
  <si>
    <t>fast</t>
  </si>
  <si>
    <t>slow</t>
  </si>
  <si>
    <t>A122LRCSBAD6DC</t>
  </si>
  <si>
    <t>music</t>
  </si>
  <si>
    <t>A13G6IRFQBEE8K</t>
  </si>
  <si>
    <t>A19X8IA9EKC3XH</t>
  </si>
  <si>
    <t>20</t>
  </si>
  <si>
    <t>Years_Games</t>
  </si>
  <si>
    <t>Streamed</t>
  </si>
  <si>
    <t>A1RH69F7I73LRW</t>
  </si>
  <si>
    <t>SE_Years</t>
  </si>
  <si>
    <t>A1SISJL5ST2PWH</t>
  </si>
  <si>
    <t>asian</t>
  </si>
  <si>
    <t>Hours_Week</t>
  </si>
  <si>
    <t>Video game years</t>
  </si>
  <si>
    <t>A1U2A42K8FV3RA</t>
  </si>
  <si>
    <t>SE_Week</t>
  </si>
  <si>
    <t>Hours per week</t>
  </si>
  <si>
    <t>AAE1COF4E8740</t>
  </si>
  <si>
    <t>Mean_Age</t>
  </si>
  <si>
    <t>ACGHHDT7RY1AH</t>
  </si>
  <si>
    <t>SE_Age</t>
  </si>
  <si>
    <t>AFM65NU0UXIGP</t>
  </si>
  <si>
    <t>Coupled</t>
  </si>
  <si>
    <t>A11LNK1U3DT08V</t>
  </si>
  <si>
    <t>35</t>
  </si>
  <si>
    <t>A13B8594JIUFDF</t>
  </si>
  <si>
    <t>14</t>
  </si>
  <si>
    <t>10</t>
  </si>
  <si>
    <t>5</t>
  </si>
  <si>
    <t>2</t>
  </si>
  <si>
    <t>4</t>
  </si>
  <si>
    <t>A13YOOKZFZJJ10</t>
  </si>
  <si>
    <t>1</t>
  </si>
  <si>
    <t>12</t>
  </si>
  <si>
    <t>A1DHJE69R494AH</t>
  </si>
  <si>
    <t>A1EP3XESXAG0EP</t>
  </si>
  <si>
    <t>Hispanic</t>
  </si>
  <si>
    <t>A1FG2G0J8M9Q0N</t>
  </si>
  <si>
    <t>A1RV2LERVS0A4H</t>
  </si>
  <si>
    <t>A1U6L1L2CUQNU5</t>
  </si>
  <si>
    <t>A25W2106F90G7L</t>
  </si>
  <si>
    <t>A2BFFKEYMCBFWW</t>
  </si>
  <si>
    <t>A2DMUU9GE8QA5Q</t>
  </si>
  <si>
    <t>A2FM6APZP3FN22</t>
  </si>
  <si>
    <t>A2PW5825FIRONK</t>
  </si>
  <si>
    <t>A2RY4MK1FONYH1</t>
  </si>
  <si>
    <t>A2W8TJXW68442D</t>
  </si>
  <si>
    <t>A376AZWIBALRC</t>
  </si>
  <si>
    <t>A38V6MB0UIXY0N</t>
  </si>
  <si>
    <t>A3D1QQ8BEO75C6</t>
  </si>
  <si>
    <t>A3H2KP0VBENV3N</t>
  </si>
  <si>
    <t>A3IGG3RX4HXUV9</t>
  </si>
  <si>
    <t>A3LA0JBSIW4MUI</t>
  </si>
  <si>
    <t>A3LNWWZ7HGAGGM</t>
  </si>
  <si>
    <t>A3Q4Y5ONYPSQGF</t>
  </si>
  <si>
    <t>A7OZPNXIVO1FX</t>
  </si>
  <si>
    <t>AJZYNIL3ITOK0</t>
  </si>
  <si>
    <t>AQXRHIMQ7UK7O</t>
  </si>
  <si>
    <t>ASZBND3G5UYJG</t>
  </si>
  <si>
    <t>AUPXYEKITX8UT</t>
  </si>
  <si>
    <t>AXMPSUNKUBEIL</t>
  </si>
  <si>
    <t>AY4PZPXHSRCP5</t>
  </si>
  <si>
    <t>AY5OS6NZWVX22</t>
  </si>
  <si>
    <t>AZ8NBOTCBCLKG</t>
  </si>
  <si>
    <t>MEAN</t>
  </si>
  <si>
    <t>Excluded</t>
  </si>
  <si>
    <t>Strategies</t>
  </si>
  <si>
    <t>Strategy Comments</t>
  </si>
  <si>
    <t>Different Game Types?</t>
  </si>
  <si>
    <t>How Many Game Types?</t>
  </si>
  <si>
    <t>When Did Games Change?</t>
  </si>
  <si>
    <t>What Changed?</t>
  </si>
  <si>
    <t>Adapted to Changes?</t>
  </si>
  <si>
    <t>Instrument</t>
  </si>
  <si>
    <t>Kind of Music</t>
  </si>
  <si>
    <t>Music How Long</t>
  </si>
  <si>
    <t>Music Hours Per Week</t>
  </si>
  <si>
    <t>Music Theory</t>
  </si>
  <si>
    <t>Kind of Sports</t>
  </si>
  <si>
    <t>Sports How Long</t>
  </si>
  <si>
    <t>Sports Hours Per Week</t>
  </si>
  <si>
    <t>Sports Level</t>
  </si>
  <si>
    <t>Played Before</t>
  </si>
  <si>
    <t>Similar Game</t>
  </si>
  <si>
    <t>Challenge</t>
  </si>
  <si>
    <t>Feedback</t>
  </si>
  <si>
    <t>no strategies</t>
  </si>
  <si>
    <t>none</t>
  </si>
  <si>
    <t>na</t>
  </si>
  <si>
    <t>I used both hands to control ship as much as I can</t>
  </si>
  <si>
    <t xml:space="preserve">very interesting </t>
  </si>
  <si>
    <t>football</t>
  </si>
  <si>
    <t>pro</t>
  </si>
  <si>
    <t>nothing</t>
  </si>
  <si>
    <t>nope</t>
  </si>
  <si>
    <t>I press the D and L buttons at the same time to aim correctly.</t>
  </si>
  <si>
    <t>Aiming to the center was very difficult.</t>
  </si>
  <si>
    <t>no strategy</t>
  </si>
  <si>
    <t>NA</t>
  </si>
  <si>
    <t>Nothing</t>
  </si>
  <si>
    <t>good</t>
  </si>
  <si>
    <t>Good</t>
  </si>
  <si>
    <t>None</t>
  </si>
  <si>
    <t>The middle point aim</t>
  </si>
  <si>
    <t>FOLLOW AS PER INSTRUCTIONS</t>
  </si>
  <si>
    <t>GOOD AND INTERESTING GAME</t>
  </si>
  <si>
    <t xml:space="preserve">INTERESTING </t>
  </si>
  <si>
    <t>piano</t>
  </si>
  <si>
    <t>piano player</t>
  </si>
  <si>
    <t>6</t>
  </si>
  <si>
    <t>baseball</t>
  </si>
  <si>
    <t>competitive</t>
  </si>
  <si>
    <t>ineresting</t>
  </si>
  <si>
    <t>cricket, video games</t>
  </si>
  <si>
    <t>button cotrol only</t>
  </si>
  <si>
    <t xml:space="preserve">game score </t>
  </si>
  <si>
    <t>Aim and attack strategies that are used in this game.</t>
  </si>
  <si>
    <t>good game</t>
  </si>
  <si>
    <t>Cricket</t>
  </si>
  <si>
    <t>A difficult game should be one which pushes a player into mastering their skills, rather than forcing them to repeat something over and over until they make a mistake</t>
  </si>
  <si>
    <t>Nice game</t>
  </si>
  <si>
    <t>Very nice experience</t>
  </si>
  <si>
    <t>nice</t>
  </si>
  <si>
    <t>cricket</t>
  </si>
  <si>
    <t>recreational</t>
  </si>
  <si>
    <t>no challeniging</t>
  </si>
  <si>
    <t>find the target too hard</t>
  </si>
  <si>
    <t xml:space="preserve">nothing i used </t>
  </si>
  <si>
    <t>hard to get bonus</t>
  </si>
  <si>
    <t xml:space="preserve">Shooting </t>
  </si>
  <si>
    <t xml:space="preserve"> Hard to get bonus</t>
  </si>
  <si>
    <t>Just target and pass mishele</t>
  </si>
  <si>
    <t xml:space="preserve">GOOD
</t>
  </si>
  <si>
    <t>SPEED</t>
  </si>
  <si>
    <t>speed</t>
  </si>
  <si>
    <t>gittar</t>
  </si>
  <si>
    <t>3</t>
  </si>
  <si>
    <t>dun shooting</t>
  </si>
  <si>
    <t>I play the game follow by the instruction and both hands helps to finish the game easy.</t>
  </si>
  <si>
    <t>By using the fingers free to play the game very comfortable.</t>
  </si>
  <si>
    <t>Basketball</t>
  </si>
  <si>
    <t>To turn the object to target palce.</t>
  </si>
  <si>
    <t>caze</t>
  </si>
  <si>
    <t>No</t>
  </si>
  <si>
    <t>to target</t>
  </si>
  <si>
    <t xml:space="preserve">no </t>
  </si>
  <si>
    <t xml:space="preserve"> getting points</t>
  </si>
  <si>
    <t>hard game</t>
  </si>
  <si>
    <t>there as no challenging</t>
  </si>
  <si>
    <t>No strategies used</t>
  </si>
  <si>
    <t>changing the direction of the ship</t>
  </si>
  <si>
    <t>Nostrategies used</t>
  </si>
  <si>
    <t>launch missel</t>
  </si>
  <si>
    <t>good one</t>
  </si>
  <si>
    <t>tennis</t>
  </si>
  <si>
    <t>goo</t>
  </si>
  <si>
    <t>I have used my left hand wisely.</t>
  </si>
  <si>
    <t>I really enjoyed the game.</t>
  </si>
  <si>
    <t>hand pains a bit more.</t>
  </si>
  <si>
    <t>I really enjoyed playing in the game.</t>
  </si>
  <si>
    <t>There is no any strategy except concentration. I watched that top and bottom is moving slowly and left and right moving fast.</t>
  </si>
  <si>
    <t>Shooting may in mouse control, it was easy.</t>
  </si>
  <si>
    <t>Sometime changing speed or completely going on opposite direction.</t>
  </si>
  <si>
    <t>different moving speed</t>
  </si>
  <si>
    <t>after playing 4 times</t>
  </si>
  <si>
    <t>controlling the direction</t>
  </si>
  <si>
    <t xml:space="preserve">It was very hard </t>
  </si>
  <si>
    <t>Hard one to get bonus</t>
  </si>
  <si>
    <t>Piano</t>
  </si>
  <si>
    <t>lt1year</t>
  </si>
  <si>
    <t>Shooting it on circle</t>
  </si>
  <si>
    <t xml:space="preserve">It should be easy one </t>
  </si>
  <si>
    <t>I followed all the instructions you instructed before the task.</t>
  </si>
  <si>
    <t>changing direction of the missile</t>
  </si>
  <si>
    <t>just follow the instructions</t>
  </si>
  <si>
    <t>shooting</t>
  </si>
  <si>
    <t>Nice task.</t>
  </si>
  <si>
    <t>I didn't used any methods to play. I played constantly.</t>
  </si>
  <si>
    <t>Nothing I didn't used any of them.</t>
  </si>
  <si>
    <t>The game like adventure and racing are more addictive me a lot.</t>
  </si>
  <si>
    <t>Nothing all of them right. Thanks for them.</t>
  </si>
  <si>
    <t>i tried to get a rhythm going with the keyboard but could never get one going.</t>
  </si>
  <si>
    <t>very hard to score an gain points</t>
  </si>
  <si>
    <t xml:space="preserve">double hitting the balloon </t>
  </si>
  <si>
    <t>really good</t>
  </si>
  <si>
    <t>good game study.</t>
  </si>
  <si>
    <t>NICE GAME</t>
  </si>
  <si>
    <t xml:space="preserve">That is why we hold war games, so we can learn from those mistakes and avoid them </t>
  </si>
  <si>
    <t>games goes as far back as the early</t>
  </si>
  <si>
    <t xml:space="preserve"> something I have blogged about a long time back.</t>
  </si>
  <si>
    <t>NO</t>
  </si>
  <si>
    <t>CIRCKET</t>
  </si>
  <si>
    <t>similar to baseball</t>
  </si>
  <si>
    <t xml:space="preserve">Playing experience questionnaire An independent-samples t-test showed that </t>
  </si>
  <si>
    <t>Performance</t>
  </si>
  <si>
    <t>SE_Points</t>
  </si>
  <si>
    <t>Subject</t>
  </si>
  <si>
    <t>Hits</t>
  </si>
  <si>
    <t>Shots</t>
  </si>
  <si>
    <t>Lefts</t>
  </si>
  <si>
    <t>Rights</t>
  </si>
  <si>
    <t>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</si>
</sst>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2" fontId="1" fillId="0" borderId="0" xfId="0" applyNumberFormat="1" applyFont="1"/>
    <xf numFmtId="2" fontId="2" fillId="0" borderId="0" xfId="0" applyNumberFormat="1" applyFont="1" applyAlignment="1">
      <alignment vertical="center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Strategy</a:t>
            </a:r>
            <a:r>
              <a:rPr lang="en-US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comparison - years video games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Graphs_AllSubjects!$Q$5:$S$5</c:f>
                <c:numCache>
                  <c:formatCode>General</c:formatCode>
                  <c:ptCount val="3"/>
                  <c:pt idx="0">
                    <c:v>2.1067205806509492</c:v>
                  </c:pt>
                  <c:pt idx="1">
                    <c:v>1.5647564352361369</c:v>
                  </c:pt>
                  <c:pt idx="2">
                    <c:v>0.97555653429457567</c:v>
                  </c:pt>
                </c:numCache>
              </c:numRef>
            </c:plus>
            <c:minus>
              <c:numRef>
                <c:f>Graphs_AllSubjects!$Q$5:$S$5</c:f>
                <c:numCache>
                  <c:formatCode>General</c:formatCode>
                  <c:ptCount val="3"/>
                  <c:pt idx="0">
                    <c:v>2.1067205806509492</c:v>
                  </c:pt>
                  <c:pt idx="1">
                    <c:v>1.5647564352361369</c:v>
                  </c:pt>
                  <c:pt idx="2">
                    <c:v>0.97555653429457567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Graphs_AllSubjects!$Q$1:$S$1</c:f>
              <c:strCache>
                <c:ptCount val="3"/>
                <c:pt idx="0">
                  <c:v>Streamed</c:v>
                </c:pt>
                <c:pt idx="1">
                  <c:v>Coupled</c:v>
                </c:pt>
                <c:pt idx="2">
                  <c:v>Excluded</c:v>
                </c:pt>
              </c:strCache>
            </c:strRef>
          </c:cat>
          <c:val>
            <c:numRef>
              <c:f>Graphs_AllSubjects!$Q$4:$S$4</c:f>
              <c:numCache>
                <c:formatCode>General</c:formatCode>
                <c:ptCount val="3"/>
                <c:pt idx="0">
                  <c:v>21.222222222222221</c:v>
                </c:pt>
                <c:pt idx="1">
                  <c:v>12.3125</c:v>
                </c:pt>
                <c:pt idx="2">
                  <c:v>10.409090909090908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3-44E3-93DF-307FF0E8D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573103"/>
        <c:axId val="1684573519"/>
      </c:barChart>
      <c:catAx>
        <c:axId val="168457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Strategy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73519"/>
        <c:crosses val="autoZero"/>
        <c:auto val="1"/>
        <c:lblAlgn val="ctr"/>
        <c:lblOffset val="100"/>
        <c:noMultiLvlLbl val="0"/>
      </c:catAx>
      <c:valAx>
        <c:axId val="16845735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Years of video games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457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Strategy</a:t>
            </a:r>
            <a:r>
              <a:rPr lang="en-US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comparison - Hours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60800354501142"/>
          <c:y val="0.16712962962962963"/>
          <c:w val="0.84292446398745613"/>
          <c:h val="0.61989209682123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Graphs_AllSubjects!$Q$1:$S$1</c:f>
              <c:strCache>
                <c:ptCount val="3"/>
                <c:pt idx="0">
                  <c:v>Streamed</c:v>
                </c:pt>
                <c:pt idx="1">
                  <c:v>Coupled</c:v>
                </c:pt>
                <c:pt idx="2">
                  <c:v>Excluded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Graphs_AllSubjects!$Q$7:$S$7</c:f>
                <c:numCache>
                  <c:formatCode>General</c:formatCode>
                  <c:ptCount val="3"/>
                  <c:pt idx="0">
                    <c:v>3.752776749732567</c:v>
                  </c:pt>
                  <c:pt idx="1">
                    <c:v>1.8851121806056375</c:v>
                  </c:pt>
                  <c:pt idx="2">
                    <c:v>1.4071629354419908</c:v>
                  </c:pt>
                </c:numCache>
              </c:numRef>
            </c:plus>
            <c:minus>
              <c:numRef>
                <c:f>Graphs_AllSubjects!$Q$7:$S$7</c:f>
                <c:numCache>
                  <c:formatCode>General</c:formatCode>
                  <c:ptCount val="3"/>
                  <c:pt idx="0">
                    <c:v>3.752776749732567</c:v>
                  </c:pt>
                  <c:pt idx="1">
                    <c:v>1.8851121806056375</c:v>
                  </c:pt>
                  <c:pt idx="2">
                    <c:v>1.4071629354419908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Graphs_AllSubjects!$Q$1:$S$1</c:f>
              <c:strCache>
                <c:ptCount val="3"/>
                <c:pt idx="0">
                  <c:v>Streamed</c:v>
                </c:pt>
                <c:pt idx="1">
                  <c:v>Coupled</c:v>
                </c:pt>
                <c:pt idx="2">
                  <c:v>Excluded</c:v>
                </c:pt>
              </c:strCache>
            </c:strRef>
          </c:cat>
          <c:val>
            <c:numRef>
              <c:f>Graphs_AllSubjects!$Q$6:$S$6</c:f>
              <c:numCache>
                <c:formatCode>General</c:formatCode>
                <c:ptCount val="3"/>
                <c:pt idx="0">
                  <c:v>14.333333333333334</c:v>
                </c:pt>
                <c:pt idx="1">
                  <c:v>11.65625</c:v>
                </c:pt>
                <c:pt idx="2">
                  <c:v>10.522727272727273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3-4DE8-9BE7-A3B0A377E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573103"/>
        <c:axId val="1684573519"/>
      </c:barChart>
      <c:catAx>
        <c:axId val="168457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Strategy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73519"/>
        <c:crosses val="autoZero"/>
        <c:auto val="1"/>
        <c:lblAlgn val="ctr"/>
        <c:lblOffset val="100"/>
        <c:noMultiLvlLbl val="0"/>
      </c:catAx>
      <c:valAx>
        <c:axId val="16845735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Years of video games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457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Strategy</a:t>
            </a:r>
            <a:r>
              <a:rPr lang="en-US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comparison -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60800354501142"/>
          <c:y val="0.16712962962962963"/>
          <c:w val="0.84292446398745613"/>
          <c:h val="0.61989209682123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Graphs_AllSubjects!$Q$1:$S$1</c:f>
              <c:strCache>
                <c:ptCount val="3"/>
                <c:pt idx="0">
                  <c:v>Streamed</c:v>
                </c:pt>
                <c:pt idx="1">
                  <c:v>Coupled</c:v>
                </c:pt>
                <c:pt idx="2">
                  <c:v>Excluded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Graphs_AllSubjects!$Q$9:$S$9</c:f>
                <c:numCache>
                  <c:formatCode>General</c:formatCode>
                  <c:ptCount val="3"/>
                  <c:pt idx="0">
                    <c:v>1.6329931618554518</c:v>
                  </c:pt>
                  <c:pt idx="1">
                    <c:v>1.2452694044656487</c:v>
                  </c:pt>
                  <c:pt idx="2">
                    <c:v>1.2492242261611142</c:v>
                  </c:pt>
                </c:numCache>
              </c:numRef>
            </c:plus>
            <c:minus>
              <c:numRef>
                <c:f>Graphs_AllSubjects!$Q$9:$S$9</c:f>
                <c:numCache>
                  <c:formatCode>General</c:formatCode>
                  <c:ptCount val="3"/>
                  <c:pt idx="0">
                    <c:v>1.6329931618554518</c:v>
                  </c:pt>
                  <c:pt idx="1">
                    <c:v>1.2452694044656487</c:v>
                  </c:pt>
                  <c:pt idx="2">
                    <c:v>1.2492242261611142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Graphs_AllSubjects!$Q$1:$S$1</c:f>
              <c:strCache>
                <c:ptCount val="3"/>
                <c:pt idx="0">
                  <c:v>Streamed</c:v>
                </c:pt>
                <c:pt idx="1">
                  <c:v>Coupled</c:v>
                </c:pt>
                <c:pt idx="2">
                  <c:v>Excluded</c:v>
                </c:pt>
              </c:strCache>
            </c:strRef>
          </c:cat>
          <c:val>
            <c:numRef>
              <c:f>Graphs_AllSubjects!$Q$8:$S$8</c:f>
              <c:numCache>
                <c:formatCode>General</c:formatCode>
                <c:ptCount val="3"/>
                <c:pt idx="0">
                  <c:v>29.666666666666668</c:v>
                </c:pt>
                <c:pt idx="1">
                  <c:v>34.84375</c:v>
                </c:pt>
                <c:pt idx="2">
                  <c:v>35.844444444444441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4-497B-87F4-A778008E1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573103"/>
        <c:axId val="1684573519"/>
      </c:barChart>
      <c:catAx>
        <c:axId val="168457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Strategy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73519"/>
        <c:crosses val="autoZero"/>
        <c:auto val="1"/>
        <c:lblAlgn val="ctr"/>
        <c:lblOffset val="100"/>
        <c:noMultiLvlLbl val="0"/>
      </c:catAx>
      <c:valAx>
        <c:axId val="16845735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Age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457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Prior</a:t>
            </a:r>
            <a:r>
              <a:rPr lang="en-US" sz="160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m</a:t>
            </a:r>
            <a:r>
              <a:rPr lang="en-US" sz="16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usic experience</a:t>
            </a:r>
          </a:p>
        </c:rich>
      </c:tx>
      <c:layout>
        <c:manualLayout>
          <c:xMode val="edge"/>
          <c:yMode val="edge"/>
          <c:x val="0.30174300087489064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Graphs_AllSubjects!$Q$1:$S$1</c:f>
              <c:strCache>
                <c:ptCount val="3"/>
                <c:pt idx="0">
                  <c:v>Streamed</c:v>
                </c:pt>
                <c:pt idx="1">
                  <c:v>Coupled</c:v>
                </c:pt>
                <c:pt idx="2">
                  <c:v>Excluded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Graphs_AllSubjects!$Q$1:$S$1</c:f>
              <c:strCache>
                <c:ptCount val="3"/>
                <c:pt idx="0">
                  <c:v>Streamed</c:v>
                </c:pt>
                <c:pt idx="1">
                  <c:v>Coupled</c:v>
                </c:pt>
                <c:pt idx="2">
                  <c:v>Excluded</c:v>
                </c:pt>
              </c:strCache>
            </c:strRef>
          </c:cat>
          <c:val>
            <c:numRef>
              <c:f>Graphs_AllSubjects!$Q$2:$S$2</c:f>
              <c:numCache>
                <c:formatCode>0.00</c:formatCode>
                <c:ptCount val="3"/>
                <c:pt idx="0">
                  <c:v>11.111111111111111</c:v>
                </c:pt>
                <c:pt idx="1">
                  <c:v>9.375</c:v>
                </c:pt>
                <c:pt idx="2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C-4103-A12F-3E42A0DF9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256607"/>
        <c:axId val="350250783"/>
      </c:barChart>
      <c:catAx>
        <c:axId val="350256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Strategy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0250783"/>
        <c:crosses val="autoZero"/>
        <c:auto val="1"/>
        <c:lblAlgn val="ctr"/>
        <c:lblOffset val="100"/>
        <c:noMultiLvlLbl val="0"/>
      </c:catAx>
      <c:valAx>
        <c:axId val="350250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Proportion</a:t>
                </a:r>
                <a:r>
                  <a:rPr lang="en-US" sz="14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(%)</a:t>
                </a:r>
                <a:endParaRPr lang="en-US" sz="14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025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Prior</a:t>
            </a:r>
            <a:r>
              <a:rPr lang="en-US" sz="160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sports</a:t>
            </a:r>
            <a:r>
              <a:rPr lang="en-US" sz="16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experience</a:t>
            </a:r>
          </a:p>
        </c:rich>
      </c:tx>
      <c:layout>
        <c:manualLayout>
          <c:xMode val="edge"/>
          <c:yMode val="edge"/>
          <c:x val="0.30174300087489064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Graphs_AllSubjects!$Q$1:$S$1</c:f>
              <c:strCache>
                <c:ptCount val="3"/>
                <c:pt idx="0">
                  <c:v>Streamed</c:v>
                </c:pt>
                <c:pt idx="1">
                  <c:v>Coupled</c:v>
                </c:pt>
                <c:pt idx="2">
                  <c:v>Excluded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Graphs_AllSubjects!$Q$1:$S$1</c:f>
              <c:strCache>
                <c:ptCount val="3"/>
                <c:pt idx="0">
                  <c:v>Streamed</c:v>
                </c:pt>
                <c:pt idx="1">
                  <c:v>Coupled</c:v>
                </c:pt>
                <c:pt idx="2">
                  <c:v>Excluded</c:v>
                </c:pt>
              </c:strCache>
            </c:strRef>
          </c:cat>
          <c:val>
            <c:numRef>
              <c:f>Graphs_AllSubjects!$Q$3:$S$3</c:f>
              <c:numCache>
                <c:formatCode>0.00</c:formatCode>
                <c:ptCount val="3"/>
                <c:pt idx="0">
                  <c:v>0</c:v>
                </c:pt>
                <c:pt idx="1">
                  <c:v>37.5</c:v>
                </c:pt>
                <c:pt idx="2">
                  <c:v>17.777777777777779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8-4131-9A7B-C8951A82F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256607"/>
        <c:axId val="350250783"/>
      </c:barChart>
      <c:catAx>
        <c:axId val="350256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Strategy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0250783"/>
        <c:crosses val="autoZero"/>
        <c:auto val="1"/>
        <c:lblAlgn val="ctr"/>
        <c:lblOffset val="100"/>
        <c:noMultiLvlLbl val="0"/>
      </c:catAx>
      <c:valAx>
        <c:axId val="350250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Proportion</a:t>
                </a:r>
                <a:r>
                  <a:rPr lang="en-US" sz="14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(%)</a:t>
                </a:r>
                <a:endParaRPr lang="en-US" sz="14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025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Strategy</a:t>
            </a:r>
            <a:r>
              <a:rPr lang="en-US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comparison -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60800354501142"/>
          <c:y val="0.16712962962962963"/>
          <c:w val="0.84292446398745613"/>
          <c:h val="0.61989209682123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Graphs_AllSubjects!$Q$1:$S$1</c:f>
              <c:strCache>
                <c:ptCount val="3"/>
                <c:pt idx="0">
                  <c:v>Streamed</c:v>
                </c:pt>
                <c:pt idx="1">
                  <c:v>Coupled</c:v>
                </c:pt>
                <c:pt idx="2">
                  <c:v>Excluded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Graphs_AllSubjects!$Q$61:$S$61</c:f>
                <c:numCache>
                  <c:formatCode>General</c:formatCode>
                  <c:ptCount val="3"/>
                  <c:pt idx="0">
                    <c:v>87.5</c:v>
                  </c:pt>
                  <c:pt idx="1">
                    <c:v>100.97</c:v>
                  </c:pt>
                  <c:pt idx="2">
                    <c:v>2.2899613278727031</c:v>
                  </c:pt>
                </c:numCache>
              </c:numRef>
            </c:plus>
            <c:minus>
              <c:numRef>
                <c:f>Graphs_AllSubjects!$Q$61:$S$61</c:f>
                <c:numCache>
                  <c:formatCode>General</c:formatCode>
                  <c:ptCount val="3"/>
                  <c:pt idx="0">
                    <c:v>87.5</c:v>
                  </c:pt>
                  <c:pt idx="1">
                    <c:v>100.97</c:v>
                  </c:pt>
                  <c:pt idx="2">
                    <c:v>2.2899613278727031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Graphs_AllSubjects!$Q$1:$S$1</c:f>
              <c:strCache>
                <c:ptCount val="3"/>
                <c:pt idx="0">
                  <c:v>Streamed</c:v>
                </c:pt>
                <c:pt idx="1">
                  <c:v>Coupled</c:v>
                </c:pt>
                <c:pt idx="2">
                  <c:v>Excluded</c:v>
                </c:pt>
              </c:strCache>
            </c:strRef>
          </c:cat>
          <c:val>
            <c:numRef>
              <c:f>Graphs_AllSubjects!$Q$60:$S$60</c:f>
              <c:numCache>
                <c:formatCode>General</c:formatCode>
                <c:ptCount val="3"/>
                <c:pt idx="0">
                  <c:v>2147</c:v>
                </c:pt>
                <c:pt idx="1">
                  <c:v>1006</c:v>
                </c:pt>
                <c:pt idx="2">
                  <c:v>4.5392592592592598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0-4F68-A7A1-CD1D337BC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573103"/>
        <c:axId val="1684573519"/>
      </c:barChart>
      <c:catAx>
        <c:axId val="168457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Strategy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4573519"/>
        <c:crosses val="autoZero"/>
        <c:auto val="1"/>
        <c:lblAlgn val="ctr"/>
        <c:lblOffset val="100"/>
        <c:noMultiLvlLbl val="0"/>
      </c:catAx>
      <c:valAx>
        <c:axId val="16845735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Gam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 Score</a:t>
                </a:r>
                <a:endParaRPr lang="en-US" sz="12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7811074369186933E-2"/>
              <c:y val="0.28729801888106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457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Excluded vs. Included</a:t>
            </a:r>
            <a:r>
              <a:rPr lang="en-US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subject keypress statistics</a:t>
            </a:r>
          </a:p>
        </c:rich>
      </c:tx>
      <c:layout>
        <c:manualLayout>
          <c:xMode val="edge"/>
          <c:yMode val="edge"/>
          <c:x val="0.2397729496966138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Keypresses_Comparison1!$N$3</c:f>
              <c:strCache>
                <c:ptCount val="1"/>
                <c:pt idx="0">
                  <c:v>Excluded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Keypresses_Comparison1!$O$7:$R$7</c:f>
                <c:numCache>
                  <c:formatCode>General</c:formatCode>
                  <c:ptCount val="4"/>
                  <c:pt idx="0">
                    <c:v>10.751141820995972</c:v>
                  </c:pt>
                  <c:pt idx="1">
                    <c:v>25.223706306180016</c:v>
                  </c:pt>
                  <c:pt idx="2">
                    <c:v>27.993916558955558</c:v>
                  </c:pt>
                  <c:pt idx="3">
                    <c:v>11.857627389055009</c:v>
                  </c:pt>
                </c:numCache>
              </c:numRef>
            </c:plus>
            <c:minus>
              <c:numRef>
                <c:f>Keypresses_Comparison1!$O$7:$R$7</c:f>
                <c:numCache>
                  <c:formatCode>General</c:formatCode>
                  <c:ptCount val="4"/>
                  <c:pt idx="0">
                    <c:v>10.751141820995972</c:v>
                  </c:pt>
                  <c:pt idx="1">
                    <c:v>25.223706306180016</c:v>
                  </c:pt>
                  <c:pt idx="2">
                    <c:v>27.993916558955558</c:v>
                  </c:pt>
                  <c:pt idx="3">
                    <c:v>11.857627389055009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Keypresses_Comparison1!$O$2:$R$2</c:f>
              <c:strCache>
                <c:ptCount val="4"/>
                <c:pt idx="0">
                  <c:v>Lefts</c:v>
                </c:pt>
                <c:pt idx="1">
                  <c:v>Rights</c:v>
                </c:pt>
                <c:pt idx="2">
                  <c:v>Shots</c:v>
                </c:pt>
                <c:pt idx="3">
                  <c:v>Hits</c:v>
                </c:pt>
              </c:strCache>
            </c:strRef>
          </c:cat>
          <c:val>
            <c:numRef>
              <c:f>Keypresses_Comparison1!$O$3:$R$3</c:f>
              <c:numCache>
                <c:formatCode>0.00</c:formatCode>
                <c:ptCount val="4"/>
                <c:pt idx="0">
                  <c:v>45.105185185185121</c:v>
                </c:pt>
                <c:pt idx="1">
                  <c:v>252.30666666666642</c:v>
                </c:pt>
                <c:pt idx="2">
                  <c:v>322.0266666666663</c:v>
                </c:pt>
                <c:pt idx="3">
                  <c:v>107.82370370370354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E-44CF-B576-E5942DE41C68}"/>
            </c:ext>
          </c:extLst>
        </c:ser>
        <c:ser>
          <c:idx val="1"/>
          <c:order val="1"/>
          <c:tx>
            <c:strRef>
              <c:f>Keypresses_Comparison1!$N$4</c:f>
              <c:strCache>
                <c:ptCount val="1"/>
                <c:pt idx="0">
                  <c:v>Included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Keypresses_Comparison1!$O$8:$R$8</c:f>
                <c:numCache>
                  <c:formatCode>General</c:formatCode>
                  <c:ptCount val="4"/>
                  <c:pt idx="0">
                    <c:v>1.3737647874804841</c:v>
                  </c:pt>
                  <c:pt idx="1">
                    <c:v>1.8526995451147019</c:v>
                  </c:pt>
                  <c:pt idx="2">
                    <c:v>9.8646177216672299</c:v>
                  </c:pt>
                  <c:pt idx="3">
                    <c:v>10.524329304228957</c:v>
                  </c:pt>
                </c:numCache>
              </c:numRef>
            </c:plus>
            <c:minus>
              <c:numRef>
                <c:f>Keypresses_Comparison1!$O$8:$R$8</c:f>
                <c:numCache>
                  <c:formatCode>General</c:formatCode>
                  <c:ptCount val="4"/>
                  <c:pt idx="0">
                    <c:v>1.3737647874804841</c:v>
                  </c:pt>
                  <c:pt idx="1">
                    <c:v>1.8526995451147019</c:v>
                  </c:pt>
                  <c:pt idx="2">
                    <c:v>9.8646177216672299</c:v>
                  </c:pt>
                  <c:pt idx="3">
                    <c:v>10.524329304228957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Keypresses_Comparison1!$O$2:$R$2</c:f>
              <c:strCache>
                <c:ptCount val="4"/>
                <c:pt idx="0">
                  <c:v>Lefts</c:v>
                </c:pt>
                <c:pt idx="1">
                  <c:v>Rights</c:v>
                </c:pt>
                <c:pt idx="2">
                  <c:v>Shots</c:v>
                </c:pt>
                <c:pt idx="3">
                  <c:v>Hits</c:v>
                </c:pt>
              </c:strCache>
            </c:strRef>
          </c:cat>
          <c:val>
            <c:numRef>
              <c:f>Keypresses_Comparison1!$O$4:$R$4</c:f>
              <c:numCache>
                <c:formatCode>0.00</c:formatCode>
                <c:ptCount val="4"/>
                <c:pt idx="0">
                  <c:v>13.707317073170705</c:v>
                </c:pt>
                <c:pt idx="1">
                  <c:v>354.9121951219509</c:v>
                </c:pt>
                <c:pt idx="2">
                  <c:v>342.76097560975586</c:v>
                </c:pt>
                <c:pt idx="3">
                  <c:v>286.70243902438995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BE-44CF-B576-E5942DE41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573103"/>
        <c:axId val="1684573519"/>
      </c:barChart>
      <c:catAx>
        <c:axId val="168457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Event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4573519"/>
        <c:crosses val="autoZero"/>
        <c:auto val="1"/>
        <c:lblAlgn val="ctr"/>
        <c:lblOffset val="100"/>
        <c:noMultiLvlLbl val="0"/>
      </c:catAx>
      <c:valAx>
        <c:axId val="16845735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Average count </a:t>
                </a:r>
                <a:b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</a:b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per game</a:t>
                </a:r>
              </a:p>
            </c:rich>
          </c:tx>
          <c:layout>
            <c:manualLayout>
              <c:xMode val="edge"/>
              <c:yMode val="edge"/>
              <c:x val="1.3701311411235075E-2"/>
              <c:y val="0.22143883056284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457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2550570785229"/>
          <c:y val="0.42719488188976379"/>
          <c:w val="0.13200096171184708"/>
          <c:h val="0.178480606590842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163830</xdr:colOff>
      <xdr:row>13</xdr:row>
      <xdr:rowOff>37147</xdr:rowOff>
    </xdr:from>
    <xdr:to>
      <xdr:col>23</xdr:col>
      <xdr:colOff>19050</xdr:colOff>
      <xdr:row>27</xdr:row>
      <xdr:rowOff>113347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180974</xdr:colOff>
      <xdr:row>28</xdr:row>
      <xdr:rowOff>1905</xdr:rowOff>
    </xdr:from>
    <xdr:to>
      <xdr:col>23</xdr:col>
      <xdr:colOff>7619</xdr:colOff>
      <xdr:row>41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127634</xdr:colOff>
      <xdr:row>42</xdr:row>
      <xdr:rowOff>26670</xdr:rowOff>
    </xdr:from>
    <xdr:to>
      <xdr:col>23</xdr:col>
      <xdr:colOff>15239</xdr:colOff>
      <xdr:row>56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586740</xdr:colOff>
      <xdr:row>19</xdr:row>
      <xdr:rowOff>22860</xdr:rowOff>
    </xdr:from>
    <xdr:to>
      <xdr:col>31</xdr:col>
      <xdr:colOff>342900</xdr:colOff>
      <xdr:row>34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632460</xdr:colOff>
      <xdr:row>35</xdr:row>
      <xdr:rowOff>99060</xdr:rowOff>
    </xdr:from>
    <xdr:to>
      <xdr:col>31</xdr:col>
      <xdr:colOff>388620</xdr:colOff>
      <xdr:row>50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121920</xdr:colOff>
      <xdr:row>61</xdr:row>
      <xdr:rowOff>175260</xdr:rowOff>
    </xdr:from>
    <xdr:to>
      <xdr:col>23</xdr:col>
      <xdr:colOff>9525</xdr:colOff>
      <xdr:row>76</xdr:row>
      <xdr:rowOff>87630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0</xdr:rowOff>
        </xdr:from>
        <xdr:to>
          <xdr:col>7</xdr:col>
          <xdr:colOff>161925</xdr:colOff>
          <xdr:row>52</xdr:row>
          <xdr:rowOff>161925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5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48</xdr:row>
          <xdr:rowOff>0</xdr:rowOff>
        </xdr:from>
        <xdr:to>
          <xdr:col>5</xdr:col>
          <xdr:colOff>161925</xdr:colOff>
          <xdr:row>52</xdr:row>
          <xdr:rowOff>161925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5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13</xdr:col>
      <xdr:colOff>0</xdr:colOff>
      <xdr:row>11</xdr:row>
      <xdr:rowOff>0</xdr:rowOff>
    </xdr:from>
    <xdr:to>
      <xdr:col>23</xdr:col>
      <xdr:colOff>203835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2198E-6E75-46D4-AE39-5E94CC386816}">
  <dimension ref="A1:O47"/>
  <sheetViews>
    <sheetView workbookViewId="0">
      <selection activeCell="F58" sqref="F58"/>
    </sheetView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>
        <v>1</v>
      </c>
      <c r="F2">
        <v>0</v>
      </c>
      <c r="G2">
        <v>0</v>
      </c>
      <c r="H2">
        <v>113.1743</v>
      </c>
      <c r="I2">
        <v>0</v>
      </c>
      <c r="J2">
        <v>45.006483333333343</v>
      </c>
      <c r="K2">
        <v>4.3391333333333337</v>
      </c>
      <c r="L2">
        <v>63.828683333333331</v>
      </c>
      <c r="M2">
        <v>15</v>
      </c>
      <c r="N2">
        <v>0</v>
      </c>
      <c r="O2" t="s">
        <v>19</v>
      </c>
    </row>
    <row r="3" spans="1:15">
      <c r="A3" t="s">
        <v>20</v>
      </c>
      <c r="B3" t="s">
        <v>21</v>
      </c>
      <c r="C3" t="s">
        <v>22</v>
      </c>
      <c r="D3" t="s">
        <v>18</v>
      </c>
      <c r="E3">
        <v>1</v>
      </c>
      <c r="F3">
        <v>2</v>
      </c>
      <c r="G3">
        <v>0</v>
      </c>
      <c r="H3">
        <v>86.678766666666661</v>
      </c>
      <c r="I3">
        <v>0</v>
      </c>
      <c r="J3">
        <v>45.127516666666658</v>
      </c>
      <c r="K3">
        <v>4.33575</v>
      </c>
      <c r="L3">
        <v>37.215499999999999</v>
      </c>
      <c r="M3">
        <v>15</v>
      </c>
      <c r="N3">
        <v>0</v>
      </c>
      <c r="O3" t="s">
        <v>19</v>
      </c>
    </row>
    <row r="4" spans="1:15">
      <c r="A4" t="s">
        <v>23</v>
      </c>
      <c r="B4" t="s">
        <v>24</v>
      </c>
      <c r="C4" t="s">
        <v>25</v>
      </c>
      <c r="D4" t="s">
        <v>18</v>
      </c>
      <c r="E4">
        <v>1</v>
      </c>
      <c r="F4">
        <v>3</v>
      </c>
      <c r="G4">
        <v>2</v>
      </c>
      <c r="H4">
        <v>106.5372333333333</v>
      </c>
      <c r="I4">
        <v>0</v>
      </c>
      <c r="J4">
        <v>47.316516666666672</v>
      </c>
      <c r="K4">
        <v>7.0831333333333344</v>
      </c>
      <c r="L4">
        <v>52.137583333333332</v>
      </c>
      <c r="M4">
        <v>15</v>
      </c>
      <c r="N4">
        <v>1</v>
      </c>
      <c r="O4" t="s">
        <v>19</v>
      </c>
    </row>
    <row r="5" spans="1:15">
      <c r="A5" t="s">
        <v>26</v>
      </c>
      <c r="B5" t="s">
        <v>21</v>
      </c>
      <c r="C5" t="s">
        <v>17</v>
      </c>
      <c r="D5" t="s">
        <v>18</v>
      </c>
      <c r="E5">
        <v>1</v>
      </c>
      <c r="F5">
        <v>2</v>
      </c>
      <c r="G5">
        <v>1</v>
      </c>
      <c r="H5">
        <v>66.228849999999994</v>
      </c>
      <c r="I5">
        <v>0</v>
      </c>
      <c r="J5">
        <v>48.031316666666669</v>
      </c>
      <c r="K5">
        <v>2.4236</v>
      </c>
      <c r="L5">
        <v>15.77393333333333</v>
      </c>
      <c r="M5">
        <v>15</v>
      </c>
      <c r="N5">
        <v>2</v>
      </c>
      <c r="O5" t="s">
        <v>19</v>
      </c>
    </row>
    <row r="6" spans="1:15">
      <c r="A6" t="s">
        <v>27</v>
      </c>
      <c r="B6" t="s">
        <v>21</v>
      </c>
      <c r="C6" t="s">
        <v>17</v>
      </c>
      <c r="D6" t="s">
        <v>18</v>
      </c>
      <c r="E6">
        <v>1</v>
      </c>
      <c r="F6">
        <v>0</v>
      </c>
      <c r="G6">
        <v>0</v>
      </c>
      <c r="H6">
        <v>55.286433333333328</v>
      </c>
      <c r="I6">
        <v>0</v>
      </c>
      <c r="J6">
        <v>45.002549999999999</v>
      </c>
      <c r="K6">
        <v>4.2827333333333337</v>
      </c>
      <c r="L6">
        <v>6.00115</v>
      </c>
      <c r="M6">
        <v>15</v>
      </c>
      <c r="N6">
        <v>0</v>
      </c>
      <c r="O6" t="s">
        <v>19</v>
      </c>
    </row>
    <row r="7" spans="1:15">
      <c r="A7" t="s">
        <v>28</v>
      </c>
      <c r="B7" t="s">
        <v>21</v>
      </c>
      <c r="C7" t="s">
        <v>17</v>
      </c>
      <c r="D7" t="s">
        <v>18</v>
      </c>
      <c r="E7">
        <v>1</v>
      </c>
      <c r="F7">
        <v>5</v>
      </c>
      <c r="G7">
        <v>7</v>
      </c>
      <c r="H7">
        <v>163.1484833333333</v>
      </c>
      <c r="I7">
        <v>0</v>
      </c>
      <c r="J7">
        <v>84.378016666666667</v>
      </c>
      <c r="K7">
        <v>70.80168333333333</v>
      </c>
      <c r="L7">
        <v>7.9687833333333344</v>
      </c>
      <c r="M7">
        <v>15</v>
      </c>
      <c r="N7">
        <v>0</v>
      </c>
      <c r="O7" t="s">
        <v>19</v>
      </c>
    </row>
    <row r="8" spans="1:15">
      <c r="A8" t="s">
        <v>29</v>
      </c>
      <c r="B8" t="s">
        <v>21</v>
      </c>
      <c r="C8" t="s">
        <v>17</v>
      </c>
      <c r="D8" t="s">
        <v>18</v>
      </c>
      <c r="E8">
        <v>1</v>
      </c>
      <c r="F8">
        <v>0</v>
      </c>
      <c r="G8">
        <v>4</v>
      </c>
      <c r="H8">
        <v>103.8888166666667</v>
      </c>
      <c r="I8">
        <v>0</v>
      </c>
      <c r="J8">
        <v>50.858133333333328</v>
      </c>
      <c r="K8">
        <v>1.741983333333333</v>
      </c>
      <c r="L8">
        <v>51.288699999999999</v>
      </c>
      <c r="M8">
        <v>15</v>
      </c>
      <c r="N8">
        <v>0</v>
      </c>
      <c r="O8" t="s">
        <v>19</v>
      </c>
    </row>
    <row r="9" spans="1:15">
      <c r="A9" t="s">
        <v>30</v>
      </c>
      <c r="B9" t="s">
        <v>21</v>
      </c>
      <c r="C9" t="s">
        <v>17</v>
      </c>
      <c r="D9" t="s">
        <v>18</v>
      </c>
      <c r="E9">
        <v>1</v>
      </c>
      <c r="F9">
        <v>4</v>
      </c>
      <c r="G9">
        <v>1</v>
      </c>
      <c r="H9">
        <v>67.944450000000003</v>
      </c>
      <c r="I9">
        <v>0</v>
      </c>
      <c r="J9">
        <v>45.676066666666657</v>
      </c>
      <c r="K9">
        <v>2.9310999999999998</v>
      </c>
      <c r="L9">
        <v>19.337283333333328</v>
      </c>
      <c r="M9">
        <v>15</v>
      </c>
      <c r="N9">
        <v>0</v>
      </c>
      <c r="O9" t="s">
        <v>19</v>
      </c>
    </row>
    <row r="10" spans="1:15">
      <c r="A10" t="s">
        <v>31</v>
      </c>
      <c r="B10" t="s">
        <v>16</v>
      </c>
      <c r="C10" t="s">
        <v>22</v>
      </c>
      <c r="D10" t="s">
        <v>18</v>
      </c>
      <c r="E10">
        <v>1</v>
      </c>
      <c r="F10">
        <v>1</v>
      </c>
      <c r="G10">
        <v>0</v>
      </c>
      <c r="H10">
        <v>61.055116666666663</v>
      </c>
      <c r="I10">
        <v>0</v>
      </c>
      <c r="J10">
        <v>45.003799999999998</v>
      </c>
      <c r="K10">
        <v>6.6159833333333333</v>
      </c>
      <c r="L10">
        <v>9.4353333333333325</v>
      </c>
      <c r="M10">
        <v>15</v>
      </c>
      <c r="N10">
        <v>0</v>
      </c>
      <c r="O10" t="s">
        <v>19</v>
      </c>
    </row>
    <row r="11" spans="1:15">
      <c r="A11" t="s">
        <v>32</v>
      </c>
      <c r="B11" t="s">
        <v>21</v>
      </c>
      <c r="C11" t="s">
        <v>17</v>
      </c>
      <c r="D11" t="s">
        <v>18</v>
      </c>
      <c r="E11">
        <v>1</v>
      </c>
      <c r="F11">
        <v>3</v>
      </c>
      <c r="G11">
        <v>0</v>
      </c>
      <c r="H11">
        <v>102.46951666666671</v>
      </c>
      <c r="I11">
        <v>0</v>
      </c>
      <c r="J11">
        <v>45.004083333333327</v>
      </c>
      <c r="K11">
        <v>26.625716666666669</v>
      </c>
      <c r="L11">
        <v>30.839716666666671</v>
      </c>
      <c r="M11">
        <v>15</v>
      </c>
      <c r="N11">
        <v>0</v>
      </c>
      <c r="O11" t="s">
        <v>19</v>
      </c>
    </row>
    <row r="12" spans="1:15">
      <c r="A12" t="s">
        <v>33</v>
      </c>
      <c r="B12" t="s">
        <v>21</v>
      </c>
      <c r="C12" t="s">
        <v>17</v>
      </c>
      <c r="D12" t="s">
        <v>18</v>
      </c>
      <c r="E12">
        <v>1</v>
      </c>
      <c r="F12">
        <v>0</v>
      </c>
      <c r="G12">
        <v>1</v>
      </c>
      <c r="H12">
        <v>59.896933333333337</v>
      </c>
      <c r="I12">
        <v>0</v>
      </c>
      <c r="J12">
        <v>47.820149999999998</v>
      </c>
      <c r="K12">
        <v>9.3237500000000004</v>
      </c>
      <c r="L12">
        <v>2.7530333333333332</v>
      </c>
      <c r="M12">
        <v>15</v>
      </c>
      <c r="N12">
        <v>0</v>
      </c>
      <c r="O12" t="s">
        <v>19</v>
      </c>
    </row>
    <row r="13" spans="1:15">
      <c r="A13" t="s">
        <v>34</v>
      </c>
      <c r="B13" t="s">
        <v>16</v>
      </c>
      <c r="C13" t="s">
        <v>35</v>
      </c>
      <c r="D13" t="s">
        <v>18</v>
      </c>
      <c r="E13">
        <v>1</v>
      </c>
      <c r="F13">
        <v>3</v>
      </c>
      <c r="G13">
        <v>1</v>
      </c>
      <c r="H13">
        <v>92.269549999999995</v>
      </c>
      <c r="I13">
        <v>0</v>
      </c>
      <c r="J13">
        <v>47.438749999999999</v>
      </c>
      <c r="K13">
        <v>31.906116666666669</v>
      </c>
      <c r="L13">
        <v>12.924683333333331</v>
      </c>
      <c r="M13">
        <v>15</v>
      </c>
      <c r="N13">
        <v>0</v>
      </c>
      <c r="O13" t="s">
        <v>19</v>
      </c>
    </row>
    <row r="14" spans="1:15">
      <c r="A14" t="s">
        <v>36</v>
      </c>
      <c r="B14" t="s">
        <v>21</v>
      </c>
      <c r="C14" t="s">
        <v>17</v>
      </c>
      <c r="D14" t="s">
        <v>18</v>
      </c>
      <c r="E14">
        <v>1</v>
      </c>
      <c r="F14">
        <v>0</v>
      </c>
      <c r="G14">
        <v>0</v>
      </c>
      <c r="H14">
        <v>55.168616666666672</v>
      </c>
      <c r="I14">
        <v>0</v>
      </c>
      <c r="J14">
        <v>45.00266666666667</v>
      </c>
      <c r="K14">
        <v>4.4764333333333326</v>
      </c>
      <c r="L14">
        <v>5.689516666666667</v>
      </c>
      <c r="M14">
        <v>15</v>
      </c>
      <c r="N14">
        <v>0</v>
      </c>
      <c r="O14" t="s">
        <v>19</v>
      </c>
    </row>
    <row r="15" spans="1:15">
      <c r="A15" t="s">
        <v>37</v>
      </c>
      <c r="B15" t="s">
        <v>21</v>
      </c>
      <c r="C15" t="s">
        <v>17</v>
      </c>
      <c r="D15" t="s">
        <v>18</v>
      </c>
      <c r="E15">
        <v>1</v>
      </c>
      <c r="F15">
        <v>7</v>
      </c>
      <c r="G15">
        <v>4</v>
      </c>
      <c r="H15">
        <v>93.134816666666666</v>
      </c>
      <c r="I15">
        <v>0</v>
      </c>
      <c r="J15">
        <v>54.662383333333331</v>
      </c>
      <c r="K15">
        <v>26.425866666666671</v>
      </c>
      <c r="L15">
        <v>12.046566666666671</v>
      </c>
      <c r="M15">
        <v>15</v>
      </c>
      <c r="N15">
        <v>27</v>
      </c>
      <c r="O15" t="s">
        <v>19</v>
      </c>
    </row>
    <row r="16" spans="1:15">
      <c r="A16" t="s">
        <v>38</v>
      </c>
      <c r="B16" t="s">
        <v>21</v>
      </c>
      <c r="C16" t="s">
        <v>17</v>
      </c>
      <c r="D16" t="s">
        <v>18</v>
      </c>
      <c r="E16">
        <v>1</v>
      </c>
      <c r="F16">
        <v>3</v>
      </c>
      <c r="G16">
        <v>7</v>
      </c>
      <c r="H16">
        <v>97.820783333333338</v>
      </c>
      <c r="I16">
        <v>0</v>
      </c>
      <c r="J16">
        <v>59.555566666666657</v>
      </c>
      <c r="K16">
        <v>30.182333333333329</v>
      </c>
      <c r="L16">
        <v>8.0828833333333332</v>
      </c>
      <c r="M16">
        <v>15</v>
      </c>
      <c r="N16">
        <v>0</v>
      </c>
      <c r="O16" t="s">
        <v>19</v>
      </c>
    </row>
    <row r="17" spans="1:15">
      <c r="A17" t="s">
        <v>39</v>
      </c>
      <c r="B17" t="s">
        <v>21</v>
      </c>
      <c r="C17" t="s">
        <v>17</v>
      </c>
      <c r="D17" t="s">
        <v>18</v>
      </c>
      <c r="E17">
        <v>1</v>
      </c>
      <c r="F17">
        <v>5</v>
      </c>
      <c r="G17">
        <v>1</v>
      </c>
      <c r="H17">
        <v>155.85409999999999</v>
      </c>
      <c r="I17">
        <v>0</v>
      </c>
      <c r="J17">
        <v>74.296966666666663</v>
      </c>
      <c r="K17">
        <v>77.411666666666662</v>
      </c>
      <c r="L17">
        <v>4.1454666666666666</v>
      </c>
      <c r="M17">
        <v>16</v>
      </c>
      <c r="N17">
        <v>0</v>
      </c>
      <c r="O17" t="s">
        <v>19</v>
      </c>
    </row>
    <row r="18" spans="1:15">
      <c r="A18" t="s">
        <v>40</v>
      </c>
      <c r="B18" t="s">
        <v>21</v>
      </c>
      <c r="C18" t="s">
        <v>17</v>
      </c>
      <c r="D18" t="s">
        <v>18</v>
      </c>
      <c r="E18">
        <v>1</v>
      </c>
      <c r="F18">
        <v>2</v>
      </c>
      <c r="G18">
        <v>0</v>
      </c>
      <c r="H18">
        <v>53.644766666666669</v>
      </c>
      <c r="I18">
        <v>0</v>
      </c>
      <c r="J18">
        <v>45.00633333333333</v>
      </c>
      <c r="K18">
        <v>4.2769666666666666</v>
      </c>
      <c r="L18">
        <v>4.3614666666666668</v>
      </c>
      <c r="M18">
        <v>15</v>
      </c>
      <c r="N18">
        <v>0</v>
      </c>
      <c r="O18" t="s">
        <v>19</v>
      </c>
    </row>
    <row r="19" spans="1:15">
      <c r="A19" t="s">
        <v>41</v>
      </c>
      <c r="B19" t="s">
        <v>24</v>
      </c>
      <c r="C19" t="s">
        <v>17</v>
      </c>
      <c r="D19" t="s">
        <v>18</v>
      </c>
      <c r="E19">
        <v>1</v>
      </c>
      <c r="F19">
        <v>1</v>
      </c>
      <c r="G19">
        <v>1</v>
      </c>
      <c r="H19">
        <v>120.7540333333333</v>
      </c>
      <c r="I19">
        <v>0</v>
      </c>
      <c r="J19">
        <v>48.894083333333327</v>
      </c>
      <c r="K19">
        <v>66.712450000000004</v>
      </c>
      <c r="L19">
        <v>5.1475</v>
      </c>
      <c r="M19">
        <v>15</v>
      </c>
      <c r="N19">
        <v>0</v>
      </c>
      <c r="O19" t="s">
        <v>19</v>
      </c>
    </row>
    <row r="20" spans="1:15">
      <c r="A20" t="s">
        <v>42</v>
      </c>
      <c r="B20" t="s">
        <v>21</v>
      </c>
      <c r="C20" t="s">
        <v>17</v>
      </c>
      <c r="D20" t="s">
        <v>18</v>
      </c>
      <c r="E20">
        <v>1</v>
      </c>
      <c r="F20">
        <v>0</v>
      </c>
      <c r="G20">
        <v>4</v>
      </c>
      <c r="H20">
        <v>59.22625</v>
      </c>
      <c r="I20">
        <v>0</v>
      </c>
      <c r="J20">
        <v>52.349833333333343</v>
      </c>
      <c r="K20">
        <v>3.1229499999999999</v>
      </c>
      <c r="L20">
        <v>3.7534666666666672</v>
      </c>
      <c r="M20">
        <v>15</v>
      </c>
      <c r="N20">
        <v>0</v>
      </c>
      <c r="O20" t="s">
        <v>19</v>
      </c>
    </row>
    <row r="21" spans="1:15">
      <c r="A21" t="s">
        <v>43</v>
      </c>
      <c r="B21" t="s">
        <v>21</v>
      </c>
      <c r="C21" t="s">
        <v>17</v>
      </c>
      <c r="D21" t="s">
        <v>18</v>
      </c>
      <c r="E21">
        <v>1</v>
      </c>
      <c r="F21">
        <v>0</v>
      </c>
      <c r="G21">
        <v>2</v>
      </c>
      <c r="H21">
        <v>72.549566666666664</v>
      </c>
      <c r="I21">
        <v>0</v>
      </c>
      <c r="J21">
        <v>52.14071666666667</v>
      </c>
      <c r="K21">
        <v>18.18921666666667</v>
      </c>
      <c r="L21">
        <v>2.2196333333333329</v>
      </c>
      <c r="M21">
        <v>15</v>
      </c>
      <c r="N21">
        <v>0</v>
      </c>
      <c r="O21" t="s">
        <v>19</v>
      </c>
    </row>
    <row r="22" spans="1:15">
      <c r="A22" t="s">
        <v>44</v>
      </c>
      <c r="B22" t="s">
        <v>21</v>
      </c>
      <c r="C22" t="s">
        <v>17</v>
      </c>
      <c r="D22" t="s">
        <v>18</v>
      </c>
      <c r="E22">
        <v>1</v>
      </c>
      <c r="F22">
        <v>3</v>
      </c>
      <c r="G22">
        <v>1</v>
      </c>
      <c r="H22">
        <v>65.412216666666666</v>
      </c>
      <c r="I22">
        <v>0</v>
      </c>
      <c r="J22">
        <v>48.397849999999998</v>
      </c>
      <c r="K22">
        <v>13.55165</v>
      </c>
      <c r="L22">
        <v>3.4627166666666671</v>
      </c>
      <c r="M22">
        <v>15</v>
      </c>
      <c r="N22">
        <v>0</v>
      </c>
      <c r="O22" t="s">
        <v>19</v>
      </c>
    </row>
    <row r="23" spans="1:15">
      <c r="A23" t="s">
        <v>45</v>
      </c>
      <c r="B23" t="s">
        <v>21</v>
      </c>
      <c r="C23" t="s">
        <v>17</v>
      </c>
      <c r="D23" t="s">
        <v>18</v>
      </c>
      <c r="E23">
        <v>1</v>
      </c>
      <c r="F23">
        <v>0</v>
      </c>
      <c r="G23">
        <v>6</v>
      </c>
      <c r="H23">
        <v>105.2401</v>
      </c>
      <c r="I23">
        <v>0</v>
      </c>
      <c r="J23">
        <v>53.891983333333343</v>
      </c>
      <c r="K23">
        <v>1.7419500000000001</v>
      </c>
      <c r="L23">
        <v>49.606166666666667</v>
      </c>
      <c r="M23">
        <v>15</v>
      </c>
      <c r="N23">
        <v>0</v>
      </c>
      <c r="O23" t="s">
        <v>19</v>
      </c>
    </row>
    <row r="24" spans="1:15">
      <c r="A24" t="s">
        <v>46</v>
      </c>
      <c r="B24" t="s">
        <v>21</v>
      </c>
      <c r="C24" t="s">
        <v>22</v>
      </c>
      <c r="D24" t="s">
        <v>18</v>
      </c>
      <c r="E24">
        <v>1</v>
      </c>
      <c r="F24">
        <v>0</v>
      </c>
      <c r="G24">
        <v>0</v>
      </c>
      <c r="H24">
        <v>65.513750000000002</v>
      </c>
      <c r="I24">
        <v>0</v>
      </c>
      <c r="J24">
        <v>45.005600000000001</v>
      </c>
      <c r="K24">
        <v>14.03563333333333</v>
      </c>
      <c r="L24">
        <v>6.4725166666666656</v>
      </c>
      <c r="M24">
        <v>15</v>
      </c>
      <c r="N24">
        <v>0</v>
      </c>
      <c r="O24" t="s">
        <v>19</v>
      </c>
    </row>
    <row r="25" spans="1:15">
      <c r="A25" t="s">
        <v>47</v>
      </c>
      <c r="B25" t="s">
        <v>21</v>
      </c>
      <c r="C25" t="s">
        <v>17</v>
      </c>
      <c r="D25" t="s">
        <v>18</v>
      </c>
      <c r="E25">
        <v>1</v>
      </c>
      <c r="F25">
        <v>1</v>
      </c>
      <c r="G25">
        <v>4</v>
      </c>
      <c r="H25">
        <v>58.913133333333327</v>
      </c>
      <c r="I25">
        <v>0</v>
      </c>
      <c r="J25">
        <v>51.737099999999998</v>
      </c>
      <c r="K25">
        <v>1.5680833333333331</v>
      </c>
      <c r="L25">
        <v>5.6079499999999998</v>
      </c>
      <c r="M25">
        <v>15</v>
      </c>
      <c r="N25">
        <v>0</v>
      </c>
      <c r="O25" t="s">
        <v>19</v>
      </c>
    </row>
    <row r="26" spans="1:15">
      <c r="A26" t="s">
        <v>48</v>
      </c>
      <c r="B26" t="s">
        <v>21</v>
      </c>
      <c r="C26" t="s">
        <v>17</v>
      </c>
      <c r="D26" t="s">
        <v>18</v>
      </c>
      <c r="E26">
        <v>1</v>
      </c>
      <c r="F26">
        <v>2</v>
      </c>
      <c r="G26">
        <v>6</v>
      </c>
      <c r="H26">
        <v>91.907849999999996</v>
      </c>
      <c r="I26">
        <v>0</v>
      </c>
      <c r="J26">
        <v>85.661683333333329</v>
      </c>
      <c r="K26">
        <v>2.7813500000000002</v>
      </c>
      <c r="L26">
        <v>3.4648166666666671</v>
      </c>
      <c r="M26">
        <v>15</v>
      </c>
      <c r="N26">
        <v>0</v>
      </c>
      <c r="O26" t="s">
        <v>19</v>
      </c>
    </row>
    <row r="27" spans="1:15">
      <c r="A27" t="s">
        <v>49</v>
      </c>
      <c r="B27" t="s">
        <v>21</v>
      </c>
      <c r="C27" t="s">
        <v>17</v>
      </c>
      <c r="D27" t="s">
        <v>18</v>
      </c>
      <c r="E27">
        <v>1</v>
      </c>
      <c r="F27">
        <v>0</v>
      </c>
      <c r="G27">
        <v>5</v>
      </c>
      <c r="H27">
        <v>104.22518333333331</v>
      </c>
      <c r="I27">
        <v>0</v>
      </c>
      <c r="J27">
        <v>53.785499999999999</v>
      </c>
      <c r="K27">
        <v>1.889116666666667</v>
      </c>
      <c r="L27">
        <v>48.550566666666668</v>
      </c>
      <c r="M27">
        <v>15</v>
      </c>
      <c r="N27">
        <v>0</v>
      </c>
      <c r="O27" t="s">
        <v>19</v>
      </c>
    </row>
    <row r="28" spans="1:15">
      <c r="A28" t="s">
        <v>50</v>
      </c>
      <c r="B28" t="s">
        <v>21</v>
      </c>
      <c r="C28" t="s">
        <v>17</v>
      </c>
      <c r="D28" t="s">
        <v>18</v>
      </c>
      <c r="E28">
        <v>1</v>
      </c>
      <c r="F28">
        <v>2</v>
      </c>
      <c r="G28">
        <v>1</v>
      </c>
      <c r="H28">
        <v>109.1728833333333</v>
      </c>
      <c r="I28">
        <v>0</v>
      </c>
      <c r="J28">
        <v>45.463799999999999</v>
      </c>
      <c r="K28">
        <v>21.448933333333329</v>
      </c>
      <c r="L28">
        <v>42.260150000000003</v>
      </c>
      <c r="M28">
        <v>15</v>
      </c>
      <c r="N28">
        <v>0</v>
      </c>
      <c r="O28" t="s">
        <v>19</v>
      </c>
    </row>
    <row r="29" spans="1:15">
      <c r="A29" t="s">
        <v>51</v>
      </c>
      <c r="B29" t="s">
        <v>21</v>
      </c>
      <c r="C29" t="s">
        <v>17</v>
      </c>
      <c r="D29" t="s">
        <v>18</v>
      </c>
      <c r="E29">
        <v>1</v>
      </c>
      <c r="F29">
        <v>0</v>
      </c>
      <c r="G29">
        <v>1</v>
      </c>
      <c r="H29">
        <v>51.232750000000003</v>
      </c>
      <c r="I29">
        <v>0</v>
      </c>
      <c r="J29">
        <v>46.926516666666657</v>
      </c>
      <c r="K29">
        <v>1.1803999999999999</v>
      </c>
      <c r="L29">
        <v>3.125833333333333</v>
      </c>
      <c r="M29">
        <v>15</v>
      </c>
      <c r="N29">
        <v>0</v>
      </c>
      <c r="O29" t="s">
        <v>19</v>
      </c>
    </row>
    <row r="30" spans="1:15">
      <c r="A30" t="s">
        <v>52</v>
      </c>
      <c r="B30" t="s">
        <v>24</v>
      </c>
      <c r="C30" t="s">
        <v>22</v>
      </c>
      <c r="D30" t="s">
        <v>18</v>
      </c>
      <c r="E30">
        <v>1</v>
      </c>
      <c r="F30">
        <v>0</v>
      </c>
      <c r="G30">
        <v>15</v>
      </c>
      <c r="H30">
        <v>161.37876666666671</v>
      </c>
      <c r="I30">
        <v>0</v>
      </c>
      <c r="J30">
        <v>78.41331666666666</v>
      </c>
      <c r="K30">
        <v>76.266616666666664</v>
      </c>
      <c r="L30">
        <v>6.698833333333333</v>
      </c>
      <c r="M30">
        <v>15</v>
      </c>
      <c r="N30">
        <v>0</v>
      </c>
      <c r="O30" t="s">
        <v>19</v>
      </c>
    </row>
    <row r="31" spans="1:15">
      <c r="A31" t="s">
        <v>53</v>
      </c>
      <c r="B31" t="s">
        <v>21</v>
      </c>
      <c r="C31" t="s">
        <v>22</v>
      </c>
      <c r="D31" t="s">
        <v>18</v>
      </c>
      <c r="E31">
        <v>1</v>
      </c>
      <c r="F31">
        <v>0</v>
      </c>
      <c r="G31">
        <v>1</v>
      </c>
      <c r="H31">
        <v>69.506433333333334</v>
      </c>
      <c r="I31">
        <v>0</v>
      </c>
      <c r="J31">
        <v>47.66128333333333</v>
      </c>
      <c r="K31">
        <v>18.402583333333329</v>
      </c>
      <c r="L31">
        <v>3.442566666666667</v>
      </c>
      <c r="M31">
        <v>15</v>
      </c>
      <c r="N31">
        <v>0</v>
      </c>
      <c r="O31" t="s">
        <v>19</v>
      </c>
    </row>
    <row r="32" spans="1:15">
      <c r="A32" t="s">
        <v>54</v>
      </c>
      <c r="B32" t="s">
        <v>55</v>
      </c>
      <c r="C32" t="s">
        <v>17</v>
      </c>
      <c r="D32" t="s">
        <v>18</v>
      </c>
      <c r="E32">
        <v>1</v>
      </c>
      <c r="F32">
        <v>0</v>
      </c>
      <c r="G32">
        <v>9</v>
      </c>
      <c r="H32">
        <v>67.592616666666672</v>
      </c>
      <c r="I32">
        <v>0</v>
      </c>
      <c r="J32">
        <v>57.417050000000003</v>
      </c>
      <c r="K32">
        <v>4.451483333333333</v>
      </c>
      <c r="L32">
        <v>5.7240833333333336</v>
      </c>
      <c r="M32">
        <v>15</v>
      </c>
      <c r="N32">
        <v>2</v>
      </c>
      <c r="O32" t="s">
        <v>19</v>
      </c>
    </row>
    <row r="33" spans="1:15">
      <c r="A33" t="s">
        <v>56</v>
      </c>
      <c r="B33" t="s">
        <v>21</v>
      </c>
      <c r="C33" t="s">
        <v>17</v>
      </c>
      <c r="D33" t="s">
        <v>18</v>
      </c>
      <c r="E33">
        <v>1</v>
      </c>
      <c r="F33">
        <v>1</v>
      </c>
      <c r="G33">
        <v>2</v>
      </c>
      <c r="H33">
        <v>64.217500000000001</v>
      </c>
      <c r="I33">
        <v>0</v>
      </c>
      <c r="J33">
        <v>46.386000000000003</v>
      </c>
      <c r="K33">
        <v>16.100483333333329</v>
      </c>
      <c r="L33">
        <v>1.7310166666666671</v>
      </c>
      <c r="M33">
        <v>15</v>
      </c>
      <c r="N33">
        <v>0</v>
      </c>
      <c r="O33" t="s">
        <v>19</v>
      </c>
    </row>
    <row r="34" spans="1:15">
      <c r="A34" t="s">
        <v>57</v>
      </c>
      <c r="B34" t="s">
        <v>21</v>
      </c>
      <c r="C34" t="s">
        <v>17</v>
      </c>
      <c r="D34" t="s">
        <v>18</v>
      </c>
      <c r="E34">
        <v>1</v>
      </c>
      <c r="F34">
        <v>0</v>
      </c>
      <c r="G34">
        <v>2</v>
      </c>
      <c r="H34">
        <v>88.557299999999998</v>
      </c>
      <c r="I34">
        <v>0</v>
      </c>
      <c r="J34">
        <v>48.579466666666669</v>
      </c>
      <c r="K34">
        <v>33.612450000000003</v>
      </c>
      <c r="L34">
        <v>6.3653833333333329</v>
      </c>
      <c r="M34">
        <v>15</v>
      </c>
      <c r="N34">
        <v>0</v>
      </c>
      <c r="O34" t="s">
        <v>19</v>
      </c>
    </row>
    <row r="35" spans="1:15">
      <c r="A35" t="s">
        <v>58</v>
      </c>
      <c r="B35" t="s">
        <v>24</v>
      </c>
      <c r="C35" t="s">
        <v>17</v>
      </c>
      <c r="D35" t="s">
        <v>18</v>
      </c>
      <c r="E35">
        <v>1</v>
      </c>
      <c r="F35">
        <v>0</v>
      </c>
      <c r="G35">
        <v>24</v>
      </c>
      <c r="H35">
        <v>109.7132666666667</v>
      </c>
      <c r="I35">
        <v>0</v>
      </c>
      <c r="J35">
        <v>98.905199999999994</v>
      </c>
      <c r="K35">
        <v>6.0030333333333337</v>
      </c>
      <c r="L35">
        <v>4.8050333333333333</v>
      </c>
      <c r="M35">
        <v>15</v>
      </c>
      <c r="N35">
        <v>0</v>
      </c>
      <c r="O35" t="s">
        <v>19</v>
      </c>
    </row>
    <row r="36" spans="1:15">
      <c r="A36" t="s">
        <v>59</v>
      </c>
      <c r="B36" t="s">
        <v>21</v>
      </c>
      <c r="C36" t="s">
        <v>22</v>
      </c>
      <c r="D36" t="s">
        <v>18</v>
      </c>
      <c r="E36">
        <v>1</v>
      </c>
      <c r="F36">
        <v>4</v>
      </c>
      <c r="G36">
        <v>3</v>
      </c>
      <c r="H36">
        <v>140.09746666666669</v>
      </c>
      <c r="I36">
        <v>0</v>
      </c>
      <c r="J36">
        <v>107.99436666666671</v>
      </c>
      <c r="K36">
        <v>21.264800000000001</v>
      </c>
      <c r="L36">
        <v>10.8383</v>
      </c>
      <c r="M36">
        <v>15</v>
      </c>
      <c r="N36">
        <v>2</v>
      </c>
      <c r="O36" t="s">
        <v>19</v>
      </c>
    </row>
    <row r="37" spans="1:15">
      <c r="A37" t="s">
        <v>60</v>
      </c>
      <c r="B37" t="s">
        <v>21</v>
      </c>
      <c r="C37" t="s">
        <v>17</v>
      </c>
      <c r="D37" t="s">
        <v>18</v>
      </c>
      <c r="E37">
        <v>1</v>
      </c>
      <c r="F37">
        <v>0</v>
      </c>
      <c r="G37">
        <v>1</v>
      </c>
      <c r="H37">
        <v>72.170566666666673</v>
      </c>
      <c r="I37">
        <v>0</v>
      </c>
      <c r="J37">
        <v>47.10693333333333</v>
      </c>
      <c r="K37">
        <v>15.58356666666667</v>
      </c>
      <c r="L37">
        <v>9.4800666666666675</v>
      </c>
      <c r="M37">
        <v>15</v>
      </c>
      <c r="N37">
        <v>17</v>
      </c>
      <c r="O37" t="s">
        <v>19</v>
      </c>
    </row>
    <row r="38" spans="1:15">
      <c r="A38" t="s">
        <v>61</v>
      </c>
      <c r="B38" t="s">
        <v>21</v>
      </c>
      <c r="C38" t="s">
        <v>17</v>
      </c>
      <c r="D38" t="s">
        <v>18</v>
      </c>
      <c r="E38">
        <v>1</v>
      </c>
      <c r="F38">
        <v>9</v>
      </c>
      <c r="G38">
        <v>0</v>
      </c>
      <c r="H38">
        <v>69.217500000000001</v>
      </c>
      <c r="I38">
        <v>0</v>
      </c>
      <c r="J38">
        <v>45.003016666666667</v>
      </c>
      <c r="K38">
        <v>11.23741666666667</v>
      </c>
      <c r="L38">
        <v>12.977066666666669</v>
      </c>
      <c r="M38">
        <v>15</v>
      </c>
      <c r="N38">
        <v>12</v>
      </c>
      <c r="O38" t="s">
        <v>19</v>
      </c>
    </row>
    <row r="39" spans="1:15">
      <c r="A39" t="s">
        <v>62</v>
      </c>
      <c r="B39" t="s">
        <v>21</v>
      </c>
      <c r="C39" t="s">
        <v>17</v>
      </c>
      <c r="D39" t="s">
        <v>18</v>
      </c>
      <c r="E39">
        <v>1</v>
      </c>
      <c r="F39">
        <v>0</v>
      </c>
      <c r="G39">
        <v>2</v>
      </c>
      <c r="H39">
        <v>56.203650000000003</v>
      </c>
      <c r="I39">
        <v>0</v>
      </c>
      <c r="J39">
        <v>49.06935</v>
      </c>
      <c r="K39">
        <v>3.1769500000000002</v>
      </c>
      <c r="L39">
        <v>3.9573499999999999</v>
      </c>
      <c r="M39">
        <v>15</v>
      </c>
      <c r="N39">
        <v>1</v>
      </c>
      <c r="O39" t="s">
        <v>19</v>
      </c>
    </row>
    <row r="40" spans="1:15">
      <c r="A40" t="s">
        <v>63</v>
      </c>
      <c r="B40" t="s">
        <v>21</v>
      </c>
      <c r="C40" t="s">
        <v>22</v>
      </c>
      <c r="D40" t="s">
        <v>18</v>
      </c>
      <c r="E40">
        <v>1</v>
      </c>
      <c r="F40">
        <v>0</v>
      </c>
      <c r="G40">
        <v>4</v>
      </c>
      <c r="H40">
        <v>64.552366666666671</v>
      </c>
      <c r="I40">
        <v>0</v>
      </c>
      <c r="J40">
        <v>52.667349999999999</v>
      </c>
      <c r="K40">
        <v>2.6999666666666671</v>
      </c>
      <c r="L40">
        <v>9.1850500000000004</v>
      </c>
      <c r="M40">
        <v>15</v>
      </c>
      <c r="N40">
        <v>0</v>
      </c>
      <c r="O40" t="s">
        <v>19</v>
      </c>
    </row>
    <row r="41" spans="1:15">
      <c r="A41" t="s">
        <v>64</v>
      </c>
      <c r="B41" t="s">
        <v>21</v>
      </c>
      <c r="C41" t="s">
        <v>17</v>
      </c>
      <c r="D41" t="s">
        <v>18</v>
      </c>
      <c r="E41">
        <v>1</v>
      </c>
      <c r="F41">
        <v>4</v>
      </c>
      <c r="G41">
        <v>2</v>
      </c>
      <c r="H41">
        <v>103.0048666666667</v>
      </c>
      <c r="I41">
        <v>0</v>
      </c>
      <c r="J41">
        <v>45.831316666666673</v>
      </c>
      <c r="K41">
        <v>42.137133333333331</v>
      </c>
      <c r="L41">
        <v>15.036416666666669</v>
      </c>
      <c r="M41">
        <v>15</v>
      </c>
      <c r="N41">
        <v>0</v>
      </c>
      <c r="O41" t="s">
        <v>19</v>
      </c>
    </row>
    <row r="42" spans="1:15">
      <c r="A42" t="s">
        <v>65</v>
      </c>
      <c r="B42" t="s">
        <v>66</v>
      </c>
      <c r="C42" t="s">
        <v>17</v>
      </c>
      <c r="D42" t="s">
        <v>18</v>
      </c>
      <c r="E42">
        <v>1</v>
      </c>
      <c r="F42">
        <v>0</v>
      </c>
      <c r="G42">
        <v>2</v>
      </c>
      <c r="H42">
        <v>57.513316666666668</v>
      </c>
      <c r="I42">
        <v>0</v>
      </c>
      <c r="J42">
        <v>48.043933333333342</v>
      </c>
      <c r="K42">
        <v>6.8603500000000004</v>
      </c>
      <c r="L42">
        <v>2.609033333333334</v>
      </c>
      <c r="M42">
        <v>15</v>
      </c>
      <c r="N42">
        <v>1</v>
      </c>
      <c r="O42" t="s">
        <v>19</v>
      </c>
    </row>
    <row r="43" spans="1:15">
      <c r="A43" t="s">
        <v>67</v>
      </c>
      <c r="B43" t="s">
        <v>21</v>
      </c>
      <c r="C43" t="s">
        <v>17</v>
      </c>
      <c r="D43" t="s">
        <v>18</v>
      </c>
      <c r="E43">
        <v>1</v>
      </c>
      <c r="F43">
        <v>0</v>
      </c>
      <c r="G43">
        <v>1</v>
      </c>
      <c r="H43">
        <v>73.764933333333332</v>
      </c>
      <c r="I43">
        <v>0</v>
      </c>
      <c r="J43">
        <v>46.1417</v>
      </c>
      <c r="K43">
        <v>6.1529666666666669</v>
      </c>
      <c r="L43">
        <v>21.470266666666671</v>
      </c>
      <c r="M43">
        <v>15</v>
      </c>
      <c r="N43">
        <v>0</v>
      </c>
      <c r="O43" t="s">
        <v>19</v>
      </c>
    </row>
    <row r="44" spans="1:15">
      <c r="A44" t="s">
        <v>68</v>
      </c>
      <c r="B44" t="s">
        <v>69</v>
      </c>
      <c r="C44" t="s">
        <v>25</v>
      </c>
      <c r="D44" t="s">
        <v>18</v>
      </c>
      <c r="E44">
        <v>1</v>
      </c>
      <c r="F44">
        <v>4</v>
      </c>
      <c r="G44">
        <v>1</v>
      </c>
      <c r="H44">
        <v>65.622533333333337</v>
      </c>
      <c r="I44">
        <v>2.6669499999999999</v>
      </c>
      <c r="J44">
        <v>46.268099999999997</v>
      </c>
      <c r="K44">
        <v>6.9453333333333331</v>
      </c>
      <c r="L44">
        <v>9.7421500000000005</v>
      </c>
      <c r="M44">
        <v>15</v>
      </c>
      <c r="N44">
        <v>0</v>
      </c>
      <c r="O44" t="s">
        <v>70</v>
      </c>
    </row>
    <row r="45" spans="1:15">
      <c r="A45" t="s">
        <v>71</v>
      </c>
      <c r="B45" t="s">
        <v>69</v>
      </c>
      <c r="C45" t="s">
        <v>17</v>
      </c>
      <c r="D45" t="s">
        <v>18</v>
      </c>
      <c r="E45">
        <v>1</v>
      </c>
      <c r="F45">
        <v>1</v>
      </c>
      <c r="G45">
        <v>2</v>
      </c>
      <c r="H45">
        <v>60.19766666666667</v>
      </c>
      <c r="I45">
        <v>1.1257166666666669</v>
      </c>
      <c r="J45">
        <v>53.088016666666668</v>
      </c>
      <c r="K45">
        <v>1.9438333333333331</v>
      </c>
      <c r="L45">
        <v>4.0400999999999998</v>
      </c>
      <c r="M45">
        <v>15</v>
      </c>
      <c r="N45">
        <v>2</v>
      </c>
      <c r="O45" t="s">
        <v>72</v>
      </c>
    </row>
    <row r="46" spans="1:15">
      <c r="A46" t="s">
        <v>73</v>
      </c>
      <c r="B46" t="s">
        <v>69</v>
      </c>
      <c r="C46" t="s">
        <v>22</v>
      </c>
      <c r="D46" t="s">
        <v>18</v>
      </c>
      <c r="E46">
        <v>1</v>
      </c>
      <c r="F46">
        <v>2</v>
      </c>
      <c r="G46">
        <v>3</v>
      </c>
      <c r="H46">
        <v>58.771466666666669</v>
      </c>
      <c r="I46">
        <v>1.0446</v>
      </c>
      <c r="J46">
        <v>52.462049999999998</v>
      </c>
      <c r="K46">
        <v>3.956433333333333</v>
      </c>
      <c r="L46">
        <v>1.308383333333333</v>
      </c>
      <c r="M46">
        <v>15</v>
      </c>
      <c r="N46">
        <v>2</v>
      </c>
      <c r="O46" t="s">
        <v>72</v>
      </c>
    </row>
    <row r="47" spans="1:15">
      <c r="N4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A073B-DFA2-4A09-BC37-3ACEAEE05870}">
  <dimension ref="A1:S47"/>
  <sheetViews>
    <sheetView workbookViewId="0">
      <selection activeCell="C51" sqref="C51"/>
    </sheetView>
  </sheetViews>
  <sheetFormatPr defaultRowHeight="15"/>
  <cols>
    <col min="2" max="2" width="9.42578125" customWidth="1"/>
  </cols>
  <sheetData>
    <row r="1" spans="1:19">
      <c r="A1" t="s">
        <v>0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2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</row>
    <row r="2" spans="1:19">
      <c r="A2" t="s">
        <v>15</v>
      </c>
      <c r="B2">
        <v>32</v>
      </c>
      <c r="C2" t="s">
        <v>91</v>
      </c>
      <c r="D2" t="s">
        <v>92</v>
      </c>
      <c r="E2" t="s">
        <v>93</v>
      </c>
      <c r="F2" t="s">
        <v>94</v>
      </c>
      <c r="G2" t="s">
        <v>94</v>
      </c>
      <c r="H2" t="s">
        <v>95</v>
      </c>
      <c r="I2">
        <v>11</v>
      </c>
      <c r="J2" t="s">
        <v>96</v>
      </c>
      <c r="K2">
        <v>1</v>
      </c>
      <c r="L2">
        <v>2</v>
      </c>
      <c r="M2">
        <v>2</v>
      </c>
      <c r="N2">
        <v>1</v>
      </c>
      <c r="O2">
        <v>1</v>
      </c>
      <c r="P2">
        <v>2</v>
      </c>
      <c r="Q2">
        <v>1</v>
      </c>
      <c r="R2" t="s">
        <v>97</v>
      </c>
      <c r="S2" t="s">
        <v>98</v>
      </c>
    </row>
    <row r="3" spans="1:19">
      <c r="A3" t="s">
        <v>20</v>
      </c>
      <c r="B3">
        <v>35</v>
      </c>
      <c r="C3" t="s">
        <v>91</v>
      </c>
      <c r="D3" t="s">
        <v>92</v>
      </c>
      <c r="E3" t="s">
        <v>93</v>
      </c>
      <c r="F3" t="s">
        <v>94</v>
      </c>
      <c r="G3" t="s">
        <v>94</v>
      </c>
      <c r="H3" t="s">
        <v>95</v>
      </c>
      <c r="I3">
        <v>7</v>
      </c>
      <c r="J3" t="s">
        <v>96</v>
      </c>
      <c r="K3">
        <v>3</v>
      </c>
      <c r="L3">
        <v>1</v>
      </c>
      <c r="M3">
        <v>1</v>
      </c>
      <c r="N3">
        <v>1</v>
      </c>
      <c r="O3">
        <v>2</v>
      </c>
      <c r="P3">
        <v>1</v>
      </c>
      <c r="Q3">
        <v>1</v>
      </c>
      <c r="R3" t="s">
        <v>99</v>
      </c>
      <c r="S3" t="s">
        <v>98</v>
      </c>
    </row>
    <row r="4" spans="1:19">
      <c r="A4" t="s">
        <v>23</v>
      </c>
      <c r="B4">
        <v>28</v>
      </c>
      <c r="C4" t="s">
        <v>100</v>
      </c>
      <c r="D4" t="s">
        <v>92</v>
      </c>
      <c r="E4" t="s">
        <v>93</v>
      </c>
      <c r="F4" t="s">
        <v>94</v>
      </c>
      <c r="G4" t="s">
        <v>94</v>
      </c>
      <c r="H4" t="s">
        <v>93</v>
      </c>
      <c r="I4">
        <v>5</v>
      </c>
      <c r="J4" t="s">
        <v>101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 t="s">
        <v>102</v>
      </c>
      <c r="S4" t="s">
        <v>103</v>
      </c>
    </row>
    <row r="5" spans="1:19">
      <c r="A5" t="s">
        <v>26</v>
      </c>
      <c r="B5">
        <v>40</v>
      </c>
      <c r="C5" t="s">
        <v>100</v>
      </c>
      <c r="D5" t="s">
        <v>104</v>
      </c>
      <c r="E5" t="s">
        <v>93</v>
      </c>
      <c r="F5" t="s">
        <v>94</v>
      </c>
      <c r="G5" t="s">
        <v>94</v>
      </c>
      <c r="H5" t="s">
        <v>93</v>
      </c>
      <c r="I5">
        <v>8</v>
      </c>
      <c r="J5" t="s">
        <v>101</v>
      </c>
      <c r="K5">
        <v>10</v>
      </c>
      <c r="L5">
        <v>0</v>
      </c>
      <c r="M5">
        <v>2</v>
      </c>
      <c r="N5">
        <v>1</v>
      </c>
      <c r="O5">
        <v>2</v>
      </c>
      <c r="P5">
        <v>2</v>
      </c>
      <c r="Q5">
        <v>0</v>
      </c>
      <c r="R5" t="s">
        <v>105</v>
      </c>
      <c r="S5" t="s">
        <v>98</v>
      </c>
    </row>
    <row r="6" spans="1:19">
      <c r="A6" t="s">
        <v>27</v>
      </c>
      <c r="B6">
        <v>31</v>
      </c>
      <c r="C6" t="s">
        <v>100</v>
      </c>
      <c r="D6" t="s">
        <v>92</v>
      </c>
      <c r="E6" t="s">
        <v>93</v>
      </c>
      <c r="F6" t="s">
        <v>94</v>
      </c>
      <c r="G6" t="s">
        <v>94</v>
      </c>
      <c r="H6" t="s">
        <v>95</v>
      </c>
      <c r="I6">
        <v>6</v>
      </c>
      <c r="J6" t="s">
        <v>96</v>
      </c>
      <c r="K6">
        <v>4</v>
      </c>
      <c r="L6">
        <v>1</v>
      </c>
      <c r="M6">
        <v>1</v>
      </c>
      <c r="N6">
        <v>1</v>
      </c>
      <c r="O6">
        <v>1</v>
      </c>
      <c r="P6">
        <v>2</v>
      </c>
      <c r="Q6">
        <v>1</v>
      </c>
      <c r="R6" t="s">
        <v>97</v>
      </c>
      <c r="S6" t="s">
        <v>98</v>
      </c>
    </row>
    <row r="7" spans="1:19">
      <c r="A7" t="s">
        <v>28</v>
      </c>
      <c r="B7">
        <v>28</v>
      </c>
      <c r="C7" t="s">
        <v>91</v>
      </c>
      <c r="D7" t="s">
        <v>92</v>
      </c>
      <c r="E7" t="s">
        <v>93</v>
      </c>
      <c r="F7" t="s">
        <v>94</v>
      </c>
      <c r="G7" t="s">
        <v>94</v>
      </c>
      <c r="H7" t="s">
        <v>93</v>
      </c>
      <c r="I7">
        <v>7</v>
      </c>
      <c r="J7" t="s">
        <v>101</v>
      </c>
      <c r="K7">
        <v>14</v>
      </c>
      <c r="L7">
        <v>1</v>
      </c>
      <c r="M7">
        <v>2</v>
      </c>
      <c r="N7">
        <v>1</v>
      </c>
      <c r="O7">
        <v>4</v>
      </c>
      <c r="P7">
        <v>1</v>
      </c>
      <c r="Q7">
        <v>2</v>
      </c>
      <c r="R7" t="s">
        <v>99</v>
      </c>
      <c r="S7" t="s">
        <v>98</v>
      </c>
    </row>
    <row r="8" spans="1:19">
      <c r="A8" t="s">
        <v>29</v>
      </c>
      <c r="B8">
        <v>32</v>
      </c>
      <c r="C8" t="s">
        <v>91</v>
      </c>
      <c r="D8" t="s">
        <v>92</v>
      </c>
      <c r="E8" t="s">
        <v>93</v>
      </c>
      <c r="F8" t="s">
        <v>94</v>
      </c>
      <c r="G8" t="s">
        <v>94</v>
      </c>
      <c r="H8" t="s">
        <v>93</v>
      </c>
      <c r="I8">
        <v>8</v>
      </c>
      <c r="J8" t="s">
        <v>96</v>
      </c>
      <c r="K8">
        <v>3</v>
      </c>
      <c r="L8">
        <v>2</v>
      </c>
      <c r="M8">
        <v>2</v>
      </c>
      <c r="N8">
        <v>1</v>
      </c>
      <c r="O8">
        <v>2</v>
      </c>
      <c r="P8">
        <v>1</v>
      </c>
      <c r="Q8">
        <v>1</v>
      </c>
      <c r="R8" t="s">
        <v>97</v>
      </c>
      <c r="S8" t="s">
        <v>98</v>
      </c>
    </row>
    <row r="9" spans="1:19">
      <c r="A9" t="s">
        <v>30</v>
      </c>
      <c r="B9">
        <v>54</v>
      </c>
      <c r="C9" t="s">
        <v>91</v>
      </c>
      <c r="D9" t="s">
        <v>92</v>
      </c>
      <c r="E9" t="s">
        <v>93</v>
      </c>
      <c r="F9" t="s">
        <v>94</v>
      </c>
      <c r="G9" t="s">
        <v>98</v>
      </c>
      <c r="H9" t="s">
        <v>93</v>
      </c>
      <c r="I9">
        <v>5</v>
      </c>
      <c r="J9" t="s">
        <v>96</v>
      </c>
      <c r="K9">
        <v>2</v>
      </c>
      <c r="L9">
        <v>5</v>
      </c>
      <c r="M9">
        <v>4</v>
      </c>
      <c r="N9">
        <v>3</v>
      </c>
      <c r="O9">
        <v>5</v>
      </c>
      <c r="P9">
        <v>6</v>
      </c>
      <c r="Q9">
        <v>4</v>
      </c>
      <c r="R9" t="s">
        <v>107</v>
      </c>
      <c r="S9" t="s">
        <v>98</v>
      </c>
    </row>
    <row r="10" spans="1:19">
      <c r="A10" t="s">
        <v>31</v>
      </c>
      <c r="B10">
        <v>32</v>
      </c>
      <c r="C10" t="s">
        <v>91</v>
      </c>
      <c r="D10" t="s">
        <v>92</v>
      </c>
      <c r="E10" t="s">
        <v>93</v>
      </c>
      <c r="F10" t="s">
        <v>94</v>
      </c>
      <c r="G10" t="s">
        <v>94</v>
      </c>
      <c r="H10" t="s">
        <v>93</v>
      </c>
      <c r="I10">
        <v>15</v>
      </c>
      <c r="J10" t="s">
        <v>96</v>
      </c>
      <c r="K10">
        <v>2</v>
      </c>
      <c r="L10">
        <v>4</v>
      </c>
      <c r="M10">
        <v>3</v>
      </c>
      <c r="N10">
        <v>5</v>
      </c>
      <c r="O10">
        <v>5</v>
      </c>
      <c r="P10">
        <v>5</v>
      </c>
      <c r="Q10">
        <v>6</v>
      </c>
      <c r="R10" t="s">
        <v>99</v>
      </c>
      <c r="S10" t="s">
        <v>98</v>
      </c>
    </row>
    <row r="11" spans="1:19">
      <c r="A11" t="s">
        <v>32</v>
      </c>
      <c r="B11">
        <v>39</v>
      </c>
      <c r="C11" t="s">
        <v>100</v>
      </c>
      <c r="D11" t="s">
        <v>92</v>
      </c>
      <c r="E11" t="s">
        <v>93</v>
      </c>
      <c r="F11" t="s">
        <v>94</v>
      </c>
      <c r="G11" t="s">
        <v>94</v>
      </c>
      <c r="H11" t="s">
        <v>95</v>
      </c>
      <c r="I11">
        <v>20</v>
      </c>
      <c r="J11" t="s">
        <v>96</v>
      </c>
      <c r="K11">
        <v>2</v>
      </c>
      <c r="L11">
        <v>2</v>
      </c>
      <c r="M11">
        <v>3</v>
      </c>
      <c r="N11">
        <v>2</v>
      </c>
      <c r="O11">
        <v>2</v>
      </c>
      <c r="P11">
        <v>3</v>
      </c>
      <c r="Q11">
        <v>2</v>
      </c>
      <c r="R11" t="s">
        <v>99</v>
      </c>
      <c r="S11" t="s">
        <v>98</v>
      </c>
    </row>
    <row r="12" spans="1:19">
      <c r="A12" t="s">
        <v>33</v>
      </c>
      <c r="B12">
        <v>35</v>
      </c>
      <c r="C12" t="s">
        <v>91</v>
      </c>
      <c r="D12" t="s">
        <v>92</v>
      </c>
      <c r="E12" t="s">
        <v>93</v>
      </c>
      <c r="F12" t="s">
        <v>94</v>
      </c>
      <c r="G12" t="s">
        <v>94</v>
      </c>
      <c r="H12" t="s">
        <v>93</v>
      </c>
      <c r="I12">
        <v>10</v>
      </c>
      <c r="J12" t="s">
        <v>108</v>
      </c>
      <c r="K12">
        <v>20</v>
      </c>
      <c r="L12">
        <v>3</v>
      </c>
      <c r="M12">
        <v>2</v>
      </c>
      <c r="N12">
        <v>3</v>
      </c>
      <c r="O12">
        <v>3</v>
      </c>
      <c r="P12">
        <v>4</v>
      </c>
      <c r="Q12">
        <v>3</v>
      </c>
      <c r="R12" t="s">
        <v>99</v>
      </c>
      <c r="S12" t="s">
        <v>98</v>
      </c>
    </row>
    <row r="13" spans="1:19">
      <c r="A13" t="s">
        <v>34</v>
      </c>
      <c r="B13">
        <v>35</v>
      </c>
      <c r="C13" t="s">
        <v>91</v>
      </c>
      <c r="D13" t="s">
        <v>109</v>
      </c>
      <c r="E13" t="s">
        <v>93</v>
      </c>
      <c r="F13" t="s">
        <v>94</v>
      </c>
      <c r="G13" t="s">
        <v>94</v>
      </c>
      <c r="H13" t="s">
        <v>95</v>
      </c>
      <c r="I13">
        <v>10</v>
      </c>
      <c r="J13" t="s">
        <v>101</v>
      </c>
      <c r="K13">
        <v>8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 t="s">
        <v>110</v>
      </c>
      <c r="S13" t="s">
        <v>98</v>
      </c>
    </row>
    <row r="14" spans="1:19">
      <c r="A14" t="s">
        <v>36</v>
      </c>
      <c r="B14">
        <v>33</v>
      </c>
      <c r="C14" t="s">
        <v>91</v>
      </c>
      <c r="D14" t="s">
        <v>92</v>
      </c>
      <c r="E14" t="s">
        <v>93</v>
      </c>
      <c r="F14" t="s">
        <v>94</v>
      </c>
      <c r="G14" t="s">
        <v>94</v>
      </c>
      <c r="H14" t="s">
        <v>93</v>
      </c>
      <c r="I14">
        <v>12</v>
      </c>
      <c r="J14" t="s">
        <v>96</v>
      </c>
      <c r="K14">
        <v>3</v>
      </c>
      <c r="L14">
        <v>2</v>
      </c>
      <c r="M14">
        <v>1</v>
      </c>
      <c r="N14">
        <v>2</v>
      </c>
      <c r="O14">
        <v>2</v>
      </c>
      <c r="P14">
        <v>1</v>
      </c>
      <c r="Q14">
        <v>1</v>
      </c>
      <c r="R14" t="s">
        <v>99</v>
      </c>
      <c r="S14" t="s">
        <v>98</v>
      </c>
    </row>
    <row r="15" spans="1:19">
      <c r="A15" t="s">
        <v>37</v>
      </c>
      <c r="B15">
        <v>30</v>
      </c>
      <c r="C15" t="s">
        <v>91</v>
      </c>
      <c r="D15" t="s">
        <v>92</v>
      </c>
      <c r="E15" t="s">
        <v>93</v>
      </c>
      <c r="F15" t="s">
        <v>94</v>
      </c>
      <c r="G15" t="s">
        <v>94</v>
      </c>
      <c r="H15" t="s">
        <v>95</v>
      </c>
      <c r="I15">
        <v>10</v>
      </c>
      <c r="J15" t="s">
        <v>101</v>
      </c>
      <c r="K15">
        <v>6</v>
      </c>
      <c r="L15">
        <v>3</v>
      </c>
      <c r="M15">
        <v>2</v>
      </c>
      <c r="N15">
        <v>2</v>
      </c>
      <c r="O15">
        <v>4</v>
      </c>
      <c r="P15">
        <v>2</v>
      </c>
      <c r="Q15">
        <v>5</v>
      </c>
      <c r="R15" t="s">
        <v>111</v>
      </c>
      <c r="S15" t="s">
        <v>98</v>
      </c>
    </row>
    <row r="16" spans="1:19">
      <c r="A16" t="s">
        <v>38</v>
      </c>
      <c r="B16">
        <v>35</v>
      </c>
      <c r="C16" t="s">
        <v>91</v>
      </c>
      <c r="D16" t="s">
        <v>92</v>
      </c>
      <c r="E16" t="s">
        <v>93</v>
      </c>
      <c r="F16" t="s">
        <v>94</v>
      </c>
      <c r="G16" t="s">
        <v>94</v>
      </c>
      <c r="H16" t="s">
        <v>93</v>
      </c>
      <c r="I16">
        <v>10</v>
      </c>
      <c r="J16" t="s">
        <v>112</v>
      </c>
      <c r="K16">
        <v>8</v>
      </c>
      <c r="L16">
        <v>6</v>
      </c>
      <c r="M16">
        <v>6</v>
      </c>
      <c r="N16">
        <v>6</v>
      </c>
      <c r="O16">
        <v>6</v>
      </c>
      <c r="P16">
        <v>6</v>
      </c>
      <c r="Q16">
        <v>6</v>
      </c>
      <c r="R16" t="s">
        <v>97</v>
      </c>
      <c r="S16" t="s">
        <v>98</v>
      </c>
    </row>
    <row r="17" spans="1:19">
      <c r="A17" t="s">
        <v>39</v>
      </c>
      <c r="B17">
        <v>59</v>
      </c>
      <c r="C17" t="s">
        <v>91</v>
      </c>
      <c r="D17" t="s">
        <v>92</v>
      </c>
      <c r="E17" t="s">
        <v>93</v>
      </c>
      <c r="F17" t="s">
        <v>94</v>
      </c>
      <c r="G17" t="s">
        <v>94</v>
      </c>
      <c r="H17" t="s">
        <v>93</v>
      </c>
      <c r="I17">
        <v>3</v>
      </c>
      <c r="J17" t="s">
        <v>101</v>
      </c>
      <c r="K17">
        <v>25</v>
      </c>
      <c r="L17">
        <v>4</v>
      </c>
      <c r="M17">
        <v>5</v>
      </c>
      <c r="N17">
        <v>6</v>
      </c>
      <c r="O17">
        <v>4</v>
      </c>
      <c r="P17">
        <v>5</v>
      </c>
      <c r="Q17">
        <v>6</v>
      </c>
      <c r="R17" t="s">
        <v>113</v>
      </c>
      <c r="S17" t="s">
        <v>98</v>
      </c>
    </row>
    <row r="18" spans="1:19">
      <c r="A18" t="s">
        <v>40</v>
      </c>
      <c r="B18">
        <v>35</v>
      </c>
      <c r="C18" t="s">
        <v>91</v>
      </c>
      <c r="D18" t="s">
        <v>92</v>
      </c>
      <c r="E18" t="s">
        <v>93</v>
      </c>
      <c r="F18" t="s">
        <v>94</v>
      </c>
      <c r="G18" t="s">
        <v>94</v>
      </c>
      <c r="H18" t="s">
        <v>93</v>
      </c>
      <c r="I18">
        <v>10</v>
      </c>
      <c r="J18" t="s">
        <v>101</v>
      </c>
      <c r="K18">
        <v>20</v>
      </c>
      <c r="L18">
        <v>5</v>
      </c>
      <c r="M18">
        <v>4</v>
      </c>
      <c r="N18">
        <v>3</v>
      </c>
      <c r="O18">
        <v>4</v>
      </c>
      <c r="P18">
        <v>5</v>
      </c>
      <c r="Q18">
        <v>4</v>
      </c>
      <c r="R18" t="s">
        <v>99</v>
      </c>
      <c r="S18" t="s">
        <v>98</v>
      </c>
    </row>
    <row r="19" spans="1:19">
      <c r="A19" t="s">
        <v>41</v>
      </c>
      <c r="B19">
        <v>25</v>
      </c>
      <c r="C19" t="s">
        <v>91</v>
      </c>
      <c r="D19" t="s">
        <v>92</v>
      </c>
      <c r="E19" t="s">
        <v>93</v>
      </c>
      <c r="F19" t="s">
        <v>94</v>
      </c>
      <c r="G19" t="s">
        <v>94</v>
      </c>
      <c r="H19" t="s">
        <v>93</v>
      </c>
      <c r="I19">
        <v>6</v>
      </c>
      <c r="J19" t="s">
        <v>101</v>
      </c>
      <c r="K19">
        <v>38</v>
      </c>
      <c r="L19">
        <v>1</v>
      </c>
      <c r="M19">
        <v>2</v>
      </c>
      <c r="N19">
        <v>3</v>
      </c>
      <c r="O19">
        <v>3</v>
      </c>
      <c r="P19">
        <v>4</v>
      </c>
      <c r="Q19">
        <v>5</v>
      </c>
      <c r="R19" t="s">
        <v>99</v>
      </c>
      <c r="S19" t="s">
        <v>98</v>
      </c>
    </row>
    <row r="20" spans="1:19">
      <c r="A20" t="s">
        <v>42</v>
      </c>
      <c r="B20">
        <v>63</v>
      </c>
      <c r="C20" t="s">
        <v>91</v>
      </c>
      <c r="D20" t="s">
        <v>92</v>
      </c>
      <c r="E20" t="s">
        <v>93</v>
      </c>
      <c r="F20" t="s">
        <v>94</v>
      </c>
      <c r="G20" t="s">
        <v>94</v>
      </c>
      <c r="H20" t="s">
        <v>93</v>
      </c>
      <c r="I20">
        <v>9</v>
      </c>
      <c r="J20" t="s">
        <v>101</v>
      </c>
      <c r="K20">
        <v>20</v>
      </c>
      <c r="L20">
        <v>4</v>
      </c>
      <c r="M20">
        <v>3</v>
      </c>
      <c r="N20">
        <v>4</v>
      </c>
      <c r="O20">
        <v>4</v>
      </c>
      <c r="P20">
        <v>6</v>
      </c>
      <c r="Q20">
        <v>5</v>
      </c>
      <c r="R20" t="s">
        <v>106</v>
      </c>
      <c r="S20" t="s">
        <v>98</v>
      </c>
    </row>
    <row r="21" spans="1:19">
      <c r="A21" t="s">
        <v>43</v>
      </c>
      <c r="B21">
        <v>33</v>
      </c>
      <c r="C21" t="s">
        <v>100</v>
      </c>
      <c r="D21" t="s">
        <v>92</v>
      </c>
      <c r="E21" t="s">
        <v>93</v>
      </c>
      <c r="F21" t="s">
        <v>94</v>
      </c>
      <c r="G21" t="s">
        <v>94</v>
      </c>
      <c r="H21" t="s">
        <v>95</v>
      </c>
      <c r="I21">
        <v>5</v>
      </c>
      <c r="J21" t="s">
        <v>96</v>
      </c>
      <c r="K21">
        <v>2</v>
      </c>
      <c r="L21">
        <v>1</v>
      </c>
      <c r="M21">
        <v>1</v>
      </c>
      <c r="N21">
        <v>1</v>
      </c>
      <c r="O21">
        <v>1</v>
      </c>
      <c r="P21">
        <v>2</v>
      </c>
      <c r="Q21">
        <v>1</v>
      </c>
      <c r="R21" t="s">
        <v>97</v>
      </c>
      <c r="S21" t="s">
        <v>98</v>
      </c>
    </row>
    <row r="22" spans="1:19">
      <c r="A22" t="s">
        <v>44</v>
      </c>
      <c r="B22">
        <v>33</v>
      </c>
      <c r="C22" t="s">
        <v>100</v>
      </c>
      <c r="D22" t="s">
        <v>92</v>
      </c>
      <c r="E22" t="s">
        <v>93</v>
      </c>
      <c r="F22" t="s">
        <v>94</v>
      </c>
      <c r="G22" t="s">
        <v>94</v>
      </c>
      <c r="H22" t="s">
        <v>93</v>
      </c>
      <c r="I22">
        <v>20</v>
      </c>
      <c r="J22" t="s">
        <v>101</v>
      </c>
      <c r="K22">
        <v>20</v>
      </c>
      <c r="L22">
        <v>3</v>
      </c>
      <c r="M22">
        <v>3</v>
      </c>
      <c r="N22">
        <v>4</v>
      </c>
      <c r="O22">
        <v>2</v>
      </c>
      <c r="P22">
        <v>2</v>
      </c>
      <c r="Q22">
        <v>2</v>
      </c>
      <c r="R22" t="s">
        <v>99</v>
      </c>
      <c r="S22" t="s">
        <v>98</v>
      </c>
    </row>
    <row r="23" spans="1:19">
      <c r="A23" t="s">
        <v>45</v>
      </c>
      <c r="B23">
        <v>33</v>
      </c>
      <c r="C23" t="s">
        <v>91</v>
      </c>
      <c r="D23" t="s">
        <v>92</v>
      </c>
      <c r="E23" t="s">
        <v>93</v>
      </c>
      <c r="F23" t="s">
        <v>94</v>
      </c>
      <c r="G23" t="s">
        <v>94</v>
      </c>
      <c r="H23" t="s">
        <v>95</v>
      </c>
      <c r="I23">
        <v>5</v>
      </c>
      <c r="J23" t="s">
        <v>96</v>
      </c>
      <c r="K23">
        <v>2</v>
      </c>
      <c r="L23">
        <v>2</v>
      </c>
      <c r="M23">
        <v>2</v>
      </c>
      <c r="N23">
        <v>2</v>
      </c>
      <c r="O23">
        <v>2</v>
      </c>
      <c r="P23">
        <v>1</v>
      </c>
      <c r="Q23">
        <v>1</v>
      </c>
      <c r="R23" t="s">
        <v>97</v>
      </c>
      <c r="S23" t="s">
        <v>98</v>
      </c>
    </row>
    <row r="24" spans="1:19">
      <c r="A24" t="s">
        <v>46</v>
      </c>
      <c r="B24">
        <v>39</v>
      </c>
      <c r="C24" t="s">
        <v>91</v>
      </c>
      <c r="D24" t="s">
        <v>92</v>
      </c>
      <c r="E24" t="s">
        <v>93</v>
      </c>
      <c r="F24" t="s">
        <v>94</v>
      </c>
      <c r="G24" t="s">
        <v>94</v>
      </c>
      <c r="H24" t="s">
        <v>95</v>
      </c>
      <c r="I24">
        <v>30</v>
      </c>
      <c r="J24" t="s">
        <v>101</v>
      </c>
      <c r="K24">
        <v>15</v>
      </c>
      <c r="L24">
        <v>1</v>
      </c>
      <c r="M24">
        <v>1</v>
      </c>
      <c r="N24">
        <v>1</v>
      </c>
      <c r="O24">
        <v>1</v>
      </c>
      <c r="P24">
        <v>3</v>
      </c>
      <c r="Q24">
        <v>3</v>
      </c>
      <c r="R24" t="s">
        <v>113</v>
      </c>
      <c r="S24" t="s">
        <v>98</v>
      </c>
    </row>
    <row r="25" spans="1:19">
      <c r="A25" t="s">
        <v>47</v>
      </c>
      <c r="B25">
        <v>38</v>
      </c>
      <c r="C25" t="s">
        <v>91</v>
      </c>
      <c r="D25" t="s">
        <v>92</v>
      </c>
      <c r="E25" t="s">
        <v>93</v>
      </c>
      <c r="F25" t="s">
        <v>94</v>
      </c>
      <c r="G25" t="s">
        <v>94</v>
      </c>
      <c r="H25" t="s">
        <v>114</v>
      </c>
      <c r="I25">
        <v>5</v>
      </c>
      <c r="J25" t="s">
        <v>101</v>
      </c>
      <c r="K25">
        <v>5</v>
      </c>
      <c r="L25">
        <v>1</v>
      </c>
      <c r="M25">
        <v>2</v>
      </c>
      <c r="N25">
        <v>0</v>
      </c>
      <c r="O25">
        <v>3</v>
      </c>
      <c r="P25">
        <v>4</v>
      </c>
      <c r="Q25">
        <v>5</v>
      </c>
      <c r="R25" t="s">
        <v>97</v>
      </c>
      <c r="S25" t="s">
        <v>98</v>
      </c>
    </row>
    <row r="26" spans="1:19">
      <c r="A26" t="s">
        <v>48</v>
      </c>
      <c r="B26">
        <v>35</v>
      </c>
      <c r="C26" t="s">
        <v>91</v>
      </c>
      <c r="D26" t="s">
        <v>92</v>
      </c>
      <c r="E26" t="s">
        <v>93</v>
      </c>
      <c r="F26" t="s">
        <v>94</v>
      </c>
      <c r="G26" t="s">
        <v>94</v>
      </c>
      <c r="H26" t="s">
        <v>93</v>
      </c>
      <c r="I26">
        <v>8</v>
      </c>
      <c r="J26" t="s">
        <v>108</v>
      </c>
      <c r="K26">
        <v>20</v>
      </c>
      <c r="L26">
        <v>4</v>
      </c>
      <c r="M26">
        <v>4</v>
      </c>
      <c r="N26">
        <v>5</v>
      </c>
      <c r="O26">
        <v>4</v>
      </c>
      <c r="P26">
        <v>3</v>
      </c>
      <c r="Q26">
        <v>4</v>
      </c>
      <c r="R26" t="s">
        <v>99</v>
      </c>
      <c r="S26" t="s">
        <v>98</v>
      </c>
    </row>
    <row r="27" spans="1:19">
      <c r="A27" t="s">
        <v>49</v>
      </c>
      <c r="B27">
        <v>31</v>
      </c>
      <c r="C27" t="s">
        <v>100</v>
      </c>
      <c r="D27" t="s">
        <v>92</v>
      </c>
      <c r="E27" t="s">
        <v>93</v>
      </c>
      <c r="F27" t="s">
        <v>94</v>
      </c>
      <c r="G27" t="s">
        <v>94</v>
      </c>
      <c r="H27" t="s">
        <v>93</v>
      </c>
      <c r="I27">
        <v>12</v>
      </c>
      <c r="J27" t="s">
        <v>96</v>
      </c>
      <c r="K27">
        <v>2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 t="s">
        <v>97</v>
      </c>
      <c r="S27" t="s">
        <v>98</v>
      </c>
    </row>
    <row r="28" spans="1:19">
      <c r="A28" t="s">
        <v>50</v>
      </c>
      <c r="B28">
        <v>25</v>
      </c>
      <c r="C28" t="s">
        <v>91</v>
      </c>
      <c r="D28" t="s">
        <v>92</v>
      </c>
      <c r="E28" t="s">
        <v>93</v>
      </c>
      <c r="F28" t="s">
        <v>94</v>
      </c>
      <c r="G28" t="s">
        <v>94</v>
      </c>
      <c r="H28" t="s">
        <v>93</v>
      </c>
      <c r="I28">
        <v>3</v>
      </c>
      <c r="J28" t="s">
        <v>101</v>
      </c>
      <c r="K28">
        <v>21</v>
      </c>
      <c r="L28">
        <v>1</v>
      </c>
      <c r="M28">
        <v>2</v>
      </c>
      <c r="N28">
        <v>2</v>
      </c>
      <c r="O28">
        <v>3</v>
      </c>
      <c r="P28">
        <v>2</v>
      </c>
      <c r="Q28">
        <v>1</v>
      </c>
      <c r="R28" t="s">
        <v>99</v>
      </c>
      <c r="S28" t="s">
        <v>98</v>
      </c>
    </row>
    <row r="29" spans="1:19">
      <c r="A29" t="s">
        <v>51</v>
      </c>
      <c r="B29">
        <v>32</v>
      </c>
      <c r="C29" t="s">
        <v>91</v>
      </c>
      <c r="D29" t="s">
        <v>92</v>
      </c>
      <c r="E29" t="s">
        <v>93</v>
      </c>
      <c r="F29" t="s">
        <v>94</v>
      </c>
      <c r="G29" t="s">
        <v>94</v>
      </c>
      <c r="H29" t="s">
        <v>93</v>
      </c>
      <c r="I29">
        <v>10</v>
      </c>
      <c r="J29" t="s">
        <v>108</v>
      </c>
      <c r="K29">
        <v>20</v>
      </c>
      <c r="L29">
        <v>5</v>
      </c>
      <c r="M29">
        <v>5</v>
      </c>
      <c r="N29">
        <v>5</v>
      </c>
      <c r="O29">
        <v>4</v>
      </c>
      <c r="P29">
        <v>4</v>
      </c>
      <c r="Q29">
        <v>4</v>
      </c>
      <c r="R29" t="s">
        <v>99</v>
      </c>
      <c r="S29" t="s">
        <v>98</v>
      </c>
    </row>
    <row r="30" spans="1:19">
      <c r="A30" t="s">
        <v>52</v>
      </c>
      <c r="B30">
        <v>32</v>
      </c>
      <c r="C30" t="s">
        <v>100</v>
      </c>
      <c r="D30" t="s">
        <v>92</v>
      </c>
      <c r="E30" t="s">
        <v>93</v>
      </c>
      <c r="F30" t="s">
        <v>94</v>
      </c>
      <c r="G30" t="s">
        <v>98</v>
      </c>
      <c r="H30" t="s">
        <v>93</v>
      </c>
      <c r="I30">
        <v>1</v>
      </c>
      <c r="J30" t="s">
        <v>101</v>
      </c>
      <c r="K30">
        <v>2</v>
      </c>
      <c r="L30">
        <v>1</v>
      </c>
      <c r="M30">
        <v>2</v>
      </c>
      <c r="N30">
        <v>3</v>
      </c>
      <c r="O30">
        <v>2</v>
      </c>
      <c r="P30">
        <v>1</v>
      </c>
      <c r="Q30">
        <v>2</v>
      </c>
      <c r="R30" t="s">
        <v>99</v>
      </c>
      <c r="S30" t="s">
        <v>98</v>
      </c>
    </row>
    <row r="31" spans="1:19">
      <c r="A31" t="s">
        <v>53</v>
      </c>
      <c r="B31">
        <v>32</v>
      </c>
      <c r="C31" t="s">
        <v>91</v>
      </c>
      <c r="D31" t="s">
        <v>92</v>
      </c>
      <c r="E31" t="s">
        <v>93</v>
      </c>
      <c r="F31" t="s">
        <v>94</v>
      </c>
      <c r="G31" t="s">
        <v>94</v>
      </c>
      <c r="H31" t="s">
        <v>95</v>
      </c>
      <c r="I31">
        <v>20</v>
      </c>
      <c r="J31" t="s">
        <v>101</v>
      </c>
      <c r="K31">
        <v>15</v>
      </c>
      <c r="L31">
        <v>0</v>
      </c>
      <c r="M31">
        <v>0</v>
      </c>
      <c r="N31">
        <v>0</v>
      </c>
      <c r="O31">
        <v>1</v>
      </c>
      <c r="P31">
        <v>2</v>
      </c>
      <c r="Q31">
        <v>2</v>
      </c>
      <c r="R31" t="s">
        <v>113</v>
      </c>
      <c r="S31" t="s">
        <v>98</v>
      </c>
    </row>
    <row r="32" spans="1:19">
      <c r="A32" t="s">
        <v>54</v>
      </c>
      <c r="B32">
        <v>40</v>
      </c>
      <c r="C32" t="s">
        <v>100</v>
      </c>
      <c r="D32" t="s">
        <v>92</v>
      </c>
      <c r="E32" t="s">
        <v>93</v>
      </c>
      <c r="F32" t="s">
        <v>94</v>
      </c>
      <c r="G32" t="s">
        <v>94</v>
      </c>
      <c r="H32" t="s">
        <v>93</v>
      </c>
      <c r="I32">
        <v>3</v>
      </c>
      <c r="J32" t="s">
        <v>101</v>
      </c>
      <c r="K32">
        <v>10</v>
      </c>
      <c r="L32">
        <v>3</v>
      </c>
      <c r="M32">
        <v>2</v>
      </c>
      <c r="N32">
        <v>5</v>
      </c>
      <c r="O32">
        <v>2</v>
      </c>
      <c r="P32">
        <v>4</v>
      </c>
      <c r="Q32">
        <v>5</v>
      </c>
      <c r="R32" t="s">
        <v>115</v>
      </c>
      <c r="S32" t="s">
        <v>98</v>
      </c>
    </row>
    <row r="33" spans="1:19">
      <c r="A33" t="s">
        <v>56</v>
      </c>
      <c r="B33">
        <v>32</v>
      </c>
      <c r="C33" t="s">
        <v>91</v>
      </c>
      <c r="D33" t="s">
        <v>92</v>
      </c>
      <c r="E33" t="s">
        <v>93</v>
      </c>
      <c r="F33" t="s">
        <v>98</v>
      </c>
      <c r="S33" t="s">
        <v>98</v>
      </c>
    </row>
    <row r="34" spans="1:19">
      <c r="A34" t="s">
        <v>57</v>
      </c>
      <c r="B34">
        <v>39</v>
      </c>
      <c r="C34" t="s">
        <v>100</v>
      </c>
      <c r="D34" t="s">
        <v>92</v>
      </c>
      <c r="E34" t="s">
        <v>93</v>
      </c>
      <c r="F34" t="s">
        <v>94</v>
      </c>
      <c r="G34" t="s">
        <v>94</v>
      </c>
      <c r="H34" t="s">
        <v>93</v>
      </c>
      <c r="I34">
        <v>5</v>
      </c>
      <c r="J34" t="s">
        <v>101</v>
      </c>
      <c r="K34">
        <v>1</v>
      </c>
      <c r="L34">
        <v>2</v>
      </c>
      <c r="M34">
        <v>1</v>
      </c>
      <c r="N34">
        <v>1</v>
      </c>
      <c r="O34">
        <v>2</v>
      </c>
      <c r="P34">
        <v>1</v>
      </c>
      <c r="Q34">
        <v>1</v>
      </c>
      <c r="S34" t="s">
        <v>98</v>
      </c>
    </row>
    <row r="35" spans="1:19">
      <c r="A35" t="s">
        <v>58</v>
      </c>
      <c r="B35">
        <v>33</v>
      </c>
      <c r="C35" t="s">
        <v>100</v>
      </c>
      <c r="D35" t="s">
        <v>92</v>
      </c>
      <c r="E35" t="s">
        <v>93</v>
      </c>
      <c r="F35" t="s">
        <v>94</v>
      </c>
      <c r="G35" t="s">
        <v>94</v>
      </c>
      <c r="H35" t="s">
        <v>93</v>
      </c>
      <c r="I35">
        <v>11</v>
      </c>
      <c r="J35" t="s">
        <v>96</v>
      </c>
      <c r="K35">
        <v>3</v>
      </c>
      <c r="L35">
        <v>1</v>
      </c>
      <c r="M35">
        <v>1</v>
      </c>
      <c r="N35">
        <v>2</v>
      </c>
      <c r="O35">
        <v>2</v>
      </c>
      <c r="P35">
        <v>2</v>
      </c>
      <c r="Q35">
        <v>2</v>
      </c>
      <c r="R35" t="s">
        <v>99</v>
      </c>
      <c r="S35" t="s">
        <v>98</v>
      </c>
    </row>
    <row r="36" spans="1:19">
      <c r="A36" t="s">
        <v>59</v>
      </c>
      <c r="B36">
        <v>51</v>
      </c>
      <c r="C36" t="s">
        <v>100</v>
      </c>
      <c r="D36" t="s">
        <v>92</v>
      </c>
      <c r="E36" t="s">
        <v>93</v>
      </c>
      <c r="F36" t="s">
        <v>94</v>
      </c>
      <c r="G36" t="s">
        <v>94</v>
      </c>
      <c r="H36" t="s">
        <v>93</v>
      </c>
      <c r="I36">
        <v>15</v>
      </c>
      <c r="J36" t="s">
        <v>101</v>
      </c>
      <c r="K36">
        <v>36</v>
      </c>
      <c r="L36">
        <v>3</v>
      </c>
      <c r="M36">
        <v>4</v>
      </c>
      <c r="N36">
        <v>5</v>
      </c>
      <c r="O36">
        <v>4</v>
      </c>
      <c r="P36">
        <v>5</v>
      </c>
      <c r="Q36">
        <v>5</v>
      </c>
      <c r="R36" t="s">
        <v>99</v>
      </c>
      <c r="S36" t="s">
        <v>98</v>
      </c>
    </row>
    <row r="37" spans="1:19">
      <c r="A37" t="s">
        <v>60</v>
      </c>
      <c r="B37">
        <v>45</v>
      </c>
      <c r="C37" t="s">
        <v>100</v>
      </c>
      <c r="D37" t="s">
        <v>104</v>
      </c>
      <c r="E37" t="s">
        <v>93</v>
      </c>
      <c r="F37" t="s">
        <v>94</v>
      </c>
      <c r="G37" t="s">
        <v>94</v>
      </c>
      <c r="H37" t="s">
        <v>93</v>
      </c>
      <c r="I37">
        <v>15</v>
      </c>
      <c r="J37" t="s">
        <v>101</v>
      </c>
      <c r="K37">
        <v>8</v>
      </c>
      <c r="L37">
        <v>6</v>
      </c>
      <c r="M37">
        <v>5</v>
      </c>
      <c r="N37">
        <v>4</v>
      </c>
      <c r="O37">
        <v>3</v>
      </c>
      <c r="P37">
        <v>4</v>
      </c>
      <c r="Q37">
        <v>5</v>
      </c>
      <c r="R37" t="s">
        <v>113</v>
      </c>
      <c r="S37" t="s">
        <v>98</v>
      </c>
    </row>
    <row r="38" spans="1:19">
      <c r="A38" t="s">
        <v>61</v>
      </c>
      <c r="B38">
        <v>25</v>
      </c>
      <c r="C38" t="s">
        <v>100</v>
      </c>
      <c r="D38" t="s">
        <v>92</v>
      </c>
      <c r="E38" t="s">
        <v>93</v>
      </c>
      <c r="F38" t="s">
        <v>94</v>
      </c>
      <c r="G38" t="s">
        <v>94</v>
      </c>
      <c r="H38" t="s">
        <v>93</v>
      </c>
      <c r="I38">
        <v>15</v>
      </c>
      <c r="J38" t="s">
        <v>101</v>
      </c>
      <c r="K38">
        <v>8</v>
      </c>
      <c r="L38">
        <v>1</v>
      </c>
      <c r="M38">
        <v>1</v>
      </c>
      <c r="N38">
        <v>2</v>
      </c>
      <c r="O38">
        <v>1</v>
      </c>
      <c r="P38">
        <v>2</v>
      </c>
      <c r="Q38">
        <v>1</v>
      </c>
      <c r="R38" t="s">
        <v>102</v>
      </c>
      <c r="S38" t="s">
        <v>98</v>
      </c>
    </row>
    <row r="39" spans="1:19">
      <c r="A39" t="s">
        <v>62</v>
      </c>
      <c r="B39">
        <v>33</v>
      </c>
      <c r="C39" t="s">
        <v>91</v>
      </c>
      <c r="D39" t="s">
        <v>92</v>
      </c>
      <c r="E39" t="s">
        <v>93</v>
      </c>
      <c r="F39" t="s">
        <v>94</v>
      </c>
      <c r="G39" t="s">
        <v>94</v>
      </c>
      <c r="H39" t="s">
        <v>95</v>
      </c>
      <c r="I39">
        <v>7</v>
      </c>
      <c r="J39" t="s">
        <v>96</v>
      </c>
      <c r="K39">
        <v>2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 t="s">
        <v>106</v>
      </c>
      <c r="S39" t="s">
        <v>98</v>
      </c>
    </row>
    <row r="40" spans="1:19">
      <c r="A40" t="s">
        <v>63</v>
      </c>
      <c r="B40">
        <v>46</v>
      </c>
      <c r="C40" t="s">
        <v>100</v>
      </c>
      <c r="D40" t="s">
        <v>92</v>
      </c>
      <c r="E40" t="s">
        <v>93</v>
      </c>
      <c r="F40" t="s">
        <v>94</v>
      </c>
      <c r="G40" t="s">
        <v>94</v>
      </c>
      <c r="H40" t="s">
        <v>95</v>
      </c>
      <c r="I40">
        <v>25</v>
      </c>
      <c r="J40" t="s">
        <v>101</v>
      </c>
      <c r="K40">
        <v>5</v>
      </c>
      <c r="L40">
        <v>1</v>
      </c>
      <c r="M40">
        <v>1</v>
      </c>
      <c r="N40">
        <v>1</v>
      </c>
      <c r="O40">
        <v>1</v>
      </c>
      <c r="P40">
        <v>2</v>
      </c>
      <c r="Q40">
        <v>2</v>
      </c>
      <c r="R40" t="s">
        <v>113</v>
      </c>
      <c r="S40" t="s">
        <v>98</v>
      </c>
    </row>
    <row r="41" spans="1:19">
      <c r="A41" t="s">
        <v>64</v>
      </c>
      <c r="B41">
        <v>25</v>
      </c>
      <c r="C41" t="s">
        <v>100</v>
      </c>
      <c r="D41" t="s">
        <v>92</v>
      </c>
      <c r="E41" t="s">
        <v>93</v>
      </c>
      <c r="F41" t="s">
        <v>94</v>
      </c>
      <c r="G41" t="s">
        <v>94</v>
      </c>
      <c r="H41" t="s">
        <v>93</v>
      </c>
      <c r="I41">
        <v>20</v>
      </c>
      <c r="J41" t="s">
        <v>96</v>
      </c>
      <c r="K41">
        <v>24</v>
      </c>
      <c r="L41">
        <v>3</v>
      </c>
      <c r="M41">
        <v>4</v>
      </c>
      <c r="N41">
        <v>4</v>
      </c>
      <c r="O41">
        <v>5</v>
      </c>
      <c r="P41">
        <v>5</v>
      </c>
      <c r="Q41">
        <v>4</v>
      </c>
      <c r="R41" t="s">
        <v>99</v>
      </c>
      <c r="S41" t="s">
        <v>98</v>
      </c>
    </row>
    <row r="42" spans="1:19">
      <c r="A42" t="s">
        <v>65</v>
      </c>
      <c r="B42">
        <v>30</v>
      </c>
      <c r="C42" t="s">
        <v>91</v>
      </c>
      <c r="D42" t="s">
        <v>92</v>
      </c>
      <c r="E42" t="s">
        <v>93</v>
      </c>
      <c r="F42" t="s">
        <v>94</v>
      </c>
      <c r="G42" t="s">
        <v>94</v>
      </c>
      <c r="H42" t="s">
        <v>93</v>
      </c>
      <c r="I42">
        <v>10</v>
      </c>
      <c r="J42" t="s">
        <v>101</v>
      </c>
      <c r="K42">
        <v>7</v>
      </c>
      <c r="L42">
        <v>3</v>
      </c>
      <c r="M42">
        <v>3</v>
      </c>
      <c r="N42">
        <v>3</v>
      </c>
      <c r="O42">
        <v>3</v>
      </c>
      <c r="P42">
        <v>3</v>
      </c>
      <c r="Q42">
        <v>3</v>
      </c>
      <c r="R42" t="s">
        <v>106</v>
      </c>
      <c r="S42" t="s">
        <v>98</v>
      </c>
    </row>
    <row r="43" spans="1:19">
      <c r="A43" t="s">
        <v>67</v>
      </c>
      <c r="B43">
        <v>40</v>
      </c>
      <c r="C43" t="s">
        <v>91</v>
      </c>
      <c r="D43" t="s">
        <v>92</v>
      </c>
      <c r="E43" t="s">
        <v>93</v>
      </c>
      <c r="F43" t="s">
        <v>94</v>
      </c>
      <c r="G43" t="s">
        <v>94</v>
      </c>
      <c r="H43" t="s">
        <v>95</v>
      </c>
      <c r="I43">
        <v>3</v>
      </c>
      <c r="J43" t="s">
        <v>101</v>
      </c>
      <c r="K43">
        <v>8</v>
      </c>
      <c r="L43">
        <v>3</v>
      </c>
      <c r="M43">
        <v>5</v>
      </c>
      <c r="N43">
        <v>4</v>
      </c>
      <c r="O43">
        <v>6</v>
      </c>
      <c r="P43">
        <v>4</v>
      </c>
      <c r="Q43">
        <v>5</v>
      </c>
      <c r="R43" t="s">
        <v>102</v>
      </c>
      <c r="S43" t="s">
        <v>98</v>
      </c>
    </row>
    <row r="44" spans="1:19">
      <c r="A44" t="s">
        <v>68</v>
      </c>
      <c r="B44">
        <v>45</v>
      </c>
      <c r="C44" t="s">
        <v>100</v>
      </c>
      <c r="D44" t="s">
        <v>92</v>
      </c>
      <c r="E44" t="s">
        <v>93</v>
      </c>
      <c r="F44" t="s">
        <v>94</v>
      </c>
      <c r="G44" t="s">
        <v>94</v>
      </c>
      <c r="H44" t="s">
        <v>93</v>
      </c>
      <c r="I44">
        <v>3</v>
      </c>
      <c r="J44" t="s">
        <v>96</v>
      </c>
      <c r="K44">
        <v>2</v>
      </c>
      <c r="L44">
        <v>5</v>
      </c>
      <c r="M44">
        <v>3</v>
      </c>
      <c r="N44">
        <v>5</v>
      </c>
      <c r="O44">
        <v>6</v>
      </c>
      <c r="P44">
        <v>6</v>
      </c>
      <c r="Q44">
        <v>3</v>
      </c>
      <c r="R44" t="s">
        <v>110</v>
      </c>
      <c r="S44" t="s">
        <v>98</v>
      </c>
    </row>
    <row r="45" spans="1:19">
      <c r="A45" t="s">
        <v>71</v>
      </c>
      <c r="B45">
        <v>35</v>
      </c>
      <c r="C45" t="s">
        <v>91</v>
      </c>
      <c r="D45" t="s">
        <v>92</v>
      </c>
      <c r="E45" t="s">
        <v>93</v>
      </c>
      <c r="F45" t="s">
        <v>94</v>
      </c>
      <c r="G45" t="s">
        <v>94</v>
      </c>
      <c r="H45" t="s">
        <v>93</v>
      </c>
      <c r="I45">
        <v>20</v>
      </c>
      <c r="J45" t="s">
        <v>96</v>
      </c>
      <c r="K45">
        <v>4</v>
      </c>
      <c r="L45">
        <v>0</v>
      </c>
      <c r="M45">
        <v>1</v>
      </c>
      <c r="N45">
        <v>1</v>
      </c>
      <c r="O45">
        <v>1</v>
      </c>
      <c r="P45">
        <v>2</v>
      </c>
      <c r="Q45">
        <v>1</v>
      </c>
      <c r="R45" t="s">
        <v>99</v>
      </c>
      <c r="S45" t="s">
        <v>98</v>
      </c>
    </row>
    <row r="46" spans="1:19">
      <c r="A46" t="s">
        <v>73</v>
      </c>
      <c r="B46">
        <v>30</v>
      </c>
      <c r="C46" t="s">
        <v>91</v>
      </c>
      <c r="D46" t="s">
        <v>104</v>
      </c>
      <c r="E46" t="s">
        <v>93</v>
      </c>
      <c r="F46" t="s">
        <v>94</v>
      </c>
      <c r="G46" t="s">
        <v>94</v>
      </c>
      <c r="H46" t="s">
        <v>95</v>
      </c>
      <c r="I46">
        <v>15</v>
      </c>
      <c r="J46" t="s">
        <v>101</v>
      </c>
      <c r="K46">
        <v>30</v>
      </c>
      <c r="L46">
        <v>4</v>
      </c>
      <c r="M46">
        <v>5</v>
      </c>
      <c r="N46">
        <v>6</v>
      </c>
      <c r="O46">
        <v>5</v>
      </c>
      <c r="P46">
        <v>4</v>
      </c>
      <c r="Q46">
        <v>5</v>
      </c>
      <c r="R46" t="s">
        <v>99</v>
      </c>
      <c r="S46" t="s">
        <v>98</v>
      </c>
    </row>
    <row r="47" spans="1:19">
      <c r="B47" s="1"/>
      <c r="I47" s="1"/>
      <c r="K4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49E14-A7C6-4185-BFB7-3510DA34AA52}">
  <dimension ref="A1:T47"/>
  <sheetViews>
    <sheetView topLeftCell="A17" workbookViewId="0">
      <selection activeCell="C51" sqref="C51"/>
    </sheetView>
  </sheetViews>
  <sheetFormatPr defaultRowHeight="15"/>
  <cols>
    <col min="2" max="2" width="11.7109375" bestFit="1" customWidth="1"/>
    <col min="3" max="3" width="10.140625" bestFit="1" customWidth="1"/>
  </cols>
  <sheetData>
    <row r="1" spans="1:19">
      <c r="A1" t="s">
        <v>0</v>
      </c>
      <c r="B1" t="s">
        <v>116</v>
      </c>
      <c r="C1" t="s">
        <v>117</v>
      </c>
      <c r="D1" t="s">
        <v>134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  <c r="M1" t="s">
        <v>126</v>
      </c>
      <c r="N1" t="s">
        <v>127</v>
      </c>
      <c r="O1" t="s">
        <v>128</v>
      </c>
      <c r="P1" t="s">
        <v>129</v>
      </c>
      <c r="Q1" t="s">
        <v>130</v>
      </c>
      <c r="R1" t="s">
        <v>131</v>
      </c>
      <c r="S1" t="s">
        <v>132</v>
      </c>
    </row>
    <row r="2" spans="1:19">
      <c r="A2" t="s">
        <v>15</v>
      </c>
      <c r="B2" t="s">
        <v>18</v>
      </c>
      <c r="C2" t="s">
        <v>133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t="s">
        <v>20</v>
      </c>
      <c r="B3" t="s">
        <v>18</v>
      </c>
      <c r="C3" t="s">
        <v>133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t="s">
        <v>23</v>
      </c>
      <c r="B4" t="s">
        <v>18</v>
      </c>
      <c r="C4" t="s">
        <v>133</v>
      </c>
      <c r="D4">
        <v>2.4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36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t="s">
        <v>26</v>
      </c>
      <c r="B5" t="s">
        <v>18</v>
      </c>
      <c r="C5" t="s">
        <v>133</v>
      </c>
      <c r="D5">
        <v>5.0666666666666664</v>
      </c>
      <c r="E5">
        <v>0</v>
      </c>
      <c r="F5">
        <v>0</v>
      </c>
      <c r="G5">
        <v>0</v>
      </c>
      <c r="H5">
        <v>76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t="s">
        <v>27</v>
      </c>
      <c r="B6" t="s">
        <v>18</v>
      </c>
      <c r="C6" t="s">
        <v>133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t="s">
        <v>28</v>
      </c>
      <c r="B7" t="s">
        <v>18</v>
      </c>
      <c r="C7" t="s">
        <v>133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t="s">
        <v>29</v>
      </c>
      <c r="B8" t="s">
        <v>18</v>
      </c>
      <c r="C8" t="s">
        <v>133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t="s">
        <v>30</v>
      </c>
      <c r="B9" t="s">
        <v>18</v>
      </c>
      <c r="C9" t="s">
        <v>133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t="s">
        <v>31</v>
      </c>
      <c r="B10" t="s">
        <v>18</v>
      </c>
      <c r="C10" t="s">
        <v>133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t="s">
        <v>32</v>
      </c>
      <c r="B11" t="s">
        <v>18</v>
      </c>
      <c r="C11" t="s">
        <v>133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t="s">
        <v>33</v>
      </c>
      <c r="B12" t="s">
        <v>18</v>
      </c>
      <c r="C12" t="s">
        <v>133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t="s">
        <v>34</v>
      </c>
      <c r="B13" t="s">
        <v>18</v>
      </c>
      <c r="C13" t="s">
        <v>133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t="s">
        <v>36</v>
      </c>
      <c r="B14" t="s">
        <v>18</v>
      </c>
      <c r="C14" t="s">
        <v>133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t="s">
        <v>37</v>
      </c>
      <c r="B15" t="s">
        <v>18</v>
      </c>
      <c r="C15" t="s">
        <v>133</v>
      </c>
      <c r="D15">
        <v>84.933333333333337</v>
      </c>
      <c r="E15">
        <v>0</v>
      </c>
      <c r="F15">
        <v>0</v>
      </c>
      <c r="G15">
        <v>0</v>
      </c>
      <c r="H15">
        <v>0</v>
      </c>
      <c r="I15">
        <v>0</v>
      </c>
      <c r="J15">
        <v>268</v>
      </c>
      <c r="K15">
        <v>0</v>
      </c>
      <c r="L15">
        <v>0</v>
      </c>
      <c r="M15">
        <v>0</v>
      </c>
      <c r="N15">
        <v>0</v>
      </c>
      <c r="O15">
        <v>428</v>
      </c>
      <c r="P15">
        <v>578</v>
      </c>
      <c r="Q15">
        <v>0</v>
      </c>
      <c r="R15">
        <v>0</v>
      </c>
      <c r="S15">
        <v>0</v>
      </c>
    </row>
    <row r="16" spans="1:19">
      <c r="A16" t="s">
        <v>38</v>
      </c>
      <c r="B16" t="s">
        <v>18</v>
      </c>
      <c r="C16" t="s">
        <v>133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20">
      <c r="A17" t="s">
        <v>39</v>
      </c>
      <c r="B17" t="s">
        <v>18</v>
      </c>
      <c r="C17" t="s">
        <v>133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t="s">
        <v>40</v>
      </c>
      <c r="B18" t="s">
        <v>18</v>
      </c>
      <c r="C18" t="s">
        <v>133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20">
      <c r="A19" t="s">
        <v>41</v>
      </c>
      <c r="B19" t="s">
        <v>18</v>
      </c>
      <c r="C19" t="s">
        <v>133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20">
      <c r="A20" t="s">
        <v>42</v>
      </c>
      <c r="B20" t="s">
        <v>18</v>
      </c>
      <c r="C20" t="s">
        <v>133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20">
      <c r="A21" t="s">
        <v>43</v>
      </c>
      <c r="B21" t="s">
        <v>18</v>
      </c>
      <c r="C21" t="s">
        <v>133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20">
      <c r="A22" t="s">
        <v>44</v>
      </c>
      <c r="B22" t="s">
        <v>18</v>
      </c>
      <c r="C22" t="s">
        <v>133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20">
      <c r="A23" t="s">
        <v>45</v>
      </c>
      <c r="B23" t="s">
        <v>18</v>
      </c>
      <c r="C23" t="s">
        <v>133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20">
      <c r="A24" t="s">
        <v>46</v>
      </c>
      <c r="B24" t="s">
        <v>18</v>
      </c>
      <c r="C24" t="s">
        <v>133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20">
      <c r="A25" t="s">
        <v>47</v>
      </c>
      <c r="B25" t="s">
        <v>18</v>
      </c>
      <c r="C25" t="s">
        <v>133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20">
      <c r="A26" t="s">
        <v>48</v>
      </c>
      <c r="B26" t="s">
        <v>18</v>
      </c>
      <c r="C26" t="s">
        <v>133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20">
      <c r="A27" t="s">
        <v>49</v>
      </c>
      <c r="B27" t="s">
        <v>18</v>
      </c>
      <c r="C27" t="s">
        <v>133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20">
      <c r="A28" t="s">
        <v>50</v>
      </c>
      <c r="B28" t="s">
        <v>18</v>
      </c>
      <c r="C28" t="s">
        <v>133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20">
      <c r="A29" t="s">
        <v>51</v>
      </c>
      <c r="B29" t="s">
        <v>18</v>
      </c>
      <c r="C29" t="s">
        <v>133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20">
      <c r="A30" t="s">
        <v>52</v>
      </c>
      <c r="B30" t="s">
        <v>18</v>
      </c>
      <c r="C30" t="s">
        <v>133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20">
      <c r="A31" t="s">
        <v>53</v>
      </c>
      <c r="B31" t="s">
        <v>18</v>
      </c>
      <c r="C31" t="s">
        <v>133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20">
      <c r="A32" t="s">
        <v>54</v>
      </c>
      <c r="B32" t="s">
        <v>18</v>
      </c>
      <c r="C32" t="s">
        <v>133</v>
      </c>
      <c r="D32">
        <v>5.8666666666666663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88</v>
      </c>
    </row>
    <row r="33" spans="1:19">
      <c r="A33" t="s">
        <v>56</v>
      </c>
      <c r="B33" t="s">
        <v>18</v>
      </c>
      <c r="C33" t="s">
        <v>133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t="s">
        <v>57</v>
      </c>
      <c r="B34" t="s">
        <v>18</v>
      </c>
      <c r="C34" t="s">
        <v>133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t="s">
        <v>58</v>
      </c>
      <c r="B35" t="s">
        <v>18</v>
      </c>
      <c r="C35" t="s">
        <v>133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t="s">
        <v>59</v>
      </c>
      <c r="B36" t="s">
        <v>18</v>
      </c>
      <c r="C36" t="s">
        <v>133</v>
      </c>
      <c r="D36">
        <v>6.1333333333333337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92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t="s">
        <v>60</v>
      </c>
      <c r="B37" t="s">
        <v>18</v>
      </c>
      <c r="C37" t="s">
        <v>133</v>
      </c>
      <c r="D37">
        <v>51.866666666666667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518</v>
      </c>
      <c r="O37">
        <v>90</v>
      </c>
      <c r="P37">
        <v>0</v>
      </c>
      <c r="Q37">
        <v>0</v>
      </c>
      <c r="R37">
        <v>0</v>
      </c>
      <c r="S37">
        <v>170</v>
      </c>
    </row>
    <row r="38" spans="1:19">
      <c r="A38" t="s">
        <v>61</v>
      </c>
      <c r="B38" t="s">
        <v>18</v>
      </c>
      <c r="C38" t="s">
        <v>133</v>
      </c>
      <c r="D38">
        <v>35.333333333333343</v>
      </c>
      <c r="E38">
        <v>0</v>
      </c>
      <c r="F38">
        <v>0</v>
      </c>
      <c r="G38">
        <v>0</v>
      </c>
      <c r="H38">
        <v>0</v>
      </c>
      <c r="I38">
        <v>0</v>
      </c>
      <c r="J38">
        <v>100</v>
      </c>
      <c r="K38">
        <v>86</v>
      </c>
      <c r="L38">
        <v>214</v>
      </c>
      <c r="M38">
        <v>0</v>
      </c>
      <c r="N38">
        <v>130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t="s">
        <v>62</v>
      </c>
      <c r="B39" t="s">
        <v>18</v>
      </c>
      <c r="C39" t="s">
        <v>133</v>
      </c>
      <c r="D39">
        <v>1.2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18</v>
      </c>
      <c r="Q39">
        <v>0</v>
      </c>
      <c r="R39">
        <v>0</v>
      </c>
      <c r="S39">
        <v>0</v>
      </c>
    </row>
    <row r="40" spans="1:19">
      <c r="A40" t="s">
        <v>63</v>
      </c>
      <c r="B40" t="s">
        <v>18</v>
      </c>
      <c r="C40" t="s">
        <v>133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t="s">
        <v>64</v>
      </c>
      <c r="B41" t="s">
        <v>18</v>
      </c>
      <c r="C41" t="s">
        <v>133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t="s">
        <v>65</v>
      </c>
      <c r="B42" t="s">
        <v>18</v>
      </c>
      <c r="C42" t="s">
        <v>133</v>
      </c>
      <c r="D42">
        <v>2.9333333333333331</v>
      </c>
      <c r="E42">
        <v>0</v>
      </c>
      <c r="F42">
        <v>44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t="s">
        <v>67</v>
      </c>
      <c r="B43" t="s">
        <v>18</v>
      </c>
      <c r="C43" t="s">
        <v>133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t="s">
        <v>68</v>
      </c>
      <c r="B44" t="s">
        <v>18</v>
      </c>
      <c r="C44" t="s">
        <v>133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t="s">
        <v>71</v>
      </c>
      <c r="B45" t="s">
        <v>18</v>
      </c>
      <c r="C45" t="s">
        <v>133</v>
      </c>
      <c r="D45">
        <v>6.2666666666666666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94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t="s">
        <v>73</v>
      </c>
      <c r="B46" t="s">
        <v>18</v>
      </c>
      <c r="C46" t="s">
        <v>133</v>
      </c>
      <c r="D46">
        <v>2.2666666666666671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20</v>
      </c>
      <c r="S46">
        <v>14</v>
      </c>
    </row>
    <row r="47" spans="1:19">
      <c r="D4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253BE-B2FB-4D7D-8A33-8BEACC3C3488}">
  <dimension ref="A1:X46"/>
  <sheetViews>
    <sheetView workbookViewId="0">
      <selection activeCell="N52" sqref="N52"/>
    </sheetView>
  </sheetViews>
  <sheetFormatPr defaultColWidth="8.85546875" defaultRowHeight="15"/>
  <sheetData>
    <row r="1" spans="1:24">
      <c r="A1" t="s">
        <v>0</v>
      </c>
      <c r="B1" t="s">
        <v>3</v>
      </c>
      <c r="C1" t="s">
        <v>207</v>
      </c>
      <c r="D1" t="s">
        <v>208</v>
      </c>
      <c r="E1" t="s">
        <v>209</v>
      </c>
      <c r="F1" t="s">
        <v>210</v>
      </c>
      <c r="G1" t="s">
        <v>211</v>
      </c>
      <c r="H1" t="s">
        <v>212</v>
      </c>
      <c r="I1" t="s">
        <v>213</v>
      </c>
      <c r="J1" t="s">
        <v>138</v>
      </c>
      <c r="K1" t="s">
        <v>214</v>
      </c>
      <c r="L1" t="s">
        <v>215</v>
      </c>
      <c r="M1" t="s">
        <v>216</v>
      </c>
      <c r="N1" t="s">
        <v>217</v>
      </c>
      <c r="O1" t="s">
        <v>218</v>
      </c>
      <c r="P1" t="s">
        <v>139</v>
      </c>
      <c r="Q1" t="s">
        <v>219</v>
      </c>
      <c r="R1" t="s">
        <v>220</v>
      </c>
      <c r="S1" t="s">
        <v>221</v>
      </c>
      <c r="T1" t="s">
        <v>222</v>
      </c>
      <c r="U1" t="s">
        <v>223</v>
      </c>
      <c r="V1" t="s">
        <v>224</v>
      </c>
      <c r="W1" t="s">
        <v>225</v>
      </c>
      <c r="X1" t="s">
        <v>226</v>
      </c>
    </row>
    <row r="2" spans="1:24">
      <c r="A2" t="s">
        <v>15</v>
      </c>
      <c r="B2" t="s">
        <v>18</v>
      </c>
      <c r="C2" t="s">
        <v>227</v>
      </c>
      <c r="E2" t="s">
        <v>98</v>
      </c>
      <c r="J2" t="s">
        <v>98</v>
      </c>
      <c r="P2" t="s">
        <v>98</v>
      </c>
      <c r="U2" t="s">
        <v>98</v>
      </c>
      <c r="W2" t="s">
        <v>228</v>
      </c>
      <c r="X2" t="s">
        <v>229</v>
      </c>
    </row>
    <row r="3" spans="1:24">
      <c r="A3" t="s">
        <v>20</v>
      </c>
      <c r="B3" t="s">
        <v>18</v>
      </c>
      <c r="C3" t="s">
        <v>230</v>
      </c>
      <c r="D3" t="s">
        <v>231</v>
      </c>
      <c r="E3" t="s">
        <v>98</v>
      </c>
      <c r="J3" t="s">
        <v>98</v>
      </c>
      <c r="P3" s="2" t="s">
        <v>94</v>
      </c>
      <c r="Q3" t="s">
        <v>232</v>
      </c>
      <c r="R3" t="s">
        <v>169</v>
      </c>
      <c r="S3" t="s">
        <v>168</v>
      </c>
      <c r="T3" t="s">
        <v>233</v>
      </c>
      <c r="U3" t="s">
        <v>98</v>
      </c>
      <c r="W3" t="s">
        <v>234</v>
      </c>
      <c r="X3" t="s">
        <v>235</v>
      </c>
    </row>
    <row r="4" spans="1:24">
      <c r="A4" t="s">
        <v>23</v>
      </c>
      <c r="B4" t="s">
        <v>18</v>
      </c>
      <c r="C4" t="s">
        <v>103</v>
      </c>
      <c r="D4" t="s">
        <v>103</v>
      </c>
      <c r="E4" t="s">
        <v>98</v>
      </c>
      <c r="J4" t="s">
        <v>98</v>
      </c>
      <c r="P4" t="s">
        <v>98</v>
      </c>
      <c r="U4" t="s">
        <v>98</v>
      </c>
      <c r="W4" t="s">
        <v>103</v>
      </c>
      <c r="X4" t="s">
        <v>103</v>
      </c>
    </row>
    <row r="5" spans="1:24">
      <c r="A5" t="s">
        <v>26</v>
      </c>
      <c r="B5" t="s">
        <v>18</v>
      </c>
      <c r="C5" t="s">
        <v>236</v>
      </c>
      <c r="E5" t="s">
        <v>98</v>
      </c>
      <c r="J5" t="s">
        <v>98</v>
      </c>
      <c r="P5" t="s">
        <v>98</v>
      </c>
      <c r="U5" t="s">
        <v>98</v>
      </c>
      <c r="W5" t="s">
        <v>237</v>
      </c>
    </row>
    <row r="6" spans="1:24">
      <c r="A6" t="s">
        <v>27</v>
      </c>
      <c r="B6" t="s">
        <v>18</v>
      </c>
      <c r="C6" t="s">
        <v>238</v>
      </c>
      <c r="D6" t="s">
        <v>229</v>
      </c>
      <c r="E6" t="s">
        <v>98</v>
      </c>
      <c r="J6" t="s">
        <v>98</v>
      </c>
      <c r="P6" t="s">
        <v>98</v>
      </c>
      <c r="U6" t="s">
        <v>98</v>
      </c>
      <c r="W6" t="s">
        <v>239</v>
      </c>
      <c r="X6" t="s">
        <v>239</v>
      </c>
    </row>
    <row r="7" spans="1:24">
      <c r="A7" t="s">
        <v>28</v>
      </c>
      <c r="B7" t="s">
        <v>18</v>
      </c>
      <c r="C7" t="s">
        <v>240</v>
      </c>
      <c r="D7" t="s">
        <v>241</v>
      </c>
      <c r="E7" t="s">
        <v>98</v>
      </c>
      <c r="J7" t="s">
        <v>98</v>
      </c>
      <c r="P7" t="s">
        <v>98</v>
      </c>
      <c r="U7" t="s">
        <v>98</v>
      </c>
      <c r="W7" t="s">
        <v>240</v>
      </c>
      <c r="X7" t="s">
        <v>242</v>
      </c>
    </row>
    <row r="8" spans="1:24">
      <c r="A8" t="s">
        <v>29</v>
      </c>
      <c r="B8" t="s">
        <v>18</v>
      </c>
      <c r="C8" t="s">
        <v>243</v>
      </c>
      <c r="D8" t="s">
        <v>229</v>
      </c>
      <c r="E8" t="s">
        <v>98</v>
      </c>
      <c r="J8" t="s">
        <v>98</v>
      </c>
      <c r="P8" t="s">
        <v>98</v>
      </c>
      <c r="U8" t="s">
        <v>98</v>
      </c>
      <c r="W8" t="s">
        <v>229</v>
      </c>
      <c r="X8" t="s">
        <v>229</v>
      </c>
    </row>
    <row r="9" spans="1:24">
      <c r="A9" t="s">
        <v>30</v>
      </c>
      <c r="B9" t="s">
        <v>18</v>
      </c>
      <c r="C9" t="s">
        <v>243</v>
      </c>
      <c r="D9" t="s">
        <v>242</v>
      </c>
      <c r="E9" t="s">
        <v>98</v>
      </c>
      <c r="J9" t="s">
        <v>98</v>
      </c>
      <c r="P9" t="s">
        <v>98</v>
      </c>
      <c r="U9" t="s">
        <v>98</v>
      </c>
      <c r="W9" t="s">
        <v>244</v>
      </c>
      <c r="X9" t="s">
        <v>241</v>
      </c>
    </row>
    <row r="10" spans="1:24">
      <c r="A10" t="s">
        <v>31</v>
      </c>
      <c r="B10" t="s">
        <v>18</v>
      </c>
      <c r="C10" t="s">
        <v>245</v>
      </c>
      <c r="D10" t="s">
        <v>246</v>
      </c>
      <c r="E10" t="s">
        <v>98</v>
      </c>
      <c r="J10" t="s">
        <v>98</v>
      </c>
      <c r="P10" t="s">
        <v>98</v>
      </c>
      <c r="U10" t="s">
        <v>98</v>
      </c>
      <c r="W10" t="s">
        <v>247</v>
      </c>
      <c r="X10" t="s">
        <v>103</v>
      </c>
    </row>
    <row r="11" spans="1:24">
      <c r="A11" t="s">
        <v>32</v>
      </c>
      <c r="B11" t="s">
        <v>18</v>
      </c>
      <c r="C11" t="s">
        <v>234</v>
      </c>
      <c r="D11" t="s">
        <v>241</v>
      </c>
      <c r="E11" t="s">
        <v>98</v>
      </c>
      <c r="J11" s="2" t="s">
        <v>94</v>
      </c>
      <c r="K11" t="s">
        <v>248</v>
      </c>
      <c r="L11" t="s">
        <v>249</v>
      </c>
      <c r="M11" t="s">
        <v>250</v>
      </c>
      <c r="N11" t="s">
        <v>174</v>
      </c>
      <c r="O11" t="s">
        <v>171</v>
      </c>
      <c r="P11" s="2" t="s">
        <v>94</v>
      </c>
      <c r="Q11" t="s">
        <v>251</v>
      </c>
      <c r="R11" t="s">
        <v>146</v>
      </c>
      <c r="S11" t="s">
        <v>167</v>
      </c>
      <c r="T11" t="s">
        <v>252</v>
      </c>
      <c r="U11" t="s">
        <v>98</v>
      </c>
      <c r="W11" t="s">
        <v>98</v>
      </c>
      <c r="X11" t="s">
        <v>241</v>
      </c>
    </row>
    <row r="12" spans="1:24">
      <c r="A12" t="s">
        <v>33</v>
      </c>
      <c r="B12" t="s">
        <v>18</v>
      </c>
      <c r="C12" t="s">
        <v>241</v>
      </c>
      <c r="D12" t="s">
        <v>253</v>
      </c>
      <c r="E12" t="s">
        <v>98</v>
      </c>
      <c r="J12" t="s">
        <v>98</v>
      </c>
      <c r="P12" s="2" t="s">
        <v>94</v>
      </c>
      <c r="Q12" t="s">
        <v>254</v>
      </c>
      <c r="R12" t="s">
        <v>168</v>
      </c>
      <c r="S12" t="s">
        <v>146</v>
      </c>
      <c r="T12" t="s">
        <v>252</v>
      </c>
      <c r="U12" t="s">
        <v>98</v>
      </c>
      <c r="W12" t="s">
        <v>241</v>
      </c>
      <c r="X12" t="s">
        <v>241</v>
      </c>
    </row>
    <row r="13" spans="1:24">
      <c r="A13" t="s">
        <v>34</v>
      </c>
      <c r="B13" t="s">
        <v>18</v>
      </c>
      <c r="C13" t="s">
        <v>255</v>
      </c>
      <c r="D13" t="s">
        <v>241</v>
      </c>
      <c r="E13" t="s">
        <v>98</v>
      </c>
      <c r="J13" t="s">
        <v>98</v>
      </c>
      <c r="P13" t="s">
        <v>98</v>
      </c>
      <c r="U13" t="s">
        <v>98</v>
      </c>
      <c r="W13" t="s">
        <v>256</v>
      </c>
      <c r="X13" t="s">
        <v>241</v>
      </c>
    </row>
    <row r="14" spans="1:24">
      <c r="A14" t="s">
        <v>36</v>
      </c>
      <c r="B14" t="s">
        <v>18</v>
      </c>
      <c r="C14" t="s">
        <v>227</v>
      </c>
      <c r="D14" t="s">
        <v>229</v>
      </c>
      <c r="E14" t="s">
        <v>98</v>
      </c>
      <c r="J14" t="s">
        <v>98</v>
      </c>
      <c r="P14" t="s">
        <v>98</v>
      </c>
      <c r="U14" t="s">
        <v>98</v>
      </c>
      <c r="W14" t="s">
        <v>229</v>
      </c>
      <c r="X14" t="s">
        <v>229</v>
      </c>
    </row>
    <row r="15" spans="1:24">
      <c r="A15" t="s">
        <v>37</v>
      </c>
      <c r="B15" t="s">
        <v>18</v>
      </c>
      <c r="C15" t="s">
        <v>257</v>
      </c>
      <c r="D15" t="s">
        <v>258</v>
      </c>
      <c r="E15" t="s">
        <v>98</v>
      </c>
      <c r="J15" t="s">
        <v>98</v>
      </c>
      <c r="P15" s="2" t="s">
        <v>94</v>
      </c>
      <c r="Q15" t="s">
        <v>259</v>
      </c>
      <c r="R15" t="s">
        <v>250</v>
      </c>
      <c r="S15" t="s">
        <v>165</v>
      </c>
      <c r="T15" t="s">
        <v>252</v>
      </c>
      <c r="U15" t="s">
        <v>98</v>
      </c>
      <c r="W15" t="s">
        <v>260</v>
      </c>
      <c r="X15" t="s">
        <v>261</v>
      </c>
    </row>
    <row r="16" spans="1:24">
      <c r="A16" t="s">
        <v>38</v>
      </c>
      <c r="B16" t="s">
        <v>18</v>
      </c>
      <c r="C16" t="s">
        <v>241</v>
      </c>
      <c r="D16" t="s">
        <v>241</v>
      </c>
      <c r="E16" t="s">
        <v>98</v>
      </c>
      <c r="J16" t="s">
        <v>98</v>
      </c>
      <c r="P16" t="s">
        <v>98</v>
      </c>
      <c r="U16" t="s">
        <v>98</v>
      </c>
      <c r="W16" t="s">
        <v>241</v>
      </c>
      <c r="X16" t="s">
        <v>241</v>
      </c>
    </row>
    <row r="17" spans="1:24">
      <c r="A17" t="s">
        <v>39</v>
      </c>
      <c r="B17" t="s">
        <v>18</v>
      </c>
      <c r="C17" t="s">
        <v>243</v>
      </c>
      <c r="D17" t="s">
        <v>242</v>
      </c>
      <c r="E17" t="s">
        <v>98</v>
      </c>
      <c r="J17" t="s">
        <v>98</v>
      </c>
      <c r="P17" t="s">
        <v>98</v>
      </c>
      <c r="U17" t="s">
        <v>98</v>
      </c>
      <c r="W17" t="s">
        <v>262</v>
      </c>
      <c r="X17" t="s">
        <v>242</v>
      </c>
    </row>
    <row r="18" spans="1:24">
      <c r="A18" t="s">
        <v>40</v>
      </c>
      <c r="B18" t="s">
        <v>18</v>
      </c>
      <c r="C18" t="s">
        <v>227</v>
      </c>
      <c r="D18" t="s">
        <v>263</v>
      </c>
      <c r="E18" t="s">
        <v>98</v>
      </c>
      <c r="J18" t="s">
        <v>98</v>
      </c>
      <c r="P18" s="2" t="s">
        <v>94</v>
      </c>
      <c r="Q18" t="s">
        <v>264</v>
      </c>
      <c r="R18" t="s">
        <v>169</v>
      </c>
      <c r="S18" t="s">
        <v>169</v>
      </c>
      <c r="T18" t="s">
        <v>265</v>
      </c>
      <c r="U18" t="s">
        <v>98</v>
      </c>
      <c r="W18" t="s">
        <v>266</v>
      </c>
      <c r="X18" t="s">
        <v>263</v>
      </c>
    </row>
    <row r="19" spans="1:24">
      <c r="A19" t="s">
        <v>41</v>
      </c>
      <c r="B19" t="s">
        <v>18</v>
      </c>
      <c r="C19" t="s">
        <v>241</v>
      </c>
      <c r="D19" t="s">
        <v>234</v>
      </c>
      <c r="E19" t="s">
        <v>98</v>
      </c>
      <c r="J19" t="s">
        <v>98</v>
      </c>
      <c r="P19" t="s">
        <v>98</v>
      </c>
      <c r="U19" t="s">
        <v>98</v>
      </c>
      <c r="W19" t="s">
        <v>267</v>
      </c>
      <c r="X19" t="s">
        <v>234</v>
      </c>
    </row>
    <row r="20" spans="1:24">
      <c r="A20" t="s">
        <v>42</v>
      </c>
      <c r="B20" t="s">
        <v>18</v>
      </c>
      <c r="C20" t="s">
        <v>98</v>
      </c>
      <c r="D20" t="s">
        <v>98</v>
      </c>
      <c r="E20" t="s">
        <v>98</v>
      </c>
      <c r="J20" t="s">
        <v>98</v>
      </c>
      <c r="P20" t="s">
        <v>98</v>
      </c>
      <c r="U20" t="s">
        <v>98</v>
      </c>
      <c r="W20" t="s">
        <v>241</v>
      </c>
      <c r="X20" t="s">
        <v>263</v>
      </c>
    </row>
    <row r="21" spans="1:24">
      <c r="A21" t="s">
        <v>43</v>
      </c>
      <c r="B21" t="s">
        <v>18</v>
      </c>
      <c r="C21" t="s">
        <v>227</v>
      </c>
      <c r="D21" t="s">
        <v>229</v>
      </c>
      <c r="E21" t="s">
        <v>98</v>
      </c>
      <c r="J21" t="s">
        <v>98</v>
      </c>
      <c r="P21" t="s">
        <v>98</v>
      </c>
      <c r="U21" t="s">
        <v>98</v>
      </c>
      <c r="W21" t="s">
        <v>229</v>
      </c>
      <c r="X21" t="s">
        <v>229</v>
      </c>
    </row>
    <row r="22" spans="1:24">
      <c r="A22" t="s">
        <v>44</v>
      </c>
      <c r="B22" t="s">
        <v>18</v>
      </c>
      <c r="C22" t="s">
        <v>98</v>
      </c>
      <c r="D22" t="s">
        <v>98</v>
      </c>
      <c r="E22" t="s">
        <v>98</v>
      </c>
      <c r="J22" t="s">
        <v>98</v>
      </c>
      <c r="P22" t="s">
        <v>98</v>
      </c>
      <c r="U22" t="s">
        <v>98</v>
      </c>
      <c r="W22" t="s">
        <v>228</v>
      </c>
      <c r="X22" t="s">
        <v>98</v>
      </c>
    </row>
    <row r="23" spans="1:24">
      <c r="A23" t="s">
        <v>45</v>
      </c>
      <c r="B23" t="s">
        <v>18</v>
      </c>
      <c r="C23" t="s">
        <v>238</v>
      </c>
      <c r="D23" t="s">
        <v>229</v>
      </c>
      <c r="E23" t="s">
        <v>98</v>
      </c>
      <c r="J23" t="s">
        <v>98</v>
      </c>
      <c r="P23" t="s">
        <v>98</v>
      </c>
      <c r="U23" t="s">
        <v>98</v>
      </c>
      <c r="W23" t="s">
        <v>239</v>
      </c>
      <c r="X23" t="s">
        <v>239</v>
      </c>
    </row>
    <row r="24" spans="1:24">
      <c r="A24" t="s">
        <v>46</v>
      </c>
      <c r="B24" t="s">
        <v>18</v>
      </c>
      <c r="C24" t="s">
        <v>268</v>
      </c>
      <c r="D24" t="s">
        <v>269</v>
      </c>
      <c r="E24" t="s">
        <v>98</v>
      </c>
      <c r="J24" t="s">
        <v>98</v>
      </c>
      <c r="P24" t="s">
        <v>98</v>
      </c>
      <c r="U24" t="s">
        <v>98</v>
      </c>
      <c r="W24" t="s">
        <v>270</v>
      </c>
      <c r="X24" t="s">
        <v>271</v>
      </c>
    </row>
    <row r="25" spans="1:24">
      <c r="A25" t="s">
        <v>47</v>
      </c>
      <c r="B25" t="s">
        <v>18</v>
      </c>
      <c r="C25" t="s">
        <v>272</v>
      </c>
      <c r="D25" t="s">
        <v>241</v>
      </c>
      <c r="E25" t="s">
        <v>98</v>
      </c>
      <c r="J25" t="s">
        <v>98</v>
      </c>
      <c r="P25" t="s">
        <v>98</v>
      </c>
      <c r="U25" t="s">
        <v>98</v>
      </c>
      <c r="W25" t="s">
        <v>240</v>
      </c>
      <c r="X25" t="s">
        <v>241</v>
      </c>
    </row>
    <row r="26" spans="1:24">
      <c r="A26" t="s">
        <v>48</v>
      </c>
      <c r="B26" t="s">
        <v>18</v>
      </c>
      <c r="C26" t="s">
        <v>273</v>
      </c>
      <c r="D26" t="s">
        <v>103</v>
      </c>
      <c r="E26" t="s">
        <v>94</v>
      </c>
      <c r="F26" t="s">
        <v>171</v>
      </c>
      <c r="G26" t="s">
        <v>274</v>
      </c>
      <c r="H26" t="s">
        <v>274</v>
      </c>
      <c r="I26" t="s">
        <v>275</v>
      </c>
      <c r="J26" s="2" t="s">
        <v>94</v>
      </c>
      <c r="K26" t="s">
        <v>276</v>
      </c>
      <c r="L26" t="s">
        <v>276</v>
      </c>
      <c r="M26" t="s">
        <v>169</v>
      </c>
      <c r="N26" t="s">
        <v>277</v>
      </c>
      <c r="O26" t="s">
        <v>170</v>
      </c>
      <c r="P26" t="s">
        <v>98</v>
      </c>
      <c r="U26" t="s">
        <v>94</v>
      </c>
      <c r="V26" t="s">
        <v>278</v>
      </c>
      <c r="W26" t="s">
        <v>241</v>
      </c>
      <c r="X26" t="s">
        <v>241</v>
      </c>
    </row>
    <row r="27" spans="1:24">
      <c r="A27" t="s">
        <v>49</v>
      </c>
      <c r="B27" t="s">
        <v>18</v>
      </c>
      <c r="C27" t="s">
        <v>98</v>
      </c>
      <c r="D27" t="s">
        <v>229</v>
      </c>
      <c r="E27" t="s">
        <v>98</v>
      </c>
      <c r="J27" t="s">
        <v>98</v>
      </c>
      <c r="P27" t="s">
        <v>98</v>
      </c>
      <c r="U27" t="s">
        <v>98</v>
      </c>
      <c r="W27" t="s">
        <v>229</v>
      </c>
      <c r="X27" t="s">
        <v>229</v>
      </c>
    </row>
    <row r="28" spans="1:24">
      <c r="A28" t="s">
        <v>50</v>
      </c>
      <c r="B28" t="s">
        <v>18</v>
      </c>
      <c r="C28" t="s">
        <v>279</v>
      </c>
      <c r="D28" t="s">
        <v>280</v>
      </c>
      <c r="E28" t="s">
        <v>98</v>
      </c>
      <c r="J28" t="s">
        <v>98</v>
      </c>
      <c r="P28" s="2" t="s">
        <v>94</v>
      </c>
      <c r="Q28" t="s">
        <v>281</v>
      </c>
      <c r="R28" t="s">
        <v>170</v>
      </c>
      <c r="S28" t="s">
        <v>173</v>
      </c>
      <c r="T28" t="s">
        <v>252</v>
      </c>
      <c r="U28" t="s">
        <v>98</v>
      </c>
      <c r="W28" t="s">
        <v>282</v>
      </c>
      <c r="X28" t="s">
        <v>240</v>
      </c>
    </row>
    <row r="29" spans="1:24">
      <c r="A29" t="s">
        <v>51</v>
      </c>
      <c r="B29" t="s">
        <v>18</v>
      </c>
      <c r="C29" t="s">
        <v>241</v>
      </c>
      <c r="D29" t="s">
        <v>241</v>
      </c>
      <c r="E29" t="s">
        <v>94</v>
      </c>
      <c r="F29" t="s">
        <v>277</v>
      </c>
      <c r="G29" t="s">
        <v>241</v>
      </c>
      <c r="H29" t="s">
        <v>241</v>
      </c>
      <c r="I29" t="s">
        <v>241</v>
      </c>
      <c r="J29" t="s">
        <v>98</v>
      </c>
      <c r="P29" t="s">
        <v>98</v>
      </c>
      <c r="U29" t="s">
        <v>94</v>
      </c>
      <c r="V29" t="s">
        <v>283</v>
      </c>
      <c r="W29" t="s">
        <v>241</v>
      </c>
      <c r="X29" t="s">
        <v>241</v>
      </c>
    </row>
    <row r="30" spans="1:24">
      <c r="A30" t="s">
        <v>52</v>
      </c>
      <c r="B30" t="s">
        <v>18</v>
      </c>
      <c r="C30" t="s">
        <v>284</v>
      </c>
      <c r="D30" t="s">
        <v>284</v>
      </c>
      <c r="E30" t="s">
        <v>98</v>
      </c>
      <c r="J30" t="s">
        <v>98</v>
      </c>
      <c r="P30" t="s">
        <v>98</v>
      </c>
      <c r="U30" t="s">
        <v>98</v>
      </c>
      <c r="W30" t="s">
        <v>285</v>
      </c>
    </row>
    <row r="31" spans="1:24">
      <c r="A31" t="s">
        <v>53</v>
      </c>
      <c r="B31" t="s">
        <v>18</v>
      </c>
      <c r="C31" t="s">
        <v>286</v>
      </c>
      <c r="D31" t="s">
        <v>269</v>
      </c>
      <c r="E31" t="s">
        <v>98</v>
      </c>
      <c r="J31" t="s">
        <v>98</v>
      </c>
      <c r="P31" t="s">
        <v>98</v>
      </c>
      <c r="U31" t="s">
        <v>98</v>
      </c>
      <c r="W31" t="s">
        <v>287</v>
      </c>
      <c r="X31" t="s">
        <v>288</v>
      </c>
    </row>
    <row r="32" spans="1:24">
      <c r="A32" t="s">
        <v>54</v>
      </c>
      <c r="B32" t="s">
        <v>18</v>
      </c>
      <c r="C32" t="s">
        <v>227</v>
      </c>
      <c r="D32" t="s">
        <v>228</v>
      </c>
      <c r="E32" t="s">
        <v>98</v>
      </c>
      <c r="J32" t="s">
        <v>98</v>
      </c>
      <c r="P32" t="s">
        <v>98</v>
      </c>
      <c r="U32" t="s">
        <v>98</v>
      </c>
      <c r="W32" t="s">
        <v>289</v>
      </c>
      <c r="X32" t="s">
        <v>228</v>
      </c>
    </row>
    <row r="33" spans="1:24">
      <c r="A33" t="s">
        <v>56</v>
      </c>
      <c r="B33" t="s">
        <v>18</v>
      </c>
      <c r="C33" t="s">
        <v>241</v>
      </c>
      <c r="D33" t="s">
        <v>241</v>
      </c>
      <c r="E33" t="s">
        <v>98</v>
      </c>
      <c r="J33" t="s">
        <v>98</v>
      </c>
      <c r="P33" t="s">
        <v>98</v>
      </c>
      <c r="U33" t="s">
        <v>98</v>
      </c>
      <c r="W33" t="s">
        <v>241</v>
      </c>
      <c r="X33" t="s">
        <v>241</v>
      </c>
    </row>
    <row r="34" spans="1:24">
      <c r="A34" t="s">
        <v>57</v>
      </c>
      <c r="B34" t="s">
        <v>18</v>
      </c>
      <c r="C34" t="s">
        <v>290</v>
      </c>
      <c r="E34" t="s">
        <v>98</v>
      </c>
      <c r="J34" t="s">
        <v>98</v>
      </c>
      <c r="P34" t="s">
        <v>98</v>
      </c>
      <c r="U34" t="s">
        <v>98</v>
      </c>
      <c r="W34" t="s">
        <v>291</v>
      </c>
    </row>
    <row r="35" spans="1:24">
      <c r="A35" t="s">
        <v>58</v>
      </c>
      <c r="B35" t="s">
        <v>18</v>
      </c>
      <c r="C35" t="s">
        <v>292</v>
      </c>
      <c r="D35" t="s">
        <v>229</v>
      </c>
      <c r="E35" t="s">
        <v>98</v>
      </c>
      <c r="J35" t="s">
        <v>98</v>
      </c>
      <c r="P35" t="s">
        <v>98</v>
      </c>
      <c r="U35" t="s">
        <v>98</v>
      </c>
      <c r="W35" t="s">
        <v>293</v>
      </c>
      <c r="X35" t="s">
        <v>229</v>
      </c>
    </row>
    <row r="36" spans="1:24">
      <c r="A36" t="s">
        <v>59</v>
      </c>
      <c r="B36" t="s">
        <v>18</v>
      </c>
      <c r="C36" t="s">
        <v>294</v>
      </c>
      <c r="D36" t="s">
        <v>294</v>
      </c>
      <c r="E36" t="s">
        <v>98</v>
      </c>
      <c r="J36" t="s">
        <v>98</v>
      </c>
      <c r="P36" s="2" t="s">
        <v>94</v>
      </c>
      <c r="Q36" t="s">
        <v>295</v>
      </c>
      <c r="R36" t="s">
        <v>174</v>
      </c>
      <c r="S36" t="s">
        <v>169</v>
      </c>
      <c r="T36" t="s">
        <v>233</v>
      </c>
      <c r="U36" t="s">
        <v>98</v>
      </c>
      <c r="W36" t="s">
        <v>241</v>
      </c>
      <c r="X36" t="s">
        <v>296</v>
      </c>
    </row>
    <row r="37" spans="1:24">
      <c r="A37" t="s">
        <v>60</v>
      </c>
      <c r="B37" t="s">
        <v>18</v>
      </c>
      <c r="C37" t="s">
        <v>297</v>
      </c>
      <c r="D37" t="s">
        <v>298</v>
      </c>
      <c r="E37" t="s">
        <v>98</v>
      </c>
      <c r="J37" t="s">
        <v>98</v>
      </c>
      <c r="P37" t="s">
        <v>98</v>
      </c>
      <c r="U37" t="s">
        <v>98</v>
      </c>
      <c r="W37" t="s">
        <v>299</v>
      </c>
      <c r="X37" t="s">
        <v>300</v>
      </c>
    </row>
    <row r="38" spans="1:24">
      <c r="A38" t="s">
        <v>61</v>
      </c>
      <c r="B38" t="s">
        <v>18</v>
      </c>
      <c r="C38" t="s">
        <v>301</v>
      </c>
      <c r="D38" t="s">
        <v>302</v>
      </c>
      <c r="E38" t="s">
        <v>94</v>
      </c>
      <c r="F38" t="s">
        <v>170</v>
      </c>
      <c r="G38" t="s">
        <v>303</v>
      </c>
      <c r="H38" t="s">
        <v>304</v>
      </c>
      <c r="I38" t="s">
        <v>305</v>
      </c>
      <c r="J38" t="s">
        <v>98</v>
      </c>
      <c r="P38" t="s">
        <v>98</v>
      </c>
      <c r="U38" t="s">
        <v>98</v>
      </c>
      <c r="W38" t="s">
        <v>306</v>
      </c>
      <c r="X38" t="s">
        <v>228</v>
      </c>
    </row>
    <row r="39" spans="1:24">
      <c r="A39" t="s">
        <v>62</v>
      </c>
      <c r="B39" t="s">
        <v>18</v>
      </c>
      <c r="C39" t="s">
        <v>238</v>
      </c>
      <c r="D39" t="s">
        <v>229</v>
      </c>
      <c r="E39" t="s">
        <v>98</v>
      </c>
      <c r="J39" t="s">
        <v>98</v>
      </c>
      <c r="P39" t="s">
        <v>98</v>
      </c>
      <c r="U39" t="s">
        <v>98</v>
      </c>
      <c r="W39" t="s">
        <v>229</v>
      </c>
      <c r="X39" t="s">
        <v>229</v>
      </c>
    </row>
    <row r="40" spans="1:24">
      <c r="A40" t="s">
        <v>63</v>
      </c>
      <c r="B40" t="s">
        <v>18</v>
      </c>
      <c r="C40" t="s">
        <v>307</v>
      </c>
      <c r="D40" t="s">
        <v>308</v>
      </c>
      <c r="E40" t="s">
        <v>98</v>
      </c>
      <c r="J40" s="2" t="s">
        <v>94</v>
      </c>
      <c r="K40" t="s">
        <v>309</v>
      </c>
      <c r="L40" t="s">
        <v>309</v>
      </c>
      <c r="M40" t="s">
        <v>173</v>
      </c>
      <c r="N40" t="s">
        <v>173</v>
      </c>
      <c r="O40" t="s">
        <v>310</v>
      </c>
      <c r="P40" t="s">
        <v>98</v>
      </c>
      <c r="U40" t="s">
        <v>98</v>
      </c>
      <c r="W40" t="s">
        <v>311</v>
      </c>
      <c r="X40" t="s">
        <v>312</v>
      </c>
    </row>
    <row r="41" spans="1:24">
      <c r="A41" t="s">
        <v>64</v>
      </c>
      <c r="B41" t="s">
        <v>18</v>
      </c>
      <c r="C41" t="s">
        <v>313</v>
      </c>
      <c r="D41" t="s">
        <v>228</v>
      </c>
      <c r="E41" t="s">
        <v>98</v>
      </c>
      <c r="J41" t="s">
        <v>98</v>
      </c>
      <c r="P41" t="s">
        <v>98</v>
      </c>
      <c r="U41" t="s">
        <v>98</v>
      </c>
      <c r="W41" t="s">
        <v>314</v>
      </c>
      <c r="X41" t="s">
        <v>228</v>
      </c>
    </row>
    <row r="42" spans="1:24">
      <c r="A42" t="s">
        <v>65</v>
      </c>
      <c r="B42" t="s">
        <v>18</v>
      </c>
      <c r="C42" t="s">
        <v>315</v>
      </c>
      <c r="D42" t="s">
        <v>228</v>
      </c>
      <c r="E42" t="s">
        <v>98</v>
      </c>
      <c r="J42" t="s">
        <v>98</v>
      </c>
      <c r="P42" t="s">
        <v>98</v>
      </c>
      <c r="U42" t="s">
        <v>98</v>
      </c>
      <c r="W42" t="s">
        <v>316</v>
      </c>
      <c r="X42" t="s">
        <v>317</v>
      </c>
    </row>
    <row r="43" spans="1:24">
      <c r="A43" t="s">
        <v>67</v>
      </c>
      <c r="B43" t="s">
        <v>18</v>
      </c>
      <c r="C43" t="s">
        <v>318</v>
      </c>
      <c r="D43" t="s">
        <v>319</v>
      </c>
      <c r="E43" t="s">
        <v>98</v>
      </c>
      <c r="J43" t="s">
        <v>98</v>
      </c>
      <c r="P43" t="s">
        <v>98</v>
      </c>
      <c r="U43" t="s">
        <v>98</v>
      </c>
      <c r="W43" t="s">
        <v>320</v>
      </c>
      <c r="X43" t="s">
        <v>321</v>
      </c>
    </row>
    <row r="44" spans="1:24">
      <c r="A44" t="s">
        <v>71</v>
      </c>
      <c r="B44" t="s">
        <v>18</v>
      </c>
      <c r="C44" t="s">
        <v>322</v>
      </c>
      <c r="D44" t="s">
        <v>323</v>
      </c>
      <c r="E44" t="s">
        <v>98</v>
      </c>
      <c r="J44" t="s">
        <v>98</v>
      </c>
      <c r="P44" t="s">
        <v>98</v>
      </c>
      <c r="U44" t="s">
        <v>98</v>
      </c>
      <c r="W44" t="s">
        <v>324</v>
      </c>
    </row>
    <row r="45" spans="1:24">
      <c r="A45" t="s">
        <v>73</v>
      </c>
      <c r="B45" t="s">
        <v>18</v>
      </c>
      <c r="C45" t="s">
        <v>325</v>
      </c>
      <c r="D45" t="s">
        <v>326</v>
      </c>
      <c r="E45" t="s">
        <v>98</v>
      </c>
      <c r="J45" t="s">
        <v>98</v>
      </c>
      <c r="P45" t="s">
        <v>98</v>
      </c>
      <c r="U45" t="s">
        <v>98</v>
      </c>
      <c r="W45" t="s">
        <v>241</v>
      </c>
      <c r="X45" t="s">
        <v>241</v>
      </c>
    </row>
    <row r="46" spans="1:24">
      <c r="A46" t="s">
        <v>68</v>
      </c>
      <c r="B46" t="s">
        <v>18</v>
      </c>
      <c r="C46" t="s">
        <v>327</v>
      </c>
      <c r="D46" t="s">
        <v>328</v>
      </c>
      <c r="E46" t="s">
        <v>94</v>
      </c>
      <c r="F46" t="s">
        <v>170</v>
      </c>
      <c r="G46" t="s">
        <v>329</v>
      </c>
      <c r="H46" t="s">
        <v>330</v>
      </c>
      <c r="I46" t="s">
        <v>331</v>
      </c>
      <c r="J46" t="s">
        <v>98</v>
      </c>
      <c r="P46" s="2" t="s">
        <v>94</v>
      </c>
      <c r="Q46" t="s">
        <v>332</v>
      </c>
      <c r="R46" t="s">
        <v>169</v>
      </c>
      <c r="S46" t="s">
        <v>170</v>
      </c>
      <c r="T46" t="s">
        <v>265</v>
      </c>
      <c r="U46" t="s">
        <v>94</v>
      </c>
      <c r="V46" t="s">
        <v>333</v>
      </c>
      <c r="W46" t="s">
        <v>334</v>
      </c>
      <c r="X46" t="s">
        <v>331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4EBD0-723D-48A9-9F11-30E7E65E5DAD}">
  <dimension ref="A1:BR62"/>
  <sheetViews>
    <sheetView topLeftCell="I1" workbookViewId="0">
      <selection activeCell="N2" sqref="N2"/>
    </sheetView>
  </sheetViews>
  <sheetFormatPr defaultColWidth="8.85546875" defaultRowHeight="15"/>
  <cols>
    <col min="1" max="1" width="19.7109375" bestFit="1" customWidth="1"/>
    <col min="3" max="3" width="11" bestFit="1" customWidth="1"/>
    <col min="16" max="16" width="12.7109375" bestFit="1" customWidth="1"/>
    <col min="17" max="18" width="12" bestFit="1" customWidth="1"/>
    <col min="19" max="19" width="12" customWidth="1"/>
    <col min="21" max="22" width="12" bestFit="1" customWidth="1"/>
    <col min="25" max="25" width="16.85546875" bestFit="1" customWidth="1"/>
  </cols>
  <sheetData>
    <row r="1" spans="1:70">
      <c r="A1" t="s">
        <v>0</v>
      </c>
      <c r="B1" t="s">
        <v>3</v>
      </c>
      <c r="C1" t="s">
        <v>74</v>
      </c>
      <c r="D1" t="s">
        <v>75</v>
      </c>
      <c r="E1" t="s">
        <v>76</v>
      </c>
      <c r="F1" t="s">
        <v>77</v>
      </c>
      <c r="G1" t="s">
        <v>81</v>
      </c>
      <c r="H1" t="s">
        <v>2</v>
      </c>
      <c r="I1" t="s">
        <v>82</v>
      </c>
      <c r="J1" t="s">
        <v>137</v>
      </c>
      <c r="K1" t="s">
        <v>138</v>
      </c>
      <c r="L1" t="s">
        <v>139</v>
      </c>
      <c r="Q1" t="s">
        <v>148</v>
      </c>
      <c r="R1" t="s">
        <v>163</v>
      </c>
      <c r="S1" t="s">
        <v>206</v>
      </c>
    </row>
    <row r="2" spans="1:70">
      <c r="A2" t="s">
        <v>142</v>
      </c>
      <c r="B2" t="s">
        <v>18</v>
      </c>
      <c r="C2" s="3">
        <v>27</v>
      </c>
      <c r="D2" t="s">
        <v>91</v>
      </c>
      <c r="E2" t="s">
        <v>92</v>
      </c>
      <c r="F2" t="s">
        <v>93</v>
      </c>
      <c r="G2" s="3">
        <v>10</v>
      </c>
      <c r="H2" t="s">
        <v>101</v>
      </c>
      <c r="I2" s="3">
        <v>1</v>
      </c>
      <c r="J2" t="s">
        <v>140</v>
      </c>
      <c r="K2" t="s">
        <v>98</v>
      </c>
      <c r="L2" t="s">
        <v>98</v>
      </c>
      <c r="P2" t="s">
        <v>143</v>
      </c>
      <c r="Q2" s="4">
        <f>(1/9)*100</f>
        <v>11.111111111111111</v>
      </c>
      <c r="R2" s="4">
        <f>(3/32)*100</f>
        <v>9.375</v>
      </c>
      <c r="S2" s="4">
        <f>(3/45)*100</f>
        <v>6.666666666666667</v>
      </c>
    </row>
    <row r="3" spans="1:70">
      <c r="A3" t="s">
        <v>144</v>
      </c>
      <c r="B3" t="s">
        <v>18</v>
      </c>
      <c r="C3" s="3">
        <v>30</v>
      </c>
      <c r="D3" t="s">
        <v>91</v>
      </c>
      <c r="E3" t="s">
        <v>92</v>
      </c>
      <c r="F3" t="s">
        <v>93</v>
      </c>
      <c r="G3" s="3">
        <v>25</v>
      </c>
      <c r="H3" t="s">
        <v>101</v>
      </c>
      <c r="I3" s="3">
        <v>30</v>
      </c>
      <c r="J3" t="s">
        <v>140</v>
      </c>
      <c r="K3" s="2" t="s">
        <v>94</v>
      </c>
      <c r="L3" t="s">
        <v>98</v>
      </c>
      <c r="P3" t="s">
        <v>88</v>
      </c>
      <c r="Q3" s="4">
        <v>0</v>
      </c>
      <c r="R3" s="4">
        <f>(12/32)*100</f>
        <v>37.5</v>
      </c>
      <c r="S3" s="4">
        <f>(8/45)*100</f>
        <v>17.777777777777779</v>
      </c>
    </row>
    <row r="4" spans="1:70">
      <c r="A4" t="s">
        <v>145</v>
      </c>
      <c r="B4" t="s">
        <v>18</v>
      </c>
      <c r="C4" s="3">
        <v>36</v>
      </c>
      <c r="D4" t="s">
        <v>91</v>
      </c>
      <c r="E4" t="s">
        <v>104</v>
      </c>
      <c r="F4" t="s">
        <v>93</v>
      </c>
      <c r="G4" s="3">
        <v>30</v>
      </c>
      <c r="H4" t="s">
        <v>101</v>
      </c>
      <c r="I4" s="3">
        <v>20</v>
      </c>
      <c r="J4" t="s">
        <v>140</v>
      </c>
      <c r="K4" t="s">
        <v>98</v>
      </c>
      <c r="L4" t="s">
        <v>98</v>
      </c>
      <c r="P4" t="s">
        <v>147</v>
      </c>
      <c r="Q4" s="2">
        <f>AVERAGE(G2:G10)</f>
        <v>21.222222222222221</v>
      </c>
      <c r="R4" s="2">
        <f>AVERAGE(G11:G42)</f>
        <v>12.3125</v>
      </c>
      <c r="S4" s="2">
        <f>AVERAGE(Z17:BR17)</f>
        <v>10.409090909090908</v>
      </c>
      <c r="T4" t="s">
        <v>135</v>
      </c>
      <c r="U4">
        <f>STDEV(G2:G10)</f>
        <v>6.3201617419528482</v>
      </c>
      <c r="V4">
        <f>STDEV(G11:G42)</f>
        <v>8.8515990900860899</v>
      </c>
      <c r="W4">
        <f>STDEV(Z17:BR17)</f>
        <v>6.4711099720691747</v>
      </c>
      <c r="Y4" s="2" t="s">
        <v>148</v>
      </c>
    </row>
    <row r="5" spans="1:70">
      <c r="A5" t="s">
        <v>149</v>
      </c>
      <c r="B5" t="s">
        <v>18</v>
      </c>
      <c r="C5" s="3">
        <v>21</v>
      </c>
      <c r="D5" t="s">
        <v>91</v>
      </c>
      <c r="E5" t="s">
        <v>92</v>
      </c>
      <c r="F5" t="s">
        <v>114</v>
      </c>
      <c r="G5" s="3">
        <v>18</v>
      </c>
      <c r="H5" t="s">
        <v>108</v>
      </c>
      <c r="I5" s="3">
        <v>20</v>
      </c>
      <c r="J5" t="s">
        <v>140</v>
      </c>
      <c r="K5" t="s">
        <v>98</v>
      </c>
      <c r="L5" t="s">
        <v>98</v>
      </c>
      <c r="P5" t="s">
        <v>150</v>
      </c>
      <c r="Q5">
        <f>STDEV(G2:G10)/SQRT(9)</f>
        <v>2.1067205806509492</v>
      </c>
      <c r="R5">
        <f>STDEV(G11:G42)/SQRT(32)</f>
        <v>1.5647564352361369</v>
      </c>
      <c r="S5">
        <f>W4/SQRT(44)</f>
        <v>0.97555653429457567</v>
      </c>
      <c r="Y5" t="s">
        <v>74</v>
      </c>
      <c r="Z5" s="3">
        <v>27</v>
      </c>
      <c r="AA5" s="3">
        <v>30</v>
      </c>
      <c r="AB5" s="3">
        <v>36</v>
      </c>
      <c r="AC5" s="3">
        <v>21</v>
      </c>
      <c r="AD5" s="3">
        <v>36</v>
      </c>
      <c r="AE5" s="3">
        <v>32</v>
      </c>
      <c r="AF5" s="3">
        <v>25</v>
      </c>
      <c r="AG5" s="3">
        <v>29</v>
      </c>
      <c r="AH5" s="3">
        <v>31</v>
      </c>
    </row>
    <row r="6" spans="1:70">
      <c r="A6" t="s">
        <v>151</v>
      </c>
      <c r="B6" t="s">
        <v>18</v>
      </c>
      <c r="C6" s="3">
        <v>36</v>
      </c>
      <c r="D6" t="s">
        <v>91</v>
      </c>
      <c r="E6" t="s">
        <v>152</v>
      </c>
      <c r="F6" t="s">
        <v>93</v>
      </c>
      <c r="G6" s="3">
        <v>30</v>
      </c>
      <c r="H6" t="s">
        <v>108</v>
      </c>
      <c r="I6" s="3">
        <v>3</v>
      </c>
      <c r="J6" t="s">
        <v>140</v>
      </c>
      <c r="K6" t="s">
        <v>98</v>
      </c>
      <c r="L6" t="s">
        <v>98</v>
      </c>
      <c r="P6" t="s">
        <v>153</v>
      </c>
      <c r="Q6">
        <f>AVERAGE(I2:I10)</f>
        <v>14.333333333333334</v>
      </c>
      <c r="R6">
        <f>AVERAGE(I11:I42)</f>
        <v>11.65625</v>
      </c>
      <c r="S6">
        <f>AVERAGE(Z18:BR18)</f>
        <v>10.522727272727273</v>
      </c>
      <c r="T6" t="s">
        <v>135</v>
      </c>
      <c r="W6">
        <f>STDEV(Z18:BD18)</f>
        <v>9.3340629515123634</v>
      </c>
      <c r="Y6" t="s">
        <v>154</v>
      </c>
      <c r="Z6" s="3">
        <v>10</v>
      </c>
      <c r="AA6" s="3">
        <v>25</v>
      </c>
      <c r="AB6" s="3">
        <v>30</v>
      </c>
      <c r="AC6" s="3">
        <v>18</v>
      </c>
      <c r="AD6" s="3">
        <v>30</v>
      </c>
      <c r="AE6" s="3">
        <v>20</v>
      </c>
      <c r="AF6" s="3">
        <v>18</v>
      </c>
      <c r="AG6" s="3">
        <v>20</v>
      </c>
      <c r="AH6" s="3">
        <v>20</v>
      </c>
    </row>
    <row r="7" spans="1:70">
      <c r="A7" t="s">
        <v>155</v>
      </c>
      <c r="B7" t="s">
        <v>18</v>
      </c>
      <c r="C7" s="3">
        <v>32</v>
      </c>
      <c r="D7" t="s">
        <v>91</v>
      </c>
      <c r="E7" t="s">
        <v>92</v>
      </c>
      <c r="F7" t="s">
        <v>93</v>
      </c>
      <c r="G7" s="3">
        <v>20</v>
      </c>
      <c r="H7" t="s">
        <v>101</v>
      </c>
      <c r="I7" s="3">
        <v>30</v>
      </c>
      <c r="J7" t="s">
        <v>140</v>
      </c>
      <c r="K7" t="s">
        <v>98</v>
      </c>
      <c r="L7" t="s">
        <v>98</v>
      </c>
      <c r="P7" t="s">
        <v>156</v>
      </c>
      <c r="Q7">
        <f>STDEV(I2:I10)/SQRT(9)</f>
        <v>3.752776749732567</v>
      </c>
      <c r="R7">
        <f>STDEV(I11:I42)/SQRT(32)</f>
        <v>1.8851121806056375</v>
      </c>
      <c r="S7">
        <f>W6/SQRT(44)</f>
        <v>1.4071629354419908</v>
      </c>
      <c r="Y7" t="s">
        <v>157</v>
      </c>
      <c r="Z7" s="3">
        <v>1</v>
      </c>
      <c r="AA7" s="3">
        <v>30</v>
      </c>
      <c r="AB7" s="3">
        <v>20</v>
      </c>
      <c r="AC7" s="3">
        <v>20</v>
      </c>
      <c r="AD7" s="3">
        <v>3</v>
      </c>
      <c r="AE7" s="3">
        <v>30</v>
      </c>
      <c r="AF7" s="3">
        <v>10</v>
      </c>
      <c r="AG7" s="3">
        <v>3</v>
      </c>
      <c r="AH7" s="3">
        <v>12</v>
      </c>
    </row>
    <row r="8" spans="1:70">
      <c r="A8" t="s">
        <v>158</v>
      </c>
      <c r="B8" t="s">
        <v>18</v>
      </c>
      <c r="C8" s="3">
        <v>25</v>
      </c>
      <c r="D8" t="s">
        <v>91</v>
      </c>
      <c r="E8" t="s">
        <v>92</v>
      </c>
      <c r="F8" t="s">
        <v>93</v>
      </c>
      <c r="G8" s="3">
        <v>18</v>
      </c>
      <c r="H8" t="s">
        <v>101</v>
      </c>
      <c r="I8" s="3">
        <v>10</v>
      </c>
      <c r="J8" t="s">
        <v>140</v>
      </c>
      <c r="K8" t="s">
        <v>98</v>
      </c>
      <c r="L8" t="s">
        <v>98</v>
      </c>
      <c r="P8" t="s">
        <v>159</v>
      </c>
      <c r="Q8">
        <f>AVERAGE(C2:C10)</f>
        <v>29.666666666666668</v>
      </c>
      <c r="R8">
        <f>AVERAGE(C11:C42)</f>
        <v>34.84375</v>
      </c>
      <c r="S8">
        <f>AVERAGE(Z16:BR16)</f>
        <v>35.844444444444441</v>
      </c>
    </row>
    <row r="9" spans="1:70">
      <c r="A9" t="s">
        <v>160</v>
      </c>
      <c r="B9" t="s">
        <v>18</v>
      </c>
      <c r="C9" s="3">
        <v>29</v>
      </c>
      <c r="D9" t="s">
        <v>100</v>
      </c>
      <c r="E9" t="s">
        <v>92</v>
      </c>
      <c r="F9" t="s">
        <v>93</v>
      </c>
      <c r="G9" s="3">
        <v>20</v>
      </c>
      <c r="H9" t="s">
        <v>108</v>
      </c>
      <c r="I9" s="3">
        <v>3</v>
      </c>
      <c r="J9" t="s">
        <v>140</v>
      </c>
      <c r="K9" t="s">
        <v>98</v>
      </c>
      <c r="L9" t="s">
        <v>98</v>
      </c>
      <c r="P9" t="s">
        <v>161</v>
      </c>
      <c r="Q9">
        <f>STDEV(C2:C10)/SQRT(9)</f>
        <v>1.6329931618554518</v>
      </c>
      <c r="R9">
        <f>STDEV(C11:C42)/SQRT(31)</f>
        <v>1.2452694044656487</v>
      </c>
      <c r="S9">
        <f>W9/SQRT(45)</f>
        <v>1.2492242261611142</v>
      </c>
      <c r="T9" t="s">
        <v>135</v>
      </c>
      <c r="U9">
        <f>STDEV(C2:C10)</f>
        <v>4.8989794855663558</v>
      </c>
      <c r="V9">
        <f>STDEV(C11:C42)</f>
        <v>6.9333666123064024</v>
      </c>
      <c r="W9">
        <f>STDEV(Z16:BR16)</f>
        <v>8.3800508665074673</v>
      </c>
    </row>
    <row r="10" spans="1:70">
      <c r="A10" t="s">
        <v>162</v>
      </c>
      <c r="B10" t="s">
        <v>18</v>
      </c>
      <c r="C10" s="3">
        <v>31</v>
      </c>
      <c r="D10" t="s">
        <v>91</v>
      </c>
      <c r="E10" t="s">
        <v>92</v>
      </c>
      <c r="F10" t="s">
        <v>93</v>
      </c>
      <c r="G10" s="3">
        <v>20</v>
      </c>
      <c r="H10" t="s">
        <v>108</v>
      </c>
      <c r="I10" s="3">
        <v>12</v>
      </c>
      <c r="J10" t="s">
        <v>140</v>
      </c>
      <c r="K10" t="s">
        <v>98</v>
      </c>
      <c r="L10" t="s">
        <v>98</v>
      </c>
      <c r="Y10" s="2" t="s">
        <v>163</v>
      </c>
    </row>
    <row r="11" spans="1:70">
      <c r="A11" t="s">
        <v>164</v>
      </c>
      <c r="B11" t="s">
        <v>18</v>
      </c>
      <c r="C11" s="3">
        <v>28</v>
      </c>
      <c r="D11" t="s">
        <v>91</v>
      </c>
      <c r="E11" t="s">
        <v>92</v>
      </c>
      <c r="F11" t="s">
        <v>93</v>
      </c>
      <c r="G11" s="3">
        <v>23</v>
      </c>
      <c r="H11" t="s">
        <v>96</v>
      </c>
      <c r="I11" s="3">
        <v>20</v>
      </c>
      <c r="J11" t="s">
        <v>141</v>
      </c>
      <c r="K11" t="s">
        <v>98</v>
      </c>
      <c r="L11" t="s">
        <v>98</v>
      </c>
      <c r="Y11" t="s">
        <v>74</v>
      </c>
      <c r="Z11" s="3">
        <v>28</v>
      </c>
      <c r="AA11" s="3">
        <v>34</v>
      </c>
      <c r="AB11" s="3">
        <v>30</v>
      </c>
      <c r="AC11" s="3">
        <v>30</v>
      </c>
      <c r="AD11" s="3">
        <v>32</v>
      </c>
      <c r="AE11" s="3">
        <v>40</v>
      </c>
      <c r="AF11" s="3">
        <v>32</v>
      </c>
      <c r="AG11" s="3">
        <v>35</v>
      </c>
      <c r="AH11" s="3">
        <v>58</v>
      </c>
      <c r="AI11" s="3">
        <v>30</v>
      </c>
      <c r="AJ11" s="3">
        <v>31</v>
      </c>
      <c r="AK11" s="3">
        <v>31</v>
      </c>
      <c r="AL11" s="3">
        <v>32</v>
      </c>
      <c r="AM11" s="3">
        <v>40</v>
      </c>
      <c r="AN11" s="3">
        <v>40</v>
      </c>
      <c r="AO11" s="3">
        <v>25</v>
      </c>
      <c r="AP11" s="3">
        <v>25</v>
      </c>
      <c r="AQ11" s="3">
        <v>39</v>
      </c>
      <c r="AR11" s="3">
        <v>40</v>
      </c>
      <c r="AS11" s="3">
        <v>36</v>
      </c>
      <c r="AT11" s="3">
        <v>26</v>
      </c>
      <c r="AU11" s="3">
        <v>48</v>
      </c>
      <c r="AV11" s="3">
        <v>38</v>
      </c>
      <c r="AW11" s="3">
        <v>30</v>
      </c>
      <c r="AX11" s="3">
        <v>37</v>
      </c>
      <c r="AY11" s="3">
        <v>37</v>
      </c>
      <c r="AZ11" s="3">
        <v>30</v>
      </c>
      <c r="BA11" s="3">
        <v>32</v>
      </c>
      <c r="BB11" s="3">
        <v>38</v>
      </c>
      <c r="BC11" s="3">
        <v>44</v>
      </c>
      <c r="BD11" s="3">
        <v>38</v>
      </c>
      <c r="BE11" s="3">
        <v>29</v>
      </c>
    </row>
    <row r="12" spans="1:70">
      <c r="A12" t="s">
        <v>166</v>
      </c>
      <c r="B12" t="s">
        <v>18</v>
      </c>
      <c r="C12" s="3">
        <v>34</v>
      </c>
      <c r="D12" t="s">
        <v>91</v>
      </c>
      <c r="E12" t="s">
        <v>92</v>
      </c>
      <c r="F12" t="s">
        <v>93</v>
      </c>
      <c r="G12" s="3">
        <v>8</v>
      </c>
      <c r="H12" t="s">
        <v>101</v>
      </c>
      <c r="I12" s="3">
        <v>14</v>
      </c>
      <c r="J12" t="s">
        <v>141</v>
      </c>
      <c r="K12" t="s">
        <v>98</v>
      </c>
      <c r="L12" t="s">
        <v>98</v>
      </c>
      <c r="Y12" t="s">
        <v>154</v>
      </c>
      <c r="Z12" s="3">
        <v>23</v>
      </c>
      <c r="AA12" s="3">
        <v>8</v>
      </c>
      <c r="AB12" s="3">
        <v>13</v>
      </c>
      <c r="AC12" s="3">
        <v>8</v>
      </c>
      <c r="AD12" s="3">
        <v>10</v>
      </c>
      <c r="AE12" s="3">
        <v>10</v>
      </c>
      <c r="AF12" s="3">
        <v>3</v>
      </c>
      <c r="AG12" s="3">
        <v>8</v>
      </c>
      <c r="AH12" s="3">
        <v>5</v>
      </c>
      <c r="AI12" s="3">
        <v>20</v>
      </c>
      <c r="AJ12" s="3">
        <v>20</v>
      </c>
      <c r="AK12" s="3">
        <v>5</v>
      </c>
      <c r="AL12" s="3">
        <v>5</v>
      </c>
      <c r="AM12" s="3">
        <v>20</v>
      </c>
      <c r="AN12" s="3">
        <v>25</v>
      </c>
      <c r="AO12" s="3">
        <v>5</v>
      </c>
      <c r="AP12" s="3">
        <v>2</v>
      </c>
      <c r="AQ12" s="3">
        <v>10</v>
      </c>
      <c r="AR12" s="3">
        <v>7</v>
      </c>
      <c r="AS12" s="3">
        <v>30</v>
      </c>
      <c r="AT12" s="3">
        <v>18</v>
      </c>
      <c r="AU12" s="3">
        <v>5</v>
      </c>
      <c r="AV12" s="3">
        <v>4</v>
      </c>
      <c r="AW12" s="3">
        <v>15</v>
      </c>
      <c r="AX12" s="3">
        <v>5</v>
      </c>
      <c r="AY12" s="3">
        <v>27</v>
      </c>
      <c r="AZ12" s="3">
        <v>2</v>
      </c>
      <c r="BA12" s="3">
        <v>9</v>
      </c>
      <c r="BB12" s="3">
        <v>32</v>
      </c>
      <c r="BC12" s="3">
        <v>25</v>
      </c>
      <c r="BD12" s="3">
        <v>10</v>
      </c>
      <c r="BE12" s="3">
        <v>5</v>
      </c>
    </row>
    <row r="13" spans="1:70">
      <c r="A13" t="s">
        <v>172</v>
      </c>
      <c r="B13" t="s">
        <v>18</v>
      </c>
      <c r="C13" s="3">
        <v>30</v>
      </c>
      <c r="D13" t="s">
        <v>91</v>
      </c>
      <c r="E13" t="s">
        <v>104</v>
      </c>
      <c r="F13" t="s">
        <v>93</v>
      </c>
      <c r="G13" s="3">
        <v>13</v>
      </c>
      <c r="H13" t="s">
        <v>101</v>
      </c>
      <c r="I13" s="3">
        <v>2</v>
      </c>
      <c r="J13" t="s">
        <v>141</v>
      </c>
      <c r="K13" t="s">
        <v>98</v>
      </c>
      <c r="L13" s="2" t="s">
        <v>94</v>
      </c>
      <c r="Y13" t="s">
        <v>157</v>
      </c>
      <c r="Z13" s="3">
        <v>20</v>
      </c>
      <c r="AA13" s="3">
        <v>14</v>
      </c>
      <c r="AB13" s="3">
        <v>2</v>
      </c>
      <c r="AC13" s="3">
        <v>38</v>
      </c>
      <c r="AD13" s="3">
        <v>3</v>
      </c>
      <c r="AE13" s="3">
        <v>10</v>
      </c>
      <c r="AF13" s="3">
        <v>5</v>
      </c>
      <c r="AG13" s="3">
        <v>10</v>
      </c>
      <c r="AH13" s="3">
        <v>10</v>
      </c>
      <c r="AI13" s="3">
        <v>22</v>
      </c>
      <c r="AJ13" s="3">
        <v>28</v>
      </c>
      <c r="AK13" s="3">
        <v>20</v>
      </c>
      <c r="AL13" s="3">
        <v>1</v>
      </c>
      <c r="AM13" s="3">
        <v>1</v>
      </c>
      <c r="AN13" s="3">
        <v>4</v>
      </c>
      <c r="AO13" s="3">
        <v>1</v>
      </c>
      <c r="AP13" s="3">
        <v>5</v>
      </c>
      <c r="AQ13" s="3">
        <v>12</v>
      </c>
      <c r="AR13" s="3">
        <v>15</v>
      </c>
      <c r="AS13" s="3">
        <v>48</v>
      </c>
      <c r="AT13" s="3">
        <v>5</v>
      </c>
      <c r="AU13" s="3">
        <v>10</v>
      </c>
      <c r="AV13" s="3">
        <v>10</v>
      </c>
      <c r="AW13" s="3">
        <v>10</v>
      </c>
      <c r="AX13" s="3">
        <v>15</v>
      </c>
      <c r="AY13" s="3">
        <v>12</v>
      </c>
      <c r="AZ13" s="3">
        <v>1</v>
      </c>
      <c r="BA13" s="3">
        <v>10</v>
      </c>
      <c r="BB13" s="3">
        <v>7</v>
      </c>
      <c r="BC13" s="3">
        <v>4</v>
      </c>
      <c r="BD13" s="3">
        <v>15</v>
      </c>
      <c r="BE13" s="3">
        <v>5</v>
      </c>
    </row>
    <row r="14" spans="1:70">
      <c r="A14" t="s">
        <v>175</v>
      </c>
      <c r="B14" t="s">
        <v>18</v>
      </c>
      <c r="C14" s="3">
        <v>30</v>
      </c>
      <c r="D14" t="s">
        <v>91</v>
      </c>
      <c r="E14" t="s">
        <v>104</v>
      </c>
      <c r="F14" t="s">
        <v>93</v>
      </c>
      <c r="G14" s="3">
        <v>8</v>
      </c>
      <c r="H14" t="s">
        <v>101</v>
      </c>
      <c r="I14" s="3">
        <v>38</v>
      </c>
      <c r="J14" t="s">
        <v>141</v>
      </c>
      <c r="K14" t="s">
        <v>98</v>
      </c>
      <c r="L14" s="2" t="s">
        <v>94</v>
      </c>
    </row>
    <row r="15" spans="1:70">
      <c r="A15" t="s">
        <v>176</v>
      </c>
      <c r="B15" t="s">
        <v>18</v>
      </c>
      <c r="C15" s="3">
        <v>32</v>
      </c>
      <c r="D15" t="s">
        <v>100</v>
      </c>
      <c r="E15" t="s">
        <v>177</v>
      </c>
      <c r="F15" t="s">
        <v>93</v>
      </c>
      <c r="G15" s="3">
        <v>10</v>
      </c>
      <c r="H15" t="s">
        <v>96</v>
      </c>
      <c r="I15" s="3">
        <v>3</v>
      </c>
      <c r="J15" t="s">
        <v>141</v>
      </c>
      <c r="K15" t="s">
        <v>98</v>
      </c>
      <c r="L15" t="s">
        <v>98</v>
      </c>
      <c r="Y15" s="2" t="s">
        <v>206</v>
      </c>
    </row>
    <row r="16" spans="1:70">
      <c r="A16" t="s">
        <v>178</v>
      </c>
      <c r="B16" t="s">
        <v>18</v>
      </c>
      <c r="C16" s="3">
        <v>40</v>
      </c>
      <c r="D16" t="s">
        <v>100</v>
      </c>
      <c r="E16" t="s">
        <v>92</v>
      </c>
      <c r="F16" t="s">
        <v>93</v>
      </c>
      <c r="G16" s="3">
        <v>10</v>
      </c>
      <c r="H16" t="s">
        <v>96</v>
      </c>
      <c r="I16" s="3">
        <v>10</v>
      </c>
      <c r="J16" t="s">
        <v>141</v>
      </c>
      <c r="K16" t="s">
        <v>98</v>
      </c>
      <c r="L16" s="2" t="s">
        <v>94</v>
      </c>
      <c r="Y16" t="s">
        <v>74</v>
      </c>
      <c r="Z16">
        <v>32</v>
      </c>
      <c r="AA16">
        <v>35</v>
      </c>
      <c r="AB16">
        <v>28</v>
      </c>
      <c r="AC16">
        <v>40</v>
      </c>
      <c r="AD16">
        <v>31</v>
      </c>
      <c r="AE16">
        <v>28</v>
      </c>
      <c r="AF16">
        <v>32</v>
      </c>
      <c r="AG16">
        <v>54</v>
      </c>
      <c r="AH16">
        <v>32</v>
      </c>
      <c r="AI16">
        <v>39</v>
      </c>
      <c r="AJ16">
        <v>35</v>
      </c>
      <c r="AK16">
        <v>35</v>
      </c>
      <c r="AL16">
        <v>33</v>
      </c>
      <c r="AM16">
        <v>30</v>
      </c>
      <c r="AN16">
        <v>35</v>
      </c>
      <c r="AO16">
        <v>59</v>
      </c>
      <c r="AP16">
        <v>35</v>
      </c>
      <c r="AQ16">
        <v>25</v>
      </c>
      <c r="AR16">
        <v>63</v>
      </c>
      <c r="AS16">
        <v>33</v>
      </c>
      <c r="AT16">
        <v>33</v>
      </c>
      <c r="AU16">
        <v>33</v>
      </c>
      <c r="AV16">
        <v>39</v>
      </c>
      <c r="AW16">
        <v>38</v>
      </c>
      <c r="AX16">
        <v>35</v>
      </c>
      <c r="AY16">
        <v>31</v>
      </c>
      <c r="AZ16">
        <v>25</v>
      </c>
      <c r="BA16">
        <v>32</v>
      </c>
      <c r="BB16">
        <v>32</v>
      </c>
      <c r="BC16">
        <v>32</v>
      </c>
      <c r="BD16">
        <v>40</v>
      </c>
      <c r="BE16">
        <v>32</v>
      </c>
      <c r="BF16">
        <v>39</v>
      </c>
      <c r="BG16">
        <v>33</v>
      </c>
      <c r="BH16">
        <v>51</v>
      </c>
      <c r="BI16">
        <v>45</v>
      </c>
      <c r="BJ16">
        <v>25</v>
      </c>
      <c r="BK16">
        <v>33</v>
      </c>
      <c r="BL16">
        <v>46</v>
      </c>
      <c r="BM16">
        <v>25</v>
      </c>
      <c r="BN16">
        <v>30</v>
      </c>
      <c r="BO16">
        <v>40</v>
      </c>
      <c r="BP16">
        <v>45</v>
      </c>
      <c r="BQ16">
        <v>35</v>
      </c>
      <c r="BR16">
        <v>30</v>
      </c>
    </row>
    <row r="17" spans="1:70">
      <c r="A17" t="s">
        <v>179</v>
      </c>
      <c r="B17" t="s">
        <v>18</v>
      </c>
      <c r="C17" s="3">
        <v>32</v>
      </c>
      <c r="D17" t="s">
        <v>100</v>
      </c>
      <c r="E17" t="s">
        <v>152</v>
      </c>
      <c r="F17" t="s">
        <v>93</v>
      </c>
      <c r="G17" s="3">
        <v>3</v>
      </c>
      <c r="H17" t="s">
        <v>101</v>
      </c>
      <c r="I17" s="3">
        <v>5</v>
      </c>
      <c r="J17" t="s">
        <v>141</v>
      </c>
      <c r="K17" t="s">
        <v>98</v>
      </c>
      <c r="L17" t="s">
        <v>98</v>
      </c>
      <c r="Y17" t="s">
        <v>154</v>
      </c>
      <c r="Z17">
        <v>11</v>
      </c>
      <c r="AA17">
        <v>7</v>
      </c>
      <c r="AB17">
        <v>5</v>
      </c>
      <c r="AC17">
        <v>8</v>
      </c>
      <c r="AD17">
        <v>6</v>
      </c>
      <c r="AE17">
        <v>7</v>
      </c>
      <c r="AF17">
        <v>8</v>
      </c>
      <c r="AG17">
        <v>5</v>
      </c>
      <c r="AH17">
        <v>15</v>
      </c>
      <c r="AI17">
        <v>20</v>
      </c>
      <c r="AJ17">
        <v>10</v>
      </c>
      <c r="AK17">
        <v>10</v>
      </c>
      <c r="AL17">
        <v>12</v>
      </c>
      <c r="AM17">
        <v>10</v>
      </c>
      <c r="AN17">
        <v>10</v>
      </c>
      <c r="AO17">
        <v>3</v>
      </c>
      <c r="AP17">
        <v>10</v>
      </c>
      <c r="AQ17">
        <v>6</v>
      </c>
      <c r="AR17">
        <v>9</v>
      </c>
      <c r="AS17">
        <v>5</v>
      </c>
      <c r="AT17">
        <v>20</v>
      </c>
      <c r="AU17">
        <v>5</v>
      </c>
      <c r="AV17">
        <v>30</v>
      </c>
      <c r="AW17">
        <v>5</v>
      </c>
      <c r="AX17">
        <v>8</v>
      </c>
      <c r="AY17">
        <v>12</v>
      </c>
      <c r="AZ17">
        <v>3</v>
      </c>
      <c r="BA17">
        <v>10</v>
      </c>
      <c r="BB17">
        <v>1</v>
      </c>
      <c r="BC17">
        <v>20</v>
      </c>
      <c r="BD17">
        <v>3</v>
      </c>
      <c r="BF17">
        <v>5</v>
      </c>
      <c r="BG17">
        <v>11</v>
      </c>
      <c r="BH17">
        <v>15</v>
      </c>
      <c r="BI17">
        <v>15</v>
      </c>
      <c r="BJ17">
        <v>15</v>
      </c>
      <c r="BK17">
        <v>7</v>
      </c>
      <c r="BL17">
        <v>25</v>
      </c>
      <c r="BM17">
        <v>20</v>
      </c>
      <c r="BN17">
        <v>10</v>
      </c>
      <c r="BO17">
        <v>3</v>
      </c>
      <c r="BP17">
        <v>3</v>
      </c>
      <c r="BQ17">
        <v>20</v>
      </c>
      <c r="BR17">
        <v>15</v>
      </c>
    </row>
    <row r="18" spans="1:70">
      <c r="A18" t="s">
        <v>180</v>
      </c>
      <c r="B18" t="s">
        <v>18</v>
      </c>
      <c r="C18" s="3">
        <v>35</v>
      </c>
      <c r="D18" t="s">
        <v>100</v>
      </c>
      <c r="E18" t="s">
        <v>92</v>
      </c>
      <c r="F18" t="s">
        <v>93</v>
      </c>
      <c r="G18" s="3">
        <v>8</v>
      </c>
      <c r="H18" t="s">
        <v>108</v>
      </c>
      <c r="I18" s="3">
        <v>10</v>
      </c>
      <c r="J18" t="s">
        <v>141</v>
      </c>
      <c r="K18" t="s">
        <v>98</v>
      </c>
      <c r="L18" s="2" t="s">
        <v>94</v>
      </c>
      <c r="Y18" t="s">
        <v>157</v>
      </c>
      <c r="Z18">
        <v>1</v>
      </c>
      <c r="AA18">
        <v>3</v>
      </c>
      <c r="AB18">
        <v>2</v>
      </c>
      <c r="AC18">
        <v>10</v>
      </c>
      <c r="AD18">
        <v>4</v>
      </c>
      <c r="AE18">
        <v>14</v>
      </c>
      <c r="AF18">
        <v>3</v>
      </c>
      <c r="AG18">
        <v>2</v>
      </c>
      <c r="AH18">
        <v>2</v>
      </c>
      <c r="AI18">
        <v>2</v>
      </c>
      <c r="AJ18">
        <v>20</v>
      </c>
      <c r="AK18">
        <v>8</v>
      </c>
      <c r="AL18">
        <v>3</v>
      </c>
      <c r="AM18">
        <v>6</v>
      </c>
      <c r="AN18">
        <v>8</v>
      </c>
      <c r="AO18">
        <v>25</v>
      </c>
      <c r="AP18">
        <v>20</v>
      </c>
      <c r="AQ18">
        <v>38</v>
      </c>
      <c r="AR18">
        <v>20</v>
      </c>
      <c r="AS18">
        <v>2</v>
      </c>
      <c r="AT18">
        <v>20</v>
      </c>
      <c r="AU18">
        <v>2</v>
      </c>
      <c r="AV18">
        <v>15</v>
      </c>
      <c r="AW18">
        <v>5</v>
      </c>
      <c r="AX18">
        <v>20</v>
      </c>
      <c r="AY18">
        <v>2</v>
      </c>
      <c r="AZ18">
        <v>21</v>
      </c>
      <c r="BA18">
        <v>20</v>
      </c>
      <c r="BB18">
        <v>2</v>
      </c>
      <c r="BC18">
        <v>15</v>
      </c>
      <c r="BD18">
        <v>10</v>
      </c>
      <c r="BF18">
        <v>1</v>
      </c>
      <c r="BG18">
        <v>3</v>
      </c>
      <c r="BH18">
        <v>36</v>
      </c>
      <c r="BI18">
        <v>8</v>
      </c>
      <c r="BJ18">
        <v>8</v>
      </c>
      <c r="BK18">
        <v>2</v>
      </c>
      <c r="BL18">
        <v>5</v>
      </c>
      <c r="BM18">
        <v>24</v>
      </c>
      <c r="BN18">
        <v>7</v>
      </c>
      <c r="BO18">
        <v>8</v>
      </c>
      <c r="BP18">
        <v>2</v>
      </c>
      <c r="BQ18">
        <v>4</v>
      </c>
      <c r="BR18">
        <v>30</v>
      </c>
    </row>
    <row r="19" spans="1:70">
      <c r="A19" t="s">
        <v>181</v>
      </c>
      <c r="B19" t="s">
        <v>18</v>
      </c>
      <c r="C19" s="3">
        <v>58</v>
      </c>
      <c r="D19" t="s">
        <v>91</v>
      </c>
      <c r="E19" t="s">
        <v>92</v>
      </c>
      <c r="F19" t="s">
        <v>93</v>
      </c>
      <c r="G19" s="3">
        <v>5</v>
      </c>
      <c r="H19" t="s">
        <v>101</v>
      </c>
      <c r="I19" s="3">
        <v>10</v>
      </c>
      <c r="J19" t="s">
        <v>141</v>
      </c>
      <c r="K19" t="s">
        <v>98</v>
      </c>
      <c r="L19" t="s">
        <v>98</v>
      </c>
    </row>
    <row r="20" spans="1:70">
      <c r="A20" t="s">
        <v>182</v>
      </c>
      <c r="B20" t="s">
        <v>18</v>
      </c>
      <c r="C20" s="3">
        <v>30</v>
      </c>
      <c r="D20" t="s">
        <v>91</v>
      </c>
      <c r="E20" t="s">
        <v>104</v>
      </c>
      <c r="F20" t="s">
        <v>93</v>
      </c>
      <c r="G20" s="3">
        <v>20</v>
      </c>
      <c r="H20" t="s">
        <v>101</v>
      </c>
      <c r="I20" s="3">
        <v>22</v>
      </c>
      <c r="J20" t="s">
        <v>141</v>
      </c>
      <c r="K20" t="s">
        <v>98</v>
      </c>
      <c r="L20" s="2" t="s">
        <v>94</v>
      </c>
    </row>
    <row r="21" spans="1:70">
      <c r="A21" t="s">
        <v>183</v>
      </c>
      <c r="B21" t="s">
        <v>18</v>
      </c>
      <c r="C21" s="3">
        <v>31</v>
      </c>
      <c r="D21" t="s">
        <v>91</v>
      </c>
      <c r="E21" t="s">
        <v>92</v>
      </c>
      <c r="F21" t="s">
        <v>93</v>
      </c>
      <c r="G21" s="3">
        <v>20</v>
      </c>
      <c r="H21" t="s">
        <v>101</v>
      </c>
      <c r="I21" s="3">
        <v>28</v>
      </c>
      <c r="J21" t="s">
        <v>141</v>
      </c>
      <c r="K21" t="s">
        <v>98</v>
      </c>
      <c r="L21" s="2" t="s">
        <v>94</v>
      </c>
    </row>
    <row r="22" spans="1:70">
      <c r="A22" t="s">
        <v>184</v>
      </c>
      <c r="B22" t="s">
        <v>18</v>
      </c>
      <c r="C22" s="3">
        <v>31</v>
      </c>
      <c r="D22" t="s">
        <v>91</v>
      </c>
      <c r="E22" t="s">
        <v>92</v>
      </c>
      <c r="F22" t="s">
        <v>93</v>
      </c>
      <c r="G22" s="3">
        <v>5</v>
      </c>
      <c r="H22" t="s">
        <v>96</v>
      </c>
      <c r="I22" s="3">
        <v>20</v>
      </c>
      <c r="J22" t="s">
        <v>141</v>
      </c>
      <c r="K22" s="2" t="s">
        <v>94</v>
      </c>
      <c r="L22" s="2" t="s">
        <v>94</v>
      </c>
    </row>
    <row r="23" spans="1:70">
      <c r="A23" t="s">
        <v>185</v>
      </c>
      <c r="B23" t="s">
        <v>18</v>
      </c>
      <c r="C23" s="3">
        <v>32</v>
      </c>
      <c r="D23" t="s">
        <v>100</v>
      </c>
      <c r="E23" t="s">
        <v>92</v>
      </c>
      <c r="F23" t="s">
        <v>93</v>
      </c>
      <c r="G23" s="3">
        <v>5</v>
      </c>
      <c r="H23" t="s">
        <v>96</v>
      </c>
      <c r="I23" s="3">
        <v>1</v>
      </c>
      <c r="J23" t="s">
        <v>141</v>
      </c>
      <c r="K23" t="s">
        <v>98</v>
      </c>
      <c r="L23" s="2" t="s">
        <v>94</v>
      </c>
    </row>
    <row r="24" spans="1:70">
      <c r="A24" t="s">
        <v>186</v>
      </c>
      <c r="B24" t="s">
        <v>18</v>
      </c>
      <c r="C24" s="3">
        <v>40</v>
      </c>
      <c r="D24" t="s">
        <v>91</v>
      </c>
      <c r="E24" t="s">
        <v>92</v>
      </c>
      <c r="F24" t="s">
        <v>93</v>
      </c>
      <c r="G24" s="3">
        <v>20</v>
      </c>
      <c r="H24" t="s">
        <v>101</v>
      </c>
      <c r="I24" s="3">
        <v>1</v>
      </c>
      <c r="J24" t="s">
        <v>141</v>
      </c>
      <c r="K24" t="s">
        <v>98</v>
      </c>
      <c r="L24" s="2" t="s">
        <v>94</v>
      </c>
    </row>
    <row r="25" spans="1:70">
      <c r="A25" t="s">
        <v>187</v>
      </c>
      <c r="B25" t="s">
        <v>18</v>
      </c>
      <c r="C25" s="3">
        <v>40</v>
      </c>
      <c r="D25" t="s">
        <v>100</v>
      </c>
      <c r="E25" t="s">
        <v>92</v>
      </c>
      <c r="F25" t="s">
        <v>93</v>
      </c>
      <c r="G25" s="3">
        <v>25</v>
      </c>
      <c r="H25" t="s">
        <v>108</v>
      </c>
      <c r="I25" s="3">
        <v>4</v>
      </c>
      <c r="J25" t="s">
        <v>141</v>
      </c>
      <c r="K25" s="2" t="s">
        <v>94</v>
      </c>
      <c r="L25" t="s">
        <v>98</v>
      </c>
    </row>
    <row r="26" spans="1:70">
      <c r="A26" t="s">
        <v>188</v>
      </c>
      <c r="B26" t="s">
        <v>18</v>
      </c>
      <c r="C26" s="3">
        <v>25</v>
      </c>
      <c r="D26" t="s">
        <v>91</v>
      </c>
      <c r="E26" t="s">
        <v>92</v>
      </c>
      <c r="F26" t="s">
        <v>93</v>
      </c>
      <c r="G26" s="3">
        <v>5</v>
      </c>
      <c r="H26" t="s">
        <v>101</v>
      </c>
      <c r="I26" s="3">
        <v>1</v>
      </c>
      <c r="J26" t="s">
        <v>141</v>
      </c>
      <c r="K26" t="s">
        <v>98</v>
      </c>
      <c r="L26" t="s">
        <v>98</v>
      </c>
    </row>
    <row r="27" spans="1:70">
      <c r="A27" t="s">
        <v>189</v>
      </c>
      <c r="B27" t="s">
        <v>18</v>
      </c>
      <c r="C27" s="3">
        <v>25</v>
      </c>
      <c r="D27" t="s">
        <v>91</v>
      </c>
      <c r="E27" t="s">
        <v>92</v>
      </c>
      <c r="F27" t="s">
        <v>93</v>
      </c>
      <c r="G27" s="3">
        <v>2</v>
      </c>
      <c r="H27" t="s">
        <v>101</v>
      </c>
      <c r="I27" s="3">
        <v>5</v>
      </c>
      <c r="J27" t="s">
        <v>141</v>
      </c>
      <c r="K27" t="s">
        <v>98</v>
      </c>
      <c r="L27" t="s">
        <v>98</v>
      </c>
    </row>
    <row r="28" spans="1:70">
      <c r="A28" t="s">
        <v>190</v>
      </c>
      <c r="B28" t="s">
        <v>18</v>
      </c>
      <c r="C28" s="3">
        <v>39</v>
      </c>
      <c r="D28" t="s">
        <v>100</v>
      </c>
      <c r="E28" t="s">
        <v>92</v>
      </c>
      <c r="F28" t="s">
        <v>93</v>
      </c>
      <c r="G28" s="3">
        <v>10</v>
      </c>
      <c r="H28" t="s">
        <v>101</v>
      </c>
      <c r="I28" s="3">
        <v>12</v>
      </c>
      <c r="J28" t="s">
        <v>141</v>
      </c>
      <c r="K28" t="s">
        <v>98</v>
      </c>
      <c r="L28" t="s">
        <v>98</v>
      </c>
    </row>
    <row r="29" spans="1:70">
      <c r="A29" t="s">
        <v>191</v>
      </c>
      <c r="B29" t="s">
        <v>18</v>
      </c>
      <c r="C29" s="3">
        <v>40</v>
      </c>
      <c r="D29" t="s">
        <v>91</v>
      </c>
      <c r="E29" t="s">
        <v>92</v>
      </c>
      <c r="F29" t="s">
        <v>93</v>
      </c>
      <c r="G29" s="3">
        <v>7</v>
      </c>
      <c r="H29" t="s">
        <v>101</v>
      </c>
      <c r="I29" s="3">
        <v>15</v>
      </c>
      <c r="J29" t="s">
        <v>141</v>
      </c>
      <c r="K29" t="s">
        <v>98</v>
      </c>
      <c r="L29" t="s">
        <v>98</v>
      </c>
    </row>
    <row r="30" spans="1:70">
      <c r="A30" t="s">
        <v>192</v>
      </c>
      <c r="B30" t="s">
        <v>18</v>
      </c>
      <c r="C30" s="3">
        <v>36</v>
      </c>
      <c r="D30" t="s">
        <v>91</v>
      </c>
      <c r="E30" t="s">
        <v>104</v>
      </c>
      <c r="F30" t="s">
        <v>93</v>
      </c>
      <c r="G30" s="3">
        <v>30</v>
      </c>
      <c r="H30" t="s">
        <v>101</v>
      </c>
      <c r="I30" s="3">
        <v>48</v>
      </c>
      <c r="J30" t="s">
        <v>141</v>
      </c>
      <c r="K30" t="s">
        <v>98</v>
      </c>
      <c r="L30" s="2" t="s">
        <v>94</v>
      </c>
    </row>
    <row r="31" spans="1:70">
      <c r="A31" t="s">
        <v>193</v>
      </c>
      <c r="B31" t="s">
        <v>18</v>
      </c>
      <c r="C31" s="3">
        <v>26</v>
      </c>
      <c r="D31" t="s">
        <v>100</v>
      </c>
      <c r="E31" t="s">
        <v>152</v>
      </c>
      <c r="F31" t="s">
        <v>93</v>
      </c>
      <c r="G31" s="3">
        <v>18</v>
      </c>
      <c r="H31" t="s">
        <v>112</v>
      </c>
      <c r="I31" s="3">
        <v>5</v>
      </c>
      <c r="J31" t="s">
        <v>141</v>
      </c>
      <c r="K31" t="s">
        <v>98</v>
      </c>
      <c r="L31" t="s">
        <v>98</v>
      </c>
    </row>
    <row r="32" spans="1:70">
      <c r="A32" t="s">
        <v>194</v>
      </c>
      <c r="B32" t="s">
        <v>18</v>
      </c>
      <c r="C32" s="3">
        <v>48</v>
      </c>
      <c r="D32" t="s">
        <v>91</v>
      </c>
      <c r="E32" t="s">
        <v>92</v>
      </c>
      <c r="F32" t="s">
        <v>93</v>
      </c>
      <c r="G32" s="3">
        <v>5</v>
      </c>
      <c r="H32" t="s">
        <v>101</v>
      </c>
      <c r="I32" s="3">
        <v>10</v>
      </c>
      <c r="J32" t="s">
        <v>141</v>
      </c>
      <c r="K32" t="s">
        <v>98</v>
      </c>
      <c r="L32" t="s">
        <v>98</v>
      </c>
    </row>
    <row r="33" spans="1:12">
      <c r="A33" t="s">
        <v>195</v>
      </c>
      <c r="B33" t="s">
        <v>18</v>
      </c>
      <c r="C33" s="3">
        <v>38</v>
      </c>
      <c r="D33" t="s">
        <v>91</v>
      </c>
      <c r="E33" t="s">
        <v>92</v>
      </c>
      <c r="F33" t="s">
        <v>93</v>
      </c>
      <c r="G33" s="3">
        <v>4</v>
      </c>
      <c r="H33" t="s">
        <v>101</v>
      </c>
      <c r="I33" s="3">
        <v>10</v>
      </c>
      <c r="J33" t="s">
        <v>141</v>
      </c>
      <c r="K33" t="s">
        <v>98</v>
      </c>
      <c r="L33" s="2" t="s">
        <v>94</v>
      </c>
    </row>
    <row r="34" spans="1:12">
      <c r="A34" t="s">
        <v>196</v>
      </c>
      <c r="B34" t="s">
        <v>18</v>
      </c>
      <c r="C34" s="3">
        <v>30</v>
      </c>
      <c r="D34" t="s">
        <v>100</v>
      </c>
      <c r="E34" t="s">
        <v>92</v>
      </c>
      <c r="F34" t="s">
        <v>93</v>
      </c>
      <c r="G34" s="3">
        <v>15</v>
      </c>
      <c r="H34" t="s">
        <v>108</v>
      </c>
      <c r="I34" s="3">
        <v>10</v>
      </c>
      <c r="J34" t="s">
        <v>141</v>
      </c>
      <c r="K34" t="s">
        <v>98</v>
      </c>
      <c r="L34" t="s">
        <v>98</v>
      </c>
    </row>
    <row r="35" spans="1:12">
      <c r="A35" t="s">
        <v>197</v>
      </c>
      <c r="B35" t="s">
        <v>18</v>
      </c>
      <c r="C35" s="3">
        <v>37</v>
      </c>
      <c r="D35" t="s">
        <v>91</v>
      </c>
      <c r="E35" t="s">
        <v>92</v>
      </c>
      <c r="F35" t="s">
        <v>93</v>
      </c>
      <c r="G35" s="3">
        <v>5</v>
      </c>
      <c r="H35" t="s">
        <v>101</v>
      </c>
      <c r="I35" s="3">
        <v>15</v>
      </c>
      <c r="J35" t="s">
        <v>141</v>
      </c>
      <c r="K35" t="s">
        <v>98</v>
      </c>
      <c r="L35" t="s">
        <v>98</v>
      </c>
    </row>
    <row r="36" spans="1:12">
      <c r="A36" t="s">
        <v>198</v>
      </c>
      <c r="B36" t="s">
        <v>18</v>
      </c>
      <c r="C36" s="3">
        <v>37</v>
      </c>
      <c r="D36" t="s">
        <v>100</v>
      </c>
      <c r="E36" t="s">
        <v>92</v>
      </c>
      <c r="F36" t="s">
        <v>93</v>
      </c>
      <c r="G36" s="3">
        <v>27</v>
      </c>
      <c r="H36" t="s">
        <v>112</v>
      </c>
      <c r="I36" s="3">
        <v>12</v>
      </c>
      <c r="J36" t="s">
        <v>141</v>
      </c>
      <c r="K36" s="2" t="s">
        <v>94</v>
      </c>
      <c r="L36" s="2" t="s">
        <v>94</v>
      </c>
    </row>
    <row r="37" spans="1:12">
      <c r="A37" t="s">
        <v>199</v>
      </c>
      <c r="B37" t="s">
        <v>18</v>
      </c>
      <c r="C37" s="3">
        <v>30</v>
      </c>
      <c r="D37" t="s">
        <v>91</v>
      </c>
      <c r="E37" t="s">
        <v>104</v>
      </c>
      <c r="F37" t="s">
        <v>93</v>
      </c>
      <c r="G37" s="3">
        <v>2</v>
      </c>
      <c r="H37" t="s">
        <v>96</v>
      </c>
      <c r="I37" s="3">
        <v>1</v>
      </c>
      <c r="J37" t="s">
        <v>141</v>
      </c>
      <c r="K37" t="s">
        <v>98</v>
      </c>
      <c r="L37" t="s">
        <v>98</v>
      </c>
    </row>
    <row r="38" spans="1:12">
      <c r="A38" t="s">
        <v>200</v>
      </c>
      <c r="B38" t="s">
        <v>18</v>
      </c>
      <c r="C38" s="3">
        <v>32</v>
      </c>
      <c r="D38" t="s">
        <v>91</v>
      </c>
      <c r="E38" t="s">
        <v>92</v>
      </c>
      <c r="F38" t="s">
        <v>93</v>
      </c>
      <c r="G38" s="3">
        <v>9</v>
      </c>
      <c r="H38" t="s">
        <v>108</v>
      </c>
      <c r="I38" s="3">
        <v>10</v>
      </c>
      <c r="J38" t="s">
        <v>141</v>
      </c>
      <c r="K38" t="s">
        <v>98</v>
      </c>
      <c r="L38" t="s">
        <v>98</v>
      </c>
    </row>
    <row r="39" spans="1:12">
      <c r="A39" t="s">
        <v>201</v>
      </c>
      <c r="B39" t="s">
        <v>18</v>
      </c>
      <c r="C39" s="3">
        <v>38</v>
      </c>
      <c r="D39" t="s">
        <v>91</v>
      </c>
      <c r="E39" t="s">
        <v>92</v>
      </c>
      <c r="F39" t="s">
        <v>93</v>
      </c>
      <c r="G39" s="3">
        <v>32</v>
      </c>
      <c r="H39" t="s">
        <v>101</v>
      </c>
      <c r="I39" s="3">
        <v>7</v>
      </c>
      <c r="J39" t="s">
        <v>141</v>
      </c>
      <c r="K39" t="s">
        <v>98</v>
      </c>
      <c r="L39" t="s">
        <v>98</v>
      </c>
    </row>
    <row r="40" spans="1:12">
      <c r="A40" t="s">
        <v>202</v>
      </c>
      <c r="B40" t="s">
        <v>18</v>
      </c>
      <c r="C40" s="3">
        <v>44</v>
      </c>
      <c r="D40" t="s">
        <v>91</v>
      </c>
      <c r="E40" t="s">
        <v>92</v>
      </c>
      <c r="F40" t="s">
        <v>93</v>
      </c>
      <c r="G40" s="3">
        <v>25</v>
      </c>
      <c r="H40" t="s">
        <v>101</v>
      </c>
      <c r="I40" s="3">
        <v>4</v>
      </c>
      <c r="J40" t="s">
        <v>141</v>
      </c>
      <c r="K40" t="s">
        <v>98</v>
      </c>
      <c r="L40" t="s">
        <v>98</v>
      </c>
    </row>
    <row r="41" spans="1:12">
      <c r="A41" t="s">
        <v>203</v>
      </c>
      <c r="B41" t="s">
        <v>18</v>
      </c>
      <c r="C41" s="3">
        <v>38</v>
      </c>
      <c r="D41" t="s">
        <v>100</v>
      </c>
      <c r="E41" t="s">
        <v>92</v>
      </c>
      <c r="F41" t="s">
        <v>93</v>
      </c>
      <c r="G41" s="3">
        <v>10</v>
      </c>
      <c r="H41" t="s">
        <v>108</v>
      </c>
      <c r="I41" s="3">
        <v>15</v>
      </c>
      <c r="J41" t="s">
        <v>141</v>
      </c>
      <c r="K41" t="s">
        <v>98</v>
      </c>
      <c r="L41" t="s">
        <v>98</v>
      </c>
    </row>
    <row r="42" spans="1:12">
      <c r="A42" t="s">
        <v>204</v>
      </c>
      <c r="B42" t="s">
        <v>18</v>
      </c>
      <c r="C42" s="3">
        <v>29</v>
      </c>
      <c r="D42" t="s">
        <v>100</v>
      </c>
      <c r="E42" t="s">
        <v>92</v>
      </c>
      <c r="F42" t="s">
        <v>93</v>
      </c>
      <c r="G42" s="3">
        <v>5</v>
      </c>
      <c r="H42" t="s">
        <v>108</v>
      </c>
      <c r="I42" s="3">
        <v>5</v>
      </c>
      <c r="J42" t="s">
        <v>141</v>
      </c>
      <c r="K42" t="s">
        <v>98</v>
      </c>
      <c r="L42" t="s">
        <v>98</v>
      </c>
    </row>
    <row r="59" spans="16:23">
      <c r="Q59" t="s">
        <v>148</v>
      </c>
      <c r="R59" t="s">
        <v>163</v>
      </c>
      <c r="S59" t="s">
        <v>206</v>
      </c>
    </row>
    <row r="60" spans="16:23">
      <c r="P60" t="s">
        <v>335</v>
      </c>
      <c r="Q60">
        <v>2147</v>
      </c>
      <c r="R60">
        <v>1006</v>
      </c>
      <c r="S60">
        <v>4.5392592592592598</v>
      </c>
      <c r="T60" t="s">
        <v>135</v>
      </c>
      <c r="U60">
        <v>279.98</v>
      </c>
      <c r="V60">
        <v>560.44000000000005</v>
      </c>
      <c r="W60">
        <v>15.361527584907144</v>
      </c>
    </row>
    <row r="61" spans="16:23">
      <c r="P61" t="s">
        <v>336</v>
      </c>
      <c r="Q61">
        <v>87.5</v>
      </c>
      <c r="R61">
        <v>100.97</v>
      </c>
      <c r="S61">
        <f>W60/SQRT(45)</f>
        <v>2.2899613278727031</v>
      </c>
    </row>
    <row r="62" spans="16:23">
      <c r="Q62" s="2"/>
      <c r="R62" s="2"/>
      <c r="S62" s="2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39439-6F54-4D46-95EC-4A37CEE86ACB}">
  <sheetPr codeName="Sheet1"/>
  <dimension ref="A1:R48"/>
  <sheetViews>
    <sheetView tabSelected="1" workbookViewId="0">
      <selection activeCell="S8" sqref="S8"/>
    </sheetView>
  </sheetViews>
  <sheetFormatPr defaultRowHeight="15"/>
  <cols>
    <col min="15" max="15" width="12" bestFit="1" customWidth="1"/>
  </cols>
  <sheetData>
    <row r="1" spans="1:18">
      <c r="A1" t="s">
        <v>206</v>
      </c>
      <c r="H1" t="s">
        <v>342</v>
      </c>
    </row>
    <row r="2" spans="1:18">
      <c r="A2" t="s">
        <v>337</v>
      </c>
      <c r="B2" t="s">
        <v>340</v>
      </c>
      <c r="C2" t="s">
        <v>341</v>
      </c>
      <c r="D2" t="s">
        <v>339</v>
      </c>
      <c r="E2" t="s">
        <v>338</v>
      </c>
      <c r="H2" t="s">
        <v>337</v>
      </c>
      <c r="I2" t="s">
        <v>340</v>
      </c>
      <c r="J2" t="s">
        <v>341</v>
      </c>
      <c r="K2" t="s">
        <v>339</v>
      </c>
      <c r="L2" t="s">
        <v>338</v>
      </c>
      <c r="N2" t="s">
        <v>205</v>
      </c>
      <c r="O2" t="s">
        <v>340</v>
      </c>
      <c r="P2" t="s">
        <v>341</v>
      </c>
      <c r="Q2" t="s">
        <v>339</v>
      </c>
      <c r="R2" t="s">
        <v>338</v>
      </c>
    </row>
    <row r="3" spans="1:18">
      <c r="A3">
        <v>1</v>
      </c>
      <c r="B3" s="5">
        <v>71.133333333333297</v>
      </c>
      <c r="C3" s="5">
        <v>7.5333333333333297</v>
      </c>
      <c r="D3" s="5">
        <v>2.5333333333333301</v>
      </c>
      <c r="E3" s="5">
        <v>0.133333333333333</v>
      </c>
      <c r="H3">
        <v>1</v>
      </c>
      <c r="I3" s="5">
        <v>11.8666666666666</v>
      </c>
      <c r="J3" s="5">
        <v>361.933333333333</v>
      </c>
      <c r="K3" s="8">
        <v>341.06666666666598</v>
      </c>
      <c r="L3" s="8">
        <v>307.73333333333301</v>
      </c>
      <c r="N3" t="s">
        <v>206</v>
      </c>
      <c r="O3" s="1">
        <f>AVERAGE(B3:B47)</f>
        <v>45.105185185185121</v>
      </c>
      <c r="P3" s="1">
        <f>AVERAGE(C3:C47)</f>
        <v>252.30666666666642</v>
      </c>
      <c r="Q3" s="1">
        <f>AVERAGE(D3:D47)</f>
        <v>322.0266666666663</v>
      </c>
      <c r="R3" s="1">
        <f>AVERAGE(E3:E47)</f>
        <v>107.82370370370354</v>
      </c>
    </row>
    <row r="4" spans="1:18">
      <c r="A4">
        <v>2</v>
      </c>
      <c r="B4" s="5">
        <v>2.8</v>
      </c>
      <c r="C4" s="5">
        <v>381.8</v>
      </c>
      <c r="D4" s="5">
        <v>332.06666666666598</v>
      </c>
      <c r="E4" s="5">
        <v>138.266666666666</v>
      </c>
      <c r="H4">
        <v>2</v>
      </c>
      <c r="I4" s="5">
        <v>21.2</v>
      </c>
      <c r="J4" s="5">
        <v>366.4</v>
      </c>
      <c r="K4" s="8">
        <v>354.06666666666598</v>
      </c>
      <c r="L4" s="8">
        <v>326.666666666666</v>
      </c>
      <c r="N4" t="s">
        <v>342</v>
      </c>
      <c r="O4" s="1">
        <f>AVERAGE(I3:I43)</f>
        <v>13.707317073170705</v>
      </c>
      <c r="P4" s="1">
        <f t="shared" ref="P4:R4" si="0">AVERAGE(J3:J43)</f>
        <v>354.9121951219509</v>
      </c>
      <c r="Q4" s="1">
        <f>AVERAGE(K3:K43)</f>
        <v>342.76097560975586</v>
      </c>
      <c r="R4" s="1">
        <f t="shared" si="0"/>
        <v>286.70243902438995</v>
      </c>
    </row>
    <row r="5" spans="1:18">
      <c r="A5">
        <v>3</v>
      </c>
      <c r="B5" s="5">
        <v>10.466666666666599</v>
      </c>
      <c r="C5" s="5">
        <v>387.4</v>
      </c>
      <c r="D5" s="5">
        <v>471.4</v>
      </c>
      <c r="E5" s="5">
        <v>236.933333333333</v>
      </c>
      <c r="H5">
        <v>3</v>
      </c>
      <c r="I5" s="5">
        <v>10.6</v>
      </c>
      <c r="J5" s="5">
        <v>354.73333333333301</v>
      </c>
      <c r="K5" s="8">
        <v>369.13333333333298</v>
      </c>
      <c r="L5" s="8">
        <v>315.933333333333</v>
      </c>
    </row>
    <row r="6" spans="1:18">
      <c r="A6">
        <v>4</v>
      </c>
      <c r="B6" s="5">
        <v>32.133333333333297</v>
      </c>
      <c r="C6" s="5">
        <v>392.73333333333301</v>
      </c>
      <c r="D6" s="5">
        <v>447.73333333333301</v>
      </c>
      <c r="E6" s="5">
        <v>258.933333333333</v>
      </c>
      <c r="H6">
        <v>4</v>
      </c>
      <c r="I6" s="5">
        <v>22.2</v>
      </c>
      <c r="J6" s="5">
        <v>358.666666666666</v>
      </c>
      <c r="K6" s="8">
        <v>513.46666666666601</v>
      </c>
      <c r="L6" s="8">
        <v>458.46666666666601</v>
      </c>
      <c r="N6" t="s">
        <v>136</v>
      </c>
      <c r="O6" t="s">
        <v>340</v>
      </c>
      <c r="P6" t="s">
        <v>341</v>
      </c>
      <c r="Q6" t="s">
        <v>339</v>
      </c>
      <c r="R6" t="s">
        <v>338</v>
      </c>
    </row>
    <row r="7" spans="1:18">
      <c r="A7">
        <v>5</v>
      </c>
      <c r="B7" s="5">
        <v>72.066666666666606</v>
      </c>
      <c r="C7" s="5">
        <v>8.1999999999999993</v>
      </c>
      <c r="D7" s="5">
        <v>3.0666666666666602</v>
      </c>
      <c r="E7" s="5">
        <v>0.53333333333333299</v>
      </c>
      <c r="H7">
        <v>5</v>
      </c>
      <c r="I7" s="5">
        <v>7.93333333333333</v>
      </c>
      <c r="J7" s="5">
        <v>357.53333333333302</v>
      </c>
      <c r="K7" s="8">
        <v>309.06666666666598</v>
      </c>
      <c r="L7" s="8">
        <v>293.46666666666601</v>
      </c>
      <c r="N7" t="s">
        <v>206</v>
      </c>
      <c r="O7">
        <f>STDEV(B3:B47)/SQRT(45)</f>
        <v>10.751141820995972</v>
      </c>
      <c r="P7">
        <f t="shared" ref="P7:R7" si="1">STDEV(C3:C47)/SQRT(45)</f>
        <v>25.223706306180016</v>
      </c>
      <c r="Q7">
        <f t="shared" si="1"/>
        <v>27.993916558955558</v>
      </c>
      <c r="R7">
        <f t="shared" si="1"/>
        <v>11.857627389055009</v>
      </c>
    </row>
    <row r="8" spans="1:18">
      <c r="A8">
        <v>6</v>
      </c>
      <c r="B8" s="5">
        <v>6.6666666666666599</v>
      </c>
      <c r="C8" s="5">
        <v>381.46666666666601</v>
      </c>
      <c r="D8" s="5">
        <v>431.2</v>
      </c>
      <c r="E8" s="5">
        <v>55.066666666666599</v>
      </c>
      <c r="H8">
        <v>6</v>
      </c>
      <c r="I8" s="5">
        <v>17.733333333333299</v>
      </c>
      <c r="J8" s="5">
        <v>358.86666666666599</v>
      </c>
      <c r="K8" s="8">
        <v>409.8</v>
      </c>
      <c r="L8" s="8">
        <v>374.8</v>
      </c>
      <c r="N8" t="s">
        <v>342</v>
      </c>
      <c r="O8">
        <f>STDEV(I3:I43)/SQRT(41)</f>
        <v>1.3737647874804841</v>
      </c>
      <c r="P8">
        <f t="shared" ref="P8:R8" si="2">STDEV(J3:J43)/SQRT(41)</f>
        <v>1.8526995451147019</v>
      </c>
      <c r="Q8">
        <f t="shared" si="2"/>
        <v>9.8646177216672299</v>
      </c>
      <c r="R8">
        <f t="shared" si="2"/>
        <v>10.524329304228957</v>
      </c>
    </row>
    <row r="9" spans="1:18">
      <c r="A9">
        <v>7</v>
      </c>
      <c r="B9" s="5">
        <v>86.733333333333306</v>
      </c>
      <c r="C9" s="5">
        <v>6.8</v>
      </c>
      <c r="D9" s="5">
        <v>8.3333333333333304</v>
      </c>
      <c r="E9" s="5">
        <v>0.66666666666666596</v>
      </c>
      <c r="H9">
        <v>7</v>
      </c>
      <c r="I9" s="5">
        <v>45.066666666666599</v>
      </c>
      <c r="J9" s="5">
        <v>320.8</v>
      </c>
      <c r="K9" s="8">
        <v>350.26666666666603</v>
      </c>
      <c r="L9" s="8">
        <v>244.46666666666599</v>
      </c>
    </row>
    <row r="10" spans="1:18">
      <c r="A10">
        <v>8</v>
      </c>
      <c r="B10" s="5">
        <v>39</v>
      </c>
      <c r="C10" s="5">
        <v>333.4</v>
      </c>
      <c r="D10" s="5">
        <v>169.13333333333301</v>
      </c>
      <c r="E10" s="5">
        <v>97.533333333333303</v>
      </c>
      <c r="H10">
        <v>8</v>
      </c>
      <c r="I10" s="5">
        <v>4.6666666666666599</v>
      </c>
      <c r="J10" s="5">
        <v>347.13333333333298</v>
      </c>
      <c r="K10" s="8">
        <v>355.53333333333302</v>
      </c>
      <c r="L10" s="8">
        <v>296.06666666666598</v>
      </c>
    </row>
    <row r="11" spans="1:18">
      <c r="A11">
        <v>9</v>
      </c>
      <c r="B11" s="5">
        <v>8.4666666666666597</v>
      </c>
      <c r="C11" s="5">
        <v>406.13333333333298</v>
      </c>
      <c r="D11" s="5">
        <v>484.46666666666601</v>
      </c>
      <c r="E11" s="5">
        <v>85.2</v>
      </c>
      <c r="H11">
        <v>9</v>
      </c>
      <c r="I11" s="5">
        <v>12.133333333333301</v>
      </c>
      <c r="J11" s="5">
        <v>351.13333333333298</v>
      </c>
      <c r="K11" s="8">
        <v>240.8</v>
      </c>
      <c r="L11" s="8">
        <v>191.333333333333</v>
      </c>
    </row>
    <row r="12" spans="1:18">
      <c r="A12">
        <v>10</v>
      </c>
      <c r="B12" s="5">
        <v>26.933333333333302</v>
      </c>
      <c r="C12" s="5">
        <v>320</v>
      </c>
      <c r="D12" s="5">
        <v>344</v>
      </c>
      <c r="E12" s="5">
        <v>138.19999999999999</v>
      </c>
      <c r="H12">
        <v>10</v>
      </c>
      <c r="I12" s="5">
        <v>21.266666666666602</v>
      </c>
      <c r="J12" s="5">
        <v>365.2</v>
      </c>
      <c r="K12" s="8">
        <v>414.4</v>
      </c>
      <c r="L12" s="8">
        <v>371.73333333333301</v>
      </c>
    </row>
    <row r="13" spans="1:18">
      <c r="A13">
        <v>11</v>
      </c>
      <c r="B13" s="5">
        <v>60.866666666666603</v>
      </c>
      <c r="C13" s="5">
        <v>687.2</v>
      </c>
      <c r="D13" s="5">
        <v>787.6</v>
      </c>
      <c r="E13" s="5">
        <v>61.866666666666603</v>
      </c>
      <c r="H13">
        <v>11</v>
      </c>
      <c r="I13" s="5">
        <v>4.0666666666666602</v>
      </c>
      <c r="J13" s="5">
        <v>358.13333333333298</v>
      </c>
      <c r="K13" s="8">
        <v>305.06666666666598</v>
      </c>
      <c r="L13" s="8">
        <v>223.53333333333299</v>
      </c>
    </row>
    <row r="14" spans="1:18">
      <c r="A14">
        <v>12</v>
      </c>
      <c r="B14" s="5">
        <v>6.0666666666666602</v>
      </c>
      <c r="C14" s="5">
        <v>357.666666666666</v>
      </c>
      <c r="D14" s="5">
        <v>298.60000000000002</v>
      </c>
      <c r="E14" s="5">
        <v>160.19999999999999</v>
      </c>
      <c r="H14">
        <v>12</v>
      </c>
      <c r="I14" s="5">
        <v>23.533333333333299</v>
      </c>
      <c r="J14" s="5">
        <v>354.06666666666598</v>
      </c>
      <c r="K14" s="8">
        <v>426.8</v>
      </c>
      <c r="L14" s="8">
        <v>390.26666666666603</v>
      </c>
    </row>
    <row r="15" spans="1:18">
      <c r="A15">
        <v>13</v>
      </c>
      <c r="B15" s="5">
        <v>71.599999999999994</v>
      </c>
      <c r="C15" s="5">
        <v>8.1999999999999993</v>
      </c>
      <c r="D15" s="5">
        <v>2.4</v>
      </c>
      <c r="E15" s="5">
        <v>0.133333333333333</v>
      </c>
      <c r="H15">
        <v>13</v>
      </c>
      <c r="I15" s="5">
        <v>14.2666666666666</v>
      </c>
      <c r="J15" s="5">
        <v>353.53333333333302</v>
      </c>
      <c r="K15" s="8">
        <v>391.86666666666599</v>
      </c>
      <c r="L15" s="8">
        <v>349.86666666666599</v>
      </c>
    </row>
    <row r="16" spans="1:18">
      <c r="A16">
        <v>14</v>
      </c>
      <c r="B16" s="5">
        <v>4.4666666666666597</v>
      </c>
      <c r="C16" s="5">
        <v>131</v>
      </c>
      <c r="D16" s="5">
        <v>368.8</v>
      </c>
      <c r="E16" s="5">
        <v>120.333333333333</v>
      </c>
      <c r="H16">
        <v>14</v>
      </c>
      <c r="I16" s="5">
        <v>17</v>
      </c>
      <c r="J16" s="5">
        <v>389.86666666666599</v>
      </c>
      <c r="K16" s="8">
        <v>355.13333333333298</v>
      </c>
      <c r="L16" s="8">
        <v>301</v>
      </c>
    </row>
    <row r="17" spans="1:12">
      <c r="A17">
        <v>15</v>
      </c>
      <c r="B17" s="5">
        <v>198.06666666666601</v>
      </c>
      <c r="C17" s="5">
        <v>383.13333333333298</v>
      </c>
      <c r="D17" s="5">
        <v>305.13333333333298</v>
      </c>
      <c r="E17" s="5">
        <v>75.599999999999994</v>
      </c>
      <c r="H17">
        <v>15</v>
      </c>
      <c r="I17" s="5">
        <v>2.4666666666666601</v>
      </c>
      <c r="J17" s="5">
        <v>367.4</v>
      </c>
      <c r="K17" s="8">
        <v>294.933333333333</v>
      </c>
      <c r="L17" s="8">
        <v>245.266666666666</v>
      </c>
    </row>
    <row r="18" spans="1:12">
      <c r="A18">
        <v>16</v>
      </c>
      <c r="B18" s="5">
        <v>46.6666666666666</v>
      </c>
      <c r="C18" s="5">
        <v>300.8</v>
      </c>
      <c r="D18" s="5">
        <v>415.86666666666599</v>
      </c>
      <c r="E18" s="5">
        <v>88</v>
      </c>
      <c r="H18">
        <v>16</v>
      </c>
      <c r="I18" s="5">
        <v>10.066666666666601</v>
      </c>
      <c r="J18" s="5">
        <v>352</v>
      </c>
      <c r="K18" s="8">
        <v>338.666666666666</v>
      </c>
      <c r="L18" s="8">
        <v>314.8</v>
      </c>
    </row>
    <row r="19" spans="1:12">
      <c r="A19">
        <v>17</v>
      </c>
      <c r="B19" s="5">
        <v>116.86666666666601</v>
      </c>
      <c r="C19" s="5">
        <v>469.53333333333302</v>
      </c>
      <c r="D19" s="5">
        <v>582.4</v>
      </c>
      <c r="E19" s="5">
        <v>36.6</v>
      </c>
      <c r="H19">
        <v>17</v>
      </c>
      <c r="I19" s="5">
        <v>7.4</v>
      </c>
      <c r="J19" s="5">
        <v>342.2</v>
      </c>
      <c r="K19" s="8">
        <v>411.6</v>
      </c>
      <c r="L19" s="8">
        <v>267.73333333333301</v>
      </c>
    </row>
    <row r="20" spans="1:12">
      <c r="A20">
        <v>18</v>
      </c>
      <c r="B20" s="5">
        <v>33.533333333333303</v>
      </c>
      <c r="C20" s="5">
        <v>329.933333333333</v>
      </c>
      <c r="D20" s="5">
        <v>290.2</v>
      </c>
      <c r="E20" s="5">
        <v>220.933333333333</v>
      </c>
      <c r="H20">
        <v>18</v>
      </c>
      <c r="I20" s="5">
        <v>10.3333333333333</v>
      </c>
      <c r="J20" s="5">
        <v>339</v>
      </c>
      <c r="K20" s="8">
        <v>297.2</v>
      </c>
      <c r="L20" s="8">
        <v>194.6</v>
      </c>
    </row>
    <row r="21" spans="1:12">
      <c r="A21">
        <v>19</v>
      </c>
      <c r="B21" s="5">
        <v>5.3333333333333304</v>
      </c>
      <c r="C21" s="5">
        <v>51.266666666666602</v>
      </c>
      <c r="D21" s="5">
        <v>108.06666666666599</v>
      </c>
      <c r="E21" s="5">
        <v>55.8</v>
      </c>
      <c r="H21">
        <v>19</v>
      </c>
      <c r="I21" s="5">
        <v>3.5333333333333301</v>
      </c>
      <c r="J21" s="5">
        <v>341.4</v>
      </c>
      <c r="K21" s="8">
        <v>291.06666666666598</v>
      </c>
      <c r="L21" s="8">
        <v>191.333333333333</v>
      </c>
    </row>
    <row r="22" spans="1:12">
      <c r="A22">
        <v>20</v>
      </c>
      <c r="B22" s="5">
        <v>10.8666666666666</v>
      </c>
      <c r="C22" s="5">
        <v>46.266666666666602</v>
      </c>
      <c r="D22" s="5">
        <v>210.6</v>
      </c>
      <c r="E22" s="5">
        <v>39.4</v>
      </c>
      <c r="H22">
        <v>20</v>
      </c>
      <c r="I22" s="5">
        <v>8.4666666666666597</v>
      </c>
      <c r="J22" s="5">
        <v>345.666666666666</v>
      </c>
      <c r="K22" s="8">
        <v>360.2</v>
      </c>
      <c r="L22" s="8">
        <v>292</v>
      </c>
    </row>
    <row r="23" spans="1:12">
      <c r="A23">
        <v>21</v>
      </c>
      <c r="B23" s="5">
        <v>419.46666666666601</v>
      </c>
      <c r="C23" s="5">
        <v>27</v>
      </c>
      <c r="D23" s="5">
        <v>428.06666666666598</v>
      </c>
      <c r="E23" s="5">
        <v>30.133333333333301</v>
      </c>
      <c r="H23">
        <v>21</v>
      </c>
      <c r="I23" s="5">
        <v>4.93333333333333</v>
      </c>
      <c r="J23" s="5">
        <v>349.2</v>
      </c>
      <c r="K23" s="8">
        <v>368.933333333333</v>
      </c>
      <c r="L23" s="8">
        <v>298.666666666666</v>
      </c>
    </row>
    <row r="24" spans="1:12">
      <c r="A24">
        <v>22</v>
      </c>
      <c r="B24" s="5">
        <v>156.933333333333</v>
      </c>
      <c r="C24" s="5">
        <v>497.933333333333</v>
      </c>
      <c r="D24" s="5">
        <v>439.73333333333301</v>
      </c>
      <c r="E24" s="5">
        <v>114.4</v>
      </c>
      <c r="H24">
        <v>22</v>
      </c>
      <c r="I24" s="5">
        <v>12.2666666666666</v>
      </c>
      <c r="J24" s="5">
        <v>347.26666666666603</v>
      </c>
      <c r="K24" s="8">
        <v>320.73333333333301</v>
      </c>
      <c r="L24" s="8">
        <v>198.13333333333301</v>
      </c>
    </row>
    <row r="25" spans="1:12">
      <c r="A25">
        <v>23</v>
      </c>
      <c r="B25" s="5">
        <v>90.933333333333294</v>
      </c>
      <c r="C25" s="5">
        <v>7.3333333333333304</v>
      </c>
      <c r="D25" s="5">
        <v>7.7333333333333298</v>
      </c>
      <c r="E25" s="5">
        <v>0.6</v>
      </c>
      <c r="H25">
        <v>23</v>
      </c>
      <c r="I25" s="5">
        <v>31.466666666666601</v>
      </c>
      <c r="J25" s="5">
        <v>354.666666666666</v>
      </c>
      <c r="K25" s="8">
        <v>263.8</v>
      </c>
      <c r="L25" s="8">
        <v>246.4</v>
      </c>
    </row>
    <row r="26" spans="1:12">
      <c r="A26">
        <v>24</v>
      </c>
      <c r="B26" s="5">
        <v>4.2</v>
      </c>
      <c r="C26" s="5">
        <v>72.066666666666606</v>
      </c>
      <c r="D26" s="5">
        <v>315.06666666666598</v>
      </c>
      <c r="E26" s="5">
        <v>87.6</v>
      </c>
      <c r="H26">
        <v>24</v>
      </c>
      <c r="I26" s="5">
        <v>4.8</v>
      </c>
      <c r="J26" s="5">
        <v>377.6</v>
      </c>
      <c r="K26" s="8">
        <v>328.8</v>
      </c>
      <c r="L26" s="8">
        <v>264.39999999999998</v>
      </c>
    </row>
    <row r="27" spans="1:12">
      <c r="A27">
        <v>25</v>
      </c>
      <c r="B27" s="5">
        <v>1.4666666666666599</v>
      </c>
      <c r="C27" s="5">
        <v>20.466666666666601</v>
      </c>
      <c r="D27" s="5">
        <v>53.533333333333303</v>
      </c>
      <c r="E27" s="5">
        <v>36.533333333333303</v>
      </c>
      <c r="H27">
        <v>25</v>
      </c>
      <c r="I27" s="5">
        <v>16.266666666666602</v>
      </c>
      <c r="J27" s="5">
        <v>352.666666666666</v>
      </c>
      <c r="K27" s="8">
        <v>314.39999999999998</v>
      </c>
      <c r="L27" s="8">
        <v>301.73333333333301</v>
      </c>
    </row>
    <row r="28" spans="1:12">
      <c r="A28">
        <v>26</v>
      </c>
      <c r="B28" s="5">
        <v>8.3333333333333304</v>
      </c>
      <c r="C28" s="5">
        <v>370.933333333333</v>
      </c>
      <c r="D28" s="5">
        <v>480.2</v>
      </c>
      <c r="E28" s="5">
        <v>188.666666666666</v>
      </c>
      <c r="H28">
        <v>26</v>
      </c>
      <c r="I28" s="5">
        <v>8.4666666666666597</v>
      </c>
      <c r="J28" s="5">
        <v>339.86666666666599</v>
      </c>
      <c r="K28" s="8">
        <v>246</v>
      </c>
      <c r="L28" s="8">
        <v>208.4</v>
      </c>
    </row>
    <row r="29" spans="1:12">
      <c r="A29">
        <v>27</v>
      </c>
      <c r="B29" s="5">
        <v>9.6</v>
      </c>
      <c r="C29" s="5">
        <v>309.666666666666</v>
      </c>
      <c r="D29" s="5">
        <v>362.53333333333302</v>
      </c>
      <c r="E29" s="5">
        <v>195.8</v>
      </c>
      <c r="H29">
        <v>27</v>
      </c>
      <c r="I29" s="5">
        <v>6.2</v>
      </c>
      <c r="J29" s="5">
        <v>349.2</v>
      </c>
      <c r="K29" s="8">
        <v>296.2</v>
      </c>
      <c r="L29" s="8">
        <v>247.86666666666599</v>
      </c>
    </row>
    <row r="30" spans="1:12">
      <c r="A30">
        <v>28</v>
      </c>
      <c r="B30" s="5">
        <v>99.933333333333294</v>
      </c>
      <c r="C30" s="5">
        <v>6.8</v>
      </c>
      <c r="D30" s="5">
        <v>9.86666666666666</v>
      </c>
      <c r="E30" s="5">
        <v>0.53333333333333299</v>
      </c>
      <c r="H30">
        <v>28</v>
      </c>
      <c r="I30" s="5">
        <v>12.133333333333301</v>
      </c>
      <c r="J30" s="5">
        <v>365.53333333333302</v>
      </c>
      <c r="K30" s="8">
        <v>318.933333333333</v>
      </c>
      <c r="L30" s="8">
        <v>307.8</v>
      </c>
    </row>
    <row r="31" spans="1:12">
      <c r="A31">
        <v>29</v>
      </c>
      <c r="B31" s="5">
        <v>24.266666666666602</v>
      </c>
      <c r="C31" s="5">
        <v>352.46666666666601</v>
      </c>
      <c r="D31" s="5">
        <v>291.2</v>
      </c>
      <c r="E31" s="5">
        <v>115.06666666666599</v>
      </c>
      <c r="H31">
        <v>29</v>
      </c>
      <c r="I31" s="5">
        <v>11.3333333333333</v>
      </c>
      <c r="J31" s="5">
        <v>369.666666666666</v>
      </c>
      <c r="K31" s="8">
        <v>320.73333333333301</v>
      </c>
      <c r="L31" s="8">
        <v>223.6</v>
      </c>
    </row>
    <row r="32" spans="1:12">
      <c r="A32">
        <v>30</v>
      </c>
      <c r="B32" s="5">
        <v>0</v>
      </c>
      <c r="C32" s="5">
        <v>364.06666666666598</v>
      </c>
      <c r="D32" s="5">
        <v>446.73333333333301</v>
      </c>
      <c r="E32" s="5">
        <v>197.933333333333</v>
      </c>
      <c r="H32">
        <v>30</v>
      </c>
      <c r="I32" s="5">
        <v>8.86666666666666</v>
      </c>
      <c r="J32" s="5">
        <v>350.73333333333301</v>
      </c>
      <c r="K32" s="8">
        <v>485.4</v>
      </c>
      <c r="L32" s="8">
        <v>356.26666666666603</v>
      </c>
    </row>
    <row r="33" spans="1:12">
      <c r="A33">
        <v>31</v>
      </c>
      <c r="B33" s="5">
        <v>6.6</v>
      </c>
      <c r="C33" s="5">
        <v>239.266666666666</v>
      </c>
      <c r="D33" s="5">
        <v>595.33333333333303</v>
      </c>
      <c r="E33" s="5">
        <v>167.4</v>
      </c>
      <c r="H33">
        <v>31</v>
      </c>
      <c r="I33" s="5">
        <v>17.466666666666601</v>
      </c>
      <c r="J33" s="5">
        <v>356.2</v>
      </c>
      <c r="K33" s="8">
        <v>480.8</v>
      </c>
      <c r="L33" s="8">
        <v>427.6</v>
      </c>
    </row>
    <row r="34" spans="1:12">
      <c r="A34">
        <v>32</v>
      </c>
      <c r="B34" s="5">
        <v>0</v>
      </c>
      <c r="C34" s="5">
        <v>4.8</v>
      </c>
      <c r="D34" s="5">
        <v>198.73333333333301</v>
      </c>
      <c r="E34" s="5">
        <v>17.8666666666666</v>
      </c>
      <c r="H34">
        <v>32</v>
      </c>
      <c r="I34" s="5">
        <v>14.8666666666666</v>
      </c>
      <c r="J34" s="5">
        <v>357</v>
      </c>
      <c r="K34" s="8">
        <v>348.13333333333298</v>
      </c>
      <c r="L34" s="8">
        <v>321.60000000000002</v>
      </c>
    </row>
    <row r="35" spans="1:12">
      <c r="A35">
        <v>33</v>
      </c>
      <c r="B35" s="5">
        <v>19.2</v>
      </c>
      <c r="C35" s="5">
        <v>347.933333333333</v>
      </c>
      <c r="D35" s="5">
        <v>550.86666666666599</v>
      </c>
      <c r="E35" s="5">
        <v>241.266666666666</v>
      </c>
      <c r="H35">
        <v>33</v>
      </c>
      <c r="I35" s="5">
        <v>16.8</v>
      </c>
      <c r="J35" s="5">
        <v>360.933333333333</v>
      </c>
      <c r="K35" s="8">
        <v>394.666666666666</v>
      </c>
      <c r="L35" s="8">
        <v>355.73333333333301</v>
      </c>
    </row>
    <row r="36" spans="1:12">
      <c r="A36">
        <v>34</v>
      </c>
      <c r="B36" s="5">
        <v>0.33333333333333298</v>
      </c>
      <c r="C36" s="5">
        <v>345.666666666666</v>
      </c>
      <c r="D36" s="5">
        <v>457.13333333333298</v>
      </c>
      <c r="E36" s="5">
        <v>249.06666666666601</v>
      </c>
      <c r="H36">
        <v>34</v>
      </c>
      <c r="I36" s="5">
        <v>12.2</v>
      </c>
      <c r="J36" s="5">
        <v>372.26666666666603</v>
      </c>
      <c r="K36" s="8">
        <v>300</v>
      </c>
      <c r="L36" s="8">
        <v>281</v>
      </c>
    </row>
    <row r="37" spans="1:12">
      <c r="A37">
        <v>35</v>
      </c>
      <c r="B37" s="5">
        <v>2.4666666666666601</v>
      </c>
      <c r="C37" s="5">
        <v>206.86666666666599</v>
      </c>
      <c r="D37" s="5">
        <v>582.33333333333303</v>
      </c>
      <c r="E37" s="5">
        <v>113.2</v>
      </c>
      <c r="H37">
        <v>35</v>
      </c>
      <c r="I37" s="5">
        <v>13.533333333333299</v>
      </c>
      <c r="J37" s="5">
        <v>352.8</v>
      </c>
      <c r="K37" s="8">
        <v>321</v>
      </c>
      <c r="L37" s="8">
        <v>285.2</v>
      </c>
    </row>
    <row r="38" spans="1:12">
      <c r="A38">
        <v>36</v>
      </c>
      <c r="B38" s="5">
        <v>65.066666666666606</v>
      </c>
      <c r="C38" s="5">
        <v>232.86666666666599</v>
      </c>
      <c r="D38" s="5">
        <v>47.6</v>
      </c>
      <c r="E38" s="5">
        <v>8.4</v>
      </c>
      <c r="H38">
        <v>36</v>
      </c>
      <c r="I38" s="5">
        <v>24.266666666666602</v>
      </c>
      <c r="J38" s="5">
        <v>366</v>
      </c>
      <c r="K38" s="8">
        <v>296.60000000000002</v>
      </c>
      <c r="L38" s="8">
        <v>187.46666666666599</v>
      </c>
    </row>
    <row r="39" spans="1:12">
      <c r="A39">
        <v>37</v>
      </c>
      <c r="B39" s="5">
        <v>2.1333333333333302</v>
      </c>
      <c r="C39" s="5">
        <v>364.53333333333302</v>
      </c>
      <c r="D39" s="5">
        <v>322.26666666666603</v>
      </c>
      <c r="E39" s="5">
        <v>165.46666666666599</v>
      </c>
      <c r="H39">
        <v>37</v>
      </c>
      <c r="I39" s="5">
        <v>31.4</v>
      </c>
      <c r="J39" s="5">
        <v>348.933333333333</v>
      </c>
      <c r="K39" s="8">
        <v>374.13333333333298</v>
      </c>
      <c r="L39" s="8">
        <v>338.33333333333297</v>
      </c>
    </row>
    <row r="40" spans="1:12">
      <c r="A40">
        <v>38</v>
      </c>
      <c r="B40" s="5">
        <v>13.4</v>
      </c>
      <c r="C40" s="5">
        <v>348.4</v>
      </c>
      <c r="D40" s="5">
        <v>435.4</v>
      </c>
      <c r="E40" s="5">
        <v>176.4</v>
      </c>
      <c r="H40">
        <v>38</v>
      </c>
      <c r="I40" s="5">
        <v>11.2</v>
      </c>
      <c r="J40" s="5">
        <v>357.33333333333297</v>
      </c>
      <c r="K40" s="8">
        <v>297.2</v>
      </c>
      <c r="L40" s="8">
        <v>284.53333333333302</v>
      </c>
    </row>
    <row r="41" spans="1:12">
      <c r="A41">
        <v>39</v>
      </c>
      <c r="B41" s="5">
        <v>31.533333333333299</v>
      </c>
      <c r="C41" s="5">
        <v>341.33333333333297</v>
      </c>
      <c r="D41" s="5">
        <v>357.46666666666601</v>
      </c>
      <c r="E41" s="5">
        <v>176</v>
      </c>
      <c r="H41">
        <v>39</v>
      </c>
      <c r="I41" s="5">
        <v>9.0666666666666593</v>
      </c>
      <c r="J41" s="5">
        <v>343.06666666666598</v>
      </c>
      <c r="K41" s="8">
        <v>250.86666666666599</v>
      </c>
      <c r="L41" s="8">
        <v>189.266666666666</v>
      </c>
    </row>
    <row r="42" spans="1:12">
      <c r="A42">
        <v>40</v>
      </c>
      <c r="B42" s="5">
        <v>13.6666666666666</v>
      </c>
      <c r="C42" s="5">
        <v>309.26666666666603</v>
      </c>
      <c r="D42" s="5">
        <v>411.4</v>
      </c>
      <c r="E42" s="5">
        <v>192.53333333333299</v>
      </c>
      <c r="H42">
        <v>40</v>
      </c>
      <c r="I42" s="5">
        <v>17.8</v>
      </c>
      <c r="J42" s="5">
        <v>346.53333333333302</v>
      </c>
      <c r="K42" s="8">
        <v>329.666666666666</v>
      </c>
      <c r="L42" s="8">
        <v>286.53333333333302</v>
      </c>
    </row>
    <row r="43" spans="1:12">
      <c r="A43">
        <v>41</v>
      </c>
      <c r="B43" s="5">
        <v>21.733333333333299</v>
      </c>
      <c r="C43" s="5">
        <v>295.46666666666601</v>
      </c>
      <c r="D43" s="5">
        <v>241.8</v>
      </c>
      <c r="E43" s="5">
        <v>62.066666666666599</v>
      </c>
      <c r="H43">
        <v>41</v>
      </c>
      <c r="I43" s="5">
        <v>0.86666666666666603</v>
      </c>
      <c r="J43" s="5">
        <v>348.26666666666603</v>
      </c>
      <c r="K43" s="8">
        <v>266.06666666666598</v>
      </c>
      <c r="L43" s="8">
        <v>193.2</v>
      </c>
    </row>
    <row r="44" spans="1:12">
      <c r="A44">
        <v>42</v>
      </c>
      <c r="B44" s="5">
        <v>47.2</v>
      </c>
      <c r="C44" s="5">
        <v>98.933333333333294</v>
      </c>
      <c r="D44" s="5">
        <v>255.4</v>
      </c>
      <c r="E44" s="5">
        <v>49.533333333333303</v>
      </c>
    </row>
    <row r="45" spans="1:12">
      <c r="A45">
        <v>43</v>
      </c>
      <c r="B45" s="5">
        <v>74.533333333333303</v>
      </c>
      <c r="C45" s="5">
        <v>366.86666666666599</v>
      </c>
      <c r="D45" s="5">
        <v>447.33333333333297</v>
      </c>
      <c r="E45" s="5">
        <v>150.73333333333301</v>
      </c>
    </row>
    <row r="46" spans="1:12">
      <c r="A46">
        <v>44</v>
      </c>
      <c r="B46" s="5">
        <v>1.7333333333333301</v>
      </c>
      <c r="C46" s="5">
        <v>93.133333333333297</v>
      </c>
      <c r="D46" s="5">
        <v>371.06666666666598</v>
      </c>
      <c r="E46" s="5">
        <v>45.4</v>
      </c>
    </row>
    <row r="47" spans="1:12">
      <c r="A47">
        <v>45</v>
      </c>
      <c r="B47" s="5">
        <v>4.2666666666666604</v>
      </c>
      <c r="C47" s="5">
        <v>339.26666666666603</v>
      </c>
      <c r="D47" s="5">
        <v>318.8</v>
      </c>
      <c r="E47" s="5">
        <v>199.13333333333301</v>
      </c>
    </row>
    <row r="48" spans="1:12">
      <c r="B48" s="7"/>
      <c r="D48" s="6"/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2050" r:id="rId4" name="Control 2">
          <controlPr defaultSize="0" r:id="rId5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5</xdr:col>
                <xdr:colOff>161925</xdr:colOff>
                <xdr:row>52</xdr:row>
                <xdr:rowOff>161925</xdr:rowOff>
              </to>
            </anchor>
          </controlPr>
        </control>
      </mc:Choice>
      <mc:Fallback>
        <control shapeId="2050" r:id="rId4" name="Control 2"/>
      </mc:Fallback>
    </mc:AlternateContent>
    <mc:AlternateContent xmlns:mc="http://schemas.openxmlformats.org/markup-compatibility/2006">
      <mc:Choice Requires="x14">
        <control shapeId="2049" r:id="rId6" name="Control 1">
          <controlPr defaultSize="0" r:id="rId7">
            <anchor moveWithCells="1">
              <from>
                <xdr:col>3</xdr:col>
                <xdr:colOff>0</xdr:colOff>
                <xdr:row>48</xdr:row>
                <xdr:rowOff>0</xdr:rowOff>
              </from>
              <to>
                <xdr:col>7</xdr:col>
                <xdr:colOff>161925</xdr:colOff>
                <xdr:row>52</xdr:row>
                <xdr:rowOff>161925</xdr:rowOff>
              </to>
            </anchor>
          </controlPr>
        </control>
      </mc:Choice>
      <mc:Fallback>
        <control shapeId="2049" r:id="rId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Demographics</vt:lpstr>
      <vt:lpstr>Points</vt:lpstr>
      <vt:lpstr>Feedback</vt:lpstr>
      <vt:lpstr>Graphs_AllSubjects</vt:lpstr>
      <vt:lpstr>Keypresses_Comparison1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Gianferrara</dc:creator>
  <cp:lastModifiedBy>Pierre Gianferrara</cp:lastModifiedBy>
  <dcterms:created xsi:type="dcterms:W3CDTF">2022-10-10T02:47:35Z</dcterms:created>
  <dcterms:modified xsi:type="dcterms:W3CDTF">2023-07-07T15:53:55Z</dcterms:modified>
</cp:coreProperties>
</file>