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CALCUL_qPCR_Efficiency" sheetId="1" state="visible" r:id="rId2"/>
    <sheet name="CALCUL_Percent_Input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<sst xmlns="http://schemas.openxmlformats.org/spreadsheetml/2006/main" count="120" uniqueCount="62">
  <si>
    <t xml:space="preserve">ENTER YOUR VALUES IN THE TABLE BELOW. The column F (Cq) and J (log10_Qty) are used for the plot on the tight</t>
  </si>
  <si>
    <t xml:space="preserve">The slope and qPCR efficiency are automatically calculated</t>
  </si>
  <si>
    <t xml:space="preserve">The cells in purple of orange are protected from edition: THE PASSWORD IS genE2</t>
  </si>
  <si>
    <t xml:space="preserve">WELL</t>
  </si>
  <si>
    <t xml:space="preserve">FLUOR</t>
  </si>
  <si>
    <t xml:space="preserve">TARGET</t>
  </si>
  <si>
    <t xml:space="preserve">CONTENT</t>
  </si>
  <si>
    <t xml:space="preserve">Samples</t>
  </si>
  <si>
    <t xml:space="preserve">Cq</t>
  </si>
  <si>
    <t xml:space="preserve">CQ Mean</t>
  </si>
  <si>
    <t xml:space="preserve">CQ Std.Dev</t>
  </si>
  <si>
    <t xml:space="preserve">Qty (individual tube)</t>
  </si>
  <si>
    <t xml:space="preserve">Log10 (Qty)</t>
  </si>
  <si>
    <t xml:space="preserve">Qty (mean)</t>
  </si>
  <si>
    <t xml:space="preserve">Qty Std.Dev</t>
  </si>
  <si>
    <t xml:space="preserve">B01</t>
  </si>
  <si>
    <t xml:space="preserve">SYBR</t>
  </si>
  <si>
    <t xml:space="preserve">GAPDH</t>
  </si>
  <si>
    <t xml:space="preserve">Std-04</t>
  </si>
  <si>
    <t xml:space="preserve">Mel</t>
  </si>
  <si>
    <t xml:space="preserve">B02</t>
  </si>
  <si>
    <t xml:space="preserve">B03</t>
  </si>
  <si>
    <t xml:space="preserve">B04</t>
  </si>
  <si>
    <t xml:space="preserve">Std-05</t>
  </si>
  <si>
    <t xml:space="preserve">B05</t>
  </si>
  <si>
    <t xml:space="preserve">B06</t>
  </si>
  <si>
    <t xml:space="preserve">B07</t>
  </si>
  <si>
    <t xml:space="preserve">Std-06</t>
  </si>
  <si>
    <t xml:space="preserve">B08</t>
  </si>
  <si>
    <t xml:space="preserve">B09</t>
  </si>
  <si>
    <t xml:space="preserve">ENGLISH FORMULA</t>
  </si>
  <si>
    <t xml:space="preserve">FRENCH FORMULA</t>
  </si>
  <si>
    <t xml:space="preserve">Slope</t>
  </si>
  <si>
    <t xml:space="preserve">=SLOPE(F6:F31,J6:J31)</t>
  </si>
  <si>
    <t xml:space="preserve">=PENTE(F6:F31;J6:J31)</t>
  </si>
  <si>
    <t xml:space="preserve">Efficicency E</t>
  </si>
  <si>
    <t xml:space="preserve">=10^(-1/slope)</t>
  </si>
  <si>
    <t xml:space="preserve">Efficiency (%)</t>
  </si>
  <si>
    <t xml:space="preserve">=(E-1)*100</t>
  </si>
  <si>
    <t xml:space="preserve">=LOG10(I2)</t>
  </si>
  <si>
    <t xml:space="preserve">ENTER YOUR VALUES IN THE TABLES BELOW.</t>
  </si>
  <si>
    <t xml:space="preserve">You need to enter the "Mean Cq values", "the Input dilution" and "Primer Efficiency"</t>
  </si>
  <si>
    <t xml:space="preserve">The ajusted Cq values (for the Input) and Percent of Input are automatically calculated</t>
  </si>
  <si>
    <t xml:space="preserve">YOUR DATA</t>
  </si>
  <si>
    <t xml:space="preserve">Primer</t>
  </si>
  <si>
    <t xml:space="preserve">Primer1:  GAPDH</t>
  </si>
  <si>
    <t xml:space="preserve">Primer2:  3_10860</t>
  </si>
  <si>
    <t xml:space="preserve">Primer3:   6_11180</t>
  </si>
  <si>
    <t xml:space="preserve">Condition</t>
  </si>
  <si>
    <t xml:space="preserve">GFP</t>
  </si>
  <si>
    <t xml:space="preserve">H3K9me3</t>
  </si>
  <si>
    <t xml:space="preserve">H3K27me3</t>
  </si>
  <si>
    <t xml:space="preserve">Mean Cq Input</t>
  </si>
  <si>
    <t xml:space="preserve">Mean Cq IP</t>
  </si>
  <si>
    <t xml:space="preserve">Input Dilution
Relative to IP sample</t>
  </si>
  <si>
    <t xml:space="preserve">Relative to IP sample</t>
  </si>
  <si>
    <t xml:space="preserve">Primer Efficiency</t>
  </si>
  <si>
    <t xml:space="preserve">CALCULATED</t>
  </si>
  <si>
    <t xml:space="preserve">Input Adjusted Cq</t>
  </si>
  <si>
    <t xml:space="preserve">Mean_Cq(Input) - LOG(Dilution) / LOG(Efficiency)</t>
  </si>
  <si>
    <t xml:space="preserve">Percent of input</t>
  </si>
  <si>
    <t xml:space="preserve">Efficiency ^ (Cq[AdjustedInput] - Cq[IP]) * 100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</si>
</sst>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E+00"/>
    <numFmt numFmtId="166" formatCode="0.000"/>
  </numFmts>
  <fonts count="1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0000"/>
      <name val="Calibri"/>
      <family val="2"/>
      <charset val="1"/>
    </font>
    <font>
      <b val="true"/>
      <sz val="11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b val="true"/>
      <sz val="14"/>
      <color rgb="FF595959"/>
      <name val="Calibri"/>
      <family val="2"/>
    </font>
    <font>
      <sz val="12"/>
      <color rgb="FF595959"/>
      <name val="Calibri"/>
      <family val="2"/>
    </font>
    <font>
      <sz val="9"/>
      <color rgb="FF595959"/>
      <name val="Calibri"/>
      <family val="2"/>
    </font>
    <font>
      <b val="true"/>
      <sz val="11"/>
      <color rgb="FF595959"/>
      <name val="Calibri"/>
      <family val="2"/>
    </font>
    <font>
      <i val="true"/>
      <sz val="11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EBF1DE"/>
        <bgColor rgb="FFE6E0EC"/>
      </patternFill>
    </fill>
    <fill>
      <patternFill patternType="solid">
        <fgColor rgb="FFE6E0EC"/>
        <bgColor rgb="FFD9D9D9"/>
      </patternFill>
    </fill>
    <fill>
      <patternFill patternType="solid">
        <fgColor rgb="FFF79646"/>
        <bgColor rgb="FFFF8080"/>
      </patternFill>
    </fill>
    <fill>
      <patternFill patternType="solid">
        <fgColor rgb="FFD9D9D9"/>
        <bgColor rgb="FFE6E0EC"/>
      </patternFill>
    </fill>
  </fills>
  <borders count="15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/>
      <top style="medium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4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5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6" fillId="0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6" fillId="0" borderId="2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6" fillId="2" borderId="2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6" fillId="0" borderId="3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4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2" borderId="0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5" fontId="0" fillId="0" borderId="0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5" fontId="0" fillId="0" borderId="5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5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7" fillId="0" borderId="6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6" fontId="8" fillId="3" borderId="6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7" fillId="4" borderId="6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6" fontId="7" fillId="4" borderId="6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8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2" borderId="8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9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6" fontId="8" fillId="4" borderId="6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6" fillId="0" borderId="10" xfId="0" applyFont="true" applyBorder="true" applyAlignment="true" applyProtection="true">
      <alignment horizontal="center" vertical="center" textRotation="90" wrapText="false" indent="0" shrinkToFit="false"/>
      <protection locked="false" hidden="false"/>
    </xf>
    <xf numFmtId="164" fontId="0" fillId="0" borderId="11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6" fillId="5" borderId="1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13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6" fillId="0" borderId="8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6" fillId="0" borderId="9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0" xfId="0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4" fontId="6" fillId="0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14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12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8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9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10" xfId="0" applyFont="true" applyBorder="true" applyAlignment="true" applyProtection="true">
      <alignment horizontal="left" vertical="bottom" textRotation="0" wrapText="true" indent="0" shrinkToFit="false"/>
      <protection locked="false" hidden="false"/>
    </xf>
    <xf numFmtId="164" fontId="0" fillId="0" borderId="1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2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3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1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false" hidden="false"/>
    </xf>
    <xf numFmtId="166" fontId="0" fillId="3" borderId="14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3" borderId="1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0" borderId="7" xfId="0" applyFont="true" applyBorder="true" applyAlignment="true" applyProtection="true">
      <alignment horizontal="left" vertical="bottom" textRotation="0" wrapText="false" indent="2" shrinkToFit="false"/>
      <protection locked="false" hidden="false"/>
    </xf>
    <xf numFmtId="164" fontId="6" fillId="0" borderId="11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6" fontId="6" fillId="4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6" fillId="4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4F81BD"/>
      <rgbColor rgb="FF9999FF"/>
      <rgbColor rgb="FF993366"/>
      <rgbColor rgb="FFEBF1DE"/>
      <rgbColor rgb="FFE6E0EC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79646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1" lang="en-US" sz="1400" spc="-1" strike="noStrike">
                <a:solidFill>
                  <a:srgbClr val="595959"/>
                </a:solidFill>
                <a:latin typeface="Calibri"/>
              </a:rPr>
              <a:t>Standard Curve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566526673219551"/>
          <c:y val="0.126532567049808"/>
          <c:w val="0.871727280850684"/>
          <c:h val="0.717816091954023"/>
        </c:manualLayout>
      </c:layout>
      <c:scatterChart>
        <c:scatterStyle val="lineMarker"/>
        <c:varyColors val="0"/>
        <c:ser>
          <c:idx val="0"/>
          <c:order val="0"/>
          <c:tx>
            <c:strRef>
              <c:f>"StandardCurve"</c:f>
              <c:strCache>
                <c:ptCount val="1"/>
                <c:pt idx="0">
                  <c:v>StandardCurve</c:v>
                </c:pt>
              </c:strCache>
            </c:strRef>
          </c:tx>
          <c:spPr>
            <a:solidFill>
              <a:srgbClr val="4f81bd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4f81bd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cap="rnd" w="19080">
                <a:solidFill>
                  <a:srgbClr val="4f81bd"/>
                </a:solidFill>
                <a:prstDash val="sysDot"/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CALCUL_qPCR_Efficiency!$K$6:$K$31</c:f>
              <c:numCache>
                <c:formatCode>General</c:formatCode>
                <c:ptCount val="26"/>
                <c:pt idx="0">
                  <c:v>-1.301</c:v>
                </c:pt>
                <c:pt idx="1">
                  <c:v>-1.301</c:v>
                </c:pt>
                <c:pt idx="2">
                  <c:v>-1.301</c:v>
                </c:pt>
                <c:pt idx="3">
                  <c:v>-2</c:v>
                </c:pt>
                <c:pt idx="4">
                  <c:v>-2</c:v>
                </c:pt>
                <c:pt idx="5">
                  <c:v>-2</c:v>
                </c:pt>
                <c:pt idx="6">
                  <c:v>-2.699</c:v>
                </c:pt>
                <c:pt idx="7">
                  <c:v>-2.699</c:v>
                </c:pt>
                <c:pt idx="8">
                  <c:v>-2.699</c:v>
                </c:pt>
              </c:numCache>
            </c:numRef>
          </c:xVal>
          <c:yVal>
            <c:numRef>
              <c:f>CALCUL_qPCR_Efficiency!$G$6:$G$31</c:f>
              <c:numCache>
                <c:formatCode>General</c:formatCode>
                <c:ptCount val="26"/>
                <c:pt idx="0">
                  <c:v>21.38</c:v>
                </c:pt>
                <c:pt idx="1">
                  <c:v>21.4</c:v>
                </c:pt>
                <c:pt idx="2">
                  <c:v>21.39</c:v>
                </c:pt>
                <c:pt idx="3">
                  <c:v>23.93</c:v>
                </c:pt>
                <c:pt idx="4">
                  <c:v>23.86</c:v>
                </c:pt>
                <c:pt idx="5">
                  <c:v>23.9</c:v>
                </c:pt>
                <c:pt idx="6">
                  <c:v>26.11</c:v>
                </c:pt>
                <c:pt idx="7">
                  <c:v>26.11</c:v>
                </c:pt>
                <c:pt idx="8">
                  <c:v>26.35</c:v>
                </c:pt>
              </c:numCache>
            </c:numRef>
          </c:yVal>
          <c:smooth val="0"/>
        </c:ser>
        <c:axId val="22160016"/>
        <c:axId val="82961842"/>
      </c:scatterChart>
      <c:valAx>
        <c:axId val="22160016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1" lang="en-US" sz="11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1" lang="en-US" sz="1100" spc="-1" strike="noStrike">
                    <a:solidFill>
                      <a:srgbClr val="595959"/>
                    </a:solidFill>
                    <a:latin typeface="Calibri"/>
                  </a:rPr>
                  <a:t>Log10 (Quantity)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2961842"/>
        <c:crosses val="autoZero"/>
        <c:crossBetween val="midCat"/>
      </c:valAx>
      <c:valAx>
        <c:axId val="829618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lang="en-US" sz="11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1" lang="en-US" sz="1100" spc="-1" strike="noStrike">
                    <a:solidFill>
                      <a:srgbClr val="595959"/>
                    </a:solidFill>
                    <a:latin typeface="Calibri"/>
                  </a:rPr>
                  <a:t>Cq</a:t>
                </a:r>
              </a:p>
            </c:rich>
          </c:tx>
          <c:layout>
            <c:manualLayout>
              <c:xMode val="edge"/>
              <c:yMode val="edge"/>
              <c:x val="0.935483870967742"/>
              <c:y val="0.448275862068966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2160016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13</xdr:col>
      <xdr:colOff>723240</xdr:colOff>
      <xdr:row>2</xdr:row>
      <xdr:rowOff>47160</xdr:rowOff>
    </xdr:from>
    <xdr:to>
      <xdr:col>19</xdr:col>
      <xdr:colOff>471960</xdr:colOff>
      <xdr:row>22</xdr:row>
      <xdr:rowOff>166320</xdr:rowOff>
    </xdr:to>
    <xdr:graphicFrame>
      <xdr:nvGraphicFramePr>
        <xdr:cNvPr id="0" name="Chart 1"/>
        <xdr:cNvGraphicFramePr/>
      </xdr:nvGraphicFramePr>
      <xdr:xfrm>
        <a:off x="12538080" y="408960"/>
        <a:ext cx="8057160" cy="3758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S32"/>
  <sheetViews>
    <sheetView showFormulas="false" showGridLines="false" showRowColHeaders="true" showZeros="true" rightToLeft="false" tabSelected="false" showOutlineSymbols="true" defaultGridColor="true" view="normal" topLeftCell="C1" colorId="64" zoomScale="85" zoomScaleNormal="85" zoomScalePageLayoutView="100" workbookViewId="0">
      <selection pane="topLeft" activeCell="N3" activeCellId="0" sqref="N3"/>
    </sheetView>
  </sheetViews>
  <sheetFormatPr defaultColWidth="10.78125" defaultRowHeight="14.25" zeroHeight="false" outlineLevelRow="0" outlineLevelCol="0"/>
  <cols>
    <col collapsed="false" customWidth="true" hidden="false" outlineLevel="0" max="1" min="1" style="1" width="3.55"/>
    <col collapsed="false" customWidth="false" hidden="false" outlineLevel="0" max="15" min="2" style="1" width="10.78"/>
    <col collapsed="false" customWidth="true" hidden="false" outlineLevel="0" max="16" min="16" style="1" width="13.78"/>
    <col collapsed="false" customWidth="true" hidden="false" outlineLevel="0" max="17" min="17" style="1" width="11.66"/>
    <col collapsed="false" customWidth="true" hidden="false" outlineLevel="0" max="18" min="18" style="1" width="21.67"/>
    <col collapsed="false" customWidth="true" hidden="false" outlineLevel="0" max="19" min="19" style="1" width="24.78"/>
    <col collapsed="false" customWidth="false" hidden="false" outlineLevel="0" max="1024" min="20" style="1" width="10.78"/>
  </cols>
  <sheetData>
    <row r="1" customFormat="false" ht="14.25" hidden="false" customHeight="false" outlineLevel="0" collapsed="false">
      <c r="B1" s="2" t="s">
        <v>0</v>
      </c>
    </row>
    <row r="2" customFormat="false" ht="14.25" hidden="false" customHeight="false" outlineLevel="0" collapsed="false">
      <c r="B2" s="3" t="s">
        <v>1</v>
      </c>
    </row>
    <row r="3" customFormat="false" ht="14.25" hidden="false" customHeight="false" outlineLevel="0" collapsed="false">
      <c r="B3" s="3" t="s">
        <v>2</v>
      </c>
    </row>
    <row r="4" customFormat="false" ht="15" hidden="false" customHeight="false" outlineLevel="0" collapsed="false">
      <c r="B4" s="2"/>
    </row>
    <row r="5" customFormat="false" ht="15" hidden="false" customHeight="false" outlineLevel="0" collapsed="false">
      <c r="B5" s="4" t="s">
        <v>3</v>
      </c>
      <c r="C5" s="5" t="s">
        <v>4</v>
      </c>
      <c r="D5" s="5" t="s">
        <v>5</v>
      </c>
      <c r="E5" s="5" t="s">
        <v>6</v>
      </c>
      <c r="F5" s="5" t="s">
        <v>7</v>
      </c>
      <c r="G5" s="6" t="s">
        <v>8</v>
      </c>
      <c r="H5" s="5" t="s">
        <v>9</v>
      </c>
      <c r="I5" s="5" t="s">
        <v>10</v>
      </c>
      <c r="J5" s="5" t="s">
        <v>11</v>
      </c>
      <c r="K5" s="6" t="s">
        <v>12</v>
      </c>
      <c r="L5" s="5" t="s">
        <v>13</v>
      </c>
      <c r="M5" s="7" t="s">
        <v>14</v>
      </c>
    </row>
    <row r="6" customFormat="false" ht="14.25" hidden="false" customHeight="false" outlineLevel="0" collapsed="false">
      <c r="B6" s="8" t="s">
        <v>15</v>
      </c>
      <c r="C6" s="9" t="s">
        <v>16</v>
      </c>
      <c r="D6" s="9" t="s">
        <v>17</v>
      </c>
      <c r="E6" s="9" t="s">
        <v>18</v>
      </c>
      <c r="F6" s="9" t="s">
        <v>19</v>
      </c>
      <c r="G6" s="10" t="n">
        <v>21.38</v>
      </c>
      <c r="H6" s="11" t="n">
        <v>21.39</v>
      </c>
      <c r="I6" s="9" t="n">
        <v>0.008</v>
      </c>
      <c r="J6" s="12" t="n">
        <v>0.05</v>
      </c>
      <c r="K6" s="10" t="n">
        <v>-1.301</v>
      </c>
      <c r="L6" s="12" t="n">
        <v>0.05</v>
      </c>
      <c r="M6" s="13" t="n">
        <v>8.5E-018</v>
      </c>
    </row>
    <row r="7" customFormat="false" ht="14.25" hidden="false" customHeight="false" outlineLevel="0" collapsed="false">
      <c r="B7" s="8" t="s">
        <v>20</v>
      </c>
      <c r="C7" s="9" t="s">
        <v>16</v>
      </c>
      <c r="D7" s="9" t="s">
        <v>17</v>
      </c>
      <c r="E7" s="9" t="s">
        <v>18</v>
      </c>
      <c r="F7" s="9" t="s">
        <v>19</v>
      </c>
      <c r="G7" s="10" t="n">
        <v>21.4</v>
      </c>
      <c r="H7" s="11" t="n">
        <v>21.39</v>
      </c>
      <c r="I7" s="9" t="n">
        <v>0.008</v>
      </c>
      <c r="J7" s="12" t="n">
        <v>0.05</v>
      </c>
      <c r="K7" s="10" t="n">
        <v>-1.301</v>
      </c>
      <c r="L7" s="12" t="n">
        <v>0.05</v>
      </c>
      <c r="M7" s="13" t="n">
        <v>8.5E-018</v>
      </c>
    </row>
    <row r="8" customFormat="false" ht="14.25" hidden="false" customHeight="false" outlineLevel="0" collapsed="false">
      <c r="B8" s="8" t="s">
        <v>21</v>
      </c>
      <c r="C8" s="9" t="s">
        <v>16</v>
      </c>
      <c r="D8" s="9" t="s">
        <v>17</v>
      </c>
      <c r="E8" s="9" t="s">
        <v>18</v>
      </c>
      <c r="F8" s="9" t="s">
        <v>19</v>
      </c>
      <c r="G8" s="10" t="n">
        <v>21.39</v>
      </c>
      <c r="H8" s="11" t="n">
        <v>21.39</v>
      </c>
      <c r="I8" s="9" t="n">
        <v>0.008</v>
      </c>
      <c r="J8" s="12" t="n">
        <v>0.05</v>
      </c>
      <c r="K8" s="10" t="n">
        <v>-1.301</v>
      </c>
      <c r="L8" s="12" t="n">
        <v>0.05</v>
      </c>
      <c r="M8" s="13" t="n">
        <v>8.5E-018</v>
      </c>
    </row>
    <row r="9" customFormat="false" ht="14.25" hidden="false" customHeight="false" outlineLevel="0" collapsed="false">
      <c r="B9" s="8" t="s">
        <v>22</v>
      </c>
      <c r="C9" s="9" t="s">
        <v>16</v>
      </c>
      <c r="D9" s="9" t="s">
        <v>17</v>
      </c>
      <c r="E9" s="9" t="s">
        <v>23</v>
      </c>
      <c r="F9" s="9" t="s">
        <v>19</v>
      </c>
      <c r="G9" s="10" t="n">
        <v>23.93</v>
      </c>
      <c r="H9" s="11" t="n">
        <v>23.9</v>
      </c>
      <c r="I9" s="9" t="n">
        <v>0.038</v>
      </c>
      <c r="J9" s="12" t="n">
        <v>0.01</v>
      </c>
      <c r="K9" s="10" t="n">
        <v>-2</v>
      </c>
      <c r="L9" s="12" t="n">
        <v>0.01</v>
      </c>
      <c r="M9" s="13" t="n">
        <v>0</v>
      </c>
    </row>
    <row r="10" customFormat="false" ht="14.25" hidden="false" customHeight="false" outlineLevel="0" collapsed="false">
      <c r="B10" s="8" t="s">
        <v>24</v>
      </c>
      <c r="C10" s="9" t="s">
        <v>16</v>
      </c>
      <c r="D10" s="9" t="s">
        <v>17</v>
      </c>
      <c r="E10" s="9" t="s">
        <v>23</v>
      </c>
      <c r="F10" s="9" t="s">
        <v>19</v>
      </c>
      <c r="G10" s="10" t="n">
        <v>23.86</v>
      </c>
      <c r="H10" s="11" t="n">
        <v>23.9</v>
      </c>
      <c r="I10" s="9" t="n">
        <v>0.038</v>
      </c>
      <c r="J10" s="12" t="n">
        <v>0.01</v>
      </c>
      <c r="K10" s="10" t="n">
        <v>-2</v>
      </c>
      <c r="L10" s="12" t="n">
        <v>0.01</v>
      </c>
      <c r="M10" s="13" t="n">
        <v>0</v>
      </c>
    </row>
    <row r="11" customFormat="false" ht="14.25" hidden="false" customHeight="false" outlineLevel="0" collapsed="false">
      <c r="B11" s="8" t="s">
        <v>25</v>
      </c>
      <c r="C11" s="9" t="s">
        <v>16</v>
      </c>
      <c r="D11" s="9" t="s">
        <v>17</v>
      </c>
      <c r="E11" s="9" t="s">
        <v>23</v>
      </c>
      <c r="F11" s="9" t="s">
        <v>19</v>
      </c>
      <c r="G11" s="10" t="n">
        <v>23.9</v>
      </c>
      <c r="H11" s="11" t="n">
        <v>23.9</v>
      </c>
      <c r="I11" s="9" t="n">
        <v>0.038</v>
      </c>
      <c r="J11" s="12" t="n">
        <v>0.01</v>
      </c>
      <c r="K11" s="10" t="n">
        <v>-2</v>
      </c>
      <c r="L11" s="12" t="n">
        <v>0.01</v>
      </c>
      <c r="M11" s="13" t="n">
        <v>0</v>
      </c>
    </row>
    <row r="12" customFormat="false" ht="14.25" hidden="false" customHeight="false" outlineLevel="0" collapsed="false">
      <c r="B12" s="8" t="s">
        <v>26</v>
      </c>
      <c r="C12" s="9" t="s">
        <v>16</v>
      </c>
      <c r="D12" s="9" t="s">
        <v>17</v>
      </c>
      <c r="E12" s="9" t="s">
        <v>27</v>
      </c>
      <c r="F12" s="9" t="s">
        <v>19</v>
      </c>
      <c r="G12" s="10" t="n">
        <v>26.11</v>
      </c>
      <c r="H12" s="11" t="n">
        <v>26.19</v>
      </c>
      <c r="I12" s="9" t="n">
        <v>0.138</v>
      </c>
      <c r="J12" s="12" t="n">
        <v>0.002</v>
      </c>
      <c r="K12" s="10" t="n">
        <v>-2.699</v>
      </c>
      <c r="L12" s="12" t="n">
        <v>0.002</v>
      </c>
      <c r="M12" s="13" t="n">
        <v>0</v>
      </c>
    </row>
    <row r="13" customFormat="false" ht="14.25" hidden="false" customHeight="false" outlineLevel="0" collapsed="false">
      <c r="B13" s="8" t="s">
        <v>28</v>
      </c>
      <c r="C13" s="9" t="s">
        <v>16</v>
      </c>
      <c r="D13" s="9" t="s">
        <v>17</v>
      </c>
      <c r="E13" s="9" t="s">
        <v>27</v>
      </c>
      <c r="F13" s="9" t="s">
        <v>19</v>
      </c>
      <c r="G13" s="10" t="n">
        <v>26.11</v>
      </c>
      <c r="H13" s="11" t="n">
        <v>26.19</v>
      </c>
      <c r="I13" s="9" t="n">
        <v>0.138</v>
      </c>
      <c r="J13" s="12" t="n">
        <v>0.002</v>
      </c>
      <c r="K13" s="10" t="n">
        <v>-2.699</v>
      </c>
      <c r="L13" s="12" t="n">
        <v>0.002</v>
      </c>
      <c r="M13" s="13" t="n">
        <v>0</v>
      </c>
    </row>
    <row r="14" customFormat="false" ht="14.25" hidden="false" customHeight="false" outlineLevel="0" collapsed="false">
      <c r="B14" s="8" t="s">
        <v>29</v>
      </c>
      <c r="C14" s="9" t="s">
        <v>16</v>
      </c>
      <c r="D14" s="9" t="s">
        <v>17</v>
      </c>
      <c r="E14" s="9" t="s">
        <v>27</v>
      </c>
      <c r="F14" s="9" t="s">
        <v>19</v>
      </c>
      <c r="G14" s="10" t="n">
        <v>26.35</v>
      </c>
      <c r="H14" s="11" t="n">
        <v>26.19</v>
      </c>
      <c r="I14" s="9" t="n">
        <v>0.138</v>
      </c>
      <c r="J14" s="12" t="n">
        <v>0.002</v>
      </c>
      <c r="K14" s="10" t="n">
        <v>-2.699</v>
      </c>
      <c r="L14" s="12" t="n">
        <v>0.002</v>
      </c>
      <c r="M14" s="13" t="n">
        <v>0</v>
      </c>
    </row>
    <row r="15" customFormat="false" ht="14.25" hidden="false" customHeight="false" outlineLevel="0" collapsed="false">
      <c r="B15" s="8"/>
      <c r="C15" s="9"/>
      <c r="D15" s="9"/>
      <c r="E15" s="9"/>
      <c r="F15" s="9"/>
      <c r="G15" s="10"/>
      <c r="H15" s="9"/>
      <c r="I15" s="9"/>
      <c r="J15" s="9"/>
      <c r="K15" s="10"/>
      <c r="L15" s="9"/>
      <c r="M15" s="14"/>
    </row>
    <row r="16" customFormat="false" ht="14.25" hidden="false" customHeight="false" outlineLevel="0" collapsed="false">
      <c r="B16" s="8"/>
      <c r="C16" s="9"/>
      <c r="D16" s="9"/>
      <c r="E16" s="9"/>
      <c r="F16" s="9"/>
      <c r="G16" s="10"/>
      <c r="H16" s="9"/>
      <c r="I16" s="9"/>
      <c r="J16" s="9"/>
      <c r="K16" s="10"/>
      <c r="L16" s="9"/>
      <c r="M16" s="14"/>
    </row>
    <row r="17" customFormat="false" ht="14.25" hidden="false" customHeight="false" outlineLevel="0" collapsed="false">
      <c r="B17" s="8"/>
      <c r="C17" s="9"/>
      <c r="D17" s="9"/>
      <c r="E17" s="9"/>
      <c r="F17" s="9"/>
      <c r="G17" s="10"/>
      <c r="H17" s="9"/>
      <c r="I17" s="9"/>
      <c r="J17" s="9"/>
      <c r="K17" s="10"/>
      <c r="L17" s="9"/>
      <c r="M17" s="14"/>
    </row>
    <row r="18" customFormat="false" ht="14.25" hidden="false" customHeight="false" outlineLevel="0" collapsed="false">
      <c r="B18" s="8"/>
      <c r="C18" s="9"/>
      <c r="D18" s="9"/>
      <c r="E18" s="9"/>
      <c r="F18" s="9"/>
      <c r="G18" s="10"/>
      <c r="H18" s="9"/>
      <c r="I18" s="9"/>
      <c r="J18" s="9"/>
      <c r="K18" s="10"/>
      <c r="L18" s="9"/>
      <c r="M18" s="14"/>
    </row>
    <row r="19" customFormat="false" ht="14.25" hidden="false" customHeight="false" outlineLevel="0" collapsed="false">
      <c r="B19" s="8"/>
      <c r="C19" s="9"/>
      <c r="D19" s="9"/>
      <c r="E19" s="9"/>
      <c r="F19" s="9"/>
      <c r="G19" s="10"/>
      <c r="H19" s="9"/>
      <c r="I19" s="9"/>
      <c r="J19" s="9"/>
      <c r="K19" s="10"/>
      <c r="L19" s="9"/>
      <c r="M19" s="14"/>
    </row>
    <row r="20" customFormat="false" ht="14.25" hidden="false" customHeight="false" outlineLevel="0" collapsed="false">
      <c r="B20" s="8"/>
      <c r="C20" s="9"/>
      <c r="D20" s="9"/>
      <c r="E20" s="9"/>
      <c r="F20" s="9"/>
      <c r="G20" s="10"/>
      <c r="H20" s="9"/>
      <c r="I20" s="9"/>
      <c r="J20" s="9"/>
      <c r="K20" s="10"/>
      <c r="L20" s="9"/>
      <c r="M20" s="14"/>
    </row>
    <row r="21" customFormat="false" ht="14.25" hidden="false" customHeight="false" outlineLevel="0" collapsed="false">
      <c r="B21" s="8"/>
      <c r="C21" s="9"/>
      <c r="D21" s="9"/>
      <c r="E21" s="9"/>
      <c r="F21" s="9"/>
      <c r="G21" s="10"/>
      <c r="H21" s="9"/>
      <c r="I21" s="9"/>
      <c r="J21" s="9"/>
      <c r="K21" s="10"/>
      <c r="L21" s="9"/>
      <c r="M21" s="14"/>
    </row>
    <row r="22" customFormat="false" ht="14.25" hidden="false" customHeight="false" outlineLevel="0" collapsed="false">
      <c r="B22" s="8"/>
      <c r="C22" s="9"/>
      <c r="D22" s="9"/>
      <c r="E22" s="9"/>
      <c r="F22" s="9"/>
      <c r="G22" s="10"/>
      <c r="H22" s="9"/>
      <c r="I22" s="9"/>
      <c r="J22" s="9"/>
      <c r="K22" s="10"/>
      <c r="L22" s="9"/>
      <c r="M22" s="14"/>
    </row>
    <row r="23" customFormat="false" ht="14.25" hidden="false" customHeight="false" outlineLevel="0" collapsed="false">
      <c r="B23" s="8"/>
      <c r="C23" s="9"/>
      <c r="D23" s="9"/>
      <c r="E23" s="9"/>
      <c r="F23" s="9"/>
      <c r="G23" s="10"/>
      <c r="H23" s="9"/>
      <c r="I23" s="9"/>
      <c r="J23" s="9"/>
      <c r="K23" s="10"/>
      <c r="L23" s="9"/>
      <c r="M23" s="14"/>
    </row>
    <row r="24" customFormat="false" ht="14.25" hidden="false" customHeight="false" outlineLevel="0" collapsed="false">
      <c r="B24" s="8"/>
      <c r="C24" s="9"/>
      <c r="D24" s="9"/>
      <c r="E24" s="9"/>
      <c r="F24" s="9"/>
      <c r="G24" s="10"/>
      <c r="H24" s="9"/>
      <c r="I24" s="9"/>
      <c r="J24" s="9"/>
      <c r="K24" s="10"/>
      <c r="L24" s="9"/>
      <c r="M24" s="14"/>
    </row>
    <row r="25" customFormat="false" ht="14.25" hidden="false" customHeight="false" outlineLevel="0" collapsed="false">
      <c r="B25" s="8"/>
      <c r="C25" s="9"/>
      <c r="D25" s="9"/>
      <c r="E25" s="9"/>
      <c r="F25" s="9"/>
      <c r="G25" s="10"/>
      <c r="H25" s="9"/>
      <c r="I25" s="9"/>
      <c r="J25" s="9"/>
      <c r="K25" s="10"/>
      <c r="L25" s="9"/>
      <c r="M25" s="14"/>
    </row>
    <row r="26" customFormat="false" ht="14.25" hidden="false" customHeight="false" outlineLevel="0" collapsed="false">
      <c r="B26" s="8"/>
      <c r="C26" s="9"/>
      <c r="D26" s="9"/>
      <c r="E26" s="9"/>
      <c r="F26" s="9"/>
      <c r="G26" s="10"/>
      <c r="H26" s="9"/>
      <c r="I26" s="9"/>
      <c r="J26" s="9"/>
      <c r="K26" s="10"/>
      <c r="L26" s="9"/>
      <c r="M26" s="14"/>
    </row>
    <row r="27" customFormat="false" ht="14.25" hidden="false" customHeight="false" outlineLevel="0" collapsed="false">
      <c r="B27" s="8"/>
      <c r="C27" s="9"/>
      <c r="D27" s="9"/>
      <c r="E27" s="9"/>
      <c r="F27" s="9"/>
      <c r="G27" s="10"/>
      <c r="H27" s="9"/>
      <c r="I27" s="9"/>
      <c r="J27" s="9"/>
      <c r="K27" s="10"/>
      <c r="L27" s="9"/>
      <c r="M27" s="14"/>
    </row>
    <row r="28" customFormat="false" ht="14.25" hidden="false" customHeight="false" outlineLevel="0" collapsed="false">
      <c r="B28" s="8"/>
      <c r="C28" s="9"/>
      <c r="D28" s="9"/>
      <c r="E28" s="9"/>
      <c r="F28" s="9"/>
      <c r="G28" s="10"/>
      <c r="H28" s="9"/>
      <c r="I28" s="9"/>
      <c r="J28" s="9"/>
      <c r="K28" s="10"/>
      <c r="L28" s="9"/>
      <c r="M28" s="14"/>
      <c r="R28" s="1" t="s">
        <v>30</v>
      </c>
      <c r="S28" s="1" t="s">
        <v>31</v>
      </c>
    </row>
    <row r="29" customFormat="false" ht="15" hidden="false" customHeight="false" outlineLevel="0" collapsed="false">
      <c r="B29" s="8"/>
      <c r="C29" s="9"/>
      <c r="D29" s="9"/>
      <c r="E29" s="9"/>
      <c r="F29" s="9"/>
      <c r="G29" s="10"/>
      <c r="H29" s="9"/>
      <c r="I29" s="9"/>
      <c r="J29" s="9"/>
      <c r="K29" s="10"/>
      <c r="L29" s="9"/>
      <c r="M29" s="14"/>
      <c r="P29" s="15" t="s">
        <v>32</v>
      </c>
      <c r="Q29" s="16" t="n">
        <f aca="false">SLOPE(G6:G31,K6:K31)</f>
        <v>-3.43347639484979</v>
      </c>
      <c r="R29" s="1" t="s">
        <v>33</v>
      </c>
      <c r="S29" s="1" t="s">
        <v>34</v>
      </c>
    </row>
    <row r="30" customFormat="false" ht="15" hidden="false" customHeight="false" outlineLevel="0" collapsed="false">
      <c r="B30" s="8"/>
      <c r="C30" s="9"/>
      <c r="D30" s="9"/>
      <c r="E30" s="9"/>
      <c r="F30" s="9"/>
      <c r="G30" s="10"/>
      <c r="H30" s="9"/>
      <c r="I30" s="9"/>
      <c r="J30" s="9"/>
      <c r="K30" s="10"/>
      <c r="L30" s="9"/>
      <c r="M30" s="14"/>
      <c r="P30" s="17" t="s">
        <v>35</v>
      </c>
      <c r="Q30" s="18" t="n">
        <f aca="false">10^(-1/Q29)</f>
        <v>1.95546478786531</v>
      </c>
      <c r="R30" s="1" t="s">
        <v>36</v>
      </c>
      <c r="S30" s="1" t="s">
        <v>36</v>
      </c>
    </row>
    <row r="31" customFormat="false" ht="15.75" hidden="false" customHeight="false" outlineLevel="0" collapsed="false">
      <c r="B31" s="19"/>
      <c r="C31" s="20"/>
      <c r="D31" s="20"/>
      <c r="E31" s="20"/>
      <c r="F31" s="20"/>
      <c r="G31" s="21"/>
      <c r="H31" s="20"/>
      <c r="I31" s="20"/>
      <c r="J31" s="20"/>
      <c r="K31" s="21"/>
      <c r="L31" s="20"/>
      <c r="M31" s="22"/>
      <c r="P31" s="17" t="s">
        <v>37</v>
      </c>
      <c r="Q31" s="23" t="n">
        <f aca="false">(Q30-1)*100</f>
        <v>95.5464787865311</v>
      </c>
      <c r="R31" s="1" t="s">
        <v>38</v>
      </c>
      <c r="S31" s="1" t="s">
        <v>38</v>
      </c>
    </row>
    <row r="32" customFormat="false" ht="14.25" hidden="false" customHeight="false" outlineLevel="0" collapsed="false">
      <c r="K32" s="1" t="s">
        <v>39</v>
      </c>
    </row>
  </sheetData>
  <sheetProtection sheet="true" formatCells="false" formatColumns="false" formatRows="false" insertColumns="false" insertRows="false" insertHyperlinks="false" deleteColumns="false" deleteRows="false" sort="false" autoFilter="false" pivotTables="false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Q27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20" activeCellId="0" sqref="E20"/>
    </sheetView>
  </sheetViews>
  <sheetFormatPr defaultColWidth="10.78125" defaultRowHeight="14.25" zeroHeight="false" outlineLevelRow="0" outlineLevelCol="0"/>
  <cols>
    <col collapsed="false" customWidth="true" hidden="false" outlineLevel="0" max="1" min="1" style="1" width="3.44"/>
    <col collapsed="false" customWidth="true" hidden="false" outlineLevel="0" max="2" min="2" style="1" width="3.55"/>
    <col collapsed="false" customWidth="true" hidden="false" outlineLevel="0" max="3" min="3" style="1" width="1.89"/>
    <col collapsed="false" customWidth="true" hidden="false" outlineLevel="0" max="4" min="4" style="1" width="18.89"/>
    <col collapsed="false" customWidth="true" hidden="false" outlineLevel="0" max="5" min="5" style="1" width="11.78"/>
    <col collapsed="false" customWidth="true" hidden="false" outlineLevel="0" max="6" min="6" style="1" width="12.66"/>
    <col collapsed="false" customWidth="true" hidden="false" outlineLevel="0" max="7" min="7" style="1" width="11.66"/>
    <col collapsed="false" customWidth="true" hidden="false" outlineLevel="0" max="8" min="8" style="1" width="10.11"/>
    <col collapsed="false" customWidth="true" hidden="false" outlineLevel="0" max="9" min="9" style="1" width="18.89"/>
    <col collapsed="false" customWidth="true" hidden="false" outlineLevel="0" max="10" min="10" style="1" width="11.78"/>
    <col collapsed="false" customWidth="true" hidden="false" outlineLevel="0" max="11" min="11" style="1" width="12.66"/>
    <col collapsed="false" customWidth="true" hidden="false" outlineLevel="0" max="12" min="12" style="1" width="11.66"/>
    <col collapsed="false" customWidth="true" hidden="false" outlineLevel="0" max="13" min="13" style="1" width="10.33"/>
    <col collapsed="false" customWidth="true" hidden="false" outlineLevel="0" max="14" min="14" style="1" width="18.89"/>
    <col collapsed="false" customWidth="true" hidden="false" outlineLevel="0" max="15" min="15" style="1" width="11.78"/>
    <col collapsed="false" customWidth="true" hidden="false" outlineLevel="0" max="16" min="16" style="1" width="12.66"/>
    <col collapsed="false" customWidth="true" hidden="false" outlineLevel="0" max="17" min="17" style="1" width="11.66"/>
    <col collapsed="false" customWidth="false" hidden="false" outlineLevel="0" max="1024" min="18" style="1" width="10.78"/>
  </cols>
  <sheetData>
    <row r="1" customFormat="false" ht="14.25" hidden="false" customHeight="false" outlineLevel="0" collapsed="false">
      <c r="A1" s="2" t="s">
        <v>40</v>
      </c>
    </row>
    <row r="2" customFormat="false" ht="14.25" hidden="false" customHeight="false" outlineLevel="0" collapsed="false">
      <c r="A2" s="3" t="s">
        <v>41</v>
      </c>
    </row>
    <row r="3" customFormat="false" ht="14.25" hidden="false" customHeight="false" outlineLevel="0" collapsed="false">
      <c r="A3" s="3" t="s">
        <v>42</v>
      </c>
    </row>
    <row r="4" customFormat="false" ht="14.25" hidden="false" customHeight="false" outlineLevel="0" collapsed="false">
      <c r="A4" s="3" t="s">
        <v>2</v>
      </c>
    </row>
    <row r="5" customFormat="false" ht="14.25" hidden="false" customHeight="false" outlineLevel="0" collapsed="false">
      <c r="C5" s="2"/>
    </row>
    <row r="6" customFormat="false" ht="15" hidden="false" customHeight="false" outlineLevel="0" collapsed="false">
      <c r="D6" s="24"/>
      <c r="I6" s="24"/>
      <c r="N6" s="24"/>
    </row>
    <row r="7" customFormat="false" ht="14.25" hidden="false" customHeight="false" outlineLevel="0" collapsed="false">
      <c r="B7" s="25" t="s">
        <v>43</v>
      </c>
      <c r="D7" s="26" t="s">
        <v>44</v>
      </c>
      <c r="E7" s="27" t="s">
        <v>45</v>
      </c>
      <c r="F7" s="27"/>
      <c r="G7" s="27"/>
      <c r="I7" s="26" t="s">
        <v>44</v>
      </c>
      <c r="J7" s="27" t="s">
        <v>46</v>
      </c>
      <c r="K7" s="27"/>
      <c r="L7" s="27"/>
      <c r="N7" s="26" t="s">
        <v>44</v>
      </c>
      <c r="O7" s="27" t="s">
        <v>47</v>
      </c>
      <c r="P7" s="27"/>
      <c r="Q7" s="27"/>
    </row>
    <row r="8" customFormat="false" ht="15" hidden="false" customHeight="false" outlineLevel="0" collapsed="false">
      <c r="B8" s="25"/>
      <c r="D8" s="28" t="s">
        <v>48</v>
      </c>
      <c r="E8" s="29" t="s">
        <v>49</v>
      </c>
      <c r="F8" s="29" t="s">
        <v>50</v>
      </c>
      <c r="G8" s="30" t="s">
        <v>51</v>
      </c>
      <c r="I8" s="28" t="s">
        <v>48</v>
      </c>
      <c r="J8" s="29" t="s">
        <v>49</v>
      </c>
      <c r="K8" s="29" t="s">
        <v>50</v>
      </c>
      <c r="L8" s="30" t="s">
        <v>51</v>
      </c>
      <c r="N8" s="28" t="s">
        <v>48</v>
      </c>
      <c r="O8" s="29" t="s">
        <v>49</v>
      </c>
      <c r="P8" s="29" t="s">
        <v>50</v>
      </c>
      <c r="Q8" s="30" t="s">
        <v>51</v>
      </c>
    </row>
    <row r="9" customFormat="false" ht="6.75" hidden="false" customHeight="true" outlineLevel="0" collapsed="false">
      <c r="B9" s="25"/>
      <c r="D9" s="31"/>
      <c r="E9" s="32"/>
      <c r="F9" s="32"/>
      <c r="G9" s="32"/>
      <c r="I9" s="31"/>
      <c r="J9" s="32"/>
      <c r="K9" s="32"/>
      <c r="L9" s="32"/>
      <c r="N9" s="31"/>
      <c r="O9" s="32"/>
      <c r="P9" s="32"/>
      <c r="Q9" s="32"/>
    </row>
    <row r="10" customFormat="false" ht="14.25" hidden="false" customHeight="false" outlineLevel="0" collapsed="false">
      <c r="B10" s="25"/>
      <c r="D10" s="26" t="s">
        <v>52</v>
      </c>
      <c r="E10" s="33" t="n">
        <v>20.79</v>
      </c>
      <c r="F10" s="33" t="n">
        <v>20.78</v>
      </c>
      <c r="G10" s="34" t="n">
        <v>21.13</v>
      </c>
      <c r="I10" s="26" t="s">
        <v>52</v>
      </c>
      <c r="J10" s="33" t="n">
        <v>21.79</v>
      </c>
      <c r="K10" s="33" t="n">
        <v>21.74</v>
      </c>
      <c r="L10" s="34" t="n">
        <v>22.18</v>
      </c>
      <c r="N10" s="26" t="s">
        <v>52</v>
      </c>
      <c r="O10" s="33" t="n">
        <v>21.53</v>
      </c>
      <c r="P10" s="33" t="n">
        <v>21.68</v>
      </c>
      <c r="Q10" s="34" t="n">
        <v>21.93</v>
      </c>
    </row>
    <row r="11" customFormat="false" ht="15" hidden="false" customHeight="false" outlineLevel="0" collapsed="false">
      <c r="B11" s="25"/>
      <c r="D11" s="28" t="s">
        <v>53</v>
      </c>
      <c r="E11" s="35" t="n">
        <v>29.2</v>
      </c>
      <c r="F11" s="35" t="n">
        <v>20.35</v>
      </c>
      <c r="G11" s="36" t="n">
        <v>27.2</v>
      </c>
      <c r="I11" s="28" t="s">
        <v>53</v>
      </c>
      <c r="J11" s="35" t="n">
        <v>29.71</v>
      </c>
      <c r="K11" s="35" t="n">
        <v>19.94</v>
      </c>
      <c r="L11" s="36" t="n">
        <v>25.72</v>
      </c>
      <c r="N11" s="28" t="s">
        <v>53</v>
      </c>
      <c r="O11" s="35" t="n">
        <v>29.38</v>
      </c>
      <c r="P11" s="35" t="n">
        <v>19.37</v>
      </c>
      <c r="Q11" s="36" t="n">
        <v>25.73</v>
      </c>
    </row>
    <row r="12" customFormat="false" ht="6" hidden="false" customHeight="true" outlineLevel="0" collapsed="false">
      <c r="B12" s="25"/>
      <c r="D12" s="31"/>
      <c r="E12" s="37"/>
      <c r="F12" s="37"/>
      <c r="G12" s="37"/>
      <c r="I12" s="31"/>
      <c r="J12" s="37"/>
      <c r="K12" s="37"/>
      <c r="L12" s="37"/>
      <c r="N12" s="31"/>
      <c r="O12" s="37"/>
      <c r="P12" s="37"/>
      <c r="Q12" s="37"/>
    </row>
    <row r="13" customFormat="false" ht="29.25" hidden="false" customHeight="false" outlineLevel="0" collapsed="false">
      <c r="B13" s="25"/>
      <c r="D13" s="38" t="s">
        <v>54</v>
      </c>
      <c r="E13" s="39" t="n">
        <v>10</v>
      </c>
      <c r="F13" s="40" t="n">
        <v>10</v>
      </c>
      <c r="G13" s="41" t="n">
        <v>10</v>
      </c>
      <c r="I13" s="42" t="s">
        <v>55</v>
      </c>
      <c r="J13" s="39" t="n">
        <v>10</v>
      </c>
      <c r="K13" s="40" t="n">
        <v>10</v>
      </c>
      <c r="L13" s="41" t="n">
        <v>10</v>
      </c>
      <c r="N13" s="42" t="s">
        <v>55</v>
      </c>
      <c r="O13" s="39" t="n">
        <v>10</v>
      </c>
      <c r="P13" s="40" t="n">
        <v>10</v>
      </c>
      <c r="Q13" s="41" t="n">
        <v>10</v>
      </c>
    </row>
    <row r="14" customFormat="false" ht="6" hidden="false" customHeight="true" outlineLevel="0" collapsed="false">
      <c r="B14" s="25"/>
      <c r="D14" s="31"/>
      <c r="E14" s="37"/>
      <c r="F14" s="37"/>
      <c r="G14" s="37"/>
      <c r="I14" s="31"/>
      <c r="J14" s="37"/>
      <c r="K14" s="37"/>
      <c r="L14" s="37"/>
      <c r="N14" s="31"/>
      <c r="O14" s="37"/>
      <c r="P14" s="37"/>
      <c r="Q14" s="37"/>
    </row>
    <row r="15" customFormat="false" ht="15" hidden="false" customHeight="false" outlineLevel="0" collapsed="false">
      <c r="B15" s="25"/>
      <c r="D15" s="42" t="s">
        <v>56</v>
      </c>
      <c r="E15" s="40" t="n">
        <v>1.976</v>
      </c>
      <c r="F15" s="40" t="n">
        <v>1.976</v>
      </c>
      <c r="G15" s="41" t="n">
        <v>1.976</v>
      </c>
      <c r="I15" s="42" t="s">
        <v>56</v>
      </c>
      <c r="J15" s="40" t="n">
        <v>1.966</v>
      </c>
      <c r="K15" s="40" t="n">
        <v>1.966</v>
      </c>
      <c r="L15" s="41" t="n">
        <v>1.966</v>
      </c>
      <c r="N15" s="42" t="s">
        <v>56</v>
      </c>
      <c r="O15" s="40" t="n">
        <v>1.969</v>
      </c>
      <c r="P15" s="40" t="n">
        <v>1.969</v>
      </c>
      <c r="Q15" s="41" t="n">
        <v>1.969</v>
      </c>
    </row>
    <row r="16" customFormat="false" ht="29.25" hidden="false" customHeight="true" outlineLevel="0" collapsed="false">
      <c r="D16" s="43"/>
      <c r="E16" s="37"/>
      <c r="F16" s="37"/>
      <c r="G16" s="37"/>
      <c r="I16" s="43"/>
      <c r="J16" s="37"/>
      <c r="K16" s="37"/>
      <c r="L16" s="37"/>
      <c r="N16" s="43"/>
      <c r="O16" s="37"/>
      <c r="P16" s="37"/>
      <c r="Q16" s="37"/>
    </row>
    <row r="17" customFormat="false" ht="14.25" hidden="false" customHeight="true" outlineLevel="0" collapsed="false">
      <c r="B17" s="25" t="s">
        <v>57</v>
      </c>
      <c r="D17" s="26" t="s">
        <v>58</v>
      </c>
      <c r="E17" s="44" t="n">
        <f aca="false">E10-LOG(E13)/LOG(E15)</f>
        <v>17.4091881252453</v>
      </c>
      <c r="F17" s="44" t="n">
        <f aca="false">F10-LOG(F13)/LOG(F15)</f>
        <v>17.3991881252453</v>
      </c>
      <c r="G17" s="45" t="n">
        <f aca="false">G10-LOG(G13)/LOG(G15)</f>
        <v>17.7491881252453</v>
      </c>
      <c r="I17" s="26" t="s">
        <v>58</v>
      </c>
      <c r="J17" s="44" t="n">
        <f aca="false">J10-LOG(J13)/LOG(J15)</f>
        <v>18.3838141822353</v>
      </c>
      <c r="K17" s="44" t="n">
        <f aca="false">K10-LOG(K13)/LOG(K15)</f>
        <v>18.3338141822353</v>
      </c>
      <c r="L17" s="45" t="n">
        <f aca="false">L10-LOG(L13)/LOG(L15)</f>
        <v>18.7738141822353</v>
      </c>
      <c r="N17" s="26" t="s">
        <v>58</v>
      </c>
      <c r="O17" s="44" t="n">
        <f aca="false">O10-LOG(O13)/LOG(O15)</f>
        <v>18.1314798341852</v>
      </c>
      <c r="P17" s="44" t="n">
        <f aca="false">P10-LOG(P13)/LOG(P15)</f>
        <v>18.2814798341852</v>
      </c>
      <c r="Q17" s="45" t="n">
        <f aca="false">Q10-LOG(Q13)/LOG(Q15)</f>
        <v>18.5314798341852</v>
      </c>
    </row>
    <row r="18" customFormat="false" ht="15" hidden="false" customHeight="false" outlineLevel="0" collapsed="false">
      <c r="B18" s="25"/>
      <c r="D18" s="46" t="s">
        <v>59</v>
      </c>
      <c r="E18" s="20"/>
      <c r="F18" s="35"/>
      <c r="G18" s="36"/>
      <c r="I18" s="46" t="s">
        <v>59</v>
      </c>
      <c r="J18" s="20"/>
      <c r="K18" s="35"/>
      <c r="L18" s="36"/>
      <c r="N18" s="46" t="s">
        <v>59</v>
      </c>
      <c r="O18" s="20"/>
      <c r="P18" s="35"/>
      <c r="Q18" s="36"/>
    </row>
    <row r="19" customFormat="false" ht="9" hidden="false" customHeight="true" outlineLevel="0" collapsed="false">
      <c r="B19" s="25"/>
      <c r="D19" s="43"/>
      <c r="E19" s="37"/>
      <c r="F19" s="37"/>
      <c r="G19" s="37"/>
      <c r="I19" s="43"/>
      <c r="J19" s="37"/>
      <c r="K19" s="37"/>
      <c r="L19" s="37"/>
      <c r="N19" s="43"/>
      <c r="O19" s="37"/>
      <c r="P19" s="37"/>
      <c r="Q19" s="37"/>
    </row>
    <row r="20" customFormat="false" ht="14.25" hidden="false" customHeight="false" outlineLevel="0" collapsed="false">
      <c r="B20" s="25"/>
      <c r="D20" s="47" t="s">
        <v>60</v>
      </c>
      <c r="E20" s="48" t="n">
        <f aca="false">(E15^(E17-E11))*100</f>
        <v>0.0325410702535259</v>
      </c>
      <c r="F20" s="48" t="n">
        <f aca="false">(F15^(F17-F11))*100</f>
        <v>13.402579262412</v>
      </c>
      <c r="G20" s="49" t="n">
        <f aca="false">(G15^(G17-G11))*100</f>
        <v>0.16016708539527</v>
      </c>
      <c r="I20" s="47" t="s">
        <v>60</v>
      </c>
      <c r="J20" s="48" t="n">
        <f aca="false">(J15^(J17-J11))*100</f>
        <v>0.0472953640900995</v>
      </c>
      <c r="K20" s="48" t="n">
        <f aca="false">(K15^(K17-K11))*100</f>
        <v>33.7637226628842</v>
      </c>
      <c r="L20" s="49" t="n">
        <f aca="false">(L15^(L17-L11))*100</f>
        <v>0.913512222028197</v>
      </c>
      <c r="N20" s="47" t="s">
        <v>60</v>
      </c>
      <c r="O20" s="48" t="n">
        <f aca="false">(O15^(O17-O11))*100</f>
        <v>0.0489971848622221</v>
      </c>
      <c r="P20" s="48" t="n">
        <f aca="false">(P15^(P17-P11))*100</f>
        <v>47.8307955395445</v>
      </c>
      <c r="Q20" s="49" t="n">
        <f aca="false">(Q15^(Q17-Q11))*100</f>
        <v>0.761844398415056</v>
      </c>
    </row>
    <row r="21" customFormat="false" ht="15" hidden="false" customHeight="false" outlineLevel="0" collapsed="false">
      <c r="B21" s="25"/>
      <c r="D21" s="46" t="s">
        <v>61</v>
      </c>
      <c r="E21" s="20"/>
      <c r="F21" s="20"/>
      <c r="G21" s="22"/>
      <c r="I21" s="46" t="s">
        <v>61</v>
      </c>
      <c r="J21" s="20"/>
      <c r="K21" s="20"/>
      <c r="L21" s="22"/>
      <c r="N21" s="46" t="s">
        <v>61</v>
      </c>
      <c r="O21" s="20"/>
      <c r="P21" s="20"/>
      <c r="Q21" s="22"/>
    </row>
    <row r="22" customFormat="false" ht="14.25" hidden="false" customHeight="false" outlineLevel="0" collapsed="false">
      <c r="D22" s="24"/>
      <c r="I22" s="24"/>
      <c r="N22" s="24"/>
    </row>
    <row r="27" customFormat="false" ht="14.25" hidden="false" customHeight="false" outlineLevel="0" collapsed="false">
      <c r="C27" s="2"/>
    </row>
  </sheetData>
  <mergeCells count="5">
    <mergeCell ref="B7:B15"/>
    <mergeCell ref="E7:G7"/>
    <mergeCell ref="J7:L7"/>
    <mergeCell ref="O7:Q7"/>
    <mergeCell ref="B17:B21"/>
  </mergeCells>
  <printOptions headings="false" gridLines="false" gridLinesSet="true" horizontalCentered="false" verticalCentered="false"/>
  <pageMargins left="0.25" right="0.25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LibreOffice/7.3.5.2$Linux_X86_64 LibreOffice_project/30$Build-2</Application>
  <AppVersion>15.0000</AppVersion>
  <Company>Hewlett-Packard Company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2017-10-20T16:56:17Z</dcterms:created>
  <dc:creator>Florian Carlier</dc:creator>
  <dc:description/>
  <dc:language>fr-FR</dc:language>
  <cp:lastModifiedBy>Pierre Grognet</cp:lastModifiedBy>
  <cp:lastPrinted>2021-06-29T14:47:05Z</cp:lastPrinted>
  <dcterms:modified xsi:type="dcterms:W3CDTF">2022-09-23T08:42:56Z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